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c0158403\Desktop\"/>
    </mc:Choice>
  </mc:AlternateContent>
  <xr:revisionPtr revIDLastSave="0" documentId="8_{18F31BAE-8454-4419-BEB0-F93E89D3BC0C}" xr6:coauthVersionLast="44" xr6:coauthVersionMax="44" xr10:uidLastSave="{00000000-0000-0000-0000-000000000000}"/>
  <workbookProtection workbookAlgorithmName="SHA-512" workbookHashValue="f8Odw9tE8Y+oaM5pNybjmObPAQ2yYeA9FDkiZuS/Xlwl9t0M/dwBXw1208e/nobPRsjqI9tkKY8W+932TmTJtw==" workbookSaltValue="+r8rbrDxwjClhySpbHcVE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<sst xmlns="http://schemas.openxmlformats.org/spreadsheetml/2006/main" count="231" uniqueCount="116">
  <si>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</si>
  <si>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</si>
  <si>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</si>
  <si>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</si>
  <si>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</si>
  <si>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</si>
  <si>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</si>
  <si>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</si>
  <si>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</si>
  <si>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</si>
  <si>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</si>
  <si>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</si>
  <si>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</si>
  <si>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</si>
  <si>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</si>
  <si>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</si>
  <si>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</si>
  <si>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</si>
  <si>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</si>
  <si>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</si>
  <si>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</si>
  <si>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</si>
  <si>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</si>
  <si>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</si>
  <si>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</si>
  <si>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</si>
  <si>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</si>
  <si>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</si>
  <si>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</si>
  <si>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</si>
  <si>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</si>
  <si>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</si>
  <si>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</si>
  <si>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</si>
  <si>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</si>
  <si>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</si>
  <si>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</si>
  <si>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</si>
  <si>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</si>
  <si>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</si>
  <si>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</si>
  <si>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</si>
  <si>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</si>
  <si>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</si>
  <si>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</si>
  <si>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</si>
  <si>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</si>
  <si>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</si>
  <si>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</si>
  <si>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</si>
  <si>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</si>
  <si>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</si>
  <si>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</si>
  <si>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</si>
  <si>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</si>
  <si>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</si>
  <si>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</si>
  <si>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</si>
  <si>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</si>
  <si>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</si>
  <si>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</si>
  <si>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</si>
  <si>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</si>
  <si>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</si>
  <si>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</si>
  <si>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</si>
  <si>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</si>
  <si>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</si>
  <si>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</si>
  <si>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</si>
  <si>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</si>
  <si>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</si>
  <si>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</si>
  <si>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</si>
  <si>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</si>
  <si>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</si>
  <si>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</si>
  <si>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</si>
  <si>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</si>
  <si>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</si>
  <si>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</si>
  <si>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</si>
  <si>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</si>
  <si>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</si>
  <si>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</si>
  <si>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</si>
  <si>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</si>
  <si>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</si>
  <si>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</si>
  <si>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</si>
  <si>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</si>
  <si>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</si>
  <si>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</si>
  <si>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</si>
  <si>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</si>
  <si>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</si>
  <si>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</si>
  <si>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</si>
  <si>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</si>
  <si>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</si>
  <si>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</si>
  <si>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</si>
  <si>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</si>
  <si>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</si>
  <si>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</si>
  <si>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</si>
  <si>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</si>
  <si>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</si>
  <si>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</si>
  <si>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</si>
  <si>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</si>
  <si>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</si>
  <si>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</si>
  <si>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0.5"/>
        <rFont val="ＭＳ ゴシック"/>
        <family val="3"/>
        <charset val="128"/>
      </rPr>
      <t>　①経常収支比率は、100％以上で推移し類似団体平均値よりも高く良好な値を示しています。平成28年度に震災の影響により大きく低下しましたが、その後は回復傾向にあります。</t>
    </r>
    <r>
      <rPr>
        <sz val="10.5"/>
        <color rgb="FFFF0000"/>
        <rFont val="ＭＳ ゴシック"/>
        <family val="3"/>
        <charset val="128"/>
      </rPr>
      <t xml:space="preserve">
　</t>
    </r>
    <r>
      <rPr>
        <sz val="10.5"/>
        <color theme="1"/>
        <rFont val="ＭＳ ゴシック"/>
        <family val="3"/>
        <charset val="128"/>
      </rPr>
      <t xml:space="preserve">②累積欠損金比率は、平成20年度以降欠損金を計上していません。
</t>
    </r>
    <r>
      <rPr>
        <sz val="10.5"/>
        <rFont val="ＭＳ ゴシック"/>
        <family val="3"/>
        <charset val="128"/>
      </rPr>
      <t>　③流動比率は、類似団体平均や全国平均を大きく上回っており良好な状態を示しています。</t>
    </r>
    <r>
      <rPr>
        <sz val="10.5"/>
        <color rgb="FFFF0000"/>
        <rFont val="ＭＳ ゴシック"/>
        <family val="3"/>
        <charset val="128"/>
      </rPr>
      <t xml:space="preserve">
</t>
    </r>
    <r>
      <rPr>
        <sz val="10.5"/>
        <rFont val="ＭＳ ゴシック"/>
        <family val="3"/>
        <charset val="128"/>
      </rPr>
      <t>　④企業債残高対事業規模比率は、令和元年度は前年度より上昇していますが、企業債の着実な償還により全体として下落傾向にあります。</t>
    </r>
    <r>
      <rPr>
        <sz val="10.5"/>
        <color rgb="FFFF0000"/>
        <rFont val="ＭＳ ゴシック"/>
        <family val="3"/>
        <charset val="128"/>
      </rPr>
      <t xml:space="preserve">
</t>
    </r>
    <r>
      <rPr>
        <sz val="10.5"/>
        <rFont val="ＭＳ ゴシック"/>
        <family val="3"/>
        <charset val="128"/>
      </rPr>
      <t>　⑤経費回収率は、平成28年度から100%を下回っています。これは、汚水処理に要する費用を使用料で賄えていないことを表しています。</t>
    </r>
    <r>
      <rPr>
        <sz val="10.5"/>
        <color rgb="FFFF0000"/>
        <rFont val="ＭＳ ゴシック"/>
        <family val="3"/>
        <charset val="128"/>
      </rPr>
      <t xml:space="preserve">
</t>
    </r>
    <r>
      <rPr>
        <sz val="10.5"/>
        <rFont val="ＭＳ ゴシック"/>
        <family val="3"/>
        <charset val="128"/>
      </rPr>
      <t>　⑥汚水処理原価は、全国平均や類似団体平均を上回っています。</t>
    </r>
    <r>
      <rPr>
        <sz val="10.5"/>
        <color theme="1"/>
        <rFont val="ＭＳ ゴシック"/>
        <family val="3"/>
        <charset val="128"/>
      </rPr>
      <t xml:space="preserve">
　⑦施設利用率は、70％弱でほぼ横ばいの状態であり、類似団体平均や全国平均よりも高い数値であるため、施設が効率的に利用されているといえます。
　⑧水洗化率は、類似団体平均よりも低いですが、概ね着実に伸びているところです。
　</t>
    </r>
    <rPh sb="44" eb="46">
      <t>ヘイセイ</t>
    </rPh>
    <rPh sb="48" eb="50">
      <t>ネンド</t>
    </rPh>
    <rPh sb="51" eb="53">
      <t>シンサイ</t>
    </rPh>
    <rPh sb="54" eb="56">
      <t>エイキョウ</t>
    </rPh>
    <rPh sb="59" eb="60">
      <t>オオ</t>
    </rPh>
    <rPh sb="62" eb="64">
      <t>テイカ</t>
    </rPh>
    <rPh sb="72" eb="73">
      <t>ゴ</t>
    </rPh>
    <rPh sb="74" eb="76">
      <t>カイフク</t>
    </rPh>
    <rPh sb="76" eb="78">
      <t>ケイコウ</t>
    </rPh>
    <rPh sb="138" eb="139">
      <t>オオ</t>
    </rPh>
    <rPh sb="141" eb="143">
      <t>ウワマワ</t>
    </rPh>
    <rPh sb="177" eb="179">
      <t>レイワ</t>
    </rPh>
    <rPh sb="179" eb="181">
      <t>ガンネン</t>
    </rPh>
    <rPh sb="181" eb="182">
      <t>ド</t>
    </rPh>
    <rPh sb="183" eb="186">
      <t>ゼンネンド</t>
    </rPh>
    <rPh sb="188" eb="190">
      <t>ジョウショウ</t>
    </rPh>
    <rPh sb="209" eb="211">
      <t>ゼンタイ</t>
    </rPh>
    <rPh sb="247" eb="249">
      <t>シタマワ</t>
    </rPh>
    <rPh sb="259" eb="261">
      <t>オスイ</t>
    </rPh>
    <rPh sb="261" eb="263">
      <t>ショリ</t>
    </rPh>
    <rPh sb="264" eb="265">
      <t>ヨウ</t>
    </rPh>
    <rPh sb="267" eb="269">
      <t>ヒヨウ</t>
    </rPh>
    <rPh sb="270" eb="272">
      <t>シヨウ</t>
    </rPh>
    <rPh sb="272" eb="273">
      <t>リョウ</t>
    </rPh>
    <rPh sb="274" eb="275">
      <t>マカナ</t>
    </rPh>
    <rPh sb="283" eb="284">
      <t>アラワ</t>
    </rPh>
    <phoneticPr fontId="4"/>
  </si>
  <si>
    <t>　平成28年度は、熊本地震の影響により、経営の健全性・効率性の多くの指標が悪化しましたが、平成29年度以降は、一部の指標に影響が残るものの、回復基調にあります。
　今後は、人口の減少や節水機器の高性能化などにより、更なる使用料収入の減少見込まれるなど、経営環境はより一層厳しさを増すことが予想されます。
　そのような中、将来にわたり上質サービスを提供するために、令和元年度に中長期的な経営の基本計画である「熊本市上下水道事業経営戦略」を策定し、これからの人口減少社会を見据え、持続可能な経営基盤を確立していくため、計画に沿った事業運営に取り組んでまいります。</t>
    <rPh sb="14" eb="16">
      <t>エイキョウ</t>
    </rPh>
    <rPh sb="45" eb="47">
      <t>ヘイセイ</t>
    </rPh>
    <rPh sb="49" eb="51">
      <t>ネンド</t>
    </rPh>
    <rPh sb="51" eb="53">
      <t>イコウ</t>
    </rPh>
    <rPh sb="55" eb="57">
      <t>イチブ</t>
    </rPh>
    <rPh sb="58" eb="60">
      <t>シヒョウ</t>
    </rPh>
    <rPh sb="61" eb="63">
      <t>エイキョウ</t>
    </rPh>
    <rPh sb="64" eb="65">
      <t>ノコ</t>
    </rPh>
    <rPh sb="70" eb="72">
      <t>カイフク</t>
    </rPh>
    <rPh sb="72" eb="74">
      <t>キチョウ</t>
    </rPh>
    <rPh sb="82" eb="84">
      <t>コンゴ</t>
    </rPh>
    <rPh sb="86" eb="88">
      <t>ジンコウ</t>
    </rPh>
    <rPh sb="89" eb="91">
      <t>ゲンショウ</t>
    </rPh>
    <rPh sb="92" eb="94">
      <t>セッスイ</t>
    </rPh>
    <rPh sb="94" eb="96">
      <t>キキ</t>
    </rPh>
    <rPh sb="97" eb="101">
      <t>コウセイノウカ</t>
    </rPh>
    <rPh sb="107" eb="108">
      <t>サラ</t>
    </rPh>
    <rPh sb="110" eb="113">
      <t>シヨウリョウ</t>
    </rPh>
    <rPh sb="113" eb="115">
      <t>シュウニュウ</t>
    </rPh>
    <rPh sb="116" eb="118">
      <t>ゲンショウ</t>
    </rPh>
    <rPh sb="118" eb="120">
      <t>ミコ</t>
    </rPh>
    <rPh sb="126" eb="128">
      <t>ケイエイ</t>
    </rPh>
    <rPh sb="128" eb="130">
      <t>カンキョウ</t>
    </rPh>
    <rPh sb="133" eb="135">
      <t>イッソウ</t>
    </rPh>
    <rPh sb="135" eb="136">
      <t>キビ</t>
    </rPh>
    <rPh sb="139" eb="140">
      <t>マ</t>
    </rPh>
    <rPh sb="144" eb="146">
      <t>ヨソウ</t>
    </rPh>
    <rPh sb="158" eb="159">
      <t>ナカ</t>
    </rPh>
    <rPh sb="160" eb="162">
      <t>ショウライ</t>
    </rPh>
    <rPh sb="166" eb="168">
      <t>ジョウシツ</t>
    </rPh>
    <rPh sb="173" eb="175">
      <t>テイキョウ</t>
    </rPh>
    <rPh sb="181" eb="183">
      <t>レイワ</t>
    </rPh>
    <rPh sb="183" eb="185">
      <t>ガンネン</t>
    </rPh>
    <rPh sb="185" eb="186">
      <t>ド</t>
    </rPh>
    <rPh sb="187" eb="191">
      <t>チュウチョウキテキ</t>
    </rPh>
    <rPh sb="192" eb="194">
      <t>ケイエイ</t>
    </rPh>
    <rPh sb="195" eb="197">
      <t>キホン</t>
    </rPh>
    <rPh sb="197" eb="199">
      <t>ケイカク</t>
    </rPh>
    <rPh sb="203" eb="206">
      <t>クマモトシ</t>
    </rPh>
    <rPh sb="206" eb="208">
      <t>ジョウゲ</t>
    </rPh>
    <rPh sb="208" eb="210">
      <t>スイドウ</t>
    </rPh>
    <rPh sb="210" eb="212">
      <t>ジギョウ</t>
    </rPh>
    <rPh sb="212" eb="214">
      <t>ケイエイ</t>
    </rPh>
    <rPh sb="214" eb="216">
      <t>センリャク</t>
    </rPh>
    <rPh sb="218" eb="220">
      <t>サクテイ</t>
    </rPh>
    <rPh sb="227" eb="229">
      <t>ジンコウ</t>
    </rPh>
    <rPh sb="229" eb="231">
      <t>ゲンショウ</t>
    </rPh>
    <rPh sb="231" eb="233">
      <t>シャカイ</t>
    </rPh>
    <rPh sb="234" eb="236">
      <t>ミス</t>
    </rPh>
    <rPh sb="238" eb="240">
      <t>ジゾク</t>
    </rPh>
    <rPh sb="240" eb="242">
      <t>カノウ</t>
    </rPh>
    <rPh sb="243" eb="245">
      <t>ケイエイ</t>
    </rPh>
    <rPh sb="245" eb="247">
      <t>キバン</t>
    </rPh>
    <rPh sb="248" eb="250">
      <t>カクリツ</t>
    </rPh>
    <rPh sb="257" eb="259">
      <t>ケイカク</t>
    </rPh>
    <rPh sb="260" eb="261">
      <t>ソ</t>
    </rPh>
    <rPh sb="263" eb="265">
      <t>ジギョウ</t>
    </rPh>
    <rPh sb="265" eb="267">
      <t>ウンエイ</t>
    </rPh>
    <rPh sb="268" eb="269">
      <t>ト</t>
    </rPh>
    <rPh sb="270" eb="271">
      <t>ク</t>
    </rPh>
    <phoneticPr fontId="4"/>
  </si>
  <si>
    <t xml:space="preserve">  ①有形固定資産減価償却率や②管渠老朽化率は、法定耐用年数に近い資産が少ないことにより、類似団体平均や全国平均に比べて数値が低くなっています。
　今後は、標準耐用年数を超過する管きょ施設が年々増加することから、中長期的な視点で計画的な点検調査や改築等による維持管理の充実を図るとともに、ストックマネジメント計画に基づき、効率的な改築更新を実施する予定と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</si>
</sst>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5"/>
      <color rgb="FFFF0000"/>
      <name val="ＭＳ ゴシック"/>
      <family val="3"/>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0.11</c:v>
                </c:pt>
                <c:pt idx="1">
                  <c:v>0.13</c:v>
                </c:pt>
                <c:pt idx="2">
                  <c:v>0.1</c:v>
                </c:pt>
                <c:pt idx="3">
                  <c:v>0.11</c:v>
                </c:pt>
                <c:pt idx="4">
                  <c:v>0.06</c:v>
                </c:pt>
              </c:numCache>
            </c:numRef>
          </c:val>
          <c:extLst>
            <c:ext xmlns:c16="http://schemas.microsoft.com/office/drawing/2014/chart" uri="{C3380CC4-5D6E-409C-BE32-E72D297353CC}">
              <c16:uniqueId val="{00000000-D7D6-48E8-839D-68F18CD462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D7D6-48E8-839D-68F18CD462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67.89</c:v>
                </c:pt>
                <c:pt idx="1">
                  <c:v>70.86</c:v>
                </c:pt>
                <c:pt idx="2">
                  <c:v>71.069999999999993</c:v>
                </c:pt>
                <c:pt idx="3">
                  <c:v>70.14</c:v>
                </c:pt>
                <c:pt idx="4">
                  <c:v>69.34</c:v>
                </c:pt>
              </c:numCache>
            </c:numRef>
          </c:val>
          <c:extLst>
            <c:ext xmlns:c16="http://schemas.microsoft.com/office/drawing/2014/chart" uri="{C3380CC4-5D6E-409C-BE32-E72D297353CC}">
              <c16:uniqueId val="{00000000-0962-48B3-A10E-C35AB0C6E0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0962-48B3-A10E-C35AB0C6E0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97.07</c:v>
                </c:pt>
                <c:pt idx="1">
                  <c:v>97.15</c:v>
                </c:pt>
                <c:pt idx="2">
                  <c:v>97.22</c:v>
                </c:pt>
                <c:pt idx="3">
                  <c:v>97.26</c:v>
                </c:pt>
                <c:pt idx="4">
                  <c:v>97.33</c:v>
                </c:pt>
              </c:numCache>
            </c:numRef>
          </c:val>
          <c:extLst>
            <c:ext xmlns:c16="http://schemas.microsoft.com/office/drawing/2014/chart" uri="{C3380CC4-5D6E-409C-BE32-E72D297353CC}">
              <c16:uniqueId val="{00000000-AD44-4699-8044-3F588F2D7F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AD44-4699-8044-3F588F2D7F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112.02</c:v>
                </c:pt>
                <c:pt idx="1">
                  <c:v>109.08</c:v>
                </c:pt>
                <c:pt idx="2">
                  <c:v>110.74</c:v>
                </c:pt>
                <c:pt idx="3">
                  <c:v>111.34</c:v>
                </c:pt>
                <c:pt idx="4">
                  <c:v>111.54</c:v>
                </c:pt>
              </c:numCache>
            </c:numRef>
          </c:val>
          <c:extLst>
            <c:ext xmlns:c16="http://schemas.microsoft.com/office/drawing/2014/chart" uri="{C3380CC4-5D6E-409C-BE32-E72D297353CC}">
              <c16:uniqueId val="{00000000-F559-4526-A605-A61A6490FF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F559-4526-A605-A61A6490FF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29.65</c:v>
                </c:pt>
                <c:pt idx="1">
                  <c:v>31.64</c:v>
                </c:pt>
                <c:pt idx="2">
                  <c:v>33.4</c:v>
                </c:pt>
                <c:pt idx="3">
                  <c:v>34.880000000000003</c:v>
                </c:pt>
                <c:pt idx="4">
                  <c:v>36.33</c:v>
                </c:pt>
              </c:numCache>
            </c:numRef>
          </c:val>
          <c:extLst>
            <c:ext xmlns:c16="http://schemas.microsoft.com/office/drawing/2014/chart" uri="{C3380CC4-5D6E-409C-BE32-E72D297353CC}">
              <c16:uniqueId val="{00000000-29AD-46FA-B9C0-7AD195B644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29AD-46FA-B9C0-7AD195B644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c:v>
                </c:pt>
                <c:pt idx="1">
                  <c:v>3.33</c:v>
                </c:pt>
                <c:pt idx="2">
                  <c:v>3.7</c:v>
                </c:pt>
                <c:pt idx="3">
                  <c:v>4.09</c:v>
                </c:pt>
                <c:pt idx="4">
                  <c:v>4.49</c:v>
                </c:pt>
              </c:numCache>
            </c:numRef>
          </c:val>
          <c:extLst>
            <c:ext xmlns:c16="http://schemas.microsoft.com/office/drawing/2014/chart" uri="{C3380CC4-5D6E-409C-BE32-E72D297353CC}">
              <c16:uniqueId val="{00000000-112F-40FD-B70E-BB6BCFAB70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112F-40FD-B70E-BB6BCFAB70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C-4FED-92A7-8D95179018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9E7C-4FED-92A7-8D95179018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106.77</c:v>
                </c:pt>
                <c:pt idx="1">
                  <c:v>98.95</c:v>
                </c:pt>
                <c:pt idx="2">
                  <c:v>107.62</c:v>
                </c:pt>
                <c:pt idx="3">
                  <c:v>113.82</c:v>
                </c:pt>
                <c:pt idx="4">
                  <c:v>121.61</c:v>
                </c:pt>
              </c:numCache>
            </c:numRef>
          </c:val>
          <c:extLst>
            <c:ext xmlns:c16="http://schemas.microsoft.com/office/drawing/2014/chart" uri="{C3380CC4-5D6E-409C-BE32-E72D297353CC}">
              <c16:uniqueId val="{00000000-7415-4C8C-A875-524FD06E46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7415-4C8C-A875-524FD06E46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731.19</c:v>
                </c:pt>
                <c:pt idx="1">
                  <c:v>743.02</c:v>
                </c:pt>
                <c:pt idx="2">
                  <c:v>676.61</c:v>
                </c:pt>
                <c:pt idx="3">
                  <c:v>668.73</c:v>
                </c:pt>
                <c:pt idx="4">
                  <c:v>675.22</c:v>
                </c:pt>
              </c:numCache>
            </c:numRef>
          </c:val>
          <c:extLst>
            <c:ext xmlns:c16="http://schemas.microsoft.com/office/drawing/2014/chart" uri="{C3380CC4-5D6E-409C-BE32-E72D297353CC}">
              <c16:uniqueId val="{00000000-4062-4C08-961B-086253A99D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4062-4C08-961B-086253A99D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122.56</c:v>
                </c:pt>
                <c:pt idx="1">
                  <c:v>96.39</c:v>
                </c:pt>
                <c:pt idx="2">
                  <c:v>97.26</c:v>
                </c:pt>
                <c:pt idx="3">
                  <c:v>96.92</c:v>
                </c:pt>
                <c:pt idx="4">
                  <c:v>96.5</c:v>
                </c:pt>
              </c:numCache>
            </c:numRef>
          </c:val>
          <c:extLst>
            <c:ext xmlns:c16="http://schemas.microsoft.com/office/drawing/2014/chart" uri="{C3380CC4-5D6E-409C-BE32-E72D297353CC}">
              <c16:uniqueId val="{00000000-ECCB-450C-AD1C-E5E5CA3DB9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ECCB-450C-AD1C-E5E5CA3DB9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121.73</c:v>
                </c:pt>
                <c:pt idx="1">
                  <c:v>150.83000000000001</c:v>
                </c:pt>
                <c:pt idx="2">
                  <c:v>150</c:v>
                </c:pt>
                <c:pt idx="3">
                  <c:v>150</c:v>
                </c:pt>
                <c:pt idx="4">
                  <c:v>150</c:v>
                </c:pt>
              </c:numCache>
            </c:numRef>
          </c:val>
          <c:extLst>
            <c:ext xmlns:c16="http://schemas.microsoft.com/office/drawing/2014/chart" uri="{C3380CC4-5D6E-409C-BE32-E72D297353CC}">
              <c16:uniqueId val="{00000000-BA4D-454C-8454-4CBF7C007B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BA4D-454C-8454-4CBF7C007B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3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熊本県　熊本市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政令市等</v>
      </c>
      <c r="X8" s="79"/>
      <c r="Y8" s="79"/>
      <c r="Z8" s="79"/>
      <c r="AA8" s="79"/>
      <c r="AB8" s="79"/>
      <c r="AC8" s="79"/>
      <c r="AD8" s="80" t="str">
        <f>データ!$M$6</f>
        <v>自治体職員</v>
      </c>
      <c r="AE8" s="80"/>
      <c r="AF8" s="80"/>
      <c r="AG8" s="80"/>
      <c r="AH8" s="80"/>
      <c r="AI8" s="80"/>
      <c r="AJ8" s="80"/>
      <c r="AK8" s="3"/>
      <c r="AL8" s="76">
        <f>データ!S6</f>
        <v>733721</v>
      </c>
      <c r="AM8" s="76"/>
      <c r="AN8" s="76"/>
      <c r="AO8" s="76"/>
      <c r="AP8" s="76"/>
      <c r="AQ8" s="76"/>
      <c r="AR8" s="76"/>
      <c r="AS8" s="76"/>
      <c r="AT8" s="75">
        <f>データ!T6</f>
        <v>390.32</v>
      </c>
      <c r="AU8" s="75"/>
      <c r="AV8" s="75"/>
      <c r="AW8" s="75"/>
      <c r="AX8" s="75"/>
      <c r="AY8" s="75"/>
      <c r="AZ8" s="75"/>
      <c r="BA8" s="75"/>
      <c r="BB8" s="75">
        <f>データ!U6</f>
        <v>1879.79</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f>データ!O6</f>
        <v>52.4</v>
      </c>
      <c r="J10" s="75"/>
      <c r="K10" s="75"/>
      <c r="L10" s="75"/>
      <c r="M10" s="75"/>
      <c r="N10" s="75"/>
      <c r="O10" s="75"/>
      <c r="P10" s="75">
        <f>データ!P6</f>
        <v>89.93</v>
      </c>
      <c r="Q10" s="75"/>
      <c r="R10" s="75"/>
      <c r="S10" s="75"/>
      <c r="T10" s="75"/>
      <c r="U10" s="75"/>
      <c r="V10" s="75"/>
      <c r="W10" s="75">
        <f>データ!Q6</f>
        <v>84.05</v>
      </c>
      <c r="X10" s="75"/>
      <c r="Y10" s="75"/>
      <c r="Z10" s="75"/>
      <c r="AA10" s="75"/>
      <c r="AB10" s="75"/>
      <c r="AC10" s="75"/>
      <c r="AD10" s="76">
        <f>データ!R6</f>
        <v>2346</v>
      </c>
      <c r="AE10" s="76"/>
      <c r="AF10" s="76"/>
      <c r="AG10" s="76"/>
      <c r="AH10" s="76"/>
      <c r="AI10" s="76"/>
      <c r="AJ10" s="76"/>
      <c r="AK10" s="2"/>
      <c r="AL10" s="76">
        <f>データ!V6</f>
        <v>657885</v>
      </c>
      <c r="AM10" s="76"/>
      <c r="AN10" s="76"/>
      <c r="AO10" s="76"/>
      <c r="AP10" s="76"/>
      <c r="AQ10" s="76"/>
      <c r="AR10" s="76"/>
      <c r="AS10" s="76"/>
      <c r="AT10" s="75">
        <f>データ!W6</f>
        <v>118.94</v>
      </c>
      <c r="AU10" s="75"/>
      <c r="AV10" s="75"/>
      <c r="AW10" s="75"/>
      <c r="AX10" s="75"/>
      <c r="AY10" s="75"/>
      <c r="AZ10" s="75"/>
      <c r="BA10" s="75"/>
      <c r="BB10" s="75">
        <f>データ!X6</f>
        <v>5531.23</v>
      </c>
      <c r="BC10" s="75"/>
      <c r="BD10" s="75"/>
      <c r="BE10" s="75"/>
      <c r="BF10" s="75"/>
      <c r="BG10" s="75"/>
      <c r="BH10" s="75"/>
      <c r="BI10" s="75"/>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113</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DMAL0iCsAVojy1BGXuOjxfwcSuhEV/g1PQciIDxi1lK42VQ8Gm9m3wYTMkRYDpDpVCBiyixd5DwzPnmby4hAQ==" saltValue="BEfsU5eyUBc1bu7teZGm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55</v>
      </c>
      <c r="B4" s="30"/>
      <c r="C4" s="30"/>
      <c r="D4" s="30"/>
      <c r="E4" s="30"/>
      <c r="F4" s="30"/>
      <c r="G4" s="30"/>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431001</v>
      </c>
      <c r="D6" s="33">
        <f t="shared" si="3"/>
        <v>46</v>
      </c>
      <c r="E6" s="33">
        <f t="shared" si="3"/>
        <v>17</v>
      </c>
      <c r="F6" s="33">
        <f t="shared" si="3"/>
        <v>1</v>
      </c>
      <c r="G6" s="33">
        <f t="shared" si="3"/>
        <v>0</v>
      </c>
      <c r="H6" s="33" t="str">
        <f t="shared" si="3"/>
        <v>熊本県　熊本市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52.4</v>
      </c>
      <c r="P6" s="34">
        <f t="shared" si="3"/>
        <v>89.93</v>
      </c>
      <c r="Q6" s="34">
        <f t="shared" si="3"/>
        <v>84.05</v>
      </c>
      <c r="R6" s="34">
        <f t="shared" si="3"/>
        <v>2346</v>
      </c>
      <c r="S6" s="34">
        <f t="shared" si="3"/>
        <v>733721</v>
      </c>
      <c r="T6" s="34">
        <f t="shared" si="3"/>
        <v>390.32</v>
      </c>
      <c r="U6" s="34">
        <f t="shared" si="3"/>
        <v>1879.79</v>
      </c>
      <c r="V6" s="34">
        <f t="shared" si="3"/>
        <v>657885</v>
      </c>
      <c r="W6" s="34">
        <f t="shared" si="3"/>
        <v>118.94</v>
      </c>
      <c r="X6" s="34">
        <f t="shared" si="3"/>
        <v>5531.23</v>
      </c>
      <c r="Y6" s="35">
        <f>IF(Y7="",NA(),Y7)</f>
        <v>112.02</v>
      </c>
      <c r="Z6" s="35">
        <f t="shared" ref="Z6:AH6" si="4">IF(Z7="",NA(),Z7)</f>
        <v>109.08</v>
      </c>
      <c r="AA6" s="35">
        <f t="shared" si="4"/>
        <v>110.74</v>
      </c>
      <c r="AB6" s="35">
        <f t="shared" si="4"/>
        <v>111.34</v>
      </c>
      <c r="AC6" s="35">
        <f t="shared" si="4"/>
        <v>111.54</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106.77</v>
      </c>
      <c r="AV6" s="35">
        <f t="shared" ref="AV6:BD6" si="6">IF(AV7="",NA(),AV7)</f>
        <v>98.95</v>
      </c>
      <c r="AW6" s="35">
        <f t="shared" si="6"/>
        <v>107.62</v>
      </c>
      <c r="AX6" s="35">
        <f t="shared" si="6"/>
        <v>113.82</v>
      </c>
      <c r="AY6" s="35">
        <f t="shared" si="6"/>
        <v>121.61</v>
      </c>
      <c r="AZ6" s="35">
        <f t="shared" si="6"/>
        <v>56.18</v>
      </c>
      <c r="BA6" s="35">
        <f t="shared" si="6"/>
        <v>59.45</v>
      </c>
      <c r="BB6" s="35">
        <f t="shared" si="6"/>
        <v>64.94</v>
      </c>
      <c r="BC6" s="35">
        <f t="shared" si="6"/>
        <v>70.08</v>
      </c>
      <c r="BD6" s="35">
        <f t="shared" si="6"/>
        <v>72.92</v>
      </c>
      <c r="BE6" s="34" t="str">
        <f>IF(BE7="","",IF(BE7="-","【-】","【"&amp;SUBSTITUTE(TEXT(BE7,"#,##0.00"),"-","△")&amp;"】"))</f>
        <v>【69.54】</v>
      </c>
      <c r="BF6" s="35">
        <f>IF(BF7="",NA(),BF7)</f>
        <v>731.19</v>
      </c>
      <c r="BG6" s="35">
        <f t="shared" ref="BG6:BO6" si="7">IF(BG7="",NA(),BG7)</f>
        <v>743.02</v>
      </c>
      <c r="BH6" s="35">
        <f t="shared" si="7"/>
        <v>676.61</v>
      </c>
      <c r="BI6" s="35">
        <f t="shared" si="7"/>
        <v>668.73</v>
      </c>
      <c r="BJ6" s="35">
        <f t="shared" si="7"/>
        <v>675.22</v>
      </c>
      <c r="BK6" s="35">
        <f t="shared" si="7"/>
        <v>594.09</v>
      </c>
      <c r="BL6" s="35">
        <f t="shared" si="7"/>
        <v>576.02</v>
      </c>
      <c r="BM6" s="35">
        <f t="shared" si="7"/>
        <v>549.48</v>
      </c>
      <c r="BN6" s="35">
        <f t="shared" si="7"/>
        <v>537.13</v>
      </c>
      <c r="BO6" s="35">
        <f t="shared" si="7"/>
        <v>531.38</v>
      </c>
      <c r="BP6" s="34" t="str">
        <f>IF(BP7="","",IF(BP7="-","【-】","【"&amp;SUBSTITUTE(TEXT(BP7,"#,##0.00"),"-","△")&amp;"】"))</f>
        <v>【682.51】</v>
      </c>
      <c r="BQ6" s="35">
        <f>IF(BQ7="",NA(),BQ7)</f>
        <v>122.56</v>
      </c>
      <c r="BR6" s="35">
        <f t="shared" ref="BR6:BZ6" si="8">IF(BR7="",NA(),BR7)</f>
        <v>96.39</v>
      </c>
      <c r="BS6" s="35">
        <f t="shared" si="8"/>
        <v>97.26</v>
      </c>
      <c r="BT6" s="35">
        <f t="shared" si="8"/>
        <v>96.92</v>
      </c>
      <c r="BU6" s="35">
        <f t="shared" si="8"/>
        <v>96.5</v>
      </c>
      <c r="BV6" s="35">
        <f t="shared" si="8"/>
        <v>114.03</v>
      </c>
      <c r="BW6" s="35">
        <f t="shared" si="8"/>
        <v>113.34</v>
      </c>
      <c r="BX6" s="35">
        <f t="shared" si="8"/>
        <v>113.83</v>
      </c>
      <c r="BY6" s="35">
        <f t="shared" si="8"/>
        <v>112.43</v>
      </c>
      <c r="BZ6" s="35">
        <f t="shared" si="8"/>
        <v>110.92</v>
      </c>
      <c r="CA6" s="34" t="str">
        <f>IF(CA7="","",IF(CA7="-","【-】","【"&amp;SUBSTITUTE(TEXT(CA7,"#,##0.00"),"-","△")&amp;"】"))</f>
        <v>【100.34】</v>
      </c>
      <c r="CB6" s="35">
        <f>IF(CB7="",NA(),CB7)</f>
        <v>121.73</v>
      </c>
      <c r="CC6" s="35">
        <f t="shared" ref="CC6:CK6" si="9">IF(CC7="",NA(),CC7)</f>
        <v>150.83000000000001</v>
      </c>
      <c r="CD6" s="35">
        <f t="shared" si="9"/>
        <v>150</v>
      </c>
      <c r="CE6" s="35">
        <f t="shared" si="9"/>
        <v>150</v>
      </c>
      <c r="CF6" s="35">
        <f t="shared" si="9"/>
        <v>150</v>
      </c>
      <c r="CG6" s="35">
        <f t="shared" si="9"/>
        <v>116.93</v>
      </c>
      <c r="CH6" s="35">
        <f t="shared" si="9"/>
        <v>117.4</v>
      </c>
      <c r="CI6" s="35">
        <f t="shared" si="9"/>
        <v>116.87</v>
      </c>
      <c r="CJ6" s="35">
        <f t="shared" si="9"/>
        <v>118.55</v>
      </c>
      <c r="CK6" s="35">
        <f t="shared" si="9"/>
        <v>119.33</v>
      </c>
      <c r="CL6" s="34" t="str">
        <f>IF(CL7="","",IF(CL7="-","【-】","【"&amp;SUBSTITUTE(TEXT(CL7,"#,##0.00"),"-","△")&amp;"】"))</f>
        <v>【136.15】</v>
      </c>
      <c r="CM6" s="35">
        <f>IF(CM7="",NA(),CM7)</f>
        <v>67.89</v>
      </c>
      <c r="CN6" s="35">
        <f t="shared" ref="CN6:CV6" si="10">IF(CN7="",NA(),CN7)</f>
        <v>70.86</v>
      </c>
      <c r="CO6" s="35">
        <f t="shared" si="10"/>
        <v>71.069999999999993</v>
      </c>
      <c r="CP6" s="35">
        <f t="shared" si="10"/>
        <v>70.14</v>
      </c>
      <c r="CQ6" s="35">
        <f t="shared" si="10"/>
        <v>69.34</v>
      </c>
      <c r="CR6" s="35">
        <f t="shared" si="10"/>
        <v>58.79</v>
      </c>
      <c r="CS6" s="35">
        <f t="shared" si="10"/>
        <v>59.16</v>
      </c>
      <c r="CT6" s="35">
        <f t="shared" si="10"/>
        <v>59.44</v>
      </c>
      <c r="CU6" s="35">
        <f t="shared" si="10"/>
        <v>57.38</v>
      </c>
      <c r="CV6" s="35">
        <f t="shared" si="10"/>
        <v>58.09</v>
      </c>
      <c r="CW6" s="34" t="str">
        <f>IF(CW7="","",IF(CW7="-","【-】","【"&amp;SUBSTITUTE(TEXT(CW7,"#,##0.00"),"-","△")&amp;"】"))</f>
        <v>【59.64】</v>
      </c>
      <c r="CX6" s="35">
        <f>IF(CX7="",NA(),CX7)</f>
        <v>97.07</v>
      </c>
      <c r="CY6" s="35">
        <f t="shared" ref="CY6:DG6" si="11">IF(CY7="",NA(),CY7)</f>
        <v>97.15</v>
      </c>
      <c r="CZ6" s="35">
        <f t="shared" si="11"/>
        <v>97.22</v>
      </c>
      <c r="DA6" s="35">
        <f t="shared" si="11"/>
        <v>97.26</v>
      </c>
      <c r="DB6" s="35">
        <f t="shared" si="11"/>
        <v>97.33</v>
      </c>
      <c r="DC6" s="35">
        <f t="shared" si="11"/>
        <v>98.76</v>
      </c>
      <c r="DD6" s="35">
        <f t="shared" si="11"/>
        <v>98.86</v>
      </c>
      <c r="DE6" s="35">
        <f t="shared" si="11"/>
        <v>98.9</v>
      </c>
      <c r="DF6" s="35">
        <f t="shared" si="11"/>
        <v>98.98</v>
      </c>
      <c r="DG6" s="35">
        <f t="shared" si="11"/>
        <v>99.01</v>
      </c>
      <c r="DH6" s="34" t="str">
        <f>IF(DH7="","",IF(DH7="-","【-】","【"&amp;SUBSTITUTE(TEXT(DH7,"#,##0.00"),"-","△")&amp;"】"))</f>
        <v>【95.35】</v>
      </c>
      <c r="DI6" s="35">
        <f>IF(DI7="",NA(),DI7)</f>
        <v>29.65</v>
      </c>
      <c r="DJ6" s="35">
        <f t="shared" ref="DJ6:DR6" si="12">IF(DJ7="",NA(),DJ7)</f>
        <v>31.64</v>
      </c>
      <c r="DK6" s="35">
        <f t="shared" si="12"/>
        <v>33.4</v>
      </c>
      <c r="DL6" s="35">
        <f t="shared" si="12"/>
        <v>34.880000000000003</v>
      </c>
      <c r="DM6" s="35">
        <f t="shared" si="12"/>
        <v>36.33</v>
      </c>
      <c r="DN6" s="35">
        <f t="shared" si="12"/>
        <v>43.2</v>
      </c>
      <c r="DO6" s="35">
        <f t="shared" si="12"/>
        <v>44.55</v>
      </c>
      <c r="DP6" s="35">
        <f t="shared" si="12"/>
        <v>45.79</v>
      </c>
      <c r="DQ6" s="35">
        <f t="shared" si="12"/>
        <v>47.06</v>
      </c>
      <c r="DR6" s="35">
        <f t="shared" si="12"/>
        <v>48.25</v>
      </c>
      <c r="DS6" s="34" t="str">
        <f>IF(DS7="","",IF(DS7="-","【-】","【"&amp;SUBSTITUTE(TEXT(DS7,"#,##0.00"),"-","△")&amp;"】"))</f>
        <v>【38.57】</v>
      </c>
      <c r="DT6" s="35">
        <f>IF(DT7="",NA(),DT7)</f>
        <v>3</v>
      </c>
      <c r="DU6" s="35">
        <f t="shared" ref="DU6:EC6" si="13">IF(DU7="",NA(),DU7)</f>
        <v>3.33</v>
      </c>
      <c r="DV6" s="35">
        <f t="shared" si="13"/>
        <v>3.7</v>
      </c>
      <c r="DW6" s="35">
        <f t="shared" si="13"/>
        <v>4.09</v>
      </c>
      <c r="DX6" s="35">
        <f t="shared" si="13"/>
        <v>4.49</v>
      </c>
      <c r="DY6" s="35">
        <f t="shared" si="13"/>
        <v>7.39</v>
      </c>
      <c r="DZ6" s="35">
        <f t="shared" si="13"/>
        <v>8.25</v>
      </c>
      <c r="EA6" s="35">
        <f t="shared" si="13"/>
        <v>9</v>
      </c>
      <c r="EB6" s="35">
        <f t="shared" si="13"/>
        <v>9.6300000000000008</v>
      </c>
      <c r="EC6" s="35">
        <f t="shared" si="13"/>
        <v>10.76</v>
      </c>
      <c r="ED6" s="34" t="str">
        <f>IF(ED7="","",IF(ED7="-","【-】","【"&amp;SUBSTITUTE(TEXT(ED7,"#,##0.00"),"-","△")&amp;"】"))</f>
        <v>【5.90】</v>
      </c>
      <c r="EE6" s="35">
        <f>IF(EE7="",NA(),EE7)</f>
        <v>0.11</v>
      </c>
      <c r="EF6" s="35">
        <f t="shared" ref="EF6:EN6" si="14">IF(EF7="",NA(),EF7)</f>
        <v>0.13</v>
      </c>
      <c r="EG6" s="35">
        <f t="shared" si="14"/>
        <v>0.1</v>
      </c>
      <c r="EH6" s="35">
        <f t="shared" si="14"/>
        <v>0.11</v>
      </c>
      <c r="EI6" s="35">
        <f t="shared" si="14"/>
        <v>0.06</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431001</v>
      </c>
      <c r="D7" s="37">
        <v>46</v>
      </c>
      <c r="E7" s="37">
        <v>17</v>
      </c>
      <c r="F7" s="37">
        <v>1</v>
      </c>
      <c r="G7" s="37">
        <v>0</v>
      </c>
      <c r="H7" s="37" t="s">
        <v>96</v>
      </c>
      <c r="I7" s="37" t="s">
        <v>97</v>
      </c>
      <c r="J7" s="37" t="s">
        <v>98</v>
      </c>
      <c r="K7" s="37" t="s">
        <v>99</v>
      </c>
      <c r="L7" s="37" t="s">
        <v>100</v>
      </c>
      <c r="M7" s="37" t="s">
        <v>101</v>
      </c>
      <c r="N7" s="38" t="s">
        <v>102</v>
      </c>
      <c r="O7" s="38">
        <v>52.4</v>
      </c>
      <c r="P7" s="38">
        <v>89.93</v>
      </c>
      <c r="Q7" s="38">
        <v>84.05</v>
      </c>
      <c r="R7" s="38">
        <v>2346</v>
      </c>
      <c r="S7" s="38">
        <v>733721</v>
      </c>
      <c r="T7" s="38">
        <v>390.32</v>
      </c>
      <c r="U7" s="38">
        <v>1879.79</v>
      </c>
      <c r="V7" s="38">
        <v>657885</v>
      </c>
      <c r="W7" s="38">
        <v>118.94</v>
      </c>
      <c r="X7" s="38">
        <v>5531.23</v>
      </c>
      <c r="Y7" s="38">
        <v>112.02</v>
      </c>
      <c r="Z7" s="38">
        <v>109.08</v>
      </c>
      <c r="AA7" s="38">
        <v>110.74</v>
      </c>
      <c r="AB7" s="38">
        <v>111.34</v>
      </c>
      <c r="AC7" s="38">
        <v>111.54</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106.77</v>
      </c>
      <c r="AV7" s="38">
        <v>98.95</v>
      </c>
      <c r="AW7" s="38">
        <v>107.62</v>
      </c>
      <c r="AX7" s="38">
        <v>113.82</v>
      </c>
      <c r="AY7" s="38">
        <v>121.61</v>
      </c>
      <c r="AZ7" s="38">
        <v>56.18</v>
      </c>
      <c r="BA7" s="38">
        <v>59.45</v>
      </c>
      <c r="BB7" s="38">
        <v>64.94</v>
      </c>
      <c r="BC7" s="38">
        <v>70.08</v>
      </c>
      <c r="BD7" s="38">
        <v>72.92</v>
      </c>
      <c r="BE7" s="38">
        <v>69.540000000000006</v>
      </c>
      <c r="BF7" s="38">
        <v>731.19</v>
      </c>
      <c r="BG7" s="38">
        <v>743.02</v>
      </c>
      <c r="BH7" s="38">
        <v>676.61</v>
      </c>
      <c r="BI7" s="38">
        <v>668.73</v>
      </c>
      <c r="BJ7" s="38">
        <v>675.22</v>
      </c>
      <c r="BK7" s="38">
        <v>594.09</v>
      </c>
      <c r="BL7" s="38">
        <v>576.02</v>
      </c>
      <c r="BM7" s="38">
        <v>549.48</v>
      </c>
      <c r="BN7" s="38">
        <v>537.13</v>
      </c>
      <c r="BO7" s="38">
        <v>531.38</v>
      </c>
      <c r="BP7" s="38">
        <v>682.51</v>
      </c>
      <c r="BQ7" s="38">
        <v>122.56</v>
      </c>
      <c r="BR7" s="38">
        <v>96.39</v>
      </c>
      <c r="BS7" s="38">
        <v>97.26</v>
      </c>
      <c r="BT7" s="38">
        <v>96.92</v>
      </c>
      <c r="BU7" s="38">
        <v>96.5</v>
      </c>
      <c r="BV7" s="38">
        <v>114.03</v>
      </c>
      <c r="BW7" s="38">
        <v>113.34</v>
      </c>
      <c r="BX7" s="38">
        <v>113.83</v>
      </c>
      <c r="BY7" s="38">
        <v>112.43</v>
      </c>
      <c r="BZ7" s="38">
        <v>110.92</v>
      </c>
      <c r="CA7" s="38">
        <v>100.34</v>
      </c>
      <c r="CB7" s="38">
        <v>121.73</v>
      </c>
      <c r="CC7" s="38">
        <v>150.83000000000001</v>
      </c>
      <c r="CD7" s="38">
        <v>150</v>
      </c>
      <c r="CE7" s="38">
        <v>150</v>
      </c>
      <c r="CF7" s="38">
        <v>150</v>
      </c>
      <c r="CG7" s="38">
        <v>116.93</v>
      </c>
      <c r="CH7" s="38">
        <v>117.4</v>
      </c>
      <c r="CI7" s="38">
        <v>116.87</v>
      </c>
      <c r="CJ7" s="38">
        <v>118.55</v>
      </c>
      <c r="CK7" s="38">
        <v>119.33</v>
      </c>
      <c r="CL7" s="38">
        <v>136.15</v>
      </c>
      <c r="CM7" s="38">
        <v>67.89</v>
      </c>
      <c r="CN7" s="38">
        <v>70.86</v>
      </c>
      <c r="CO7" s="38">
        <v>71.069999999999993</v>
      </c>
      <c r="CP7" s="38">
        <v>70.14</v>
      </c>
      <c r="CQ7" s="38">
        <v>69.34</v>
      </c>
      <c r="CR7" s="38">
        <v>58.79</v>
      </c>
      <c r="CS7" s="38">
        <v>59.16</v>
      </c>
      <c r="CT7" s="38">
        <v>59.44</v>
      </c>
      <c r="CU7" s="38">
        <v>57.38</v>
      </c>
      <c r="CV7" s="38">
        <v>58.09</v>
      </c>
      <c r="CW7" s="38">
        <v>59.64</v>
      </c>
      <c r="CX7" s="38">
        <v>97.07</v>
      </c>
      <c r="CY7" s="38">
        <v>97.15</v>
      </c>
      <c r="CZ7" s="38">
        <v>97.22</v>
      </c>
      <c r="DA7" s="38">
        <v>97.26</v>
      </c>
      <c r="DB7" s="38">
        <v>97.33</v>
      </c>
      <c r="DC7" s="38">
        <v>98.76</v>
      </c>
      <c r="DD7" s="38">
        <v>98.86</v>
      </c>
      <c r="DE7" s="38">
        <v>98.9</v>
      </c>
      <c r="DF7" s="38">
        <v>98.98</v>
      </c>
      <c r="DG7" s="38">
        <v>99.01</v>
      </c>
      <c r="DH7" s="38">
        <v>95.35</v>
      </c>
      <c r="DI7" s="38">
        <v>29.65</v>
      </c>
      <c r="DJ7" s="38">
        <v>31.64</v>
      </c>
      <c r="DK7" s="38">
        <v>33.4</v>
      </c>
      <c r="DL7" s="38">
        <v>34.880000000000003</v>
      </c>
      <c r="DM7" s="38">
        <v>36.33</v>
      </c>
      <c r="DN7" s="38">
        <v>43.2</v>
      </c>
      <c r="DO7" s="38">
        <v>44.55</v>
      </c>
      <c r="DP7" s="38">
        <v>45.79</v>
      </c>
      <c r="DQ7" s="38">
        <v>47.06</v>
      </c>
      <c r="DR7" s="38">
        <v>48.25</v>
      </c>
      <c r="DS7" s="38">
        <v>38.57</v>
      </c>
      <c r="DT7" s="38">
        <v>3</v>
      </c>
      <c r="DU7" s="38">
        <v>3.33</v>
      </c>
      <c r="DV7" s="38">
        <v>3.7</v>
      </c>
      <c r="DW7" s="38">
        <v>4.09</v>
      </c>
      <c r="DX7" s="38">
        <v>4.49</v>
      </c>
      <c r="DY7" s="38">
        <v>7.39</v>
      </c>
      <c r="DZ7" s="38">
        <v>8.25</v>
      </c>
      <c r="EA7" s="38">
        <v>9</v>
      </c>
      <c r="EB7" s="38">
        <v>9.6300000000000008</v>
      </c>
      <c r="EC7" s="38">
        <v>10.76</v>
      </c>
      <c r="ED7" s="38">
        <v>5.9</v>
      </c>
      <c r="EE7" s="38">
        <v>0.11</v>
      </c>
      <c r="EF7" s="38">
        <v>0.13</v>
      </c>
      <c r="EG7" s="38">
        <v>0.1</v>
      </c>
      <c r="EH7" s="38">
        <v>0.11</v>
      </c>
      <c r="EI7" s="38">
        <v>0.06</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西川</cp:lastModifiedBy>
  <cp:lastPrinted>2021-01-21T05:13:26Z</cp:lastPrinted>
  <dcterms:created xsi:type="dcterms:W3CDTF">2020-12-04T02:30:45Z</dcterms:created>
  <dcterms:modified xsi:type="dcterms:W3CDTF">2021-02-03T00:23:42Z</dcterms:modified>
  <cp:category/>
</cp:coreProperties>
</file>