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2020年度\業務別\300　決算関係\310　決算\002 企業決算\01_照会・回答\01 照会\15 公営企業に係る経営比較分析表（令和元年度決算）の分析等について（依頼）\03_回答\農水局\"/>
    </mc:Choice>
  </mc:AlternateContent>
  <xr:revisionPtr revIDLastSave="0" documentId="13_ncr:1_{F21D70B0-352D-4E79-9998-7FC9BE78FBBC}" xr6:coauthVersionLast="44" xr6:coauthVersionMax="44" xr10:uidLastSave="{00000000-0000-0000-0000-000000000000}"/>
  <workbookProtection workbookAlgorithmName="SHA-512" workbookHashValue="XKSuXgxhc1tVy5MM3KIO8bp+I0kr5/ND3PwoFnXzKayMHZDx6rB2NLMkPhzAw6gvT7enpT6n0BdHArSNVFa3mg==" workbookSaltValue="rx5j3epPLnWvt9ZVNhVHU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L10" i="4"/>
  <c r="AD10" i="4"/>
  <c r="P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<sst xmlns="http://schemas.openxmlformats.org/spreadsheetml/2006/main" count="236" uniqueCount="120">
  <si>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</si>
  <si>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</si>
  <si>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</si>
  <si>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</si>
  <si>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</si>
  <si>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</si>
  <si>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</si>
  <si>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</si>
  <si>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</si>
  <si>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</si>
  <si>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</si>
  <si>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</si>
  <si>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</si>
  <si>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</si>
  <si>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</si>
  <si>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</si>
  <si>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</si>
  <si>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</si>
  <si>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</si>
  <si>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</si>
  <si>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</si>
  <si>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</si>
  <si>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</si>
  <si>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</si>
  <si>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</si>
  <si>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</si>
  <si>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</si>
  <si>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</si>
  <si>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</si>
  <si>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</si>
  <si>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</si>
  <si>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</si>
  <si>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</si>
  <si>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</si>
  <si>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</si>
  <si>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</si>
  <si>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</si>
  <si>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</si>
  <si>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</si>
  <si>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</si>
  <si>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</si>
  <si>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</si>
  <si>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</si>
  <si>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</si>
  <si>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</si>
  <si>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</si>
  <si>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</si>
  <si>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</si>
  <si>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</si>
  <si>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</si>
  <si>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</si>
  <si>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</si>
  <si>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</si>
  <si>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</si>
  <si>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</si>
  <si>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</si>
  <si>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</si>
  <si>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</si>
  <si>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</si>
  <si>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</si>
  <si>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</si>
  <si>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</si>
  <si>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</si>
  <si>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</si>
  <si>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</si>
  <si>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</si>
  <si>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</si>
  <si>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</si>
  <si>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</si>
  <si>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</si>
  <si>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</si>
  <si>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</si>
  <si>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</si>
  <si>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</si>
  <si>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</si>
  <si>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</si>
  <si>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</si>
  <si>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</si>
  <si>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</si>
  <si>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</si>
  <si>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</si>
  <si>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</si>
  <si>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</si>
  <si>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</si>
  <si>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</si>
  <si>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</si>
  <si>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</si>
  <si>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</si>
  <si>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</si>
  <si>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</si>
  <si>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</si>
  <si>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</si>
  <si>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</si>
  <si>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</si>
  <si>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</si>
  <si>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</si>
  <si>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</si>
  <si>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</si>
  <si>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熊本市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</si>
  <si>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</si>
  <si>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</si>
  <si>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</si>
  <si>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</si>
  <si>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</si>
  <si>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</si>
  <si>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</si>
  <si>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</si>
  <si>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</si>
  <si>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</si>
  <si>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</si>
  <si>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</si>
  <si>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</si>
  <si>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</si>
  <si>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</si>
  <si>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</si>
  <si>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</si>
  <si>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</si>
  <si>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令和元年度(2019年度)についても、施設の利用率が回復しない中で、不明水調査業務等を実施したため、収支の状況は悪化した。
　今後も収入確保のための接続勧奨を行うとともに、適正かつ効率的な運営を行うための公共下水道への接続事務、不明水削減等を行う。</t>
    <rPh sb="1" eb="3">
      <t>レイワ</t>
    </rPh>
    <rPh sb="3" eb="4">
      <t>ガン</t>
    </rPh>
    <rPh sb="4" eb="6">
      <t>ネンド</t>
    </rPh>
    <rPh sb="11" eb="13">
      <t>ネンド</t>
    </rPh>
    <rPh sb="27" eb="29">
      <t>カイフク</t>
    </rPh>
    <rPh sb="32" eb="33">
      <t>ナカ</t>
    </rPh>
    <rPh sb="35" eb="37">
      <t>フメイ</t>
    </rPh>
    <rPh sb="37" eb="38">
      <t>スイ</t>
    </rPh>
    <rPh sb="38" eb="40">
      <t>チョウサ</t>
    </rPh>
    <rPh sb="40" eb="42">
      <t>ギョウム</t>
    </rPh>
    <rPh sb="80" eb="81">
      <t>オコナ</t>
    </rPh>
    <rPh sb="112" eb="114">
      <t>ジム</t>
    </rPh>
    <phoneticPr fontId="4"/>
  </si>
  <si>
    <t>　各施設とも供用開始から20年程度しか経過していないことから、概ね健全であると判断される。
（管渠の耐用年数は概ね50年）
　平成28年度（2016年度）の管渠改善率の上昇は、平成28年熊本地震災害に伴う災害復旧によるものである。</t>
    <rPh sb="33" eb="35">
      <t>ケンゼン</t>
    </rPh>
    <rPh sb="39" eb="41">
      <t>ハンダン</t>
    </rPh>
    <rPh sb="82" eb="83">
      <t>リツ</t>
    </rPh>
    <rPh sb="84" eb="86">
      <t>ジョウショウ</t>
    </rPh>
    <phoneticPr fontId="4"/>
  </si>
  <si>
    <t>　収益的収支比率について、100%を超えている（単年度収支で黒字）が、使用料以外の収入（一般会計）に依存しているため、接続率向上による収入の増加、不明水の削減や施設の統廃合を進めるなどにより、維持管理費の削減が必要である。
　汚水処理原価の増加原因は、不明水調査業務を実施したことによるものである。
　施設利用率については、平成28年熊本地震発生に伴う利用休止や、節水意識向上の影響により水量が減少していると思われる。</t>
    <rPh sb="120" eb="122">
      <t>ゾウカ</t>
    </rPh>
    <rPh sb="122" eb="124">
      <t>ゲンイン</t>
    </rPh>
    <rPh sb="126" eb="128">
      <t>フメイ</t>
    </rPh>
    <rPh sb="128" eb="129">
      <t>スイ</t>
    </rPh>
    <rPh sb="129" eb="131">
      <t>チョウサ</t>
    </rPh>
    <rPh sb="131" eb="133">
      <t>ギョウム</t>
    </rPh>
    <rPh sb="151" eb="153">
      <t>シセツ</t>
    </rPh>
    <rPh sb="153" eb="156">
      <t>リヨウリツ</t>
    </rPh>
    <rPh sb="171" eb="173">
      <t>ハッセイ</t>
    </rPh>
    <rPh sb="174" eb="175">
      <t>トモナ</t>
    </rPh>
    <rPh sb="182" eb="184">
      <t>セッスイ</t>
    </rPh>
    <rPh sb="184" eb="186">
      <t>イシキ</t>
    </rPh>
    <rPh sb="186" eb="188">
      <t>コウジョウ</t>
    </rPh>
    <rPh sb="189" eb="191">
      <t>エイキョウ</t>
    </rPh>
    <rPh sb="194" eb="196">
      <t>スイリョウ</t>
    </rPh>
    <rPh sb="197" eb="199">
      <t>ゲンショウ</t>
    </rPh>
    <rPh sb="204" eb="205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</si>
</sst>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6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B-4995-8F93-80C1850D8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B-4995-8F93-80C1850D8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61.96</c:v>
                </c:pt>
                <c:pt idx="1">
                  <c:v>48.85</c:v>
                </c:pt>
                <c:pt idx="2">
                  <c:v>35.4</c:v>
                </c:pt>
                <c:pt idx="3">
                  <c:v>33.020000000000003</c:v>
                </c:pt>
                <c:pt idx="4">
                  <c:v>32.270000000000003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E-48B6-BD24-6AAED0790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E-48B6-BD24-6AAED0790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70.73</c:v>
                </c:pt>
                <c:pt idx="1">
                  <c:v>65.63</c:v>
                </c:pt>
                <c:pt idx="2">
                  <c:v>78.599999999999994</c:v>
                </c:pt>
                <c:pt idx="3">
                  <c:v>70.77</c:v>
                </c:pt>
                <c:pt idx="4">
                  <c:v>75.209999999999994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A-4A7F-B9B4-5F93EBA39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A-4A7F-B9B4-5F93EBA39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99.28</c:v>
                </c:pt>
                <c:pt idx="1">
                  <c:v>85.63</c:v>
                </c:pt>
                <c:pt idx="2">
                  <c:v>83.53</c:v>
                </c:pt>
                <c:pt idx="3">
                  <c:v>109.43</c:v>
                </c:pt>
                <c:pt idx="4">
                  <c:v>105.73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9-4759-B66C-54B837BB1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9-4759-B66C-54B837BB1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F-4D93-B3B8-A85B1CA6C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F-4D93-B3B8-A85B1CA6C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4-4FDE-9392-A1C156261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4-4FDE-9392-A1C156261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9-4DFE-918C-7031C41DB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9-4DFE-918C-7031C41DB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0-46CE-9030-4805E0CA2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E0-46CE-9030-4805E0CA2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3356.95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C-4AB2-A920-88E94674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C-4AB2-A920-88E94674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38.72</c:v>
                </c:pt>
                <c:pt idx="1">
                  <c:v>34.42</c:v>
                </c:pt>
                <c:pt idx="2">
                  <c:v>23.36</c:v>
                </c:pt>
                <c:pt idx="3">
                  <c:v>12.76</c:v>
                </c:pt>
                <c:pt idx="4">
                  <c:v>11.38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1-4555-9141-C7EC8CE2F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1-4555-9141-C7EC8CE2F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220.02</c:v>
                </c:pt>
                <c:pt idx="1">
                  <c:v>254.97</c:v>
                </c:pt>
                <c:pt idx="2">
                  <c:v>426.03</c:v>
                </c:pt>
                <c:pt idx="3">
                  <c:v>848.65</c:v>
                </c:pt>
                <c:pt idx="4">
                  <c:v>962.97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8E8-80A4-286F123DA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7-48E8-80A4-286F123DA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Z4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熊本県　熊本市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63">
        <f>データ!S6</f>
        <v>733721</v>
      </c>
      <c r="AM8" s="63"/>
      <c r="AN8" s="63"/>
      <c r="AO8" s="63"/>
      <c r="AP8" s="63"/>
      <c r="AQ8" s="63"/>
      <c r="AR8" s="63"/>
      <c r="AS8" s="63"/>
      <c r="AT8" s="62">
        <f>データ!T6</f>
        <v>390.32</v>
      </c>
      <c r="AU8" s="62"/>
      <c r="AV8" s="62"/>
      <c r="AW8" s="62"/>
      <c r="AX8" s="62"/>
      <c r="AY8" s="62"/>
      <c r="AZ8" s="62"/>
      <c r="BA8" s="62"/>
      <c r="BB8" s="62">
        <f>データ!U6</f>
        <v>1879.79</v>
      </c>
      <c r="BC8" s="62"/>
      <c r="BD8" s="62"/>
      <c r="BE8" s="62"/>
      <c r="BF8" s="62"/>
      <c r="BG8" s="62"/>
      <c r="BH8" s="62"/>
      <c r="BI8" s="62"/>
      <c r="BJ8" s="3"/>
      <c r="BK8" s="3"/>
      <c r="BL8" s="64" t="s">
        <v>10</v>
      </c>
      <c r="BM8" s="65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2" t="str">
        <f>データ!N6</f>
        <v>-</v>
      </c>
      <c r="C10" s="62"/>
      <c r="D10" s="62"/>
      <c r="E10" s="62"/>
      <c r="F10" s="62"/>
      <c r="G10" s="62"/>
      <c r="H10" s="62"/>
      <c r="I10" s="62" t="str">
        <f>データ!O6</f>
        <v>該当数値なし</v>
      </c>
      <c r="J10" s="62"/>
      <c r="K10" s="62"/>
      <c r="L10" s="62"/>
      <c r="M10" s="62"/>
      <c r="N10" s="62"/>
      <c r="O10" s="62"/>
      <c r="P10" s="62">
        <f>データ!P6</f>
        <v>0.54</v>
      </c>
      <c r="Q10" s="62"/>
      <c r="R10" s="62"/>
      <c r="S10" s="62"/>
      <c r="T10" s="62"/>
      <c r="U10" s="62"/>
      <c r="V10" s="62"/>
      <c r="W10" s="62">
        <f>データ!Q6</f>
        <v>100</v>
      </c>
      <c r="X10" s="62"/>
      <c r="Y10" s="62"/>
      <c r="Z10" s="62"/>
      <c r="AA10" s="62"/>
      <c r="AB10" s="62"/>
      <c r="AC10" s="62"/>
      <c r="AD10" s="63">
        <f>データ!R6</f>
        <v>2346</v>
      </c>
      <c r="AE10" s="63"/>
      <c r="AF10" s="63"/>
      <c r="AG10" s="63"/>
      <c r="AH10" s="63"/>
      <c r="AI10" s="63"/>
      <c r="AJ10" s="63"/>
      <c r="AK10" s="2"/>
      <c r="AL10" s="63">
        <f>データ!V6</f>
        <v>3974</v>
      </c>
      <c r="AM10" s="63"/>
      <c r="AN10" s="63"/>
      <c r="AO10" s="63"/>
      <c r="AP10" s="63"/>
      <c r="AQ10" s="63"/>
      <c r="AR10" s="63"/>
      <c r="AS10" s="63"/>
      <c r="AT10" s="62">
        <f>データ!W6</f>
        <v>1.53</v>
      </c>
      <c r="AU10" s="62"/>
      <c r="AV10" s="62"/>
      <c r="AW10" s="62"/>
      <c r="AX10" s="62"/>
      <c r="AY10" s="62"/>
      <c r="AZ10" s="62"/>
      <c r="BA10" s="62"/>
      <c r="BB10" s="62">
        <f>データ!X6</f>
        <v>2597.39</v>
      </c>
      <c r="BC10" s="62"/>
      <c r="BD10" s="62"/>
      <c r="BE10" s="62"/>
      <c r="BF10" s="62"/>
      <c r="BG10" s="62"/>
      <c r="BH10" s="62"/>
      <c r="BI10" s="62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6" t="s">
        <v>26</v>
      </c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8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49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119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6" t="s">
        <v>27</v>
      </c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9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118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 x14ac:dyDescent="0.15">
      <c r="A60" s="2"/>
      <c r="B60" s="43" t="s">
        <v>28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6" t="s">
        <v>29</v>
      </c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9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8" t="s">
        <v>117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9qfbGRsm92o0eegWui4tEiYfZ3UPw4L0/vC1A6UxVIlUc6KTlVduRsTNQeaY/rwvZFG+cCQnDGzKjtMwvIoxcQ==" saltValue="2ZAFoYbdBSx53FlgQnpBD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1" t="s">
        <v>54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55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56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58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59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60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61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62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63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64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65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66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67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68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431001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熊本県　熊本市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0.54</v>
      </c>
      <c r="Q6" s="34">
        <f t="shared" si="3"/>
        <v>100</v>
      </c>
      <c r="R6" s="34">
        <f t="shared" si="3"/>
        <v>2346</v>
      </c>
      <c r="S6" s="34">
        <f t="shared" si="3"/>
        <v>733721</v>
      </c>
      <c r="T6" s="34">
        <f t="shared" si="3"/>
        <v>390.32</v>
      </c>
      <c r="U6" s="34">
        <f t="shared" si="3"/>
        <v>1879.79</v>
      </c>
      <c r="V6" s="34">
        <f t="shared" si="3"/>
        <v>3974</v>
      </c>
      <c r="W6" s="34">
        <f t="shared" si="3"/>
        <v>1.53</v>
      </c>
      <c r="X6" s="34">
        <f t="shared" si="3"/>
        <v>2597.39</v>
      </c>
      <c r="Y6" s="35">
        <f>IF(Y7="",NA(),Y7)</f>
        <v>99.28</v>
      </c>
      <c r="Z6" s="35">
        <f t="shared" ref="Z6:AH6" si="4">IF(Z7="",NA(),Z7)</f>
        <v>85.63</v>
      </c>
      <c r="AA6" s="35">
        <f t="shared" si="4"/>
        <v>83.53</v>
      </c>
      <c r="AB6" s="35">
        <f t="shared" si="4"/>
        <v>109.43</v>
      </c>
      <c r="AC6" s="35">
        <f t="shared" si="4"/>
        <v>105.73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3356.95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38.72</v>
      </c>
      <c r="BR6" s="35">
        <f t="shared" ref="BR6:BZ6" si="8">IF(BR7="",NA(),BR7)</f>
        <v>34.42</v>
      </c>
      <c r="BS6" s="35">
        <f t="shared" si="8"/>
        <v>23.36</v>
      </c>
      <c r="BT6" s="35">
        <f t="shared" si="8"/>
        <v>12.76</v>
      </c>
      <c r="BU6" s="35">
        <f t="shared" si="8"/>
        <v>11.38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220.02</v>
      </c>
      <c r="CC6" s="35">
        <f t="shared" ref="CC6:CK6" si="9">IF(CC7="",NA(),CC7)</f>
        <v>254.97</v>
      </c>
      <c r="CD6" s="35">
        <f t="shared" si="9"/>
        <v>426.03</v>
      </c>
      <c r="CE6" s="35">
        <f t="shared" si="9"/>
        <v>848.65</v>
      </c>
      <c r="CF6" s="35">
        <f t="shared" si="9"/>
        <v>962.97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61.96</v>
      </c>
      <c r="CN6" s="35">
        <f t="shared" ref="CN6:CV6" si="10">IF(CN7="",NA(),CN7)</f>
        <v>48.85</v>
      </c>
      <c r="CO6" s="35">
        <f t="shared" si="10"/>
        <v>35.4</v>
      </c>
      <c r="CP6" s="35">
        <f t="shared" si="10"/>
        <v>33.020000000000003</v>
      </c>
      <c r="CQ6" s="35">
        <f t="shared" si="10"/>
        <v>32.270000000000003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70.73</v>
      </c>
      <c r="CY6" s="35">
        <f t="shared" ref="CY6:DG6" si="11">IF(CY7="",NA(),CY7)</f>
        <v>65.63</v>
      </c>
      <c r="CZ6" s="35">
        <f t="shared" si="11"/>
        <v>78.599999999999994</v>
      </c>
      <c r="DA6" s="35">
        <f t="shared" si="11"/>
        <v>70.77</v>
      </c>
      <c r="DB6" s="35">
        <f t="shared" si="11"/>
        <v>75.209999999999994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431001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0.54</v>
      </c>
      <c r="Q7" s="38">
        <v>100</v>
      </c>
      <c r="R7" s="38">
        <v>2346</v>
      </c>
      <c r="S7" s="38">
        <v>733721</v>
      </c>
      <c r="T7" s="38">
        <v>390.32</v>
      </c>
      <c r="U7" s="38">
        <v>1879.79</v>
      </c>
      <c r="V7" s="38">
        <v>3974</v>
      </c>
      <c r="W7" s="38">
        <v>1.53</v>
      </c>
      <c r="X7" s="38">
        <v>2597.39</v>
      </c>
      <c r="Y7" s="38">
        <v>99.28</v>
      </c>
      <c r="Z7" s="38">
        <v>85.63</v>
      </c>
      <c r="AA7" s="38">
        <v>83.53</v>
      </c>
      <c r="AB7" s="38">
        <v>109.43</v>
      </c>
      <c r="AC7" s="38">
        <v>105.73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3356.95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38.72</v>
      </c>
      <c r="BR7" s="38">
        <v>34.42</v>
      </c>
      <c r="BS7" s="38">
        <v>23.36</v>
      </c>
      <c r="BT7" s="38">
        <v>12.76</v>
      </c>
      <c r="BU7" s="38">
        <v>11.38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220.02</v>
      </c>
      <c r="CC7" s="38">
        <v>254.97</v>
      </c>
      <c r="CD7" s="38">
        <v>426.03</v>
      </c>
      <c r="CE7" s="38">
        <v>848.65</v>
      </c>
      <c r="CF7" s="38">
        <v>962.97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61.96</v>
      </c>
      <c r="CN7" s="38">
        <v>48.85</v>
      </c>
      <c r="CO7" s="38">
        <v>35.4</v>
      </c>
      <c r="CP7" s="38">
        <v>33.020000000000003</v>
      </c>
      <c r="CQ7" s="38">
        <v>32.270000000000003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70.73</v>
      </c>
      <c r="CY7" s="38">
        <v>65.63</v>
      </c>
      <c r="CZ7" s="38">
        <v>78.599999999999994</v>
      </c>
      <c r="DA7" s="38">
        <v>70.77</v>
      </c>
      <c r="DB7" s="38">
        <v>75.209999999999994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西川</cp:lastModifiedBy>
  <cp:lastPrinted>2021-02-03T00:19:32Z</cp:lastPrinted>
  <dcterms:created xsi:type="dcterms:W3CDTF">2020-12-04T03:09:04Z</dcterms:created>
  <dcterms:modified xsi:type="dcterms:W3CDTF">2021-02-03T00:19:38Z</dcterms:modified>
  <cp:category/>
</cp:coreProperties>
</file>