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13BD0818-2787-4C60-A3AC-9BC90CDAA53C}" xr6:coauthVersionLast="36" xr6:coauthVersionMax="36" xr10:uidLastSave="{00000000-0000-0000-0000-000000000000}"/>
  <bookViews>
    <workbookView xWindow="0" yWindow="0" windowWidth="20490" windowHeight="75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BW32"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U32" i="10" l="1"/>
  <c r="AM31" i="10" s="1"/>
  <c r="AM32" i="10" l="1"/>
  <c r="BE31" i="10"/>
  <c r="BE32" i="10" s="1"/>
  <c r="BW31" i="10"/>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<sst xmlns="http://schemas.openxmlformats.org/spreadsheetml/2006/main" count="1209" uniqueCount="621">
  <si>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</si>
  <si>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</si>
  <si>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</si>
  <si>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</si>
  <si>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</si>
  <si>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</si>
  <si>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</si>
  <si>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</si>
  <si>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</si>
  <si>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</si>
  <si>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</si>
  <si>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</si>
  <si>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</si>
  <si>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</si>
  <si>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</si>
  <si>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</si>
  <si>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</si>
  <si>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</si>
  <si>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</si>
  <si>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</si>
  <si>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</si>
  <si>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</si>
  <si>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</si>
  <si>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</si>
  <si>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</si>
  <si>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</si>
  <si>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</si>
  <si>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</si>
  <si>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</si>
  <si>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</si>
  <si>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</si>
  <si>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</si>
  <si>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</si>
  <si>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</si>
  <si>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</si>
  <si>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</si>
  <si>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</si>
  <si>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</si>
  <si>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</si>
  <si>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</si>
  <si>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</si>
  <si>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</si>
  <si>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</si>
  <si>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</si>
  <si>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</si>
  <si>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</si>
  <si>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</si>
  <si>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</si>
  <si>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</si>
  <si>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</si>
  <si>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</si>
  <si>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</si>
  <si>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</si>
  <si>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</si>
  <si>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</si>
  <si>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</si>
  <si>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</si>
  <si>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</si>
  <si>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</si>
  <si>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</si>
  <si>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</si>
  <si>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</si>
  <si>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</si>
  <si>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</si>
  <si>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</si>
  <si>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</si>
  <si>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</si>
  <si>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</si>
  <si>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</si>
  <si>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</si>
  <si>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</si>
  <si>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</si>
  <si>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</si>
  <si>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</si>
  <si>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</si>
  <si>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</si>
  <si>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</si>
  <si>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</si>
  <si>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</si>
  <si>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青森県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</si>
  <si>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</si>
  <si>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</si>
  <si>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</si>
  <si>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</si>
  <si>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</si>
  <si>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</si>
  <si>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</si>
  <si>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</si>
  <si>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</si>
  <si>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</si>
  <si>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</si>
  <si>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</si>
  <si>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</si>
  <si>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</si>
  <si>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</si>
  <si>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</si>
  <si>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</si>
  <si>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</si>
  <si>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</si>
  <si>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</si>
  <si>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</si>
  <si>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</si>
  <si>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</si>
  <si>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</si>
  <si>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</si>
  <si>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</si>
  <si>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</si>
  <si>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</si>
  <si>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</si>
  <si>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</si>
  <si>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</si>
  <si>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</si>
  <si>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</si>
  <si>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</si>
  <si>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</si>
  <si>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</si>
  <si>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</si>
  <si>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</si>
  <si>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</si>
  <si>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</si>
  <si>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</si>
  <si>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</si>
  <si>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</si>
  <si>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</si>
  <si>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</si>
  <si>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</si>
  <si>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</si>
  <si>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</si>
  <si>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</si>
  <si>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</si>
  <si>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</si>
  <si>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</si>
  <si>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</si>
  <si>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</si>
  <si>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</si>
  <si>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</si>
  <si>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</si>
  <si>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</si>
  <si>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</si>
  <si>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</si>
  <si>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</si>
  <si>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</si>
  <si>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</si>
  <si>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</si>
  <si>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</si>
  <si>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</si>
  <si>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</si>
  <si>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</si>
  <si>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</si>
  <si>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</si>
  <si>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</si>
  <si>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</si>
  <si>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</si>
  <si>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</si>
  <si>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</si>
  <si>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</si>
  <si>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</si>
  <si>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</si>
  <si>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</si>
  <si>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</si>
  <si>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</si>
  <si>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</si>
  <si>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</si>
  <si>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</si>
  <si>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</si>
  <si>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</si>
  <si>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</si>
  <si>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</si>
  <si>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</si>
  <si>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</si>
  <si>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</si>
  <si>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</si>
  <si>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</si>
  <si>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</si>
  <si>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</si>
  <si>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</si>
  <si>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</si>
  <si>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</si>
  <si>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</si>
  <si>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</si>
  <si>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</si>
  <si>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</si>
  <si>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</si>
  <si>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</si>
  <si>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</si>
  <si>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</si>
  <si>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</si>
  <si>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青森県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</si>
  <si>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</si>
  <si>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</si>
  <si>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</si>
  <si>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</si>
  <si>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</si>
  <si>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</si>
  <si>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</si>
  <si>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</si>
  <si>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</si>
  <si>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</si>
  <si>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</si>
  <si>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</si>
  <si>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</si>
  <si>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</si>
  <si>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</si>
  <si>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</si>
  <si>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</si>
  <si>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</si>
  <si>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</si>
  <si>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</si>
  <si>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</si>
  <si>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</si>
  <si>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</si>
  <si>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</si>
  <si>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</si>
  <si>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</si>
  <si>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</si>
  <si>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</si>
  <si>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</si>
  <si>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</si>
  <si>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</si>
  <si>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</si>
  <si>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</si>
  <si>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</si>
  <si>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</si>
  <si>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</si>
  <si>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</si>
  <si>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</si>
  <si>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</si>
  <si>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</si>
  <si>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</si>
  <si>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</si>
  <si>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</si>
  <si>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</si>
  <si>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</si>
  <si>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</si>
  <si>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</si>
  <si>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</si>
  <si>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</si>
  <si>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</si>
  <si>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</si>
  <si>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</si>
  <si>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</si>
  <si>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</si>
  <si>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</si>
  <si>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</si>
  <si>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</si>
  <si>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</si>
  <si>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</si>
  <si>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</si>
  <si>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</si>
  <si>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</si>
  <si>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</si>
  <si>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</si>
  <si>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</si>
  <si>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</si>
  <si>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</si>
  <si>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</si>
  <si>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</si>
  <si>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</si>
  <si>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</si>
  <si>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</si>
  <si>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</si>
  <si>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</si>
  <si>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</si>
  <si>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</si>
  <si>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</si>
  <si>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</si>
  <si>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</si>
  <si>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</si>
  <si>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</si>
  <si>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</si>
  <si>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</si>
  <si>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</si>
  <si>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</si>
  <si>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</si>
  <si>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</si>
  <si>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</si>
  <si>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</si>
  <si>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</si>
  <si>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</si>
  <si>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</si>
  <si>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</si>
  <si>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</si>
  <si>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</si>
  <si>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</si>
  <si>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</si>
  <si>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</si>
  <si>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</si>
  <si>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</si>
  <si>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</si>
  <si>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</si>
  <si>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</si>
  <si>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</si>
  <si>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</si>
  <si>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</si>
  <si>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</si>
  <si>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</si>
  <si>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</si>
  <si>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</si>
  <si>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</si>
  <si>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</si>
  <si>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</si>
  <si>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</si>
  <si>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</si>
  <si>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</si>
  <si>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</si>
  <si>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</si>
  <si>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</si>
  <si>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</si>
  <si>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</si>
  <si>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</si>
  <si>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</si>
  <si>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</si>
  <si>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</si>
  <si>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</si>
  <si>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</si>
  <si>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</si>
  <si>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</si>
  <si>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</si>
  <si>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</si>
  <si>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</si>
  <si>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</si>
  <si>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</si>
  <si>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</si>
  <si>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</si>
  <si>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</si>
  <si>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</si>
  <si>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</si>
  <si>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</si>
  <si>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</si>
  <si>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</si>
  <si>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</si>
  <si>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</si>
  <si>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</si>
  <si>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</si>
  <si>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</si>
  <si>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</si>
  <si>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</si>
  <si>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</si>
  <si>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</si>
  <si>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</si>
  <si>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</si>
  <si>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</si>
  <si>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</si>
  <si>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</si>
  <si>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青森県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</si>
  <si>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</si>
  <si>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</si>
  <si>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</si>
  <si>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</si>
  <si>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</si>
  <si>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</si>
  <si>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</si>
  <si>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</si>
  <si>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</si>
  <si>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</si>
  <si>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</si>
  <si>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</si>
  <si>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</si>
  <si>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</si>
  <si>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</si>
  <si>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</si>
  <si>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</si>
  <si>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</si>
  <si>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</si>
  <si>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</si>
  <si>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青森県公債費特別会計</t>
    <phoneticPr fontId="5"/>
  </si>
  <si>
    <t>-</t>
    <phoneticPr fontId="5"/>
  </si>
  <si>
    <t>青森県療育福祉・医療療育センター特別会計</t>
    <phoneticPr fontId="5"/>
  </si>
  <si>
    <t>青森県公共用地先行取得特別会計</t>
    <phoneticPr fontId="5"/>
  </si>
  <si>
    <t>青森県証紙特別会計</t>
    <phoneticPr fontId="5"/>
  </si>
  <si>
    <t>青森県管理特別会計</t>
    <phoneticPr fontId="5"/>
  </si>
  <si>
    <t>青森県鉄道施設事業特別会計</t>
    <phoneticPr fontId="5"/>
  </si>
  <si>
    <t>青森県母子父子寡婦福祉資金特別会計</t>
    <phoneticPr fontId="5"/>
  </si>
  <si>
    <t>青森県小規模企業者等設備導入資金特別会計</t>
    <phoneticPr fontId="5"/>
  </si>
  <si>
    <t>-</t>
    <phoneticPr fontId="5"/>
  </si>
  <si>
    <t>青森県林業・木材産業改善資金特別会計</t>
    <phoneticPr fontId="5"/>
  </si>
  <si>
    <t>青森県沿岸漁業改善資金特別会計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</si>
  <si>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</si>
  <si>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</si>
  <si>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</si>
  <si>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</si>
  <si>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</si>
  <si>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</si>
  <si>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</si>
  <si>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</si>
  <si>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</si>
  <si>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</si>
  <si>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</si>
  <si>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</si>
  <si>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</si>
  <si>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</si>
  <si>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青森県駐車場事業特別会計</t>
    <phoneticPr fontId="5"/>
  </si>
  <si>
    <t>国民健康保険特別会計</t>
    <phoneticPr fontId="5"/>
  </si>
  <si>
    <t>青森県病院事業会計</t>
    <phoneticPr fontId="5"/>
  </si>
  <si>
    <t>法適用企業</t>
    <phoneticPr fontId="5"/>
  </si>
  <si>
    <t>青森県工業用水道事業会計</t>
    <phoneticPr fontId="5"/>
  </si>
  <si>
    <t>法適用企業</t>
    <phoneticPr fontId="5"/>
  </si>
  <si>
    <t>青森県下水道事業特別会計</t>
    <phoneticPr fontId="5"/>
  </si>
  <si>
    <t>法非適用企業</t>
    <phoneticPr fontId="5"/>
  </si>
  <si>
    <t>青森県港湾整備事業特別会計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</si>
  <si>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</si>
  <si>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</si>
  <si>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</si>
  <si>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</si>
  <si>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</si>
  <si>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</si>
  <si>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</si>
  <si>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</si>
  <si>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</si>
  <si>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</si>
  <si>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</si>
  <si>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</si>
  <si>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</si>
  <si>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</si>
  <si>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</si>
  <si>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</si>
  <si>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</si>
  <si>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</si>
  <si>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</si>
  <si>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</si>
  <si>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</si>
  <si>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</si>
  <si>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</si>
  <si>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</si>
  <si>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</si>
  <si>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</si>
  <si>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</si>
  <si>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</si>
  <si>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</si>
  <si>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</si>
  <si>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</si>
  <si>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</si>
  <si>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</si>
  <si>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</si>
  <si>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</si>
  <si>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</si>
  <si>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</si>
  <si>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</si>
  <si>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</si>
  <si>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</si>
  <si>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</si>
  <si>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</si>
  <si>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</si>
  <si>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</si>
  <si>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</si>
  <si>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</si>
  <si>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</si>
  <si>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</si>
  <si>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</si>
  <si>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</si>
  <si>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</si>
  <si>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</si>
  <si>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</si>
  <si>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</si>
  <si>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</si>
  <si>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</si>
  <si>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</si>
  <si>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</si>
  <si>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</si>
  <si>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</si>
  <si>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</si>
  <si>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青森県病院事業会計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</si>
  <si>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</si>
  <si>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</si>
  <si>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青森県下水道事業特別会計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</si>
  <si>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</si>
  <si>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青森県工業用水道事業会計</t>
    <phoneticPr fontId="5"/>
  </si>
  <si>
    <t>(Ｆ)</t>
    <phoneticPr fontId="5"/>
  </si>
  <si>
    <t>青森県港湾整備事業特別会計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</si>
  <si>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</si>
  <si>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</si>
  <si>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</si>
  <si>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</si>
  <si>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</si>
  <si>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</si>
  <si>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</si>
  <si>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</si>
  <si>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</si>
  <si>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</si>
  <si>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</si>
  <si>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</si>
  <si>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</si>
  <si>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</si>
  <si>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</si>
  <si>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</si>
  <si>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</si>
  <si>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</si>
  <si>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</si>
  <si>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</si>
  <si>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</si>
  <si>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</si>
  <si>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</si>
  <si>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</si>
  <si>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</si>
  <si>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</si>
  <si>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</si>
  <si>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</si>
  <si>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</si>
  <si>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</si>
  <si>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</si>
  <si>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</si>
  <si>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</si>
  <si>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</si>
  <si>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</si>
  <si>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</si>
  <si>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</si>
  <si>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</si>
  <si>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</si>
  <si>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</si>
  <si>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</si>
  <si>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</si>
  <si>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</si>
  <si>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</si>
  <si>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</si>
  <si>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</si>
  <si>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</si>
  <si>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</si>
  <si>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</si>
  <si>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</si>
  <si>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</si>
  <si>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</si>
  <si>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</si>
  <si>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</si>
  <si>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</si>
  <si>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</si>
  <si>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</si>
  <si>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</si>
  <si>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</si>
  <si>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</si>
  <si>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</si>
  <si>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</si>
  <si>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</si>
  <si>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</si>
  <si>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</si>
  <si>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</si>
  <si>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</si>
  <si>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</si>
  <si>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</si>
  <si>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</si>
  <si>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</si>
  <si>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</si>
  <si>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</si>
  <si>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</si>
  <si>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</si>
  <si>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</si>
  <si>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</si>
  <si>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</si>
  <si>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</si>
  <si>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</si>
  <si>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</si>
  <si>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</si>
  <si>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</si>
  <si>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</si>
  <si>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</si>
  <si>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0.06</t>
  </si>
  <si>
    <t>▲ 0.01</t>
  </si>
  <si>
    <t>▲ 0.09</t>
  </si>
  <si>
    <t>青森県病院事業会計</t>
  </si>
  <si>
    <t>国民健康保険特別会計</t>
  </si>
  <si>
    <t>青森県工業用水道事業会計</t>
  </si>
  <si>
    <t>一般会計</t>
  </si>
  <si>
    <t>青森県下水道事業特別会計</t>
  </si>
  <si>
    <t>青森県港湾整備事業特別会計</t>
  </si>
  <si>
    <t>青森県証紙特別会計</t>
  </si>
  <si>
    <t>青森県管理特別会計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</si>
  <si>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</si>
  <si>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</si>
  <si>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</si>
  <si>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</si>
  <si>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</si>
  <si>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</si>
  <si>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</si>
  <si>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</si>
  <si>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phoneticPr fontId="2"/>
  </si>
  <si>
    <t>青森県新産業都市建設事業団</t>
    <rPh sb="0" eb="3">
      <t>アオモリケン</t>
    </rPh>
    <rPh sb="3" eb="6">
      <t>シンサンギョウ</t>
    </rPh>
    <rPh sb="6" eb="8">
      <t>トシ</t>
    </rPh>
    <rPh sb="8" eb="10">
      <t>ケンセツ</t>
    </rPh>
    <rPh sb="10" eb="13">
      <t>ジギョウダン</t>
    </rPh>
    <phoneticPr fontId="2"/>
  </si>
  <si>
    <t>公益財団法人21あおもり産業総合支援センター</t>
  </si>
  <si>
    <t>公益社団法人あおもり農林業支援センター</t>
  </si>
  <si>
    <t>青森県土地開発公社</t>
  </si>
  <si>
    <t>公益財団法人青森県建設技術センター</t>
  </si>
  <si>
    <t>青森県道路公社</t>
  </si>
  <si>
    <t>公益財団法人青森県フェリー埠頭公社</t>
  </si>
  <si>
    <t>公益社団法人青森県観光連盟</t>
  </si>
  <si>
    <t>公益財団法人むつ小川原地域・産業振興財団</t>
  </si>
  <si>
    <t>公益財団法人青森学術文化振興財団</t>
  </si>
  <si>
    <t>八戸臨海鉄道株式会社</t>
  </si>
  <si>
    <t>むつ湾フェリー株式会社</t>
  </si>
  <si>
    <t>青い森鉄道株式会社</t>
  </si>
  <si>
    <t>公益財団法人青森県生活衛生営業指導センター</t>
  </si>
  <si>
    <t>一般社団法人青森県畜産協会</t>
  </si>
  <si>
    <t>公益財団法人むつ小川原漁業操業安全協会</t>
  </si>
  <si>
    <t>公益社団法人青森県栽培漁業振興協会</t>
  </si>
  <si>
    <t>青森空港ビル株式会社</t>
  </si>
  <si>
    <t>株式会社建築住宅センター</t>
  </si>
  <si>
    <t>むつ小川原石油備蓄株式会社</t>
  </si>
  <si>
    <t>むつ小川原原燃興産株式会社</t>
  </si>
  <si>
    <t>公益財団法人青森県育英奨学会</t>
  </si>
  <si>
    <t>公益財団法人青森県暴力追放県民センター</t>
  </si>
  <si>
    <t>公益社団法人青森県青果物価格安定基金協会</t>
  </si>
  <si>
    <t>公益財団法人青森県国際交流協会</t>
  </si>
  <si>
    <t>一般財団法人棟方志功記念館</t>
  </si>
  <si>
    <t xml:space="preserve">公立大学法人青森県立保健大学 </t>
  </si>
  <si>
    <t xml:space="preserve">地方独立行政法人青森県産業技術センター </t>
  </si>
  <si>
    <t>○</t>
  </si>
  <si>
    <t>-</t>
    <phoneticPr fontId="2"/>
  </si>
  <si>
    <t>公共施設等整備基金</t>
    <rPh sb="0" eb="2">
      <t>コウキョウ</t>
    </rPh>
    <rPh sb="2" eb="4">
      <t>シセツ</t>
    </rPh>
    <rPh sb="4" eb="5">
      <t>トウ</t>
    </rPh>
    <rPh sb="5" eb="7">
      <t>セイビ</t>
    </rPh>
    <rPh sb="7" eb="9">
      <t>キキン</t>
    </rPh>
    <phoneticPr fontId="5"/>
  </si>
  <si>
    <t>国民スポーツ大会開催基金</t>
    <rPh sb="0" eb="2">
      <t>コクミン</t>
    </rPh>
    <rPh sb="6" eb="8">
      <t>タイカイ</t>
    </rPh>
    <rPh sb="8" eb="10">
      <t>カイサイ</t>
    </rPh>
    <rPh sb="10" eb="12">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</si>
  <si>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</si>
  <si>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</si>
  <si>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</si>
  <si>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</si>
  <si>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</si>
  <si>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</si>
  <si>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有形固定資産減価償却率とも類似団体平均を下回って推移している。引き続き、老朽化した施設等について、計画的に長寿命化を進めていくなど、公共施設の適正管理に努めるとともに、青森県行財政改革大綱に基づき、県債の新規発行の抑制等により、公債費負担の軽減と県債残高の圧縮に努め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</si>
  <si>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</si>
  <si>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</si>
  <si>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</si>
  <si>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</si>
  <si>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</si>
  <si>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</si>
  <si>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並、将来負担比率は類似団体より低い水準で推移しており、いずれも改善傾向である。これは、青森県行財政改革大綱に基づき、県債の新規発行の抑制等により、公債費負担の軽減と県債残高の圧縮に努めてきたことによるものである。なお、将来負担比率が低下傾向にあるため、実質公債費比率については、今後も低下していくものと想定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</si>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</sst>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0" fillId="0" borderId="104" xfId="15" applyFont="1" applyFill="1" applyBorder="1" applyAlignment="1" applyProtection="1">
      <alignment horizontal="center" vertical="center" shrinkToFit="1"/>
      <protection locked="0"/>
    </xf>
    <xf numFmtId="0" fontId="30" fillId="0" borderId="117" xfId="15" applyFont="1" applyFill="1" applyBorder="1" applyAlignment="1" applyProtection="1">
      <alignment horizontal="center" vertical="center" shrinkToFit="1"/>
      <protection locked="0"/>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Fill="1" applyBorder="1" applyAlignment="1" applyProtection="1">
      <alignment horizontal="right" vertical="center" shrinkToFit="1"/>
      <protection locked="0"/>
    </xf>
    <xf numFmtId="177" fontId="30" fillId="0" borderId="94" xfId="15" applyNumberFormat="1" applyFont="1" applyFill="1" applyBorder="1" applyAlignment="1" applyProtection="1">
      <alignment horizontal="right" vertical="center" shrinkToFit="1"/>
      <protection locked="0"/>
    </xf>
    <xf numFmtId="177" fontId="30" fillId="0"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Fill="1" applyBorder="1" applyAlignment="1" applyProtection="1">
      <alignment horizontal="left" vertical="center" shrinkToFit="1"/>
      <protection locked="0"/>
    </xf>
    <xf numFmtId="0" fontId="30" fillId="0" borderId="94" xfId="15" applyFont="1" applyFill="1" applyBorder="1" applyAlignment="1" applyProtection="1">
      <alignment horizontal="left" vertical="center" shrinkToFit="1"/>
      <protection locked="0"/>
    </xf>
    <xf numFmtId="0" fontId="30" fillId="0" borderId="95" xfId="15" applyFont="1" applyFill="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688FF64-176A-47CE-8E5B-035D5493F00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BADC-48A6-BE35-601C675BDC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93588</c:v>
                </c:pt>
                <c:pt idx="1">
                  <c:v>99578</c:v>
                </c:pt>
                <c:pt idx="2">
                  <c:v>99644</c:v>
                </c:pt>
                <c:pt idx="3">
                  <c:v>97489</c:v>
                </c:pt>
                <c:pt idx="4">
                  <c:v>101297</c:v>
                </c:pt>
              </c:numCache>
            </c:numRef>
          </c:val>
          <c:smooth val="0"/>
          <c:extLst>
            <c:ext xmlns:c16="http://schemas.microsoft.com/office/drawing/2014/chart" uri="{C3380CC4-5D6E-409C-BE32-E72D297353CC}">
              <c16:uniqueId val="{00000001-BADC-48A6-BE35-601C675BDC2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20000"/>
          <c:min val="8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0.55000000000000004</c:v>
                </c:pt>
                <c:pt idx="1">
                  <c:v>0.61</c:v>
                </c:pt>
                <c:pt idx="2">
                  <c:v>0.61</c:v>
                </c:pt>
                <c:pt idx="3">
                  <c:v>0.69</c:v>
                </c:pt>
                <c:pt idx="4">
                  <c:v>0.64</c:v>
                </c:pt>
              </c:numCache>
            </c:numRef>
          </c:val>
          <c:extLst>
            <c:ext xmlns:c16="http://schemas.microsoft.com/office/drawing/2014/chart" uri="{C3380CC4-5D6E-409C-BE32-E72D297353CC}">
              <c16:uniqueId val="{00000000-729E-46F6-B813-2269B5711D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3.05</c:v>
                </c:pt>
                <c:pt idx="1">
                  <c:v>3.34</c:v>
                </c:pt>
                <c:pt idx="2">
                  <c:v>3.66</c:v>
                </c:pt>
                <c:pt idx="3">
                  <c:v>3.95</c:v>
                </c:pt>
                <c:pt idx="4">
                  <c:v>4.26</c:v>
                </c:pt>
              </c:numCache>
            </c:numRef>
          </c:val>
          <c:extLst>
            <c:ext xmlns:c16="http://schemas.microsoft.com/office/drawing/2014/chart" uri="{C3380CC4-5D6E-409C-BE32-E72D297353CC}">
              <c16:uniqueId val="{00000001-729E-46F6-B813-2269B5711DF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-0.06</c:v>
                </c:pt>
                <c:pt idx="1">
                  <c:v>0.05</c:v>
                </c:pt>
                <c:pt idx="2">
                  <c:v>-0.01</c:v>
                </c:pt>
                <c:pt idx="3">
                  <c:v>0.08</c:v>
                </c:pt>
                <c:pt idx="4">
                  <c:v>-0.09</c:v>
                </c:pt>
              </c:numCache>
            </c:numRef>
          </c:val>
          <c:smooth val="0"/>
          <c:extLst>
            <c:ext xmlns:c16="http://schemas.microsoft.com/office/drawing/2014/chart" uri="{C3380CC4-5D6E-409C-BE32-E72D297353CC}">
              <c16:uniqueId val="{00000002-729E-46F6-B813-2269B5711DF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0-8143-4AE0-BCC5-F3B960F5FD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43-4AE0-BCC5-F3B960F5FD82}"/>
            </c:ext>
          </c:extLst>
        </c:ser>
        <c:ser>
          <c:idx val="2"/>
          <c:order val="2"/>
          <c:tx>
            <c:strRef>
              <c:f>データシート!$A$29</c:f>
              <c:strCache>
                <c:ptCount val="1"/>
                <c:pt idx="0">
                  <c:v>青森県管理特別会計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8143-4AE0-BCC5-F3B960F5FD82}"/>
            </c:ext>
          </c:extLst>
        </c:ser>
        <c:ser>
          <c:idx val="3"/>
          <c:order val="3"/>
          <c:tx>
            <c:strRef>
              <c:f>データシート!$A$30</c:f>
              <c:strCache>
                <c:ptCount val="1"/>
                <c:pt idx="0">
                  <c:v>青森県証紙特別会計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0.03</c:v>
                </c:pt>
                <c:pt idx="8">
                  <c:v>#N/A</c:v>
                </c:pt>
                <c:pt idx="9">
                  <c:v>0.04</c:v>
                </c:pt>
              </c:numCache>
            </c:numRef>
          </c:val>
          <c:extLst>
            <c:ext xmlns:c16="http://schemas.microsoft.com/office/drawing/2014/chart" uri="{C3380CC4-5D6E-409C-BE32-E72D297353CC}">
              <c16:uniqueId val="{00000003-8143-4AE0-BCC5-F3B960F5FD82}"/>
            </c:ext>
          </c:extLst>
        </c:ser>
        <c:ser>
          <c:idx val="4"/>
          <c:order val="4"/>
          <c:tx>
            <c:strRef>
              <c:f>データシート!$A$31</c:f>
              <c:strCache>
                <c:ptCount val="1"/>
                <c:pt idx="0">
                  <c:v>青森県港湾整備事業特別会計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0.23</c:v>
                </c:pt>
                <c:pt idx="4">
                  <c:v>#N/A</c:v>
                </c:pt>
                <c:pt idx="5">
                  <c:v>0.25</c:v>
                </c:pt>
                <c:pt idx="6">
                  <c:v>#N/A</c:v>
                </c:pt>
                <c:pt idx="7">
                  <c:v>0.24</c:v>
                </c:pt>
                <c:pt idx="8">
                  <c:v>#N/A</c:v>
                </c:pt>
                <c:pt idx="9">
                  <c:v>0.14000000000000001</c:v>
                </c:pt>
              </c:numCache>
            </c:numRef>
          </c:val>
          <c:extLst>
            <c:ext xmlns:c16="http://schemas.microsoft.com/office/drawing/2014/chart" uri="{C3380CC4-5D6E-409C-BE32-E72D297353CC}">
              <c16:uniqueId val="{00000004-8143-4AE0-BCC5-F3B960F5FD82}"/>
            </c:ext>
          </c:extLst>
        </c:ser>
        <c:ser>
          <c:idx val="5"/>
          <c:order val="5"/>
          <c:tx>
            <c:strRef>
              <c:f>データシート!$A$32</c:f>
              <c:strCache>
                <c:ptCount val="1"/>
                <c:pt idx="0">
                  <c:v>青森県下水道事業特別会計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0.01</c:v>
                </c:pt>
                <c:pt idx="8">
                  <c:v>#N/A</c:v>
                </c:pt>
                <c:pt idx="9">
                  <c:v>0.24</c:v>
                </c:pt>
              </c:numCache>
            </c:numRef>
          </c:val>
          <c:extLst>
            <c:ext xmlns:c16="http://schemas.microsoft.com/office/drawing/2014/chart" uri="{C3380CC4-5D6E-409C-BE32-E72D297353CC}">
              <c16:uniqueId val="{00000005-8143-4AE0-BCC5-F3B960F5FD8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0.49</c:v>
                </c:pt>
                <c:pt idx="2">
                  <c:v>#N/A</c:v>
                </c:pt>
                <c:pt idx="3">
                  <c:v>0.54</c:v>
                </c:pt>
                <c:pt idx="4">
                  <c:v>#N/A</c:v>
                </c:pt>
                <c:pt idx="5">
                  <c:v>0.53</c:v>
                </c:pt>
                <c:pt idx="6">
                  <c:v>#N/A</c:v>
                </c:pt>
                <c:pt idx="7">
                  <c:v>0.61</c:v>
                </c:pt>
                <c:pt idx="8">
                  <c:v>#N/A</c:v>
                </c:pt>
                <c:pt idx="9">
                  <c:v>0.55000000000000004</c:v>
                </c:pt>
              </c:numCache>
            </c:numRef>
          </c:val>
          <c:extLst>
            <c:ext xmlns:c16="http://schemas.microsoft.com/office/drawing/2014/chart" uri="{C3380CC4-5D6E-409C-BE32-E72D297353CC}">
              <c16:uniqueId val="{00000006-8143-4AE0-BCC5-F3B960F5FD82}"/>
            </c:ext>
          </c:extLst>
        </c:ser>
        <c:ser>
          <c:idx val="7"/>
          <c:order val="7"/>
          <c:tx>
            <c:strRef>
              <c:f>データシート!$A$34</c:f>
              <c:strCache>
                <c:ptCount val="1"/>
                <c:pt idx="0">
                  <c:v>青森県工業用水道事業会計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c:v>
                </c:pt>
                <c:pt idx="2">
                  <c:v>#N/A</c:v>
                </c:pt>
                <c:pt idx="3">
                  <c:v>0.61</c:v>
                </c:pt>
                <c:pt idx="4">
                  <c:v>#N/A</c:v>
                </c:pt>
                <c:pt idx="5">
                  <c:v>0.66</c:v>
                </c:pt>
                <c:pt idx="6">
                  <c:v>#N/A</c:v>
                </c:pt>
                <c:pt idx="7">
                  <c:v>0.71</c:v>
                </c:pt>
                <c:pt idx="8">
                  <c:v>#N/A</c:v>
                </c:pt>
                <c:pt idx="9">
                  <c:v>0.76</c:v>
                </c:pt>
              </c:numCache>
            </c:numRef>
          </c:val>
          <c:extLst>
            <c:ext xmlns:c16="http://schemas.microsoft.com/office/drawing/2014/chart" uri="{C3380CC4-5D6E-409C-BE32-E72D297353CC}">
              <c16:uniqueId val="{00000007-8143-4AE0-BCC5-F3B960F5FD8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0.66</c:v>
                </c:pt>
                <c:pt idx="8">
                  <c:v>#N/A</c:v>
                </c:pt>
                <c:pt idx="9">
                  <c:v>0.86</c:v>
                </c:pt>
              </c:numCache>
            </c:numRef>
          </c:val>
          <c:extLst>
            <c:ext xmlns:c16="http://schemas.microsoft.com/office/drawing/2014/chart" uri="{C3380CC4-5D6E-409C-BE32-E72D297353CC}">
              <c16:uniqueId val="{00000008-8143-4AE0-BCC5-F3B960F5FD82}"/>
            </c:ext>
          </c:extLst>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2.4700000000000002</c:v>
                </c:pt>
                <c:pt idx="2">
                  <c:v>#N/A</c:v>
                </c:pt>
                <c:pt idx="3">
                  <c:v>2.79</c:v>
                </c:pt>
                <c:pt idx="4">
                  <c:v>#N/A</c:v>
                </c:pt>
                <c:pt idx="5">
                  <c:v>3.25</c:v>
                </c:pt>
                <c:pt idx="6">
                  <c:v>#N/A</c:v>
                </c:pt>
                <c:pt idx="7">
                  <c:v>3.2</c:v>
                </c:pt>
                <c:pt idx="8">
                  <c:v>#N/A</c:v>
                </c:pt>
                <c:pt idx="9">
                  <c:v>3.15</c:v>
                </c:pt>
              </c:numCache>
            </c:numRef>
          </c:val>
          <c:extLst>
            <c:ext xmlns:c16="http://schemas.microsoft.com/office/drawing/2014/chart" uri="{C3380CC4-5D6E-409C-BE32-E72D297353CC}">
              <c16:uniqueId val="{00000009-8143-4AE0-BCC5-F3B960F5FD82}"/>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76348</c:v>
                </c:pt>
                <c:pt idx="5">
                  <c:v>77158</c:v>
                </c:pt>
                <c:pt idx="8">
                  <c:v>80168</c:v>
                </c:pt>
                <c:pt idx="11">
                  <c:v>74873</c:v>
                </c:pt>
                <c:pt idx="14">
                  <c:v>76092</c:v>
                </c:pt>
              </c:numCache>
            </c:numRef>
          </c:val>
          <c:extLst>
            <c:ext xmlns:c16="http://schemas.microsoft.com/office/drawing/2014/chart" uri="{C3380CC4-5D6E-409C-BE32-E72D297353CC}">
              <c16:uniqueId val="{00000000-1973-4376-84A4-A44E8B42F1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73-4376-84A4-A44E8B42F1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1871</c:v>
                </c:pt>
                <c:pt idx="3">
                  <c:v>1473</c:v>
                </c:pt>
                <c:pt idx="6">
                  <c:v>1179</c:v>
                </c:pt>
                <c:pt idx="9">
                  <c:v>637</c:v>
                </c:pt>
                <c:pt idx="12">
                  <c:v>377</c:v>
                </c:pt>
              </c:numCache>
            </c:numRef>
          </c:val>
          <c:extLst>
            <c:ext xmlns:c16="http://schemas.microsoft.com/office/drawing/2014/chart" uri="{C3380CC4-5D6E-409C-BE32-E72D297353CC}">
              <c16:uniqueId val="{00000002-1973-4376-84A4-A44E8B42F1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73-4376-84A4-A44E8B42F1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1084</c:v>
                </c:pt>
                <c:pt idx="3">
                  <c:v>1010</c:v>
                </c:pt>
                <c:pt idx="6">
                  <c:v>868</c:v>
                </c:pt>
                <c:pt idx="9">
                  <c:v>890</c:v>
                </c:pt>
                <c:pt idx="12">
                  <c:v>834</c:v>
                </c:pt>
              </c:numCache>
            </c:numRef>
          </c:val>
          <c:extLst>
            <c:ext xmlns:c16="http://schemas.microsoft.com/office/drawing/2014/chart" uri="{C3380CC4-5D6E-409C-BE32-E72D297353CC}">
              <c16:uniqueId val="{00000004-1973-4376-84A4-A44E8B42F1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4545</c:v>
                </c:pt>
                <c:pt idx="3">
                  <c:v>4688</c:v>
                </c:pt>
                <c:pt idx="6">
                  <c:v>4609</c:v>
                </c:pt>
                <c:pt idx="9">
                  <c:v>4183</c:v>
                </c:pt>
                <c:pt idx="12">
                  <c:v>3429</c:v>
                </c:pt>
              </c:numCache>
            </c:numRef>
          </c:val>
          <c:extLst>
            <c:ext xmlns:c16="http://schemas.microsoft.com/office/drawing/2014/chart" uri="{C3380CC4-5D6E-409C-BE32-E72D297353CC}">
              <c16:uniqueId val="{00000005-1973-4376-84A4-A44E8B42F1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73-4376-84A4-A44E8B42F1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111029</c:v>
                </c:pt>
                <c:pt idx="3">
                  <c:v>111150</c:v>
                </c:pt>
                <c:pt idx="6">
                  <c:v>117565</c:v>
                </c:pt>
                <c:pt idx="9">
                  <c:v>107050</c:v>
                </c:pt>
                <c:pt idx="12">
                  <c:v>110403</c:v>
                </c:pt>
              </c:numCache>
            </c:numRef>
          </c:val>
          <c:extLst>
            <c:ext xmlns:c16="http://schemas.microsoft.com/office/drawing/2014/chart" uri="{C3380CC4-5D6E-409C-BE32-E72D297353CC}">
              <c16:uniqueId val="{00000007-1973-4376-84A4-A44E8B42F1A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42181</c:v>
                </c:pt>
                <c:pt idx="2">
                  <c:v>#N/A</c:v>
                </c:pt>
                <c:pt idx="3">
                  <c:v>#N/A</c:v>
                </c:pt>
                <c:pt idx="4">
                  <c:v>41163</c:v>
                </c:pt>
                <c:pt idx="5">
                  <c:v>#N/A</c:v>
                </c:pt>
                <c:pt idx="6">
                  <c:v>#N/A</c:v>
                </c:pt>
                <c:pt idx="7">
                  <c:v>44053</c:v>
                </c:pt>
                <c:pt idx="8">
                  <c:v>#N/A</c:v>
                </c:pt>
                <c:pt idx="9">
                  <c:v>#N/A</c:v>
                </c:pt>
                <c:pt idx="10">
                  <c:v>37887</c:v>
                </c:pt>
                <c:pt idx="11">
                  <c:v>#N/A</c:v>
                </c:pt>
                <c:pt idx="12">
                  <c:v>#N/A</c:v>
                </c:pt>
                <c:pt idx="13">
                  <c:v>38951</c:v>
                </c:pt>
                <c:pt idx="14">
                  <c:v>#N/A</c:v>
                </c:pt>
              </c:numCache>
            </c:numRef>
          </c:val>
          <c:smooth val="0"/>
          <c:extLst>
            <c:ext xmlns:c16="http://schemas.microsoft.com/office/drawing/2014/chart" uri="{C3380CC4-5D6E-409C-BE32-E72D297353CC}">
              <c16:uniqueId val="{00000008-1973-4376-84A4-A44E8B42F1A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852265</c:v>
                </c:pt>
                <c:pt idx="5">
                  <c:v>832088</c:v>
                </c:pt>
                <c:pt idx="8">
                  <c:v>811567</c:v>
                </c:pt>
                <c:pt idx="11">
                  <c:v>786006</c:v>
                </c:pt>
                <c:pt idx="14">
                  <c:v>760662</c:v>
                </c:pt>
              </c:numCache>
            </c:numRef>
          </c:val>
          <c:extLst>
            <c:ext xmlns:c16="http://schemas.microsoft.com/office/drawing/2014/chart" uri="{C3380CC4-5D6E-409C-BE32-E72D297353CC}">
              <c16:uniqueId val="{00000000-9839-421D-9E11-66AB2076AD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24810</c:v>
                </c:pt>
                <c:pt idx="5">
                  <c:v>23690</c:v>
                </c:pt>
                <c:pt idx="8">
                  <c:v>18760</c:v>
                </c:pt>
                <c:pt idx="11">
                  <c:v>20873</c:v>
                </c:pt>
                <c:pt idx="14">
                  <c:v>18421</c:v>
                </c:pt>
              </c:numCache>
            </c:numRef>
          </c:val>
          <c:extLst>
            <c:ext xmlns:c16="http://schemas.microsoft.com/office/drawing/2014/chart" uri="{C3380CC4-5D6E-409C-BE32-E72D297353CC}">
              <c16:uniqueId val="{00000001-9839-421D-9E11-66AB2076AD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111126</c:v>
                </c:pt>
                <c:pt idx="5">
                  <c:v>117694</c:v>
                </c:pt>
                <c:pt idx="8">
                  <c:v>107488</c:v>
                </c:pt>
                <c:pt idx="11">
                  <c:v>103712</c:v>
                </c:pt>
                <c:pt idx="14">
                  <c:v>99030</c:v>
                </c:pt>
              </c:numCache>
            </c:numRef>
          </c:val>
          <c:extLst>
            <c:ext xmlns:c16="http://schemas.microsoft.com/office/drawing/2014/chart" uri="{C3380CC4-5D6E-409C-BE32-E72D297353CC}">
              <c16:uniqueId val="{00000002-9839-421D-9E11-66AB2076AD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39-421D-9E11-66AB2076AD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39-421D-9E11-66AB2076AD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163</c:v>
                </c:pt>
                <c:pt idx="3">
                  <c:v>503</c:v>
                </c:pt>
                <c:pt idx="6">
                  <c:v>446</c:v>
                </c:pt>
                <c:pt idx="9">
                  <c:v>366</c:v>
                </c:pt>
                <c:pt idx="12">
                  <c:v>305</c:v>
                </c:pt>
              </c:numCache>
            </c:numRef>
          </c:val>
          <c:extLst>
            <c:ext xmlns:c16="http://schemas.microsoft.com/office/drawing/2014/chart" uri="{C3380CC4-5D6E-409C-BE32-E72D297353CC}">
              <c16:uniqueId val="{00000005-9839-421D-9E11-66AB2076AD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153547</c:v>
                </c:pt>
                <c:pt idx="3">
                  <c:v>150554</c:v>
                </c:pt>
                <c:pt idx="6">
                  <c:v>148337</c:v>
                </c:pt>
                <c:pt idx="9">
                  <c:v>139552</c:v>
                </c:pt>
                <c:pt idx="12">
                  <c:v>136002</c:v>
                </c:pt>
              </c:numCache>
            </c:numRef>
          </c:val>
          <c:extLst>
            <c:ext xmlns:c16="http://schemas.microsoft.com/office/drawing/2014/chart" uri="{C3380CC4-5D6E-409C-BE32-E72D297353CC}">
              <c16:uniqueId val="{00000006-9839-421D-9E11-66AB2076AD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39-421D-9E11-66AB2076AD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9282</c:v>
                </c:pt>
                <c:pt idx="3">
                  <c:v>8125</c:v>
                </c:pt>
                <c:pt idx="6">
                  <c:v>7207</c:v>
                </c:pt>
                <c:pt idx="9">
                  <c:v>7063</c:v>
                </c:pt>
                <c:pt idx="12">
                  <c:v>6685</c:v>
                </c:pt>
              </c:numCache>
            </c:numRef>
          </c:val>
          <c:extLst>
            <c:ext xmlns:c16="http://schemas.microsoft.com/office/drawing/2014/chart" uri="{C3380CC4-5D6E-409C-BE32-E72D297353CC}">
              <c16:uniqueId val="{00000008-9839-421D-9E11-66AB2076AD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4347</c:v>
                </c:pt>
                <c:pt idx="3">
                  <c:v>2623</c:v>
                </c:pt>
                <c:pt idx="6">
                  <c:v>1157</c:v>
                </c:pt>
                <c:pt idx="9">
                  <c:v>418</c:v>
                </c:pt>
                <c:pt idx="12">
                  <c:v>109</c:v>
                </c:pt>
              </c:numCache>
            </c:numRef>
          </c:val>
          <c:extLst>
            <c:ext xmlns:c16="http://schemas.microsoft.com/office/drawing/2014/chart" uri="{C3380CC4-5D6E-409C-BE32-E72D297353CC}">
              <c16:uniqueId val="{00000009-9839-421D-9E11-66AB2076AD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1268987</c:v>
                </c:pt>
                <c:pt idx="3">
                  <c:v>1232569</c:v>
                </c:pt>
                <c:pt idx="6">
                  <c:v>1177264</c:v>
                </c:pt>
                <c:pt idx="9">
                  <c:v>1129441</c:v>
                </c:pt>
                <c:pt idx="12">
                  <c:v>1073670</c:v>
                </c:pt>
              </c:numCache>
            </c:numRef>
          </c:val>
          <c:extLst>
            <c:ext xmlns:c16="http://schemas.microsoft.com/office/drawing/2014/chart" uri="{C3380CC4-5D6E-409C-BE32-E72D297353CC}">
              <c16:uniqueId val="{0000000A-9839-421D-9E11-66AB2076AD8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448124</c:v>
                </c:pt>
                <c:pt idx="2">
                  <c:v>#N/A</c:v>
                </c:pt>
                <c:pt idx="3">
                  <c:v>#N/A</c:v>
                </c:pt>
                <c:pt idx="4">
                  <c:v>420903</c:v>
                </c:pt>
                <c:pt idx="5">
                  <c:v>#N/A</c:v>
                </c:pt>
                <c:pt idx="6">
                  <c:v>#N/A</c:v>
                </c:pt>
                <c:pt idx="7">
                  <c:v>396596</c:v>
                </c:pt>
                <c:pt idx="8">
                  <c:v>#N/A</c:v>
                </c:pt>
                <c:pt idx="9">
                  <c:v>#N/A</c:v>
                </c:pt>
                <c:pt idx="10">
                  <c:v>366249</c:v>
                </c:pt>
                <c:pt idx="11">
                  <c:v>#N/A</c:v>
                </c:pt>
                <c:pt idx="12">
                  <c:v>#N/A</c:v>
                </c:pt>
                <c:pt idx="13">
                  <c:v>338657</c:v>
                </c:pt>
                <c:pt idx="14">
                  <c:v>#N/A</c:v>
                </c:pt>
              </c:numCache>
            </c:numRef>
          </c:val>
          <c:smooth val="0"/>
          <c:extLst>
            <c:ext xmlns:c16="http://schemas.microsoft.com/office/drawing/2014/chart" uri="{C3380CC4-5D6E-409C-BE32-E72D297353CC}">
              <c16:uniqueId val="{0000000B-9839-421D-9E11-66AB2076AD8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14114</c:v>
                </c:pt>
                <c:pt idx="1">
                  <c:v>15144</c:v>
                </c:pt>
                <c:pt idx="2">
                  <c:v>16209</c:v>
                </c:pt>
              </c:numCache>
            </c:numRef>
          </c:val>
          <c:extLst>
            <c:ext xmlns:c16="http://schemas.microsoft.com/office/drawing/2014/chart" uri="{C3380CC4-5D6E-409C-BE32-E72D297353CC}">
              <c16:uniqueId val="{00000000-DCE4-4E16-8E6C-0D1D410C7F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18722</c:v>
                </c:pt>
                <c:pt idx="1">
                  <c:v>18732</c:v>
                </c:pt>
                <c:pt idx="2">
                  <c:v>18737</c:v>
                </c:pt>
              </c:numCache>
            </c:numRef>
          </c:val>
          <c:extLst>
            <c:ext xmlns:c16="http://schemas.microsoft.com/office/drawing/2014/chart" uri="{C3380CC4-5D6E-409C-BE32-E72D297353CC}">
              <c16:uniqueId val="{00000001-DCE4-4E16-8E6C-0D1D410C7F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56573</c:v>
                </c:pt>
                <c:pt idx="1">
                  <c:v>53620</c:v>
                </c:pt>
                <c:pt idx="2">
                  <c:v>56216</c:v>
                </c:pt>
              </c:numCache>
            </c:numRef>
          </c:val>
          <c:extLst>
            <c:ext xmlns:c16="http://schemas.microsoft.com/office/drawing/2014/chart" uri="{C3380CC4-5D6E-409C-BE32-E72D297353CC}">
              <c16:uniqueId val="{00000002-DCE4-4E16-8E6C-0D1D410C7F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{6DD044B8-99A5-4C4D-B82F-FD97E3210AF2}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8EB-41E8-AB23-15684C28E7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{33258A87-31B1-4731-BD86-FEAB1448B358}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EB-41E8-AB23-15684C28E7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{52719153-4171-4843-99F0-6C743D82DC1E}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EB-41E8-AB23-15684C28E7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{F1C2719E-7596-4994-A6D1-DD5F57A1CDD3}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EB-41E8-AB23-15684C28E7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{9357A312-1322-4224-B32A-F5B68E308AC9}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EB-41E8-AB23-15684C28E7A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{FB2EAE3F-EF57-4BDF-BAB8-0736D8E8E311}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8EB-41E8-AB23-15684C28E7A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{3A01B2F2-96F8-4482-90B1-9C19B6F9B733}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8EB-41E8-AB23-15684C28E7A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{8F29FBD3-21D4-4B2B-A405-0C40D3C1F64A}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8EB-41E8-AB23-15684C28E7A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{E3FCB79F-3478-4AFB-A6B3-BC3CE452D4A9}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8EB-41E8-AB23-15684C28E7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c:v>
                </c:pt>
                <c:pt idx="16">
                  <c:v>50.1</c:v>
                </c:pt>
                <c:pt idx="24">
                  <c:v>51.8</c:v>
                </c:pt>
                <c:pt idx="32">
                  <c:v>53.9</c:v>
                </c:pt>
              </c:numCache>
            </c:numRef>
          </c:xVal>
          <c:yVal>
            <c:numRef>
              <c:f>公会計指標分析・財政指標組合せ分析表!$BP$51:$DC$51</c:f>
              <c:numCache>
                <c:formatCode>#,##0.0;"▲ "#,##0.0</c:formatCode>
                <c:ptCount val="40"/>
                <c:pt idx="8">
                  <c:v>133.30000000000001</c:v>
                </c:pt>
                <c:pt idx="16">
                  <c:v>127.3</c:v>
                </c:pt>
                <c:pt idx="24">
                  <c:v>118.1</c:v>
                </c:pt>
                <c:pt idx="32">
                  <c:v>109.9</c:v>
                </c:pt>
              </c:numCache>
            </c:numRef>
          </c:yVal>
          <c:smooth val="0"/>
          <c:extLst>
            <c:ext xmlns:c16="http://schemas.microsoft.com/office/drawing/2014/chart" uri="{C3380CC4-5D6E-409C-BE32-E72D297353CC}">
              <c16:uniqueId val="{00000009-08EB-41E8-AB23-15684C28E7AB}"/>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{D4118591-5BD5-490B-A7D6-1B6D8ADE35F9}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8EB-41E8-AB23-15684C28E7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{0AABF51A-9773-47B3-8E22-86748583C171}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EB-41E8-AB23-15684C28E7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{DCB6D926-B87A-40C6-8A27-308EE7120653}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EB-41E8-AB23-15684C28E7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{BA1677DA-8D13-46B8-83B1-A5B29F937F26}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EB-41E8-AB23-15684C28E7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{17636C16-61D7-49BB-9464-FC7D818F1AF5}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EB-41E8-AB23-15684C28E7A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{3545E1C3-CA1D-42A3-8069-D292194C08DA}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8EB-41E8-AB23-15684C28E7A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{D1D3B352-0AA3-4806-82CD-9B73BABB7760}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8EB-41E8-AB23-15684C28E7A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{1391973D-8FB7-449E-9AD7-C1E7CFAE387D}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8EB-41E8-AB23-15684C28E7A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{372F366D-6D4F-4CF5-B390-2DC73C3B4C0D}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8EB-41E8-AB23-15684C28E7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53.3</c:v>
                </c:pt>
                <c:pt idx="16">
                  <c:v>53.7</c:v>
                </c:pt>
                <c:pt idx="24">
                  <c:v>55.8</c:v>
                </c:pt>
                <c:pt idx="32">
                  <c:v>57.2</c:v>
                </c:pt>
              </c:numCache>
            </c:numRef>
          </c:xVal>
          <c:yVal>
            <c:numRef>
              <c:f>公会計指標分析・財政指標組合せ分析表!$BP$55:$DC$55</c:f>
              <c:numCache>
                <c:formatCode>#,##0.0;"▲ "#,##0.0</c:formatCode>
                <c:ptCount val="40"/>
                <c:pt idx="8">
                  <c:v>174.6</c:v>
                </c:pt>
                <c:pt idx="16">
                  <c:v>173</c:v>
                </c:pt>
                <c:pt idx="24">
                  <c:v>171.9</c:v>
                </c:pt>
                <c:pt idx="32">
                  <c:v>173</c:v>
                </c:pt>
              </c:numCache>
            </c:numRef>
          </c:yVal>
          <c:smooth val="0"/>
          <c:extLst>
            <c:ext xmlns:c16="http://schemas.microsoft.com/office/drawing/2014/chart" uri="{C3380CC4-5D6E-409C-BE32-E72D297353CC}">
              <c16:uniqueId val="{00000013-08EB-41E8-AB23-15684C28E7AB}"/>
            </c:ext>
          </c:extLst>
        </c:ser>
        <c:dLbls>
          <c:showLegendKey val="0"/>
          <c:showVal val="1"/>
          <c:showCatName val="0"/>
          <c:showSerName val="0"/>
          <c:showPercent val="0"/>
          <c:showBubbleSize val="0"/>
        </c:dLbls>
        <c:axId val="46179840"/>
        <c:axId val="46181760"/>
      </c:scatterChart>
      <c:valAx>
        <c:axId val="46179840"/>
        <c:scaling>
          <c:orientation val="minMax"/>
          <c:max val="58"/>
          <c:min val="4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6"/>
          <c:min val="1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{6C1F2A8F-9BF2-4E0A-BFC6-B4874DF89A5C}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5EF-4B4F-932A-F101C83797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{169D0B6B-DE22-4A46-A098-DE5477D8EBEC}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EF-4B4F-932A-F101C83797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{82ED024D-81B7-4CD0-A7AF-5B5F5060BEB5}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EF-4B4F-932A-F101C83797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{2246C454-C81A-4ACD-9290-2F6B806F3857}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EF-4B4F-932A-F101C83797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{13236D64-CC50-441E-8CBF-D4B9CFC9C63A}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EF-4B4F-932A-F101C837973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{14A493D5-B67F-4F0D-BBFE-898E5BBDB239}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5EF-4B4F-932A-F101C837973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{52259EA1-14EE-431E-947F-EC8947E4D731}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5EF-4B4F-932A-F101C837973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{ADFF17A8-9ADE-4203-AF49-B4906F3B0608}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5EF-4B4F-932A-F101C837973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{125599A5-99A2-48AC-8C56-426946047BAF}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5EF-4B4F-932A-F101C83797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13.6</c:v>
                </c:pt>
                <c:pt idx="16">
                  <c:v>13.4</c:v>
                </c:pt>
                <c:pt idx="24">
                  <c:v>13.1</c:v>
                </c:pt>
                <c:pt idx="32">
                  <c:v>13</c:v>
                </c:pt>
              </c:numCache>
            </c:numRef>
          </c:xVal>
          <c:yVal>
            <c:numRef>
              <c:f>公会計指標分析・財政指標組合せ分析表!$BP$73:$DC$73</c:f>
              <c:numCache>
                <c:formatCode>#,##0.0;"▲ "#,##0.0</c:formatCode>
                <c:ptCount val="40"/>
                <c:pt idx="0">
                  <c:v>139.6</c:v>
                </c:pt>
                <c:pt idx="8">
                  <c:v>133.30000000000001</c:v>
                </c:pt>
                <c:pt idx="16">
                  <c:v>127.3</c:v>
                </c:pt>
                <c:pt idx="24">
                  <c:v>118.1</c:v>
                </c:pt>
                <c:pt idx="32">
                  <c:v>109.9</c:v>
                </c:pt>
              </c:numCache>
            </c:numRef>
          </c:yVal>
          <c:smooth val="0"/>
          <c:extLst>
            <c:ext xmlns:c16="http://schemas.microsoft.com/office/drawing/2014/chart" uri="{C3380CC4-5D6E-409C-BE32-E72D297353CC}">
              <c16:uniqueId val="{00000009-E5EF-4B4F-932A-F101C837973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{01F808AA-8A39-4E87-8167-3753809675E1}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5EF-4B4F-932A-F101C83797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{8C5A204F-D07E-4511-83CE-70444186D4FD}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EF-4B4F-932A-F101C83797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{E6B35537-B47F-47BC-99E9-54B5774DB272}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EF-4B4F-932A-F101C83797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{3B6F9116-A0F1-4391-8AFC-B5B03BA92817}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EF-4B4F-932A-F101C83797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{C0CFEB06-83D1-4B97-A38A-377013B9BDAF}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EF-4B4F-932A-F101C837973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{D5DF2F6D-92EB-41C5-BF8E-727CF89EBF4F}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5EF-4B4F-932A-F101C837973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{4C7E8685-8BD8-4061-9B44-F02BD730A72D}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5EF-4B4F-932A-F101C837973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{BEDA4512-DE99-44F5-871C-B049253DC419}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5EF-4B4F-932A-F101C837973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{27B0BBC2-C3F3-46E8-BE9C-A779F81E6250}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5EF-4B4F-932A-F101C83797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12.2</c:v>
                </c:pt>
                <c:pt idx="24">
                  <c:v>11.7</c:v>
                </c:pt>
                <c:pt idx="32">
                  <c:v>11.1</c:v>
                </c:pt>
              </c:numCache>
            </c:numRef>
          </c:xVal>
          <c:yVal>
            <c:numRef>
              <c:f>公会計指標分析・財政指標組合せ分析表!$BP$77:$DC$77</c:f>
              <c:numCache>
                <c:formatCode>#,##0.0;"▲ "#,##0.0</c:formatCode>
                <c:ptCount val="40"/>
                <c:pt idx="0">
                  <c:v>169.1</c:v>
                </c:pt>
                <c:pt idx="8">
                  <c:v>174.6</c:v>
                </c:pt>
                <c:pt idx="16">
                  <c:v>173</c:v>
                </c:pt>
                <c:pt idx="24">
                  <c:v>171.9</c:v>
                </c:pt>
                <c:pt idx="32">
                  <c:v>173</c:v>
                </c:pt>
              </c:numCache>
            </c:numRef>
          </c:yVal>
          <c:smooth val="0"/>
          <c:extLst>
            <c:ext xmlns:c16="http://schemas.microsoft.com/office/drawing/2014/chart" uri="{C3380CC4-5D6E-409C-BE32-E72D297353CC}">
              <c16:uniqueId val="{00000013-E5EF-4B4F-932A-F101C8379738}"/>
            </c:ext>
          </c:extLst>
        </c:ser>
        <c:dLbls>
          <c:showLegendKey val="0"/>
          <c:showVal val="1"/>
          <c:showCatName val="0"/>
          <c:showSerName val="0"/>
          <c:showPercent val="0"/>
          <c:showBubbleSize val="0"/>
        </c:dLbls>
        <c:axId val="84219776"/>
        <c:axId val="84234240"/>
      </c:scatterChart>
      <c:valAx>
        <c:axId val="84219776"/>
        <c:scaling>
          <c:orientation val="minMax"/>
          <c:max val="14.7"/>
          <c:min val="10.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6"/>
          <c:min val="1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実質公債費比率の分子は、県債発行の抑制等による公債費の抑制を図ったこと等により、平成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年度以降減少傾向にある。</a:t>
          </a:r>
        </a:p>
        <a:p>
          <a:r>
            <a:rPr kumimoji="1" lang="ja-JP" altLang="en-US" sz="1400">
              <a:latin typeface="ＭＳ ゴシック" pitchFamily="49" charset="-128"/>
              <a:ea typeface="ＭＳ ゴシック" pitchFamily="49" charset="-128"/>
            </a:rPr>
            <a:t>　元利償還金等は依然として高い水準にあるが、これは、これまでの国の経済対策に呼応した公共事業の追加や北海道・東北新幹線に係る建設負担金等を含む県単独事業費が高い水準で推移してきたこと等によるものであ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減債基金積立相当額の積立ルールが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年償還で毎年度の積立額を発行額の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として設定しているのに対して、本県においては、新発債の場合は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年償還（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年据置）、借換債の場合は、残存償還期間で元金均等相当積立として設定しているため、減債基金残高と減債基金積立相当額に乖離が生じている。</a:t>
          </a:r>
          <a:endParaRPr lang="ja-JP" altLang="ja-JP" sz="7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これは、一般会計等に係る県債残高の総額が減少傾向にあるほか、退職手当負担見込額等も減少傾向にあること等によるものである。</a:t>
          </a:r>
        </a:p>
        <a:p>
          <a:r>
            <a:rPr kumimoji="1" lang="ja-JP" altLang="en-US" sz="1400">
              <a:latin typeface="ＭＳ ゴシック" pitchFamily="49" charset="-128"/>
              <a:ea typeface="ＭＳ ゴシック" pitchFamily="49" charset="-128"/>
            </a:rPr>
            <a:t>　引き続き、県債発行の抑制等により、県債残高の圧縮に努めるほか、適正な定員管理を通じた退職手当負担見込額の増加抑制等により、将来負担額の減少に努めることとしている。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その運用利息及び地方財政法の規定に基づく歳計剰余金の積立により増となった。その他特定目的基金については、公共施設等整備基金等の積立があったことにより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それぞれの基金の目的に応じて適切に積立て・取崩しを行うほか、財政調整基金及び減債基金については、青森県行財政改革大綱に基づく財源確保の取組を進める等により、基金の確保に努めていく。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・国民スポーツ大会開催基金：国民スポーツ大会の開催及び開催準備並びに大会に向けた競技力の向上を図るための事業の実施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・公共施設等整備基金：県有施設の老朽化対策に必要な財源を確保し、後年度負担の軽減を図るため積立したことにより、増となっている。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・東日本大震災復興推進基金：屋内スケート場整備促進事業（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元）等の財源として充当したことにより、減となっている。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・国民スポーツ大会開催基金：先催県における状況を踏まえ、将来負担の軽減に向け、段階的な積立てを行っていく。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令和元年度は、その運用利息及び地方財政法の規定に伴う歳計剰余金の積立により増となっている。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青森県行財政改革大綱に基づく財源確保の取組を進める等により、今後とも基金の確保に努めていく。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令和元年度は、その運用利息の積立により増となっている。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青森県行財政改革大綱に基づく財源確保の取組を進める等により、今後とも基金の確保に努めていく。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F359010-CEE9-4D95-8CA5-1E137C83B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D119F44-F03F-417B-8A77-EAE8DBA25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F67BE46-D49C-4993-B099-89E03C062906}"/>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835FF070-279D-45C1-AE72-1E81CBA0ED67}"/>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7188FA1C-DEA0-4983-9A2C-0AF8D6FA0349}"/>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670C4EBE-9FB3-4BED-9CFC-A37F0AA196C1}"/>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6C622DC3-EB3F-4FB5-BA9D-D3AB639DE32E}"/>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388DD1BA-A167-4ECB-A319-FF45AE694399}"/>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1E1602AF-538D-436C-9207-37F9E1B52DFA}"/>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6BB9DA7-619B-482D-A4C3-5B39F315CB1E}"/>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1DA6AD4-9A8E-41FB-9CDA-D182BD935380}"/>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CB048C7-3098-4BAE-B62C-97A09F061F7C}"/>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1,275,783
1,269,494
9,645.64
665,826,953
645,964,109
2,421,300
380,442,670
1,060,326,998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7C15F1F-CD04-4E31-99CB-446D2E7CA6EC}"/>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0060CF2-0EC2-4CC4-B907-06C4CACA5355}"/>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6996716-FB6A-4438-8FFE-1D603B44795B}"/>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CFA5F49-D68D-4F26-A53B-EAD49E658980}"/>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C8821CE-4057-485A-99E8-B449ED8C1EC6}"/>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4A271191-3F81-4228-9202-64B5E0439563}"/>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BA4CA12-0B48-4019-81AD-0A30649BA033}"/>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A8FB136-20E5-4648-BB39-2009DEACAB13}"/>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E294DE2-FB6E-445D-AF4B-B3D8A6DF5197}"/>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F53FE29-A6A7-40AB-8D5C-F12BF6517352}"/>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3C02F58-BDFC-4C3B-BF23-82E4D123A72E}"/>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C037D2F-C46B-4608-A9D0-EC43B04E9E8C}"/>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16DD5C9-01AF-494B-90F8-0DC94960A74A}"/>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E135366-5810-46F7-A501-813AED392DCC}"/>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A3F814A-5F5C-4470-B3C5-C8661E635B97}"/>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6B22A82-35D9-41DF-AA93-1B6F11BF2E76}"/>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CD65061-C76D-4517-ABF0-9623FD071760}"/>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B68E41D8-C088-4017-A718-2C91733A0246}"/>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5A6CDB73-6F9E-4E62-A328-79FC1531C8AC}"/>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C040B931-9AE8-4C96-9987-CE530EACEBD5}"/>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57BCD3F8-3890-464A-8915-BFE6F3C08A26}"/>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0012E2E4-08D5-4B9B-806B-162F06A755A3}"/>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7EEDE7C3-EA3D-4A2E-B609-DBA002BAC4DF}"/>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D706564-3A95-4AFC-891C-4F3A2EA106C0}"/>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77CA1A58-CFC6-412D-9A80-3AC595739A52}"/>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878B5F63-C618-4364-BC29-52CD25F6F512}"/>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C3831817-48D7-44A4-BBB0-F153DD9B40B6}"/>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6AE27E88-C056-4A3A-8FAB-CD10F9DA790E}"/>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8D9C48C9-6CAD-4656-A068-4664BDE0D460}"/>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C3DB785E-3862-4A89-AA6D-6DD3C42986C7}"/>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93D1CF7-E0E4-4A87-9C7E-4B51F4E6388C}"/>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D93CCD6-FC84-475F-B81B-04F202CDBAD1}"/>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29381852-AFF5-4C41-8DF2-148D802798AE}"/>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767E72BB-4DD3-4537-9E2F-76261F725054}"/>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有形固定資産減価償却率については、類似団体平均を下回っている。引き続き、老朽化した施設等について、計画的に長寿命化を進めていくなど、公共施設の適正管理に努める。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D11E47E-D0AF-4988-8F55-C793AEBC239E}"/>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A61D5A2-46FA-4DE0-90ED-F310090AF41B}"/>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4C65EFDF-B679-4C51-B6AE-73545A3F8455}"/>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86580A6D-AE29-4FFA-9ECB-F57605D4E7B4}"/>
            </a:ext>
          </a:extLst>
        </xdr:cNvPr>
        <xdr:cNvCxnSpPr/>
      </xdr:nvCxnSpPr>
      <xdr:spPr>
        <a:xfrm>
          <a:off x="1158875" y="64568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61F42592-FA78-4307-A231-A8810BFEB427}"/>
            </a:ext>
          </a:extLst>
        </xdr:cNvPr>
        <xdr:cNvSpPr txBox="1"/>
      </xdr:nvSpPr>
      <xdr:spPr>
        <a:xfrm>
          <a:off x="789956" y="63630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7E75E126-E1F9-485F-B727-E4BB38C2E4D7}"/>
            </a:ext>
          </a:extLst>
        </xdr:cNvPr>
        <xdr:cNvCxnSpPr/>
      </xdr:nvCxnSpPr>
      <xdr:spPr>
        <a:xfrm>
          <a:off x="1158875" y="61161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6C258B64-09B7-4E10-AC43-43008CC963CF}"/>
            </a:ext>
          </a:extLst>
        </xdr:cNvPr>
        <xdr:cNvSpPr txBox="1"/>
      </xdr:nvSpPr>
      <xdr:spPr>
        <a:xfrm>
          <a:off x="789956" y="60223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3D570E3-8C78-4772-95B6-C257B0C2C225}"/>
            </a:ext>
          </a:extLst>
        </xdr:cNvPr>
        <xdr:cNvCxnSpPr/>
      </xdr:nvCxnSpPr>
      <xdr:spPr>
        <a:xfrm>
          <a:off x="1158875" y="57785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6FFCB3C2-7A6A-496B-9C2D-22BBD19E8876}"/>
            </a:ext>
          </a:extLst>
        </xdr:cNvPr>
        <xdr:cNvSpPr txBox="1"/>
      </xdr:nvSpPr>
      <xdr:spPr>
        <a:xfrm>
          <a:off x="789956" y="5684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69A69537-F983-4FCB-B404-4BDE7E3E42B5}"/>
            </a:ext>
          </a:extLst>
        </xdr:cNvPr>
        <xdr:cNvCxnSpPr/>
      </xdr:nvCxnSpPr>
      <xdr:spPr>
        <a:xfrm>
          <a:off x="1158875" y="54377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A7BB2E04-4FA6-439A-BDAE-97C1B99F0E97}"/>
            </a:ext>
          </a:extLst>
        </xdr:cNvPr>
        <xdr:cNvSpPr txBox="1"/>
      </xdr:nvSpPr>
      <xdr:spPr>
        <a:xfrm>
          <a:off x="789956" y="53439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B6FA9F00-5F37-44CF-960B-8BDCC04BEA60}"/>
            </a:ext>
          </a:extLst>
        </xdr:cNvPr>
        <xdr:cNvCxnSpPr/>
      </xdr:nvCxnSpPr>
      <xdr:spPr>
        <a:xfrm>
          <a:off x="1158875" y="50969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FC116168-6D6D-4D09-9C37-BC50DF016567}"/>
            </a:ext>
          </a:extLst>
        </xdr:cNvPr>
        <xdr:cNvSpPr txBox="1"/>
      </xdr:nvSpPr>
      <xdr:spPr>
        <a:xfrm>
          <a:off x="789956" y="50126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2BDFD359-F9EF-4902-8A85-8D72CC8BFA01}"/>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A21D197F-6D96-4275-84B7-93A6F3D6BF72}"/>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B7B70DD9-7574-4B1E-9911-BC9FFC0D40CD}"/>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1058</xdr:rowOff>
    </xdr:from>
    <xdr:to>
      <xdr:col>23</xdr:col>
      <xdr:colOff>85090</xdr:colOff>
      <xdr:row>35</xdr:row>
      <xdr:rowOff>15875</xdr:rowOff>
    </xdr:to>
    <xdr:cxnSp macro="">
      <xdr:nvCxnSpPr>
        <xdr:cNvPr id="64" name="直線コネクタ 63">
          <a:extLst>
            <a:ext uri="{FF2B5EF4-FFF2-40B4-BE49-F238E27FC236}">
              <a16:creationId xmlns:a16="http://schemas.microsoft.com/office/drawing/2014/main" id="{0B67271D-52E1-4957-B3F4-7B8954015324}"/>
            </a:ext>
          </a:extLst>
        </xdr:cNvPr>
        <xdr:cNvCxnSpPr/>
      </xdr:nvCxnSpPr>
      <xdr:spPr>
        <a:xfrm flipV="1">
          <a:off x="4306570" y="5496983"/>
          <a:ext cx="1270" cy="98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5" name="有形固定資産減価償却率最小値テキスト">
          <a:extLst>
            <a:ext uri="{FF2B5EF4-FFF2-40B4-BE49-F238E27FC236}">
              <a16:creationId xmlns:a16="http://schemas.microsoft.com/office/drawing/2014/main" id="{602D5CB9-0A47-4B52-82CC-F194EE8A3DE6}"/>
            </a:ext>
          </a:extLst>
        </xdr:cNvPr>
        <xdr:cNvSpPr txBox="1"/>
      </xdr:nvSpPr>
      <xdr:spPr>
        <a:xfrm>
          <a:off x="4359275"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6" name="直線コネクタ 65">
          <a:extLst>
            <a:ext uri="{FF2B5EF4-FFF2-40B4-BE49-F238E27FC236}">
              <a16:creationId xmlns:a16="http://schemas.microsoft.com/office/drawing/2014/main" id="{EB2D3FE6-B2EA-4BF5-B3D9-6293CC6A5109}"/>
            </a:ext>
          </a:extLst>
        </xdr:cNvPr>
        <xdr:cNvCxnSpPr/>
      </xdr:nvCxnSpPr>
      <xdr:spPr>
        <a:xfrm>
          <a:off x="4216400" y="64833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119185</xdr:rowOff>
    </xdr:from>
    <xdr:ext cx="405111" cy="259045"/>
    <xdr:sp macro="" textlink="">
      <xdr:nvSpPr>
        <xdr:cNvPr id="67" name="有形固定資産減価償却率最大値テキスト">
          <a:extLst>
            <a:ext uri="{FF2B5EF4-FFF2-40B4-BE49-F238E27FC236}">
              <a16:creationId xmlns:a16="http://schemas.microsoft.com/office/drawing/2014/main" id="{FFC0665E-F54A-4723-9CA1-70126A1413C9}"/>
            </a:ext>
          </a:extLst>
        </xdr:cNvPr>
        <xdr:cNvSpPr txBox="1"/>
      </xdr:nvSpPr>
      <xdr:spPr>
        <a:xfrm>
          <a:off x="4359275" y="529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1058</xdr:rowOff>
    </xdr:from>
    <xdr:to>
      <xdr:col>23</xdr:col>
      <xdr:colOff>174625</xdr:colOff>
      <xdr:row>29</xdr:row>
      <xdr:rowOff>1058</xdr:rowOff>
    </xdr:to>
    <xdr:cxnSp macro="">
      <xdr:nvCxnSpPr>
        <xdr:cNvPr id="68" name="直線コネクタ 67">
          <a:extLst>
            <a:ext uri="{FF2B5EF4-FFF2-40B4-BE49-F238E27FC236}">
              <a16:creationId xmlns:a16="http://schemas.microsoft.com/office/drawing/2014/main" id="{C679BD1D-0C80-488A-8575-63BAE0966B46}"/>
            </a:ext>
          </a:extLst>
        </xdr:cNvPr>
        <xdr:cNvCxnSpPr/>
      </xdr:nvCxnSpPr>
      <xdr:spPr>
        <a:xfrm>
          <a:off x="4216400" y="549698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31979</xdr:rowOff>
    </xdr:from>
    <xdr:ext cx="405111" cy="259045"/>
    <xdr:sp macro="" textlink="">
      <xdr:nvSpPr>
        <xdr:cNvPr id="69" name="有形固定資産減価償却率平均値テキスト">
          <a:extLst>
            <a:ext uri="{FF2B5EF4-FFF2-40B4-BE49-F238E27FC236}">
              <a16:creationId xmlns:a16="http://schemas.microsoft.com/office/drawing/2014/main" id="{3849C32C-AAF8-454B-A652-602048A06F68}"/>
            </a:ext>
          </a:extLst>
        </xdr:cNvPr>
        <xdr:cNvSpPr txBox="1"/>
      </xdr:nvSpPr>
      <xdr:spPr>
        <a:xfrm>
          <a:off x="4359275" y="58485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53552</xdr:rowOff>
    </xdr:from>
    <xdr:to>
      <xdr:col>23</xdr:col>
      <xdr:colOff>136525</xdr:colOff>
      <xdr:row>31</xdr:row>
      <xdr:rowOff>155152</xdr:rowOff>
    </xdr:to>
    <xdr:sp macro="" textlink="">
      <xdr:nvSpPr>
        <xdr:cNvPr id="70" name="フローチャート: 判断 69">
          <a:extLst>
            <a:ext uri="{FF2B5EF4-FFF2-40B4-BE49-F238E27FC236}">
              <a16:creationId xmlns:a16="http://schemas.microsoft.com/office/drawing/2014/main" id="{35DBD1E9-E924-4F11-BFB7-E1380E2FEE35}"/>
            </a:ext>
          </a:extLst>
        </xdr:cNvPr>
        <xdr:cNvSpPr/>
      </xdr:nvSpPr>
      <xdr:spPr>
        <a:xfrm>
          <a:off x="4254500" y="587015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124248</xdr:rowOff>
    </xdr:from>
    <xdr:to>
      <xdr:col>19</xdr:col>
      <xdr:colOff>187325</xdr:colOff>
      <xdr:row>31</xdr:row>
      <xdr:rowOff>54398</xdr:rowOff>
    </xdr:to>
    <xdr:sp macro="" textlink="">
      <xdr:nvSpPr>
        <xdr:cNvPr id="71" name="フローチャート: 判断 70">
          <a:extLst>
            <a:ext uri="{FF2B5EF4-FFF2-40B4-BE49-F238E27FC236}">
              <a16:creationId xmlns:a16="http://schemas.microsoft.com/office/drawing/2014/main" id="{DACA6008-C179-4E93-8E33-723D90C90897}"/>
            </a:ext>
          </a:extLst>
        </xdr:cNvPr>
        <xdr:cNvSpPr/>
      </xdr:nvSpPr>
      <xdr:spPr>
        <a:xfrm>
          <a:off x="3616325" y="577892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144568</xdr:rowOff>
    </xdr:from>
    <xdr:to>
      <xdr:col>15</xdr:col>
      <xdr:colOff>187325</xdr:colOff>
      <xdr:row>30</xdr:row>
      <xdr:rowOff>74718</xdr:rowOff>
    </xdr:to>
    <xdr:sp macro="" textlink="">
      <xdr:nvSpPr>
        <xdr:cNvPr id="72" name="フローチャート: 判断 71">
          <a:extLst>
            <a:ext uri="{FF2B5EF4-FFF2-40B4-BE49-F238E27FC236}">
              <a16:creationId xmlns:a16="http://schemas.microsoft.com/office/drawing/2014/main" id="{044B2DA1-6E97-4D41-AB25-CC5D461342A7}"/>
            </a:ext>
          </a:extLst>
        </xdr:cNvPr>
        <xdr:cNvSpPr/>
      </xdr:nvSpPr>
      <xdr:spPr>
        <a:xfrm>
          <a:off x="2930525" y="56373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115782</xdr:rowOff>
    </xdr:from>
    <xdr:to>
      <xdr:col>11</xdr:col>
      <xdr:colOff>187325</xdr:colOff>
      <xdr:row>30</xdr:row>
      <xdr:rowOff>45932</xdr:rowOff>
    </xdr:to>
    <xdr:sp macro="" textlink="">
      <xdr:nvSpPr>
        <xdr:cNvPr id="73" name="フローチャート: 判断 72">
          <a:extLst>
            <a:ext uri="{FF2B5EF4-FFF2-40B4-BE49-F238E27FC236}">
              <a16:creationId xmlns:a16="http://schemas.microsoft.com/office/drawing/2014/main" id="{53014E1D-5252-45FA-B1ED-B24A75568D9B}"/>
            </a:ext>
          </a:extLst>
        </xdr:cNvPr>
        <xdr:cNvSpPr/>
      </xdr:nvSpPr>
      <xdr:spPr>
        <a:xfrm>
          <a:off x="2244725" y="56117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120438</xdr:rowOff>
    </xdr:from>
    <xdr:to>
      <xdr:col>7</xdr:col>
      <xdr:colOff>187325</xdr:colOff>
      <xdr:row>28</xdr:row>
      <xdr:rowOff>50588</xdr:rowOff>
    </xdr:to>
    <xdr:sp macro="" textlink="">
      <xdr:nvSpPr>
        <xdr:cNvPr id="74" name="フローチャート: 判断 73">
          <a:extLst>
            <a:ext uri="{FF2B5EF4-FFF2-40B4-BE49-F238E27FC236}">
              <a16:creationId xmlns:a16="http://schemas.microsoft.com/office/drawing/2014/main" id="{D8B561E4-E160-4491-9CA5-EC731CF493D5}"/>
            </a:ext>
          </a:extLst>
        </xdr:cNvPr>
        <xdr:cNvSpPr/>
      </xdr:nvSpPr>
      <xdr:spPr>
        <a:xfrm>
          <a:off x="1558925" y="529568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81A6D45-EE4A-4562-9A35-11EBEE5864F0}"/>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28A6B56-961B-40D0-9A23-9E3D6C27F007}"/>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0C6A82F-34CA-42B7-A1FD-622902317E19}"/>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96F1D5F-C44D-4C6A-A59D-F88345B670BE}"/>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0842B2B-8B26-48B1-A0E4-DC6DBD2B0F17}"/>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158962</xdr:rowOff>
    </xdr:from>
    <xdr:to>
      <xdr:col>23</xdr:col>
      <xdr:colOff>136525</xdr:colOff>
      <xdr:row>30</xdr:row>
      <xdr:rowOff>89112</xdr:rowOff>
    </xdr:to>
    <xdr:sp macro="" textlink="">
      <xdr:nvSpPr>
        <xdr:cNvPr id="80" name="楕円 79">
          <a:extLst>
            <a:ext uri="{FF2B5EF4-FFF2-40B4-BE49-F238E27FC236}">
              <a16:creationId xmlns:a16="http://schemas.microsoft.com/office/drawing/2014/main" id="{19977EB5-BCA9-4C5B-B6B9-B7DBEC999D70}"/>
            </a:ext>
          </a:extLst>
        </xdr:cNvPr>
        <xdr:cNvSpPr/>
      </xdr:nvSpPr>
      <xdr:spPr>
        <a:xfrm>
          <a:off x="4254500" y="56580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10389</xdr:rowOff>
    </xdr:from>
    <xdr:ext cx="405111" cy="259045"/>
    <xdr:sp macro="" textlink="">
      <xdr:nvSpPr>
        <xdr:cNvPr id="81" name="有形固定資産減価償却率該当値テキスト">
          <a:extLst>
            <a:ext uri="{FF2B5EF4-FFF2-40B4-BE49-F238E27FC236}">
              <a16:creationId xmlns:a16="http://schemas.microsoft.com/office/drawing/2014/main" id="{72ADCAB6-F35A-4DEF-9844-B371EFDF403D}"/>
            </a:ext>
          </a:extLst>
        </xdr:cNvPr>
        <xdr:cNvSpPr txBox="1"/>
      </xdr:nvSpPr>
      <xdr:spPr>
        <a:xfrm>
          <a:off x="4359275" y="550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7832</xdr:rowOff>
    </xdr:from>
    <xdr:to>
      <xdr:col>19</xdr:col>
      <xdr:colOff>187325</xdr:colOff>
      <xdr:row>29</xdr:row>
      <xdr:rowOff>109432</xdr:rowOff>
    </xdr:to>
    <xdr:sp macro="" textlink="">
      <xdr:nvSpPr>
        <xdr:cNvPr id="82" name="楕円 81">
          <a:extLst>
            <a:ext uri="{FF2B5EF4-FFF2-40B4-BE49-F238E27FC236}">
              <a16:creationId xmlns:a16="http://schemas.microsoft.com/office/drawing/2014/main" id="{D0E17345-54C3-423A-8C63-A0920E69EC1E}"/>
            </a:ext>
          </a:extLst>
        </xdr:cNvPr>
        <xdr:cNvSpPr/>
      </xdr:nvSpPr>
      <xdr:spPr>
        <a:xfrm>
          <a:off x="3616325" y="55069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58632</xdr:rowOff>
    </xdr:from>
    <xdr:to>
      <xdr:col>23</xdr:col>
      <xdr:colOff>85725</xdr:colOff>
      <xdr:row>30</xdr:row>
      <xdr:rowOff>38312</xdr:rowOff>
    </xdr:to>
    <xdr:cxnSp macro="">
      <xdr:nvCxnSpPr>
        <xdr:cNvPr id="83" name="直線コネクタ 82">
          <a:extLst>
            <a:ext uri="{FF2B5EF4-FFF2-40B4-BE49-F238E27FC236}">
              <a16:creationId xmlns:a16="http://schemas.microsoft.com/office/drawing/2014/main" id="{54C99A1C-8378-404C-9F47-C86C8AC83102}"/>
            </a:ext>
          </a:extLst>
        </xdr:cNvPr>
        <xdr:cNvCxnSpPr/>
      </xdr:nvCxnSpPr>
      <xdr:spPr>
        <a:xfrm>
          <a:off x="3673475" y="5554557"/>
          <a:ext cx="628650" cy="1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56938</xdr:rowOff>
    </xdr:from>
    <xdr:to>
      <xdr:col>15</xdr:col>
      <xdr:colOff>187325</xdr:colOff>
      <xdr:row>28</xdr:row>
      <xdr:rowOff>158538</xdr:rowOff>
    </xdr:to>
    <xdr:sp macro="" textlink="">
      <xdr:nvSpPr>
        <xdr:cNvPr id="84" name="楕円 83">
          <a:extLst>
            <a:ext uri="{FF2B5EF4-FFF2-40B4-BE49-F238E27FC236}">
              <a16:creationId xmlns:a16="http://schemas.microsoft.com/office/drawing/2014/main" id="{B4E63460-0BF1-4FE7-BB9C-3DBB0F9F64E4}"/>
            </a:ext>
          </a:extLst>
        </xdr:cNvPr>
        <xdr:cNvSpPr/>
      </xdr:nvSpPr>
      <xdr:spPr>
        <a:xfrm>
          <a:off x="2930525" y="539093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107738</xdr:rowOff>
    </xdr:from>
    <xdr:to>
      <xdr:col>19</xdr:col>
      <xdr:colOff>136525</xdr:colOff>
      <xdr:row>29</xdr:row>
      <xdr:rowOff>58632</xdr:rowOff>
    </xdr:to>
    <xdr:cxnSp macro="">
      <xdr:nvCxnSpPr>
        <xdr:cNvPr id="85" name="直線コネクタ 84">
          <a:extLst>
            <a:ext uri="{FF2B5EF4-FFF2-40B4-BE49-F238E27FC236}">
              <a16:creationId xmlns:a16="http://schemas.microsoft.com/office/drawing/2014/main" id="{8D2AE572-2447-4660-9106-21A3D67DC51B}"/>
            </a:ext>
          </a:extLst>
        </xdr:cNvPr>
        <xdr:cNvCxnSpPr/>
      </xdr:nvCxnSpPr>
      <xdr:spPr>
        <a:xfrm>
          <a:off x="2987675" y="5438563"/>
          <a:ext cx="685800" cy="1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77258</xdr:rowOff>
    </xdr:from>
    <xdr:to>
      <xdr:col>11</xdr:col>
      <xdr:colOff>187325</xdr:colOff>
      <xdr:row>28</xdr:row>
      <xdr:rowOff>7408</xdr:rowOff>
    </xdr:to>
    <xdr:sp macro="" textlink="">
      <xdr:nvSpPr>
        <xdr:cNvPr id="86" name="楕円 85">
          <a:extLst>
            <a:ext uri="{FF2B5EF4-FFF2-40B4-BE49-F238E27FC236}">
              <a16:creationId xmlns:a16="http://schemas.microsoft.com/office/drawing/2014/main" id="{B2DAF856-E2E7-4996-A068-465D03B336F3}"/>
            </a:ext>
          </a:extLst>
        </xdr:cNvPr>
        <xdr:cNvSpPr/>
      </xdr:nvSpPr>
      <xdr:spPr>
        <a:xfrm>
          <a:off x="2244725" y="52493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128058</xdr:rowOff>
    </xdr:from>
    <xdr:to>
      <xdr:col>15</xdr:col>
      <xdr:colOff>136525</xdr:colOff>
      <xdr:row>28</xdr:row>
      <xdr:rowOff>107738</xdr:rowOff>
    </xdr:to>
    <xdr:cxnSp macro="">
      <xdr:nvCxnSpPr>
        <xdr:cNvPr id="87" name="直線コネクタ 86">
          <a:extLst>
            <a:ext uri="{FF2B5EF4-FFF2-40B4-BE49-F238E27FC236}">
              <a16:creationId xmlns:a16="http://schemas.microsoft.com/office/drawing/2014/main" id="{967A995C-5ED3-49C7-B4CD-2BBEABAD5CF7}"/>
            </a:ext>
          </a:extLst>
        </xdr:cNvPr>
        <xdr:cNvCxnSpPr/>
      </xdr:nvCxnSpPr>
      <xdr:spPr>
        <a:xfrm>
          <a:off x="2301875" y="5296958"/>
          <a:ext cx="685800" cy="1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45525</xdr:rowOff>
    </xdr:from>
    <xdr:ext cx="405111" cy="259045"/>
    <xdr:sp macro="" textlink="">
      <xdr:nvSpPr>
        <xdr:cNvPr id="88" name="n_1aveValue有形固定資産減価償却率">
          <a:extLst>
            <a:ext uri="{FF2B5EF4-FFF2-40B4-BE49-F238E27FC236}">
              <a16:creationId xmlns:a16="http://schemas.microsoft.com/office/drawing/2014/main" id="{25549D1D-4C32-417D-887C-18BD58D3FB79}"/>
            </a:ext>
          </a:extLst>
        </xdr:cNvPr>
        <xdr:cNvSpPr txBox="1"/>
      </xdr:nvSpPr>
      <xdr:spPr>
        <a:xfrm>
          <a:off x="3474094" y="586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65845</xdr:rowOff>
    </xdr:from>
    <xdr:ext cx="405111" cy="259045"/>
    <xdr:sp macro="" textlink="">
      <xdr:nvSpPr>
        <xdr:cNvPr id="89" name="n_2aveValue有形固定資産減価償却率">
          <a:extLst>
            <a:ext uri="{FF2B5EF4-FFF2-40B4-BE49-F238E27FC236}">
              <a16:creationId xmlns:a16="http://schemas.microsoft.com/office/drawing/2014/main" id="{47A971A3-31B8-41C0-9B99-3CB34FF22B44}"/>
            </a:ext>
          </a:extLst>
        </xdr:cNvPr>
        <xdr:cNvSpPr txBox="1"/>
      </xdr:nvSpPr>
      <xdr:spPr>
        <a:xfrm>
          <a:off x="2797819" y="5726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37059</xdr:rowOff>
    </xdr:from>
    <xdr:ext cx="405111" cy="259045"/>
    <xdr:sp macro="" textlink="">
      <xdr:nvSpPr>
        <xdr:cNvPr id="90" name="n_3aveValue有形固定資産減価償却率">
          <a:extLst>
            <a:ext uri="{FF2B5EF4-FFF2-40B4-BE49-F238E27FC236}">
              <a16:creationId xmlns:a16="http://schemas.microsoft.com/office/drawing/2014/main" id="{28498287-972E-4F9B-8F97-F379120D87DD}"/>
            </a:ext>
          </a:extLst>
        </xdr:cNvPr>
        <xdr:cNvSpPr txBox="1"/>
      </xdr:nvSpPr>
      <xdr:spPr>
        <a:xfrm>
          <a:off x="2112019" y="56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67115</xdr:rowOff>
    </xdr:from>
    <xdr:ext cx="405111" cy="259045"/>
    <xdr:sp macro="" textlink="">
      <xdr:nvSpPr>
        <xdr:cNvPr id="91" name="n_4aveValue有形固定資産減価償却率">
          <a:extLst>
            <a:ext uri="{FF2B5EF4-FFF2-40B4-BE49-F238E27FC236}">
              <a16:creationId xmlns:a16="http://schemas.microsoft.com/office/drawing/2014/main" id="{D358FEE7-D9E7-4848-B83D-C90147AA3735}"/>
            </a:ext>
          </a:extLst>
        </xdr:cNvPr>
        <xdr:cNvSpPr txBox="1"/>
      </xdr:nvSpPr>
      <xdr:spPr>
        <a:xfrm>
          <a:off x="1426219" y="5074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125959</xdr:rowOff>
    </xdr:from>
    <xdr:ext cx="405111" cy="259045"/>
    <xdr:sp macro="" textlink="">
      <xdr:nvSpPr>
        <xdr:cNvPr id="92" name="n_1mainValue有形固定資産減価償却率">
          <a:extLst>
            <a:ext uri="{FF2B5EF4-FFF2-40B4-BE49-F238E27FC236}">
              <a16:creationId xmlns:a16="http://schemas.microsoft.com/office/drawing/2014/main" id="{5595A3C7-F1F4-413A-9B09-798A563C13ED}"/>
            </a:ext>
          </a:extLst>
        </xdr:cNvPr>
        <xdr:cNvSpPr txBox="1"/>
      </xdr:nvSpPr>
      <xdr:spPr>
        <a:xfrm>
          <a:off x="3474094" y="529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3615</xdr:rowOff>
    </xdr:from>
    <xdr:ext cx="405111" cy="259045"/>
    <xdr:sp macro="" textlink="">
      <xdr:nvSpPr>
        <xdr:cNvPr id="93" name="n_2mainValue有形固定資産減価償却率">
          <a:extLst>
            <a:ext uri="{FF2B5EF4-FFF2-40B4-BE49-F238E27FC236}">
              <a16:creationId xmlns:a16="http://schemas.microsoft.com/office/drawing/2014/main" id="{FC441888-D7FA-4037-BE39-A604E02C6699}"/>
            </a:ext>
          </a:extLst>
        </xdr:cNvPr>
        <xdr:cNvSpPr txBox="1"/>
      </xdr:nvSpPr>
      <xdr:spPr>
        <a:xfrm>
          <a:off x="2797819" y="5178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23935</xdr:rowOff>
    </xdr:from>
    <xdr:ext cx="405111" cy="259045"/>
    <xdr:sp macro="" textlink="">
      <xdr:nvSpPr>
        <xdr:cNvPr id="94" name="n_3mainValue有形固定資産減価償却率">
          <a:extLst>
            <a:ext uri="{FF2B5EF4-FFF2-40B4-BE49-F238E27FC236}">
              <a16:creationId xmlns:a16="http://schemas.microsoft.com/office/drawing/2014/main" id="{B788F06A-B8DD-4F6A-8156-48E20ED3ABD7}"/>
            </a:ext>
          </a:extLst>
        </xdr:cNvPr>
        <xdr:cNvSpPr txBox="1"/>
      </xdr:nvSpPr>
      <xdr:spPr>
        <a:xfrm>
          <a:off x="2112019" y="503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47F303C-CE85-4D1F-97E0-9816572DD7C8}"/>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D4F0BFED-798E-4859-A5A3-44059241E65A}"/>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6868B2CA-C079-4FB3-A5B1-7807F2237461}"/>
            </a:ext>
          </a:extLst>
        </xdr:cNvPr>
        <xdr:cNvSpPr/>
      </xdr:nvSpPr>
      <xdr:spPr>
        <a:xfrm>
          <a:off x="12446540" y="44301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F6FC8963-91BD-49D5-8591-44DA3E4C8262}"/>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17ECF615-F9EC-4697-B3C9-7DA8853E9B66}"/>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0" name="正方形/長方形 99">
          <a:extLst>
            <a:ext uri="{FF2B5EF4-FFF2-40B4-BE49-F238E27FC236}">
              <a16:creationId xmlns:a16="http://schemas.microsoft.com/office/drawing/2014/main" id="{47B5CF6F-EA64-4AF5-BE27-339D5C08D8F5}"/>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1" name="正方形/長方形 100">
          <a:extLst>
            <a:ext uri="{FF2B5EF4-FFF2-40B4-BE49-F238E27FC236}">
              <a16:creationId xmlns:a16="http://schemas.microsoft.com/office/drawing/2014/main" id="{8930323F-BC77-401C-8501-6DC18B689225}"/>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BFE31E1A-A6C3-4BC6-889C-5E6894F846DB}"/>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C6E1B747-7BBF-4931-84C0-1FD1A61337A4}"/>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58E340DA-CEF8-4682-84F8-BEF64FCA968C}"/>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5" name="テキスト ボックス 104">
          <a:extLst>
            <a:ext uri="{FF2B5EF4-FFF2-40B4-BE49-F238E27FC236}">
              <a16:creationId xmlns:a16="http://schemas.microsoft.com/office/drawing/2014/main" id="{67510889-536E-4B2F-8EED-C9F7010431D9}"/>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債務償還比率については、類似団体平均をやや下回っている。分子となる将来負担額については、県債の新規発行抑制等による公債費負担の軽減と県債残高の圧縮により低下していくことが想定される。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AB5A50F7-CF4E-4B41-B4A7-5F68CE2319E1}"/>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2C53B2B8-6BB6-464D-8363-9EA43F7116AA}"/>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FED51231-3754-4101-924B-4A0194FB907F}"/>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a:extLst>
            <a:ext uri="{FF2B5EF4-FFF2-40B4-BE49-F238E27FC236}">
              <a16:creationId xmlns:a16="http://schemas.microsoft.com/office/drawing/2014/main" id="{BDC85AFC-22A6-4F3D-AB8D-6FB99C47AF25}"/>
            </a:ext>
          </a:extLst>
        </xdr:cNvPr>
        <xdr:cNvCxnSpPr/>
      </xdr:nvCxnSpPr>
      <xdr:spPr>
        <a:xfrm>
          <a:off x="10198100" y="63881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0" name="テキスト ボックス 109">
          <a:extLst>
            <a:ext uri="{FF2B5EF4-FFF2-40B4-BE49-F238E27FC236}">
              <a16:creationId xmlns:a16="http://schemas.microsoft.com/office/drawing/2014/main" id="{16BB6ED3-7A66-4EEA-A7DD-EBA4C06D77A0}"/>
            </a:ext>
          </a:extLst>
        </xdr:cNvPr>
        <xdr:cNvSpPr txBox="1"/>
      </xdr:nvSpPr>
      <xdr:spPr>
        <a:xfrm>
          <a:off x="9708926" y="6303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a:extLst>
            <a:ext uri="{FF2B5EF4-FFF2-40B4-BE49-F238E27FC236}">
              <a16:creationId xmlns:a16="http://schemas.microsoft.com/office/drawing/2014/main" id="{1D3C4D65-CDAF-416F-B8BB-97B4D64EB504}"/>
            </a:ext>
          </a:extLst>
        </xdr:cNvPr>
        <xdr:cNvCxnSpPr/>
      </xdr:nvCxnSpPr>
      <xdr:spPr>
        <a:xfrm>
          <a:off x="10198100" y="5978525"/>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2" name="テキスト ボックス 111">
          <a:extLst>
            <a:ext uri="{FF2B5EF4-FFF2-40B4-BE49-F238E27FC236}">
              <a16:creationId xmlns:a16="http://schemas.microsoft.com/office/drawing/2014/main" id="{26FC67CD-4A40-403B-848A-482C9263491C}"/>
            </a:ext>
          </a:extLst>
        </xdr:cNvPr>
        <xdr:cNvSpPr txBox="1"/>
      </xdr:nvSpPr>
      <xdr:spPr>
        <a:xfrm>
          <a:off x="9708926" y="5884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a:extLst>
            <a:ext uri="{FF2B5EF4-FFF2-40B4-BE49-F238E27FC236}">
              <a16:creationId xmlns:a16="http://schemas.microsoft.com/office/drawing/2014/main" id="{6C4BA47C-8EB3-4672-8732-A674DB931169}"/>
            </a:ext>
          </a:extLst>
        </xdr:cNvPr>
        <xdr:cNvCxnSpPr/>
      </xdr:nvCxnSpPr>
      <xdr:spPr>
        <a:xfrm>
          <a:off x="10198100" y="55689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4" name="テキスト ボックス 113">
          <a:extLst>
            <a:ext uri="{FF2B5EF4-FFF2-40B4-BE49-F238E27FC236}">
              <a16:creationId xmlns:a16="http://schemas.microsoft.com/office/drawing/2014/main" id="{03E24BB6-13E2-440F-8034-61C9FA0B9300}"/>
            </a:ext>
          </a:extLst>
        </xdr:cNvPr>
        <xdr:cNvSpPr txBox="1"/>
      </xdr:nvSpPr>
      <xdr:spPr>
        <a:xfrm>
          <a:off x="9708926" y="5484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a:extLst>
            <a:ext uri="{FF2B5EF4-FFF2-40B4-BE49-F238E27FC236}">
              <a16:creationId xmlns:a16="http://schemas.microsoft.com/office/drawing/2014/main" id="{176FD618-E63F-49B6-ADC9-1AFFA17E8DB4}"/>
            </a:ext>
          </a:extLst>
        </xdr:cNvPr>
        <xdr:cNvCxnSpPr/>
      </xdr:nvCxnSpPr>
      <xdr:spPr>
        <a:xfrm>
          <a:off x="10198100" y="51689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6" name="テキスト ボックス 115">
          <a:extLst>
            <a:ext uri="{FF2B5EF4-FFF2-40B4-BE49-F238E27FC236}">
              <a16:creationId xmlns:a16="http://schemas.microsoft.com/office/drawing/2014/main" id="{AA648A69-89DE-4805-8479-7137A5AF1A96}"/>
            </a:ext>
          </a:extLst>
        </xdr:cNvPr>
        <xdr:cNvSpPr txBox="1"/>
      </xdr:nvSpPr>
      <xdr:spPr>
        <a:xfrm>
          <a:off x="9762011" y="50750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AF4D021E-9931-4FF6-BA97-5E6274429383}"/>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421175DE-6C0B-463A-9020-4B6044F4E636}"/>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25A18958-E33F-49E4-99C7-78913A96BD07}"/>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15837</xdr:rowOff>
    </xdr:from>
    <xdr:to>
      <xdr:col>76</xdr:col>
      <xdr:colOff>21589</xdr:colOff>
      <xdr:row>34</xdr:row>
      <xdr:rowOff>99670</xdr:rowOff>
    </xdr:to>
    <xdr:cxnSp macro="">
      <xdr:nvCxnSpPr>
        <xdr:cNvPr id="120" name="直線コネクタ 119">
          <a:extLst>
            <a:ext uri="{FF2B5EF4-FFF2-40B4-BE49-F238E27FC236}">
              <a16:creationId xmlns:a16="http://schemas.microsoft.com/office/drawing/2014/main" id="{E50CEB65-097D-4E11-8B44-629D982A13AE}"/>
            </a:ext>
          </a:extLst>
        </xdr:cNvPr>
        <xdr:cNvCxnSpPr/>
      </xdr:nvCxnSpPr>
      <xdr:spPr>
        <a:xfrm flipV="1">
          <a:off x="13326745" y="5346662"/>
          <a:ext cx="1269" cy="106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103497</xdr:rowOff>
    </xdr:from>
    <xdr:ext cx="560923" cy="259045"/>
    <xdr:sp macro="" textlink="">
      <xdr:nvSpPr>
        <xdr:cNvPr id="121" name="債務償還比率最小値テキスト">
          <a:extLst>
            <a:ext uri="{FF2B5EF4-FFF2-40B4-BE49-F238E27FC236}">
              <a16:creationId xmlns:a16="http://schemas.microsoft.com/office/drawing/2014/main" id="{F32FEB81-E004-4003-8B3C-A6F9A58CAD9B}"/>
            </a:ext>
          </a:extLst>
        </xdr:cNvPr>
        <xdr:cNvSpPr txBox="1"/>
      </xdr:nvSpPr>
      <xdr:spPr>
        <a:xfrm>
          <a:off x="13379450" y="6412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99670</xdr:rowOff>
    </xdr:from>
    <xdr:to>
      <xdr:col>76</xdr:col>
      <xdr:colOff>111125</xdr:colOff>
      <xdr:row>34</xdr:row>
      <xdr:rowOff>99670</xdr:rowOff>
    </xdr:to>
    <xdr:cxnSp macro="">
      <xdr:nvCxnSpPr>
        <xdr:cNvPr id="122" name="直線コネクタ 121">
          <a:extLst>
            <a:ext uri="{FF2B5EF4-FFF2-40B4-BE49-F238E27FC236}">
              <a16:creationId xmlns:a16="http://schemas.microsoft.com/office/drawing/2014/main" id="{4C5535A5-DCF5-4A02-AA54-9A79FF7B195F}"/>
            </a:ext>
          </a:extLst>
        </xdr:cNvPr>
        <xdr:cNvCxnSpPr/>
      </xdr:nvCxnSpPr>
      <xdr:spPr>
        <a:xfrm>
          <a:off x="13255625" y="6408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133964</xdr:rowOff>
    </xdr:from>
    <xdr:ext cx="469744" cy="259045"/>
    <xdr:sp macro="" textlink="">
      <xdr:nvSpPr>
        <xdr:cNvPr id="123" name="債務償還比率最大値テキスト">
          <a:extLst>
            <a:ext uri="{FF2B5EF4-FFF2-40B4-BE49-F238E27FC236}">
              <a16:creationId xmlns:a16="http://schemas.microsoft.com/office/drawing/2014/main" id="{A92CE9F6-A015-4490-B735-6B5787F74788}"/>
            </a:ext>
          </a:extLst>
        </xdr:cNvPr>
        <xdr:cNvSpPr txBox="1"/>
      </xdr:nvSpPr>
      <xdr:spPr>
        <a:xfrm>
          <a:off x="13379450" y="514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15837</xdr:rowOff>
    </xdr:from>
    <xdr:to>
      <xdr:col>76</xdr:col>
      <xdr:colOff>111125</xdr:colOff>
      <xdr:row>28</xdr:row>
      <xdr:rowOff>15837</xdr:rowOff>
    </xdr:to>
    <xdr:cxnSp macro="">
      <xdr:nvCxnSpPr>
        <xdr:cNvPr id="124" name="直線コネクタ 123">
          <a:extLst>
            <a:ext uri="{FF2B5EF4-FFF2-40B4-BE49-F238E27FC236}">
              <a16:creationId xmlns:a16="http://schemas.microsoft.com/office/drawing/2014/main" id="{A28065AB-4D24-49C3-A38A-2F3DD99BE5AB}"/>
            </a:ext>
          </a:extLst>
        </xdr:cNvPr>
        <xdr:cNvCxnSpPr/>
      </xdr:nvCxnSpPr>
      <xdr:spPr>
        <a:xfrm>
          <a:off x="13255625" y="53466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52417</xdr:rowOff>
    </xdr:from>
    <xdr:ext cx="560923" cy="259045"/>
    <xdr:sp macro="" textlink="">
      <xdr:nvSpPr>
        <xdr:cNvPr id="125" name="債務償還比率平均値テキスト">
          <a:extLst>
            <a:ext uri="{FF2B5EF4-FFF2-40B4-BE49-F238E27FC236}">
              <a16:creationId xmlns:a16="http://schemas.microsoft.com/office/drawing/2014/main" id="{2F51980F-DDC3-4EC3-99D5-66F53FD4E367}"/>
            </a:ext>
          </a:extLst>
        </xdr:cNvPr>
        <xdr:cNvSpPr txBox="1"/>
      </xdr:nvSpPr>
      <xdr:spPr>
        <a:xfrm>
          <a:off x="13379450" y="5869017"/>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73990</xdr:rowOff>
    </xdr:from>
    <xdr:to>
      <xdr:col>76</xdr:col>
      <xdr:colOff>73025</xdr:colOff>
      <xdr:row>32</xdr:row>
      <xdr:rowOff>4140</xdr:rowOff>
    </xdr:to>
    <xdr:sp macro="" textlink="">
      <xdr:nvSpPr>
        <xdr:cNvPr id="126" name="フローチャート: 判断 125">
          <a:extLst>
            <a:ext uri="{FF2B5EF4-FFF2-40B4-BE49-F238E27FC236}">
              <a16:creationId xmlns:a16="http://schemas.microsoft.com/office/drawing/2014/main" id="{01E105AB-B461-4A20-9894-16E916AE22E2}"/>
            </a:ext>
          </a:extLst>
        </xdr:cNvPr>
        <xdr:cNvSpPr/>
      </xdr:nvSpPr>
      <xdr:spPr>
        <a:xfrm>
          <a:off x="13293725" y="58937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6414</xdr:rowOff>
    </xdr:from>
    <xdr:to>
      <xdr:col>72</xdr:col>
      <xdr:colOff>123825</xdr:colOff>
      <xdr:row>31</xdr:row>
      <xdr:rowOff>108014</xdr:rowOff>
    </xdr:to>
    <xdr:sp macro="" textlink="">
      <xdr:nvSpPr>
        <xdr:cNvPr id="127" name="フローチャート: 判断 126">
          <a:extLst>
            <a:ext uri="{FF2B5EF4-FFF2-40B4-BE49-F238E27FC236}">
              <a16:creationId xmlns:a16="http://schemas.microsoft.com/office/drawing/2014/main" id="{A22D1CD8-660F-4D9C-9CED-F11539F62604}"/>
            </a:ext>
          </a:extLst>
        </xdr:cNvPr>
        <xdr:cNvSpPr/>
      </xdr:nvSpPr>
      <xdr:spPr>
        <a:xfrm>
          <a:off x="12646025" y="58293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14186</xdr:rowOff>
    </xdr:from>
    <xdr:to>
      <xdr:col>68</xdr:col>
      <xdr:colOff>123825</xdr:colOff>
      <xdr:row>31</xdr:row>
      <xdr:rowOff>115786</xdr:rowOff>
    </xdr:to>
    <xdr:sp macro="" textlink="">
      <xdr:nvSpPr>
        <xdr:cNvPr id="128" name="フローチャート: 判断 127">
          <a:extLst>
            <a:ext uri="{FF2B5EF4-FFF2-40B4-BE49-F238E27FC236}">
              <a16:creationId xmlns:a16="http://schemas.microsoft.com/office/drawing/2014/main" id="{667CCA40-1F51-4BDC-A2A6-B7B8841A94F4}"/>
            </a:ext>
          </a:extLst>
        </xdr:cNvPr>
        <xdr:cNvSpPr/>
      </xdr:nvSpPr>
      <xdr:spPr>
        <a:xfrm>
          <a:off x="11960225" y="58307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44844</xdr:rowOff>
    </xdr:from>
    <xdr:to>
      <xdr:col>64</xdr:col>
      <xdr:colOff>123825</xdr:colOff>
      <xdr:row>31</xdr:row>
      <xdr:rowOff>146444</xdr:rowOff>
    </xdr:to>
    <xdr:sp macro="" textlink="">
      <xdr:nvSpPr>
        <xdr:cNvPr id="129" name="フローチャート: 判断 128">
          <a:extLst>
            <a:ext uri="{FF2B5EF4-FFF2-40B4-BE49-F238E27FC236}">
              <a16:creationId xmlns:a16="http://schemas.microsoft.com/office/drawing/2014/main" id="{9377443D-C5B2-43FB-B517-359007154466}"/>
            </a:ext>
          </a:extLst>
        </xdr:cNvPr>
        <xdr:cNvSpPr/>
      </xdr:nvSpPr>
      <xdr:spPr>
        <a:xfrm>
          <a:off x="11274425" y="58677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132093</xdr:rowOff>
    </xdr:from>
    <xdr:to>
      <xdr:col>60</xdr:col>
      <xdr:colOff>123825</xdr:colOff>
      <xdr:row>31</xdr:row>
      <xdr:rowOff>62243</xdr:rowOff>
    </xdr:to>
    <xdr:sp macro="" textlink="">
      <xdr:nvSpPr>
        <xdr:cNvPr id="130" name="フローチャート: 判断 129">
          <a:extLst>
            <a:ext uri="{FF2B5EF4-FFF2-40B4-BE49-F238E27FC236}">
              <a16:creationId xmlns:a16="http://schemas.microsoft.com/office/drawing/2014/main" id="{5816CACC-9EBB-47BB-89E3-32B27D57BBBB}"/>
            </a:ext>
          </a:extLst>
        </xdr:cNvPr>
        <xdr:cNvSpPr/>
      </xdr:nvSpPr>
      <xdr:spPr>
        <a:xfrm>
          <a:off x="10588625" y="57899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07ED342-B007-4AB5-8210-6DD707F57D03}"/>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A162B9DE-E7E1-4428-9420-792D341A3F6F}"/>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A4DA2BC-D25D-4688-B5F7-CD047F063183}"/>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D0F325C-6019-433F-A35E-DA801260F9D5}"/>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BD0D89E-6A6D-456B-8D59-5895A748D994}"/>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23546</xdr:rowOff>
    </xdr:from>
    <xdr:to>
      <xdr:col>76</xdr:col>
      <xdr:colOff>73025</xdr:colOff>
      <xdr:row>28</xdr:row>
      <xdr:rowOff>125146</xdr:rowOff>
    </xdr:to>
    <xdr:sp macro="" textlink="">
      <xdr:nvSpPr>
        <xdr:cNvPr id="136" name="楕円 135">
          <a:extLst>
            <a:ext uri="{FF2B5EF4-FFF2-40B4-BE49-F238E27FC236}">
              <a16:creationId xmlns:a16="http://schemas.microsoft.com/office/drawing/2014/main" id="{8AD35B60-05E1-4725-9943-876950CDEE9A}"/>
            </a:ext>
          </a:extLst>
        </xdr:cNvPr>
        <xdr:cNvSpPr/>
      </xdr:nvSpPr>
      <xdr:spPr>
        <a:xfrm>
          <a:off x="13293725" y="53607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109923</xdr:rowOff>
    </xdr:from>
    <xdr:ext cx="469744" cy="259045"/>
    <xdr:sp macro="" textlink="">
      <xdr:nvSpPr>
        <xdr:cNvPr id="137" name="債務償還比率該当値テキスト">
          <a:extLst>
            <a:ext uri="{FF2B5EF4-FFF2-40B4-BE49-F238E27FC236}">
              <a16:creationId xmlns:a16="http://schemas.microsoft.com/office/drawing/2014/main" id="{76CC842F-6A91-47F7-A10C-21659018F74C}"/>
            </a:ext>
          </a:extLst>
        </xdr:cNvPr>
        <xdr:cNvSpPr txBox="1"/>
      </xdr:nvSpPr>
      <xdr:spPr>
        <a:xfrm>
          <a:off x="13379450" y="527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145961</xdr:rowOff>
    </xdr:from>
    <xdr:to>
      <xdr:col>72</xdr:col>
      <xdr:colOff>123825</xdr:colOff>
      <xdr:row>29</xdr:row>
      <xdr:rowOff>76111</xdr:rowOff>
    </xdr:to>
    <xdr:sp macro="" textlink="">
      <xdr:nvSpPr>
        <xdr:cNvPr id="138" name="楕円 137">
          <a:extLst>
            <a:ext uri="{FF2B5EF4-FFF2-40B4-BE49-F238E27FC236}">
              <a16:creationId xmlns:a16="http://schemas.microsoft.com/office/drawing/2014/main" id="{04B519FC-2F62-4F18-B6D8-F2DD8E609386}"/>
            </a:ext>
          </a:extLst>
        </xdr:cNvPr>
        <xdr:cNvSpPr/>
      </xdr:nvSpPr>
      <xdr:spPr>
        <a:xfrm>
          <a:off x="12646025" y="54767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74346</xdr:rowOff>
    </xdr:from>
    <xdr:to>
      <xdr:col>76</xdr:col>
      <xdr:colOff>22225</xdr:colOff>
      <xdr:row>29</xdr:row>
      <xdr:rowOff>25311</xdr:rowOff>
    </xdr:to>
    <xdr:cxnSp macro="">
      <xdr:nvCxnSpPr>
        <xdr:cNvPr id="139" name="直線コネクタ 138">
          <a:extLst>
            <a:ext uri="{FF2B5EF4-FFF2-40B4-BE49-F238E27FC236}">
              <a16:creationId xmlns:a16="http://schemas.microsoft.com/office/drawing/2014/main" id="{3C01D1B6-12AA-434B-9A32-68D33EF0E460}"/>
            </a:ext>
          </a:extLst>
        </xdr:cNvPr>
        <xdr:cNvCxnSpPr/>
      </xdr:nvCxnSpPr>
      <xdr:spPr>
        <a:xfrm flipV="1">
          <a:off x="12693650" y="5408346"/>
          <a:ext cx="638175" cy="1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30429</xdr:rowOff>
    </xdr:from>
    <xdr:to>
      <xdr:col>68</xdr:col>
      <xdr:colOff>123825</xdr:colOff>
      <xdr:row>29</xdr:row>
      <xdr:rowOff>132029</xdr:rowOff>
    </xdr:to>
    <xdr:sp macro="" textlink="">
      <xdr:nvSpPr>
        <xdr:cNvPr id="140" name="楕円 139">
          <a:extLst>
            <a:ext uri="{FF2B5EF4-FFF2-40B4-BE49-F238E27FC236}">
              <a16:creationId xmlns:a16="http://schemas.microsoft.com/office/drawing/2014/main" id="{FCB32450-778A-4A34-97C6-EC453DEC8070}"/>
            </a:ext>
          </a:extLst>
        </xdr:cNvPr>
        <xdr:cNvSpPr/>
      </xdr:nvSpPr>
      <xdr:spPr>
        <a:xfrm>
          <a:off x="11960225" y="552317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25311</xdr:rowOff>
    </xdr:from>
    <xdr:to>
      <xdr:col>72</xdr:col>
      <xdr:colOff>73025</xdr:colOff>
      <xdr:row>29</xdr:row>
      <xdr:rowOff>81229</xdr:rowOff>
    </xdr:to>
    <xdr:cxnSp macro="">
      <xdr:nvCxnSpPr>
        <xdr:cNvPr id="141" name="直線コネクタ 140">
          <a:extLst>
            <a:ext uri="{FF2B5EF4-FFF2-40B4-BE49-F238E27FC236}">
              <a16:creationId xmlns:a16="http://schemas.microsoft.com/office/drawing/2014/main" id="{16A14317-13E8-451D-A9C0-47257986EBE6}"/>
            </a:ext>
          </a:extLst>
        </xdr:cNvPr>
        <xdr:cNvCxnSpPr/>
      </xdr:nvCxnSpPr>
      <xdr:spPr>
        <a:xfrm flipV="1">
          <a:off x="12007850" y="5524411"/>
          <a:ext cx="685800" cy="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75552</xdr:rowOff>
    </xdr:from>
    <xdr:to>
      <xdr:col>64</xdr:col>
      <xdr:colOff>123825</xdr:colOff>
      <xdr:row>30</xdr:row>
      <xdr:rowOff>5702</xdr:rowOff>
    </xdr:to>
    <xdr:sp macro="" textlink="">
      <xdr:nvSpPr>
        <xdr:cNvPr id="142" name="楕円 141">
          <a:extLst>
            <a:ext uri="{FF2B5EF4-FFF2-40B4-BE49-F238E27FC236}">
              <a16:creationId xmlns:a16="http://schemas.microsoft.com/office/drawing/2014/main" id="{4F8A7DD4-6FFB-4EA6-B02E-879F77D36B1F}"/>
            </a:ext>
          </a:extLst>
        </xdr:cNvPr>
        <xdr:cNvSpPr/>
      </xdr:nvSpPr>
      <xdr:spPr>
        <a:xfrm>
          <a:off x="11274425" y="55714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81229</xdr:rowOff>
    </xdr:from>
    <xdr:to>
      <xdr:col>68</xdr:col>
      <xdr:colOff>73025</xdr:colOff>
      <xdr:row>29</xdr:row>
      <xdr:rowOff>126352</xdr:rowOff>
    </xdr:to>
    <xdr:cxnSp macro="">
      <xdr:nvCxnSpPr>
        <xdr:cNvPr id="143" name="直線コネクタ 142">
          <a:extLst>
            <a:ext uri="{FF2B5EF4-FFF2-40B4-BE49-F238E27FC236}">
              <a16:creationId xmlns:a16="http://schemas.microsoft.com/office/drawing/2014/main" id="{204C071D-BEE0-4151-BD8A-4A84AAECEC0B}"/>
            </a:ext>
          </a:extLst>
        </xdr:cNvPr>
        <xdr:cNvCxnSpPr/>
      </xdr:nvCxnSpPr>
      <xdr:spPr>
        <a:xfrm flipV="1">
          <a:off x="11322050" y="5580329"/>
          <a:ext cx="6858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75336</xdr:rowOff>
    </xdr:from>
    <xdr:to>
      <xdr:col>60</xdr:col>
      <xdr:colOff>123825</xdr:colOff>
      <xdr:row>30</xdr:row>
      <xdr:rowOff>5486</xdr:rowOff>
    </xdr:to>
    <xdr:sp macro="" textlink="">
      <xdr:nvSpPr>
        <xdr:cNvPr id="144" name="楕円 143">
          <a:extLst>
            <a:ext uri="{FF2B5EF4-FFF2-40B4-BE49-F238E27FC236}">
              <a16:creationId xmlns:a16="http://schemas.microsoft.com/office/drawing/2014/main" id="{6EF8E9C4-A18A-4B96-9096-63B557724CD4}"/>
            </a:ext>
          </a:extLst>
        </xdr:cNvPr>
        <xdr:cNvSpPr/>
      </xdr:nvSpPr>
      <xdr:spPr>
        <a:xfrm>
          <a:off x="10588625" y="55712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126136</xdr:rowOff>
    </xdr:from>
    <xdr:to>
      <xdr:col>64</xdr:col>
      <xdr:colOff>73025</xdr:colOff>
      <xdr:row>29</xdr:row>
      <xdr:rowOff>126352</xdr:rowOff>
    </xdr:to>
    <xdr:cxnSp macro="">
      <xdr:nvCxnSpPr>
        <xdr:cNvPr id="145" name="直線コネクタ 144">
          <a:extLst>
            <a:ext uri="{FF2B5EF4-FFF2-40B4-BE49-F238E27FC236}">
              <a16:creationId xmlns:a16="http://schemas.microsoft.com/office/drawing/2014/main" id="{5705CC29-D0D8-4D91-B150-7E4BD4AF5A9F}"/>
            </a:ext>
          </a:extLst>
        </xdr:cNvPr>
        <xdr:cNvCxnSpPr/>
      </xdr:nvCxnSpPr>
      <xdr:spPr>
        <a:xfrm>
          <a:off x="10636250" y="5618886"/>
          <a:ext cx="6858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99141</xdr:rowOff>
    </xdr:from>
    <xdr:ext cx="560923" cy="259045"/>
    <xdr:sp macro="" textlink="">
      <xdr:nvSpPr>
        <xdr:cNvPr id="146" name="n_1aveValue債務償還比率">
          <a:extLst>
            <a:ext uri="{FF2B5EF4-FFF2-40B4-BE49-F238E27FC236}">
              <a16:creationId xmlns:a16="http://schemas.microsoft.com/office/drawing/2014/main" id="{68CDDCC1-6381-448D-9E97-93D5D8283C3F}"/>
            </a:ext>
          </a:extLst>
        </xdr:cNvPr>
        <xdr:cNvSpPr txBox="1"/>
      </xdr:nvSpPr>
      <xdr:spPr>
        <a:xfrm>
          <a:off x="12441763" y="59220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106913</xdr:rowOff>
    </xdr:from>
    <xdr:ext cx="560923" cy="259045"/>
    <xdr:sp macro="" textlink="">
      <xdr:nvSpPr>
        <xdr:cNvPr id="147" name="n_2aveValue債務償還比率">
          <a:extLst>
            <a:ext uri="{FF2B5EF4-FFF2-40B4-BE49-F238E27FC236}">
              <a16:creationId xmlns:a16="http://schemas.microsoft.com/office/drawing/2014/main" id="{8929DCD2-A713-4AF5-8A83-0BEDD47DC013}"/>
            </a:ext>
          </a:extLst>
        </xdr:cNvPr>
        <xdr:cNvSpPr txBox="1"/>
      </xdr:nvSpPr>
      <xdr:spPr>
        <a:xfrm>
          <a:off x="11765488" y="59235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137571</xdr:rowOff>
    </xdr:from>
    <xdr:ext cx="560923" cy="259045"/>
    <xdr:sp macro="" textlink="">
      <xdr:nvSpPr>
        <xdr:cNvPr id="148" name="n_3aveValue債務償還比率">
          <a:extLst>
            <a:ext uri="{FF2B5EF4-FFF2-40B4-BE49-F238E27FC236}">
              <a16:creationId xmlns:a16="http://schemas.microsoft.com/office/drawing/2014/main" id="{2E90B610-ADC4-4BE6-B4EA-89C04F5C5184}"/>
            </a:ext>
          </a:extLst>
        </xdr:cNvPr>
        <xdr:cNvSpPr txBox="1"/>
      </xdr:nvSpPr>
      <xdr:spPr>
        <a:xfrm>
          <a:off x="11079688" y="59605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53370</xdr:rowOff>
    </xdr:from>
    <xdr:ext cx="560923" cy="259045"/>
    <xdr:sp macro="" textlink="">
      <xdr:nvSpPr>
        <xdr:cNvPr id="149" name="n_4aveValue債務償還比率">
          <a:extLst>
            <a:ext uri="{FF2B5EF4-FFF2-40B4-BE49-F238E27FC236}">
              <a16:creationId xmlns:a16="http://schemas.microsoft.com/office/drawing/2014/main" id="{9201C45B-C820-40CE-A954-8E592B9AA646}"/>
            </a:ext>
          </a:extLst>
        </xdr:cNvPr>
        <xdr:cNvSpPr txBox="1"/>
      </xdr:nvSpPr>
      <xdr:spPr>
        <a:xfrm>
          <a:off x="10393888" y="58699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92638</xdr:rowOff>
    </xdr:from>
    <xdr:ext cx="469744" cy="259045"/>
    <xdr:sp macro="" textlink="">
      <xdr:nvSpPr>
        <xdr:cNvPr id="150" name="n_1mainValue債務償還比率">
          <a:extLst>
            <a:ext uri="{FF2B5EF4-FFF2-40B4-BE49-F238E27FC236}">
              <a16:creationId xmlns:a16="http://schemas.microsoft.com/office/drawing/2014/main" id="{68B72A7E-44E6-42E8-86C5-2C71D5BBD83D}"/>
            </a:ext>
          </a:extLst>
        </xdr:cNvPr>
        <xdr:cNvSpPr txBox="1"/>
      </xdr:nvSpPr>
      <xdr:spPr>
        <a:xfrm>
          <a:off x="12465127" y="52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148556</xdr:rowOff>
    </xdr:from>
    <xdr:ext cx="560923" cy="259045"/>
    <xdr:sp macro="" textlink="">
      <xdr:nvSpPr>
        <xdr:cNvPr id="151" name="n_2mainValue債務償還比率">
          <a:extLst>
            <a:ext uri="{FF2B5EF4-FFF2-40B4-BE49-F238E27FC236}">
              <a16:creationId xmlns:a16="http://schemas.microsoft.com/office/drawing/2014/main" id="{9819E064-2DF7-4C94-8F52-364E88996481}"/>
            </a:ext>
          </a:extLst>
        </xdr:cNvPr>
        <xdr:cNvSpPr txBox="1"/>
      </xdr:nvSpPr>
      <xdr:spPr>
        <a:xfrm>
          <a:off x="11765488" y="53174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22229</xdr:rowOff>
    </xdr:from>
    <xdr:ext cx="560923" cy="259045"/>
    <xdr:sp macro="" textlink="">
      <xdr:nvSpPr>
        <xdr:cNvPr id="152" name="n_3mainValue債務償還比率">
          <a:extLst>
            <a:ext uri="{FF2B5EF4-FFF2-40B4-BE49-F238E27FC236}">
              <a16:creationId xmlns:a16="http://schemas.microsoft.com/office/drawing/2014/main" id="{6AA5C213-16B8-44AF-913E-4AE6094EEE16}"/>
            </a:ext>
          </a:extLst>
        </xdr:cNvPr>
        <xdr:cNvSpPr txBox="1"/>
      </xdr:nvSpPr>
      <xdr:spPr>
        <a:xfrm>
          <a:off x="11079688" y="53594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22013</xdr:rowOff>
    </xdr:from>
    <xdr:ext cx="560923" cy="259045"/>
    <xdr:sp macro="" textlink="">
      <xdr:nvSpPr>
        <xdr:cNvPr id="153" name="n_4mainValue債務償還比率">
          <a:extLst>
            <a:ext uri="{FF2B5EF4-FFF2-40B4-BE49-F238E27FC236}">
              <a16:creationId xmlns:a16="http://schemas.microsoft.com/office/drawing/2014/main" id="{F8317F6C-96FD-42E2-9890-C7811DE8BB38}"/>
            </a:ext>
          </a:extLst>
        </xdr:cNvPr>
        <xdr:cNvSpPr txBox="1"/>
      </xdr:nvSpPr>
      <xdr:spPr>
        <a:xfrm>
          <a:off x="10393888" y="53560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B7DC5A80-BBCA-4B8F-AD44-99CC3B47C303}"/>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BEB60CCC-95DB-4C0C-8503-DEC96F5A9916}"/>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8FD63906-AA01-4EB3-BFCD-E9FEE49AFF3E}"/>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7FA2E111-89BE-43D7-8565-AE6475206ADB}"/>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78C71939-33FE-47BB-9230-AE92451D5379}"/>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A617C44B-CA33-4140-BDD1-E9ABE965FB6C}"/>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383A17-7200-43EE-B683-B1C2827A6D9F}"/>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71C974-6D25-4A2C-9F75-7E1061504FB5}"/>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1504E4-F14F-4FF7-90B6-697A5D4373BD}"/>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02E26C-8275-41F5-B7F8-8D22F00AC3FC}"/>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968EE4-8E63-4C54-B268-0903DD94AFED}"/>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CB0A80-BC34-41E6-BC3D-8F2E219EEA3C}"/>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E685CE3-42F9-4886-9537-4EC1AA6D6D39}"/>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BE22E4-1F59-4174-AE3B-A998957BD41E}"/>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BC4C84-8BD7-4FAF-8A51-927C2DEF5A4D}"/>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006D69-368A-41EE-B8AC-95D337541626}"/>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1,275,783
1,269,494
9,645.64
665,826,953
645,964,109
2,421,300
380,442,670
1,060,326,998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1F3FBA-45DA-46B8-9E26-4A8D693B2771}"/>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91437A-6F75-4AA8-A59D-906CAAE8A400}"/>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8DE614-7D37-4916-B6FD-028A5BBC40C4}"/>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1ADA05-9796-42E4-9AA1-6C6A5B75F674}"/>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8FE3D6-F09A-4260-A445-B169F8288AE4}"/>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DEC5815-C27E-4F73-863C-6C7FE23A7913}"/>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FEAE45-516B-4450-BA98-1D9358B7F777}"/>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66C842-7B10-49D6-8416-6B47876FB682}"/>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370EF2B-4D41-4A4C-88C1-0A019E9CED1A}"/>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1350F9-6C7D-489E-A2A5-2C6703414E85}"/>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4B5397-DA67-4505-86EC-A01D3E5C7478}"/>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96F4E15-4615-444F-9D58-117B71815DEB}"/>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AD4B4D-BE9D-4384-A67B-7EE7DBEFB064}"/>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AB78D5-FC87-472A-8571-5798C76CC4A2}"/>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4E71D5-C2CE-4420-98C6-98284158149D}"/>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BA5801-C638-4AE9-B483-F0D2C91B0BD6}"/>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3A4F5A-6958-4237-8402-48F5C04618D8}"/>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D6BD7E79-A39D-4EEE-B896-5DAD25F99E3C}"/>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74C771AD-CC3B-4B05-A2FA-DCF312A402E5}"/>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E45EBAA7-1112-4CE6-9D19-D98CDEA31A6F}"/>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29C4351D-96F0-4F0E-B93B-B8457C60E79F}"/>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7DC026C2-3165-41A2-80BA-A1EE7DE34EBA}"/>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218565F8-7109-4B6C-8FB5-73149CB39EC5}"/>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D5056B80-2521-498E-9E6D-E0E5D59D1660}"/>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12B2FC11-B124-409B-AC27-9B44D82B5BE8}"/>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B5FC7495-D112-4E96-B15A-B830598D4F40}"/>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BCD12E75-1D4B-4664-9269-0E58492FBC0F}"/>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EEAC3ACD-3F0E-46FD-A971-3119559133BD}"/>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6C0FF38-F2C4-4590-9B5C-731C6BE6EC81}"/>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039FC0-B308-4E65-8CFF-CAE0C5850823}"/>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E37B4F5-D042-4E50-97FE-5921ADF443B8}"/>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77A902ED-5ED1-4FB3-890C-5B3671E2E801}"/>
            </a:ext>
          </a:extLst>
        </xdr:cNvPr>
        <xdr:cNvSpPr txBox="1"/>
      </xdr:nvSpPr>
      <xdr:spPr>
        <a:xfrm>
          <a:off x="339891"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006D56E-5A31-4017-9720-1F9CABCAEBE4}"/>
            </a:ext>
          </a:extLst>
        </xdr:cNvPr>
        <xdr:cNvCxnSpPr/>
      </xdr:nvCxnSpPr>
      <xdr:spPr>
        <a:xfrm>
          <a:off x="6858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6E356704-8F46-4122-A9A6-67FD828C979D}"/>
            </a:ext>
          </a:extLst>
        </xdr:cNvPr>
        <xdr:cNvSpPr txBox="1"/>
      </xdr:nvSpPr>
      <xdr:spPr>
        <a:xfrm>
          <a:off x="339891"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FA4F8AB-E50C-427E-800E-1D73F20FB5FA}"/>
            </a:ext>
          </a:extLst>
        </xdr:cNvPr>
        <xdr:cNvCxnSpPr/>
      </xdr:nvCxnSpPr>
      <xdr:spPr>
        <a:xfrm>
          <a:off x="6858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AB16EC9-4DE6-429C-B321-27E87896B58B}"/>
            </a:ext>
          </a:extLst>
        </xdr:cNvPr>
        <xdr:cNvSpPr txBox="1"/>
      </xdr:nvSpPr>
      <xdr:spPr>
        <a:xfrm>
          <a:off x="339891"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E10768A-7E75-4C6B-8332-A96773E4394C}"/>
            </a:ext>
          </a:extLst>
        </xdr:cNvPr>
        <xdr:cNvCxnSpPr/>
      </xdr:nvCxnSpPr>
      <xdr:spPr>
        <a:xfrm>
          <a:off x="6858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C2CD91F-B65A-4632-B78E-4FB40E2AAA41}"/>
            </a:ext>
          </a:extLst>
        </xdr:cNvPr>
        <xdr:cNvSpPr txBox="1"/>
      </xdr:nvSpPr>
      <xdr:spPr>
        <a:xfrm>
          <a:off x="339891"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A610CC3-BD44-4C7B-A3CE-DD6941D36F4D}"/>
            </a:ext>
          </a:extLst>
        </xdr:cNvPr>
        <xdr:cNvCxnSpPr/>
      </xdr:nvCxnSpPr>
      <xdr:spPr>
        <a:xfrm>
          <a:off x="6858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0B30CE2-FFD3-4530-BD69-D3CC8A26C1A9}"/>
            </a:ext>
          </a:extLst>
        </xdr:cNvPr>
        <xdr:cNvSpPr txBox="1"/>
      </xdr:nvSpPr>
      <xdr:spPr>
        <a:xfrm>
          <a:off x="339891"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9A327CF-93B8-4C7F-8A4B-905FB72F74F9}"/>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F31B7842-FF71-42B8-ADBB-44695E80C84A}"/>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A44B649-091C-4B96-836F-1A619239B538}"/>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133350</xdr:rowOff>
    </xdr:from>
    <xdr:to>
      <xdr:col>24</xdr:col>
      <xdr:colOff>62865</xdr:colOff>
      <xdr:row>41</xdr:row>
      <xdr:rowOff>83058</xdr:rowOff>
    </xdr:to>
    <xdr:cxnSp macro="">
      <xdr:nvCxnSpPr>
        <xdr:cNvPr id="55" name="直線コネクタ 54">
          <a:extLst>
            <a:ext uri="{FF2B5EF4-FFF2-40B4-BE49-F238E27FC236}">
              <a16:creationId xmlns:a16="http://schemas.microsoft.com/office/drawing/2014/main" id="{ABDD295E-5942-4908-8CB3-219A826FBA89}"/>
            </a:ext>
          </a:extLst>
        </xdr:cNvPr>
        <xdr:cNvCxnSpPr/>
      </xdr:nvCxnSpPr>
      <xdr:spPr>
        <a:xfrm flipV="1">
          <a:off x="4179570" y="5486400"/>
          <a:ext cx="127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86885</xdr:rowOff>
    </xdr:from>
    <xdr:ext cx="405111" cy="259045"/>
    <xdr:sp macro="" textlink="">
      <xdr:nvSpPr>
        <xdr:cNvPr id="56" name="【道路】&#10;有形固定資産減価償却率最小値テキスト">
          <a:extLst>
            <a:ext uri="{FF2B5EF4-FFF2-40B4-BE49-F238E27FC236}">
              <a16:creationId xmlns:a16="http://schemas.microsoft.com/office/drawing/2014/main" id="{35EF36AC-F8A7-428A-89CE-C7CB0FAEBFC7}"/>
            </a:ext>
          </a:extLst>
        </xdr:cNvPr>
        <xdr:cNvSpPr txBox="1"/>
      </xdr:nvSpPr>
      <xdr:spPr>
        <a:xfrm>
          <a:off x="4229100" y="6732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7" name="直線コネクタ 56">
          <a:extLst>
            <a:ext uri="{FF2B5EF4-FFF2-40B4-BE49-F238E27FC236}">
              <a16:creationId xmlns:a16="http://schemas.microsoft.com/office/drawing/2014/main" id="{D3761F59-D356-4BC3-B6B8-7F8CF06AC6EE}"/>
            </a:ext>
          </a:extLst>
        </xdr:cNvPr>
        <xdr:cNvCxnSpPr/>
      </xdr:nvCxnSpPr>
      <xdr:spPr>
        <a:xfrm>
          <a:off x="4105275" y="67346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405111" cy="259045"/>
    <xdr:sp macro="" textlink="">
      <xdr:nvSpPr>
        <xdr:cNvPr id="58" name="【道路】&#10;有形固定資産減価償却率最大値テキスト">
          <a:extLst>
            <a:ext uri="{FF2B5EF4-FFF2-40B4-BE49-F238E27FC236}">
              <a16:creationId xmlns:a16="http://schemas.microsoft.com/office/drawing/2014/main" id="{2C7FB277-E5BE-4747-95D4-F991A58B087F}"/>
            </a:ext>
          </a:extLst>
        </xdr:cNvPr>
        <xdr:cNvSpPr txBox="1"/>
      </xdr:nvSpPr>
      <xdr:spPr>
        <a:xfrm>
          <a:off x="4229100" y="52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a:extLst>
            <a:ext uri="{FF2B5EF4-FFF2-40B4-BE49-F238E27FC236}">
              <a16:creationId xmlns:a16="http://schemas.microsoft.com/office/drawing/2014/main" id="{637FE9C4-29C4-459E-AADC-385993B1CB53}"/>
            </a:ext>
          </a:extLst>
        </xdr:cNvPr>
        <xdr:cNvCxnSpPr/>
      </xdr:nvCxnSpPr>
      <xdr:spPr>
        <a:xfrm>
          <a:off x="4105275" y="5486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93997</xdr:rowOff>
    </xdr:from>
    <xdr:ext cx="405111" cy="259045"/>
    <xdr:sp macro="" textlink="">
      <xdr:nvSpPr>
        <xdr:cNvPr id="60" name="【道路】&#10;有形固定資産減価償却率平均値テキスト">
          <a:extLst>
            <a:ext uri="{FF2B5EF4-FFF2-40B4-BE49-F238E27FC236}">
              <a16:creationId xmlns:a16="http://schemas.microsoft.com/office/drawing/2014/main" id="{745524BD-F5C3-4760-80BD-0F3E76BD88E9}"/>
            </a:ext>
          </a:extLst>
        </xdr:cNvPr>
        <xdr:cNvSpPr txBox="1"/>
      </xdr:nvSpPr>
      <xdr:spPr>
        <a:xfrm>
          <a:off x="4229100" y="5770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1" name="フローチャート: 判断 60">
          <a:extLst>
            <a:ext uri="{FF2B5EF4-FFF2-40B4-BE49-F238E27FC236}">
              <a16:creationId xmlns:a16="http://schemas.microsoft.com/office/drawing/2014/main" id="{1C930358-8B85-4167-8422-9608C5EE1F2C}"/>
            </a:ext>
          </a:extLst>
        </xdr:cNvPr>
        <xdr:cNvSpPr/>
      </xdr:nvSpPr>
      <xdr:spPr>
        <a:xfrm>
          <a:off x="4124325" y="5906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169418</xdr:rowOff>
    </xdr:from>
    <xdr:to>
      <xdr:col>20</xdr:col>
      <xdr:colOff>38100</xdr:colOff>
      <xdr:row>36</xdr:row>
      <xdr:rowOff>99568</xdr:rowOff>
    </xdr:to>
    <xdr:sp macro="" textlink="">
      <xdr:nvSpPr>
        <xdr:cNvPr id="62" name="フローチャート: 判断 61">
          <a:extLst>
            <a:ext uri="{FF2B5EF4-FFF2-40B4-BE49-F238E27FC236}">
              <a16:creationId xmlns:a16="http://schemas.microsoft.com/office/drawing/2014/main" id="{E77749AE-FCF3-452D-9DA5-117FCB8DCA17}"/>
            </a:ext>
          </a:extLst>
        </xdr:cNvPr>
        <xdr:cNvSpPr/>
      </xdr:nvSpPr>
      <xdr:spPr>
        <a:xfrm>
          <a:off x="3381375" y="583679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77978</xdr:rowOff>
    </xdr:from>
    <xdr:to>
      <xdr:col>15</xdr:col>
      <xdr:colOff>101600</xdr:colOff>
      <xdr:row>36</xdr:row>
      <xdr:rowOff>8128</xdr:rowOff>
    </xdr:to>
    <xdr:sp macro="" textlink="">
      <xdr:nvSpPr>
        <xdr:cNvPr id="63" name="フローチャート: 判断 62">
          <a:extLst>
            <a:ext uri="{FF2B5EF4-FFF2-40B4-BE49-F238E27FC236}">
              <a16:creationId xmlns:a16="http://schemas.microsoft.com/office/drawing/2014/main" id="{18A8E99C-36CC-4BE1-8E17-2F94165DD36E}"/>
            </a:ext>
          </a:extLst>
        </xdr:cNvPr>
        <xdr:cNvSpPr/>
      </xdr:nvSpPr>
      <xdr:spPr>
        <a:xfrm>
          <a:off x="2571750" y="57548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141986</xdr:rowOff>
    </xdr:from>
    <xdr:to>
      <xdr:col>10</xdr:col>
      <xdr:colOff>165100</xdr:colOff>
      <xdr:row>36</xdr:row>
      <xdr:rowOff>72136</xdr:rowOff>
    </xdr:to>
    <xdr:sp macro="" textlink="">
      <xdr:nvSpPr>
        <xdr:cNvPr id="64" name="フローチャート: 判断 63">
          <a:extLst>
            <a:ext uri="{FF2B5EF4-FFF2-40B4-BE49-F238E27FC236}">
              <a16:creationId xmlns:a16="http://schemas.microsoft.com/office/drawing/2014/main" id="{062F2D1B-5E21-4D79-9B8B-C9E73878D424}"/>
            </a:ext>
          </a:extLst>
        </xdr:cNvPr>
        <xdr:cNvSpPr/>
      </xdr:nvSpPr>
      <xdr:spPr>
        <a:xfrm>
          <a:off x="1781175" y="582206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114554</xdr:rowOff>
    </xdr:from>
    <xdr:to>
      <xdr:col>6</xdr:col>
      <xdr:colOff>38100</xdr:colOff>
      <xdr:row>34</xdr:row>
      <xdr:rowOff>44704</xdr:rowOff>
    </xdr:to>
    <xdr:sp macro="" textlink="">
      <xdr:nvSpPr>
        <xdr:cNvPr id="65" name="フローチャート: 判断 64">
          <a:extLst>
            <a:ext uri="{FF2B5EF4-FFF2-40B4-BE49-F238E27FC236}">
              <a16:creationId xmlns:a16="http://schemas.microsoft.com/office/drawing/2014/main" id="{A59000A2-89F8-4D0A-A070-31ECDB8A1FDA}"/>
            </a:ext>
          </a:extLst>
        </xdr:cNvPr>
        <xdr:cNvSpPr/>
      </xdr:nvSpPr>
      <xdr:spPr>
        <a:xfrm>
          <a:off x="981075" y="54676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BF1B30B-4395-4EB5-A4BE-9991687A10F7}"/>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9C06C6D-4D17-4DD3-8E4D-A6805528FC43}"/>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C106802-E317-4316-BC17-44D98B2599F4}"/>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58AC9C-21C0-413B-BE79-64B20E6B163B}"/>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332220F-2D64-4E22-99A3-1DAAF4D82EDF}"/>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71" name="楕円 70">
          <a:extLst>
            <a:ext uri="{FF2B5EF4-FFF2-40B4-BE49-F238E27FC236}">
              <a16:creationId xmlns:a16="http://schemas.microsoft.com/office/drawing/2014/main" id="{6D862ABD-4F34-4C30-AA6A-992378B6DE57}"/>
            </a:ext>
          </a:extLst>
        </xdr:cNvPr>
        <xdr:cNvSpPr/>
      </xdr:nvSpPr>
      <xdr:spPr>
        <a:xfrm>
          <a:off x="4124325" y="6066409"/>
          <a:ext cx="104775"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47261</xdr:rowOff>
    </xdr:from>
    <xdr:ext cx="405111" cy="259045"/>
    <xdr:sp macro="" textlink="">
      <xdr:nvSpPr>
        <xdr:cNvPr id="72" name="【道路】&#10;有形固定資産減価償却率該当値テキスト">
          <a:extLst>
            <a:ext uri="{FF2B5EF4-FFF2-40B4-BE49-F238E27FC236}">
              <a16:creationId xmlns:a16="http://schemas.microsoft.com/office/drawing/2014/main" id="{774CA2DC-0105-42A6-924E-9D067A4588CB}"/>
            </a:ext>
          </a:extLst>
        </xdr:cNvPr>
        <xdr:cNvSpPr txBox="1"/>
      </xdr:nvSpPr>
      <xdr:spPr>
        <a:xfrm>
          <a:off x="4229100" y="6051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3" name="楕円 72">
          <a:extLst>
            <a:ext uri="{FF2B5EF4-FFF2-40B4-BE49-F238E27FC236}">
              <a16:creationId xmlns:a16="http://schemas.microsoft.com/office/drawing/2014/main" id="{F594EEA9-E0D6-4FE8-9DEC-ABB9E8908222}"/>
            </a:ext>
          </a:extLst>
        </xdr:cNvPr>
        <xdr:cNvSpPr/>
      </xdr:nvSpPr>
      <xdr:spPr>
        <a:xfrm>
          <a:off x="3381375" y="5867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37</xdr:row>
      <xdr:rowOff>119634</xdr:rowOff>
    </xdr:to>
    <xdr:cxnSp macro="">
      <xdr:nvCxnSpPr>
        <xdr:cNvPr id="74" name="直線コネクタ 73">
          <a:extLst>
            <a:ext uri="{FF2B5EF4-FFF2-40B4-BE49-F238E27FC236}">
              <a16:creationId xmlns:a16="http://schemas.microsoft.com/office/drawing/2014/main" id="{DD0A3583-AE4D-4ECE-9204-AA3DE8C5C7DC}"/>
            </a:ext>
          </a:extLst>
        </xdr:cNvPr>
        <xdr:cNvCxnSpPr/>
      </xdr:nvCxnSpPr>
      <xdr:spPr>
        <a:xfrm>
          <a:off x="3429000" y="5915025"/>
          <a:ext cx="752475" cy="20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80264</xdr:rowOff>
    </xdr:from>
    <xdr:to>
      <xdr:col>15</xdr:col>
      <xdr:colOff>101600</xdr:colOff>
      <xdr:row>35</xdr:row>
      <xdr:rowOff>10414</xdr:rowOff>
    </xdr:to>
    <xdr:sp macro="" textlink="">
      <xdr:nvSpPr>
        <xdr:cNvPr id="75" name="楕円 74">
          <a:extLst>
            <a:ext uri="{FF2B5EF4-FFF2-40B4-BE49-F238E27FC236}">
              <a16:creationId xmlns:a16="http://schemas.microsoft.com/office/drawing/2014/main" id="{6B39ACEE-E0C0-41BE-8C59-239660943EE6}"/>
            </a:ext>
          </a:extLst>
        </xdr:cNvPr>
        <xdr:cNvSpPr/>
      </xdr:nvSpPr>
      <xdr:spPr>
        <a:xfrm>
          <a:off x="2571750" y="559841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131064</xdr:rowOff>
    </xdr:from>
    <xdr:to>
      <xdr:col>19</xdr:col>
      <xdr:colOff>177800</xdr:colOff>
      <xdr:row>36</xdr:row>
      <xdr:rowOff>76200</xdr:rowOff>
    </xdr:to>
    <xdr:cxnSp macro="">
      <xdr:nvCxnSpPr>
        <xdr:cNvPr id="76" name="直線コネクタ 75">
          <a:extLst>
            <a:ext uri="{FF2B5EF4-FFF2-40B4-BE49-F238E27FC236}">
              <a16:creationId xmlns:a16="http://schemas.microsoft.com/office/drawing/2014/main" id="{67491B2C-3604-45D8-BE5A-A612ABA247EE}"/>
            </a:ext>
          </a:extLst>
        </xdr:cNvPr>
        <xdr:cNvCxnSpPr/>
      </xdr:nvCxnSpPr>
      <xdr:spPr>
        <a:xfrm>
          <a:off x="2619375" y="5646039"/>
          <a:ext cx="809625"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116095</xdr:rowOff>
    </xdr:from>
    <xdr:ext cx="405111" cy="259045"/>
    <xdr:sp macro="" textlink="">
      <xdr:nvSpPr>
        <xdr:cNvPr id="77" name="n_1aveValue【道路】&#10;有形固定資産減価償却率">
          <a:extLst>
            <a:ext uri="{FF2B5EF4-FFF2-40B4-BE49-F238E27FC236}">
              <a16:creationId xmlns:a16="http://schemas.microsoft.com/office/drawing/2014/main" id="{ECADB8CC-6AB7-4613-A8FB-33BF10AE9CDB}"/>
            </a:ext>
          </a:extLst>
        </xdr:cNvPr>
        <xdr:cNvSpPr txBox="1"/>
      </xdr:nvSpPr>
      <xdr:spPr>
        <a:xfrm>
          <a:off x="3239144" y="563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170705</xdr:rowOff>
    </xdr:from>
    <xdr:ext cx="405111" cy="259045"/>
    <xdr:sp macro="" textlink="">
      <xdr:nvSpPr>
        <xdr:cNvPr id="78" name="n_2aveValue【道路】&#10;有形固定資産減価償却率">
          <a:extLst>
            <a:ext uri="{FF2B5EF4-FFF2-40B4-BE49-F238E27FC236}">
              <a16:creationId xmlns:a16="http://schemas.microsoft.com/office/drawing/2014/main" id="{B83F9A66-1813-4F48-954B-62CD6209C401}"/>
            </a:ext>
          </a:extLst>
        </xdr:cNvPr>
        <xdr:cNvSpPr txBox="1"/>
      </xdr:nvSpPr>
      <xdr:spPr>
        <a:xfrm>
          <a:off x="2439044" y="5838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88663</xdr:rowOff>
    </xdr:from>
    <xdr:ext cx="405111" cy="259045"/>
    <xdr:sp macro="" textlink="">
      <xdr:nvSpPr>
        <xdr:cNvPr id="79" name="n_3aveValue【道路】&#10;有形固定資産減価償却率">
          <a:extLst>
            <a:ext uri="{FF2B5EF4-FFF2-40B4-BE49-F238E27FC236}">
              <a16:creationId xmlns:a16="http://schemas.microsoft.com/office/drawing/2014/main" id="{4785DE33-8FF1-479D-B557-B9DEF64D9663}"/>
            </a:ext>
          </a:extLst>
        </xdr:cNvPr>
        <xdr:cNvSpPr txBox="1"/>
      </xdr:nvSpPr>
      <xdr:spPr>
        <a:xfrm>
          <a:off x="1648469" y="560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61231</xdr:rowOff>
    </xdr:from>
    <xdr:ext cx="405111" cy="259045"/>
    <xdr:sp macro="" textlink="">
      <xdr:nvSpPr>
        <xdr:cNvPr id="80" name="n_4aveValue【道路】&#10;有形固定資産減価償却率">
          <a:extLst>
            <a:ext uri="{FF2B5EF4-FFF2-40B4-BE49-F238E27FC236}">
              <a16:creationId xmlns:a16="http://schemas.microsoft.com/office/drawing/2014/main" id="{5FCB0A15-5690-4C32-A595-931847A8A310}"/>
            </a:ext>
          </a:extLst>
        </xdr:cNvPr>
        <xdr:cNvSpPr txBox="1"/>
      </xdr:nvSpPr>
      <xdr:spPr>
        <a:xfrm>
          <a:off x="848369" y="525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118127</xdr:rowOff>
    </xdr:from>
    <xdr:ext cx="405111" cy="259045"/>
    <xdr:sp macro="" textlink="">
      <xdr:nvSpPr>
        <xdr:cNvPr id="81" name="n_1mainValue【道路】&#10;有形固定資産減価償却率">
          <a:extLst>
            <a:ext uri="{FF2B5EF4-FFF2-40B4-BE49-F238E27FC236}">
              <a16:creationId xmlns:a16="http://schemas.microsoft.com/office/drawing/2014/main" id="{6F7E4A57-DBA2-49D9-AA66-0B9FE7FE9BFF}"/>
            </a:ext>
          </a:extLst>
        </xdr:cNvPr>
        <xdr:cNvSpPr txBox="1"/>
      </xdr:nvSpPr>
      <xdr:spPr>
        <a:xfrm>
          <a:off x="3239144"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26941</xdr:rowOff>
    </xdr:from>
    <xdr:ext cx="405111" cy="259045"/>
    <xdr:sp macro="" textlink="">
      <xdr:nvSpPr>
        <xdr:cNvPr id="82" name="n_2mainValue【道路】&#10;有形固定資産減価償却率">
          <a:extLst>
            <a:ext uri="{FF2B5EF4-FFF2-40B4-BE49-F238E27FC236}">
              <a16:creationId xmlns:a16="http://schemas.microsoft.com/office/drawing/2014/main" id="{E90E73BE-0454-4271-88D0-3F7C00788AB2}"/>
            </a:ext>
          </a:extLst>
        </xdr:cNvPr>
        <xdr:cNvSpPr txBox="1"/>
      </xdr:nvSpPr>
      <xdr:spPr>
        <a:xfrm>
          <a:off x="2439044" y="53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F8BF22F-F778-4989-9653-D35208CDF15A}"/>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4" name="正方形/長方形 83">
          <a:extLst>
            <a:ext uri="{FF2B5EF4-FFF2-40B4-BE49-F238E27FC236}">
              <a16:creationId xmlns:a16="http://schemas.microsoft.com/office/drawing/2014/main" id="{BDFC66D3-75B3-4DF8-AC9F-B968AEEEBB1B}"/>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5" name="正方形/長方形 84">
          <a:extLst>
            <a:ext uri="{FF2B5EF4-FFF2-40B4-BE49-F238E27FC236}">
              <a16:creationId xmlns:a16="http://schemas.microsoft.com/office/drawing/2014/main" id="{85C7F67F-0997-4FBD-8E4B-97AF07FBF882}"/>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6" name="正方形/長方形 85">
          <a:extLst>
            <a:ext uri="{FF2B5EF4-FFF2-40B4-BE49-F238E27FC236}">
              <a16:creationId xmlns:a16="http://schemas.microsoft.com/office/drawing/2014/main" id="{EE6D0BA1-C3F8-432F-91F2-3320FE02F2A9}"/>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7" name="正方形/長方形 86">
          <a:extLst>
            <a:ext uri="{FF2B5EF4-FFF2-40B4-BE49-F238E27FC236}">
              <a16:creationId xmlns:a16="http://schemas.microsoft.com/office/drawing/2014/main" id="{26068521-448D-4EC3-AA74-A5F49662D80D}"/>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9792F4FC-8211-4D19-802B-3DDF64424399}"/>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9" name="テキスト ボックス 88">
          <a:extLst>
            <a:ext uri="{FF2B5EF4-FFF2-40B4-BE49-F238E27FC236}">
              <a16:creationId xmlns:a16="http://schemas.microsoft.com/office/drawing/2014/main" id="{C017D7BF-FF28-4933-A807-3F4CBA26C58B}"/>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D7901CE3-6AE4-4FD9-93ED-4B14E4C59542}"/>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16C55B2F-C7D9-4165-B6F8-BA285ECE6275}"/>
            </a:ext>
          </a:extLst>
        </xdr:cNvPr>
        <xdr:cNvCxnSpPr/>
      </xdr:nvCxnSpPr>
      <xdr:spPr>
        <a:xfrm>
          <a:off x="5953125" y="690290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85782A2F-2335-47FE-A900-A13BEFA1EF77}"/>
            </a:ext>
          </a:extLst>
        </xdr:cNvPr>
        <xdr:cNvSpPr txBox="1"/>
      </xdr:nvSpPr>
      <xdr:spPr>
        <a:xfrm>
          <a:off x="5527221"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F6A4A4AA-6D31-4484-88B0-1BEA7E5CF514}"/>
            </a:ext>
          </a:extLst>
        </xdr:cNvPr>
        <xdr:cNvCxnSpPr/>
      </xdr:nvCxnSpPr>
      <xdr:spPr>
        <a:xfrm>
          <a:off x="5953125" y="6592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a:extLst>
            <a:ext uri="{FF2B5EF4-FFF2-40B4-BE49-F238E27FC236}">
              <a16:creationId xmlns:a16="http://schemas.microsoft.com/office/drawing/2014/main" id="{B3879673-B3F3-4120-9A00-B7349D267775}"/>
            </a:ext>
          </a:extLst>
        </xdr:cNvPr>
        <xdr:cNvSpPr txBox="1"/>
      </xdr:nvSpPr>
      <xdr:spPr>
        <a:xfrm>
          <a:off x="5527221" y="6465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3F8281E3-B422-442B-929D-61F0795FE822}"/>
            </a:ext>
          </a:extLst>
        </xdr:cNvPr>
        <xdr:cNvCxnSpPr/>
      </xdr:nvCxnSpPr>
      <xdr:spPr>
        <a:xfrm>
          <a:off x="5953125" y="62846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a:extLst>
            <a:ext uri="{FF2B5EF4-FFF2-40B4-BE49-F238E27FC236}">
              <a16:creationId xmlns:a16="http://schemas.microsoft.com/office/drawing/2014/main" id="{FE0BB103-8FE3-49CE-8661-949DD7923079}"/>
            </a:ext>
          </a:extLst>
        </xdr:cNvPr>
        <xdr:cNvSpPr txBox="1"/>
      </xdr:nvSpPr>
      <xdr:spPr>
        <a:xfrm>
          <a:off x="5527221"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CDB4179A-CD58-4B2C-BF3C-ACF216FE3EF9}"/>
            </a:ext>
          </a:extLst>
        </xdr:cNvPr>
        <xdr:cNvCxnSpPr/>
      </xdr:nvCxnSpPr>
      <xdr:spPr>
        <a:xfrm>
          <a:off x="5953125" y="5983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a:extLst>
            <a:ext uri="{FF2B5EF4-FFF2-40B4-BE49-F238E27FC236}">
              <a16:creationId xmlns:a16="http://schemas.microsoft.com/office/drawing/2014/main" id="{F8B67B89-02F4-4A40-AF12-66681916315D}"/>
            </a:ext>
          </a:extLst>
        </xdr:cNvPr>
        <xdr:cNvSpPr txBox="1"/>
      </xdr:nvSpPr>
      <xdr:spPr>
        <a:xfrm>
          <a:off x="5527221"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B1F66166-D02D-4FCB-B77B-8F7CE53ED8F0}"/>
            </a:ext>
          </a:extLst>
        </xdr:cNvPr>
        <xdr:cNvCxnSpPr/>
      </xdr:nvCxnSpPr>
      <xdr:spPr>
        <a:xfrm>
          <a:off x="5953125" y="56759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a:extLst>
            <a:ext uri="{FF2B5EF4-FFF2-40B4-BE49-F238E27FC236}">
              <a16:creationId xmlns:a16="http://schemas.microsoft.com/office/drawing/2014/main" id="{B601C8BC-3757-4827-BCC1-22745C9F34B9}"/>
            </a:ext>
          </a:extLst>
        </xdr:cNvPr>
        <xdr:cNvSpPr txBox="1"/>
      </xdr:nvSpPr>
      <xdr:spPr>
        <a:xfrm>
          <a:off x="5527221" y="5527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73C4B28F-7534-4E28-A7A8-D8AE78E0AFC6}"/>
            </a:ext>
          </a:extLst>
        </xdr:cNvPr>
        <xdr:cNvCxnSpPr/>
      </xdr:nvCxnSpPr>
      <xdr:spPr>
        <a:xfrm>
          <a:off x="5953125" y="53557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a:extLst>
            <a:ext uri="{FF2B5EF4-FFF2-40B4-BE49-F238E27FC236}">
              <a16:creationId xmlns:a16="http://schemas.microsoft.com/office/drawing/2014/main" id="{404A776F-7DB9-4EB7-9BEE-E8B25341A541}"/>
            </a:ext>
          </a:extLst>
        </xdr:cNvPr>
        <xdr:cNvSpPr txBox="1"/>
      </xdr:nvSpPr>
      <xdr:spPr>
        <a:xfrm>
          <a:off x="5527221" y="52198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CC004869-68C4-4B4D-A252-F8760F863E74}"/>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65D4DA29-D564-4454-B6DC-29F38A93E426}"/>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D98E1330-12A4-489A-B5ED-CEA8929CD8E5}"/>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99387</xdr:rowOff>
    </xdr:from>
    <xdr:to>
      <xdr:col>54</xdr:col>
      <xdr:colOff>189865</xdr:colOff>
      <xdr:row>41</xdr:row>
      <xdr:rowOff>26561</xdr:rowOff>
    </xdr:to>
    <xdr:cxnSp macro="">
      <xdr:nvCxnSpPr>
        <xdr:cNvPr id="106" name="直線コネクタ 105">
          <a:extLst>
            <a:ext uri="{FF2B5EF4-FFF2-40B4-BE49-F238E27FC236}">
              <a16:creationId xmlns:a16="http://schemas.microsoft.com/office/drawing/2014/main" id="{163D2C10-595A-410F-83F0-E9568ECC06CD}"/>
            </a:ext>
          </a:extLst>
        </xdr:cNvPr>
        <xdr:cNvCxnSpPr/>
      </xdr:nvCxnSpPr>
      <xdr:spPr>
        <a:xfrm flipV="1">
          <a:off x="9427845" y="5455612"/>
          <a:ext cx="1270" cy="122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30388</xdr:rowOff>
    </xdr:from>
    <xdr:ext cx="469744" cy="259045"/>
    <xdr:sp macro="" textlink="">
      <xdr:nvSpPr>
        <xdr:cNvPr id="107" name="【道路】&#10;一人当たり延長最小値テキスト">
          <a:extLst>
            <a:ext uri="{FF2B5EF4-FFF2-40B4-BE49-F238E27FC236}">
              <a16:creationId xmlns:a16="http://schemas.microsoft.com/office/drawing/2014/main" id="{1E15876E-FD5F-4B09-942A-540B94935D46}"/>
            </a:ext>
          </a:extLst>
        </xdr:cNvPr>
        <xdr:cNvSpPr txBox="1"/>
      </xdr:nvSpPr>
      <xdr:spPr>
        <a:xfrm>
          <a:off x="9477375" y="66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26561</xdr:rowOff>
    </xdr:from>
    <xdr:to>
      <xdr:col>55</xdr:col>
      <xdr:colOff>88900</xdr:colOff>
      <xdr:row>41</xdr:row>
      <xdr:rowOff>26561</xdr:rowOff>
    </xdr:to>
    <xdr:cxnSp macro="">
      <xdr:nvCxnSpPr>
        <xdr:cNvPr id="108" name="直線コネクタ 107">
          <a:extLst>
            <a:ext uri="{FF2B5EF4-FFF2-40B4-BE49-F238E27FC236}">
              <a16:creationId xmlns:a16="http://schemas.microsoft.com/office/drawing/2014/main" id="{C25AEDC7-32F9-4B73-BB11-795DE07B59F0}"/>
            </a:ext>
          </a:extLst>
        </xdr:cNvPr>
        <xdr:cNvCxnSpPr/>
      </xdr:nvCxnSpPr>
      <xdr:spPr>
        <a:xfrm>
          <a:off x="9363075" y="66781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46064</xdr:rowOff>
    </xdr:from>
    <xdr:ext cx="469744" cy="259045"/>
    <xdr:sp macro="" textlink="">
      <xdr:nvSpPr>
        <xdr:cNvPr id="109" name="【道路】&#10;一人当たり延長最大値テキスト">
          <a:extLst>
            <a:ext uri="{FF2B5EF4-FFF2-40B4-BE49-F238E27FC236}">
              <a16:creationId xmlns:a16="http://schemas.microsoft.com/office/drawing/2014/main" id="{8EB02C6F-0C9E-4EDD-A3EE-91647E13CC54}"/>
            </a:ext>
          </a:extLst>
        </xdr:cNvPr>
        <xdr:cNvSpPr txBox="1"/>
      </xdr:nvSpPr>
      <xdr:spPr>
        <a:xfrm>
          <a:off x="9477375" y="524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99387</xdr:rowOff>
    </xdr:from>
    <xdr:to>
      <xdr:col>55</xdr:col>
      <xdr:colOff>88900</xdr:colOff>
      <xdr:row>33</xdr:row>
      <xdr:rowOff>99387</xdr:rowOff>
    </xdr:to>
    <xdr:cxnSp macro="">
      <xdr:nvCxnSpPr>
        <xdr:cNvPr id="110" name="直線コネクタ 109">
          <a:extLst>
            <a:ext uri="{FF2B5EF4-FFF2-40B4-BE49-F238E27FC236}">
              <a16:creationId xmlns:a16="http://schemas.microsoft.com/office/drawing/2014/main" id="{EF24252C-64D5-48FD-B919-BDAD66D1F90E}"/>
            </a:ext>
          </a:extLst>
        </xdr:cNvPr>
        <xdr:cNvCxnSpPr/>
      </xdr:nvCxnSpPr>
      <xdr:spPr>
        <a:xfrm>
          <a:off x="9363075" y="545561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171394</xdr:rowOff>
    </xdr:from>
    <xdr:ext cx="469744" cy="259045"/>
    <xdr:sp macro="" textlink="">
      <xdr:nvSpPr>
        <xdr:cNvPr id="111" name="【道路】&#10;一人当たり延長平均値テキスト">
          <a:extLst>
            <a:ext uri="{FF2B5EF4-FFF2-40B4-BE49-F238E27FC236}">
              <a16:creationId xmlns:a16="http://schemas.microsoft.com/office/drawing/2014/main" id="{4FDDCCCF-05E2-4C12-91A3-A9589F706CF5}"/>
            </a:ext>
          </a:extLst>
        </xdr:cNvPr>
        <xdr:cNvSpPr txBox="1"/>
      </xdr:nvSpPr>
      <xdr:spPr>
        <a:xfrm>
          <a:off x="9477375" y="6000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148517</xdr:rowOff>
    </xdr:from>
    <xdr:to>
      <xdr:col>55</xdr:col>
      <xdr:colOff>50800</xdr:colOff>
      <xdr:row>38</xdr:row>
      <xdr:rowOff>78667</xdr:rowOff>
    </xdr:to>
    <xdr:sp macro="" textlink="">
      <xdr:nvSpPr>
        <xdr:cNvPr id="112" name="フローチャート: 判断 111">
          <a:extLst>
            <a:ext uri="{FF2B5EF4-FFF2-40B4-BE49-F238E27FC236}">
              <a16:creationId xmlns:a16="http://schemas.microsoft.com/office/drawing/2014/main" id="{A8D7F255-7232-499F-B264-6541D8AC076B}"/>
            </a:ext>
          </a:extLst>
        </xdr:cNvPr>
        <xdr:cNvSpPr/>
      </xdr:nvSpPr>
      <xdr:spPr>
        <a:xfrm>
          <a:off x="9401175" y="614609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9724</xdr:rowOff>
    </xdr:from>
    <xdr:to>
      <xdr:col>50</xdr:col>
      <xdr:colOff>165100</xdr:colOff>
      <xdr:row>38</xdr:row>
      <xdr:rowOff>111324</xdr:rowOff>
    </xdr:to>
    <xdr:sp macro="" textlink="">
      <xdr:nvSpPr>
        <xdr:cNvPr id="113" name="フローチャート: 判断 112">
          <a:extLst>
            <a:ext uri="{FF2B5EF4-FFF2-40B4-BE49-F238E27FC236}">
              <a16:creationId xmlns:a16="http://schemas.microsoft.com/office/drawing/2014/main" id="{44746BC4-7BBC-4259-9335-FE8CDC677794}"/>
            </a:ext>
          </a:extLst>
        </xdr:cNvPr>
        <xdr:cNvSpPr/>
      </xdr:nvSpPr>
      <xdr:spPr>
        <a:xfrm>
          <a:off x="8639175" y="616922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21481</xdr:rowOff>
    </xdr:from>
    <xdr:to>
      <xdr:col>46</xdr:col>
      <xdr:colOff>38100</xdr:colOff>
      <xdr:row>38</xdr:row>
      <xdr:rowOff>123081</xdr:rowOff>
    </xdr:to>
    <xdr:sp macro="" textlink="">
      <xdr:nvSpPr>
        <xdr:cNvPr id="114" name="フローチャート: 判断 113">
          <a:extLst>
            <a:ext uri="{FF2B5EF4-FFF2-40B4-BE49-F238E27FC236}">
              <a16:creationId xmlns:a16="http://schemas.microsoft.com/office/drawing/2014/main" id="{1E50321E-675F-458B-BDA7-4D2BC56C78C1}"/>
            </a:ext>
          </a:extLst>
        </xdr:cNvPr>
        <xdr:cNvSpPr/>
      </xdr:nvSpPr>
      <xdr:spPr>
        <a:xfrm>
          <a:off x="7839075" y="618415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5" name="フローチャート: 判断 114">
          <a:extLst>
            <a:ext uri="{FF2B5EF4-FFF2-40B4-BE49-F238E27FC236}">
              <a16:creationId xmlns:a16="http://schemas.microsoft.com/office/drawing/2014/main" id="{7947E939-2575-4840-811B-5D8A4A0567DD}"/>
            </a:ext>
          </a:extLst>
        </xdr:cNvPr>
        <xdr:cNvSpPr/>
      </xdr:nvSpPr>
      <xdr:spPr>
        <a:xfrm>
          <a:off x="7029450" y="61652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144599</xdr:rowOff>
    </xdr:from>
    <xdr:to>
      <xdr:col>36</xdr:col>
      <xdr:colOff>165100</xdr:colOff>
      <xdr:row>39</xdr:row>
      <xdr:rowOff>74749</xdr:rowOff>
    </xdr:to>
    <xdr:sp macro="" textlink="">
      <xdr:nvSpPr>
        <xdr:cNvPr id="116" name="フローチャート: 判断 115">
          <a:extLst>
            <a:ext uri="{FF2B5EF4-FFF2-40B4-BE49-F238E27FC236}">
              <a16:creationId xmlns:a16="http://schemas.microsoft.com/office/drawing/2014/main" id="{49A54D46-F84E-49B6-87D3-BCCFEA9EB91A}"/>
            </a:ext>
          </a:extLst>
        </xdr:cNvPr>
        <xdr:cNvSpPr/>
      </xdr:nvSpPr>
      <xdr:spPr>
        <a:xfrm>
          <a:off x="6238875" y="63040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3BAE555-420A-42A6-A8A4-6CC57C7EB6A1}"/>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1E2E9C4-57DC-4E11-99F6-F45B82BB3417}"/>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DE3830B-8144-47D8-961D-A21DB17A8777}"/>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8E8ED03-541B-4CD1-955A-7A4EA2E0FF13}"/>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6EAD88A-0696-45D8-89A9-7ACA406109C1}"/>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88102</xdr:rowOff>
    </xdr:from>
    <xdr:to>
      <xdr:col>55</xdr:col>
      <xdr:colOff>50800</xdr:colOff>
      <xdr:row>39</xdr:row>
      <xdr:rowOff>18252</xdr:rowOff>
    </xdr:to>
    <xdr:sp macro="" textlink="">
      <xdr:nvSpPr>
        <xdr:cNvPr id="122" name="楕円 121">
          <a:extLst>
            <a:ext uri="{FF2B5EF4-FFF2-40B4-BE49-F238E27FC236}">
              <a16:creationId xmlns:a16="http://schemas.microsoft.com/office/drawing/2014/main" id="{206C606F-A5C7-4A04-8D27-2083C71522FD}"/>
            </a:ext>
          </a:extLst>
        </xdr:cNvPr>
        <xdr:cNvSpPr/>
      </xdr:nvSpPr>
      <xdr:spPr>
        <a:xfrm>
          <a:off x="9401175" y="624760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66529</xdr:rowOff>
    </xdr:from>
    <xdr:ext cx="469744" cy="259045"/>
    <xdr:sp macro="" textlink="">
      <xdr:nvSpPr>
        <xdr:cNvPr id="123" name="【道路】&#10;一人当たり延長該当値テキスト">
          <a:extLst>
            <a:ext uri="{FF2B5EF4-FFF2-40B4-BE49-F238E27FC236}">
              <a16:creationId xmlns:a16="http://schemas.microsoft.com/office/drawing/2014/main" id="{7D7C6345-1326-46C3-887E-6C48505AC4A7}"/>
            </a:ext>
          </a:extLst>
        </xdr:cNvPr>
        <xdr:cNvSpPr txBox="1"/>
      </xdr:nvSpPr>
      <xdr:spPr>
        <a:xfrm>
          <a:off x="9477375" y="623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95613</xdr:rowOff>
    </xdr:from>
    <xdr:to>
      <xdr:col>50</xdr:col>
      <xdr:colOff>165100</xdr:colOff>
      <xdr:row>39</xdr:row>
      <xdr:rowOff>25763</xdr:rowOff>
    </xdr:to>
    <xdr:sp macro="" textlink="">
      <xdr:nvSpPr>
        <xdr:cNvPr id="124" name="楕円 123">
          <a:extLst>
            <a:ext uri="{FF2B5EF4-FFF2-40B4-BE49-F238E27FC236}">
              <a16:creationId xmlns:a16="http://schemas.microsoft.com/office/drawing/2014/main" id="{20F451B3-CB31-44F6-B8AB-DB54A9FB64E6}"/>
            </a:ext>
          </a:extLst>
        </xdr:cNvPr>
        <xdr:cNvSpPr/>
      </xdr:nvSpPr>
      <xdr:spPr>
        <a:xfrm>
          <a:off x="8639175" y="62582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138902</xdr:rowOff>
    </xdr:from>
    <xdr:to>
      <xdr:col>55</xdr:col>
      <xdr:colOff>0</xdr:colOff>
      <xdr:row>38</xdr:row>
      <xdr:rowOff>146413</xdr:rowOff>
    </xdr:to>
    <xdr:cxnSp macro="">
      <xdr:nvCxnSpPr>
        <xdr:cNvPr id="125" name="直線コネクタ 124">
          <a:extLst>
            <a:ext uri="{FF2B5EF4-FFF2-40B4-BE49-F238E27FC236}">
              <a16:creationId xmlns:a16="http://schemas.microsoft.com/office/drawing/2014/main" id="{C2FD80C5-5A35-4AE2-A558-1325A6444D4A}"/>
            </a:ext>
          </a:extLst>
        </xdr:cNvPr>
        <xdr:cNvCxnSpPr/>
      </xdr:nvCxnSpPr>
      <xdr:spPr>
        <a:xfrm flipV="1">
          <a:off x="8686800" y="6304752"/>
          <a:ext cx="74295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114227</xdr:rowOff>
    </xdr:from>
    <xdr:to>
      <xdr:col>46</xdr:col>
      <xdr:colOff>38100</xdr:colOff>
      <xdr:row>39</xdr:row>
      <xdr:rowOff>44377</xdr:rowOff>
    </xdr:to>
    <xdr:sp macro="" textlink="">
      <xdr:nvSpPr>
        <xdr:cNvPr id="126" name="楕円 125">
          <a:extLst>
            <a:ext uri="{FF2B5EF4-FFF2-40B4-BE49-F238E27FC236}">
              <a16:creationId xmlns:a16="http://schemas.microsoft.com/office/drawing/2014/main" id="{4D3E6E7B-3F9C-45AD-B222-990E7991359D}"/>
            </a:ext>
          </a:extLst>
        </xdr:cNvPr>
        <xdr:cNvSpPr/>
      </xdr:nvSpPr>
      <xdr:spPr>
        <a:xfrm>
          <a:off x="7839075" y="62769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146413</xdr:rowOff>
    </xdr:from>
    <xdr:to>
      <xdr:col>50</xdr:col>
      <xdr:colOff>114300</xdr:colOff>
      <xdr:row>38</xdr:row>
      <xdr:rowOff>165027</xdr:rowOff>
    </xdr:to>
    <xdr:cxnSp macro="">
      <xdr:nvCxnSpPr>
        <xdr:cNvPr id="127" name="直線コネクタ 126">
          <a:extLst>
            <a:ext uri="{FF2B5EF4-FFF2-40B4-BE49-F238E27FC236}">
              <a16:creationId xmlns:a16="http://schemas.microsoft.com/office/drawing/2014/main" id="{EFD43B35-BD67-4770-8028-35C1C2B81117}"/>
            </a:ext>
          </a:extLst>
        </xdr:cNvPr>
        <xdr:cNvCxnSpPr/>
      </xdr:nvCxnSpPr>
      <xdr:spPr>
        <a:xfrm flipV="1">
          <a:off x="7886700" y="6305913"/>
          <a:ext cx="8001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127852</xdr:rowOff>
    </xdr:from>
    <xdr:ext cx="469744" cy="259045"/>
    <xdr:sp macro="" textlink="">
      <xdr:nvSpPr>
        <xdr:cNvPr id="128" name="n_1aveValue【道路】&#10;一人当たり延長">
          <a:extLst>
            <a:ext uri="{FF2B5EF4-FFF2-40B4-BE49-F238E27FC236}">
              <a16:creationId xmlns:a16="http://schemas.microsoft.com/office/drawing/2014/main" id="{FB0B55F6-187D-4F92-831D-88BED11CDB93}"/>
            </a:ext>
          </a:extLst>
        </xdr:cNvPr>
        <xdr:cNvSpPr txBox="1"/>
      </xdr:nvSpPr>
      <xdr:spPr>
        <a:xfrm>
          <a:off x="8458277" y="596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139608</xdr:rowOff>
    </xdr:from>
    <xdr:ext cx="469744" cy="259045"/>
    <xdr:sp macro="" textlink="">
      <xdr:nvSpPr>
        <xdr:cNvPr id="129" name="n_2aveValue【道路】&#10;一人当たり延長">
          <a:extLst>
            <a:ext uri="{FF2B5EF4-FFF2-40B4-BE49-F238E27FC236}">
              <a16:creationId xmlns:a16="http://schemas.microsoft.com/office/drawing/2014/main" id="{D8C63B26-EA49-43B3-A504-0182DAE9AFDE}"/>
            </a:ext>
          </a:extLst>
        </xdr:cNvPr>
        <xdr:cNvSpPr txBox="1"/>
      </xdr:nvSpPr>
      <xdr:spPr>
        <a:xfrm>
          <a:off x="7677227" y="598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30" name="n_3aveValue【道路】&#10;一人当たり延長">
          <a:extLst>
            <a:ext uri="{FF2B5EF4-FFF2-40B4-BE49-F238E27FC236}">
              <a16:creationId xmlns:a16="http://schemas.microsoft.com/office/drawing/2014/main" id="{9F7E2068-F1ED-4B86-97D4-D779C06EC63E}"/>
            </a:ext>
          </a:extLst>
        </xdr:cNvPr>
        <xdr:cNvSpPr txBox="1"/>
      </xdr:nvSpPr>
      <xdr:spPr>
        <a:xfrm>
          <a:off x="6867602" y="596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91276</xdr:rowOff>
    </xdr:from>
    <xdr:ext cx="469744" cy="259045"/>
    <xdr:sp macro="" textlink="">
      <xdr:nvSpPr>
        <xdr:cNvPr id="131" name="n_4aveValue【道路】&#10;一人当たり延長">
          <a:extLst>
            <a:ext uri="{FF2B5EF4-FFF2-40B4-BE49-F238E27FC236}">
              <a16:creationId xmlns:a16="http://schemas.microsoft.com/office/drawing/2014/main" id="{4DAA32A2-C86C-4CA4-B95D-287F8D4DB773}"/>
            </a:ext>
          </a:extLst>
        </xdr:cNvPr>
        <xdr:cNvSpPr txBox="1"/>
      </xdr:nvSpPr>
      <xdr:spPr>
        <a:xfrm>
          <a:off x="6067502" y="608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16890</xdr:rowOff>
    </xdr:from>
    <xdr:ext cx="469744" cy="259045"/>
    <xdr:sp macro="" textlink="">
      <xdr:nvSpPr>
        <xdr:cNvPr id="132" name="n_1mainValue【道路】&#10;一人当たり延長">
          <a:extLst>
            <a:ext uri="{FF2B5EF4-FFF2-40B4-BE49-F238E27FC236}">
              <a16:creationId xmlns:a16="http://schemas.microsoft.com/office/drawing/2014/main" id="{1B8A4342-3670-4711-850D-E25B51AF93D4}"/>
            </a:ext>
          </a:extLst>
        </xdr:cNvPr>
        <xdr:cNvSpPr txBox="1"/>
      </xdr:nvSpPr>
      <xdr:spPr>
        <a:xfrm>
          <a:off x="8458277" y="634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35504</xdr:rowOff>
    </xdr:from>
    <xdr:ext cx="469744" cy="259045"/>
    <xdr:sp macro="" textlink="">
      <xdr:nvSpPr>
        <xdr:cNvPr id="133" name="n_2mainValue【道路】&#10;一人当たり延長">
          <a:extLst>
            <a:ext uri="{FF2B5EF4-FFF2-40B4-BE49-F238E27FC236}">
              <a16:creationId xmlns:a16="http://schemas.microsoft.com/office/drawing/2014/main" id="{137B3CFF-D6B6-4CA1-BCF6-F1285439035B}"/>
            </a:ext>
          </a:extLst>
        </xdr:cNvPr>
        <xdr:cNvSpPr txBox="1"/>
      </xdr:nvSpPr>
      <xdr:spPr>
        <a:xfrm>
          <a:off x="7677227" y="636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A2076D9B-43C4-459D-9A0B-8B699622DCAC}"/>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5" name="正方形/長方形 134">
          <a:extLst>
            <a:ext uri="{FF2B5EF4-FFF2-40B4-BE49-F238E27FC236}">
              <a16:creationId xmlns:a16="http://schemas.microsoft.com/office/drawing/2014/main" id="{5A1D2ACB-0E90-4537-9C53-F1D1A867FD05}"/>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6" name="正方形/長方形 135">
          <a:extLst>
            <a:ext uri="{FF2B5EF4-FFF2-40B4-BE49-F238E27FC236}">
              <a16:creationId xmlns:a16="http://schemas.microsoft.com/office/drawing/2014/main" id="{F8EB5929-AF6D-4CF4-AAD3-DFA86F33B0B3}"/>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7" name="正方形/長方形 136">
          <a:extLst>
            <a:ext uri="{FF2B5EF4-FFF2-40B4-BE49-F238E27FC236}">
              <a16:creationId xmlns:a16="http://schemas.microsoft.com/office/drawing/2014/main" id="{2522CD45-272B-4AFD-9D9F-44F857B46705}"/>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8" name="正方形/長方形 137">
          <a:extLst>
            <a:ext uri="{FF2B5EF4-FFF2-40B4-BE49-F238E27FC236}">
              <a16:creationId xmlns:a16="http://schemas.microsoft.com/office/drawing/2014/main" id="{86130A18-95E3-4ED8-8546-A4B9F78F85DF}"/>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9930DDFA-1045-4011-85AC-C3A700151956}"/>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CF21C1A4-3B2F-48A2-B275-054C6F0809F5}"/>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EBCF322F-E5D5-45A4-B15B-DC10B7DC27B2}"/>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a:extLst>
            <a:ext uri="{FF2B5EF4-FFF2-40B4-BE49-F238E27FC236}">
              <a16:creationId xmlns:a16="http://schemas.microsoft.com/office/drawing/2014/main" id="{A6B77127-18D1-45D7-BC58-1AB63C9D08E4}"/>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a:extLst>
            <a:ext uri="{FF2B5EF4-FFF2-40B4-BE49-F238E27FC236}">
              <a16:creationId xmlns:a16="http://schemas.microsoft.com/office/drawing/2014/main" id="{8FD02183-B197-46E7-A278-0D28706A9A45}"/>
            </a:ext>
          </a:extLst>
        </xdr:cNvPr>
        <xdr:cNvCxnSpPr/>
      </xdr:nvCxnSpPr>
      <xdr:spPr>
        <a:xfrm>
          <a:off x="6858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a:extLst>
            <a:ext uri="{FF2B5EF4-FFF2-40B4-BE49-F238E27FC236}">
              <a16:creationId xmlns:a16="http://schemas.microsoft.com/office/drawing/2014/main" id="{8E91DE46-5E41-4274-B149-C1CBA94A04CB}"/>
            </a:ext>
          </a:extLst>
        </xdr:cNvPr>
        <xdr:cNvSpPr txBox="1"/>
      </xdr:nvSpPr>
      <xdr:spPr>
        <a:xfrm>
          <a:off x="339891"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a:extLst>
            <a:ext uri="{FF2B5EF4-FFF2-40B4-BE49-F238E27FC236}">
              <a16:creationId xmlns:a16="http://schemas.microsoft.com/office/drawing/2014/main" id="{314EB1BD-C5F1-4A53-B50B-0164B669F83A}"/>
            </a:ext>
          </a:extLst>
        </xdr:cNvPr>
        <xdr:cNvCxnSpPr/>
      </xdr:nvCxnSpPr>
      <xdr:spPr>
        <a:xfrm>
          <a:off x="6858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a:extLst>
            <a:ext uri="{FF2B5EF4-FFF2-40B4-BE49-F238E27FC236}">
              <a16:creationId xmlns:a16="http://schemas.microsoft.com/office/drawing/2014/main" id="{8E3CD862-C0B6-4421-B9E4-59A2CCEC75C0}"/>
            </a:ext>
          </a:extLst>
        </xdr:cNvPr>
        <xdr:cNvSpPr txBox="1"/>
      </xdr:nvSpPr>
      <xdr:spPr>
        <a:xfrm>
          <a:off x="339891"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a:extLst>
            <a:ext uri="{FF2B5EF4-FFF2-40B4-BE49-F238E27FC236}">
              <a16:creationId xmlns:a16="http://schemas.microsoft.com/office/drawing/2014/main" id="{D00725A7-D072-4A89-94E4-A58E0B26D29B}"/>
            </a:ext>
          </a:extLst>
        </xdr:cNvPr>
        <xdr:cNvCxnSpPr/>
      </xdr:nvCxnSpPr>
      <xdr:spPr>
        <a:xfrm>
          <a:off x="6858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a:extLst>
            <a:ext uri="{FF2B5EF4-FFF2-40B4-BE49-F238E27FC236}">
              <a16:creationId xmlns:a16="http://schemas.microsoft.com/office/drawing/2014/main" id="{1FB53920-DCA3-4006-961E-90EB8F73AE58}"/>
            </a:ext>
          </a:extLst>
        </xdr:cNvPr>
        <xdr:cNvSpPr txBox="1"/>
      </xdr:nvSpPr>
      <xdr:spPr>
        <a:xfrm>
          <a:off x="339891"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a:extLst>
            <a:ext uri="{FF2B5EF4-FFF2-40B4-BE49-F238E27FC236}">
              <a16:creationId xmlns:a16="http://schemas.microsoft.com/office/drawing/2014/main" id="{BF93127F-F53E-4AA2-861B-4879C32F2DDF}"/>
            </a:ext>
          </a:extLst>
        </xdr:cNvPr>
        <xdr:cNvCxnSpPr/>
      </xdr:nvCxnSpPr>
      <xdr:spPr>
        <a:xfrm>
          <a:off x="6858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a:extLst>
            <a:ext uri="{FF2B5EF4-FFF2-40B4-BE49-F238E27FC236}">
              <a16:creationId xmlns:a16="http://schemas.microsoft.com/office/drawing/2014/main" id="{08C1B703-17EE-459D-893C-498D8DAEC5EA}"/>
            </a:ext>
          </a:extLst>
        </xdr:cNvPr>
        <xdr:cNvSpPr txBox="1"/>
      </xdr:nvSpPr>
      <xdr:spPr>
        <a:xfrm>
          <a:off x="339891"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B9247C1D-4CF7-4722-8CC8-D5EC9D6EA448}"/>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2" name="テキスト ボックス 151">
          <a:extLst>
            <a:ext uri="{FF2B5EF4-FFF2-40B4-BE49-F238E27FC236}">
              <a16:creationId xmlns:a16="http://schemas.microsoft.com/office/drawing/2014/main" id="{C0C6D1B4-9CB9-4D81-9B1C-68CEAEBBD738}"/>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978173B5-940A-4BAF-8897-42BBD96AF609}"/>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162306</xdr:rowOff>
    </xdr:from>
    <xdr:to>
      <xdr:col>24</xdr:col>
      <xdr:colOff>62865</xdr:colOff>
      <xdr:row>62</xdr:row>
      <xdr:rowOff>164592</xdr:rowOff>
    </xdr:to>
    <xdr:cxnSp macro="">
      <xdr:nvCxnSpPr>
        <xdr:cNvPr id="154" name="直線コネクタ 153">
          <a:extLst>
            <a:ext uri="{FF2B5EF4-FFF2-40B4-BE49-F238E27FC236}">
              <a16:creationId xmlns:a16="http://schemas.microsoft.com/office/drawing/2014/main" id="{8295A572-1745-4974-BF4A-E79004868175}"/>
            </a:ext>
          </a:extLst>
        </xdr:cNvPr>
        <xdr:cNvCxnSpPr/>
      </xdr:nvCxnSpPr>
      <xdr:spPr>
        <a:xfrm flipV="1">
          <a:off x="4179570" y="9398381"/>
          <a:ext cx="1270" cy="8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168419</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40DE84BF-889D-4295-A68C-797767D0EF45}"/>
            </a:ext>
          </a:extLst>
        </xdr:cNvPr>
        <xdr:cNvSpPr txBox="1"/>
      </xdr:nvSpPr>
      <xdr:spPr>
        <a:xfrm>
          <a:off x="4229100"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164592</xdr:rowOff>
    </xdr:from>
    <xdr:to>
      <xdr:col>24</xdr:col>
      <xdr:colOff>152400</xdr:colOff>
      <xdr:row>62</xdr:row>
      <xdr:rowOff>164592</xdr:rowOff>
    </xdr:to>
    <xdr:cxnSp macro="">
      <xdr:nvCxnSpPr>
        <xdr:cNvPr id="156" name="直線コネクタ 155">
          <a:extLst>
            <a:ext uri="{FF2B5EF4-FFF2-40B4-BE49-F238E27FC236}">
              <a16:creationId xmlns:a16="http://schemas.microsoft.com/office/drawing/2014/main" id="{557FEAD9-6AFF-4660-ACA8-8F113A9ED9E0}"/>
            </a:ext>
          </a:extLst>
        </xdr:cNvPr>
        <xdr:cNvCxnSpPr/>
      </xdr:nvCxnSpPr>
      <xdr:spPr>
        <a:xfrm>
          <a:off x="4105275" y="102102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108983</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78E056EC-2327-4781-9EB8-5AD3E9A30A31}"/>
            </a:ext>
          </a:extLst>
        </xdr:cNvPr>
        <xdr:cNvSpPr txBox="1"/>
      </xdr:nvSpPr>
      <xdr:spPr>
        <a:xfrm>
          <a:off x="4229100" y="918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162306</xdr:rowOff>
    </xdr:from>
    <xdr:to>
      <xdr:col>24</xdr:col>
      <xdr:colOff>152400</xdr:colOff>
      <xdr:row>57</xdr:row>
      <xdr:rowOff>162306</xdr:rowOff>
    </xdr:to>
    <xdr:cxnSp macro="">
      <xdr:nvCxnSpPr>
        <xdr:cNvPr id="158" name="直線コネクタ 157">
          <a:extLst>
            <a:ext uri="{FF2B5EF4-FFF2-40B4-BE49-F238E27FC236}">
              <a16:creationId xmlns:a16="http://schemas.microsoft.com/office/drawing/2014/main" id="{348CE6CF-6232-4CDA-AEA2-C4803F264FD3}"/>
            </a:ext>
          </a:extLst>
        </xdr:cNvPr>
        <xdr:cNvCxnSpPr/>
      </xdr:nvCxnSpPr>
      <xdr:spPr>
        <a:xfrm>
          <a:off x="4105275" y="93983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16781</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9B0BAD3F-63B6-4D86-911E-B37FEB13E00B}"/>
            </a:ext>
          </a:extLst>
        </xdr:cNvPr>
        <xdr:cNvSpPr txBox="1"/>
      </xdr:nvSpPr>
      <xdr:spPr>
        <a:xfrm>
          <a:off x="4229100" y="9579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60" name="フローチャート: 判断 159">
          <a:extLst>
            <a:ext uri="{FF2B5EF4-FFF2-40B4-BE49-F238E27FC236}">
              <a16:creationId xmlns:a16="http://schemas.microsoft.com/office/drawing/2014/main" id="{1EC788EB-EFA1-4A51-B3C5-BA808BB48A56}"/>
            </a:ext>
          </a:extLst>
        </xdr:cNvPr>
        <xdr:cNvSpPr/>
      </xdr:nvSpPr>
      <xdr:spPr>
        <a:xfrm>
          <a:off x="4124325" y="960145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150368</xdr:rowOff>
    </xdr:from>
    <xdr:to>
      <xdr:col>20</xdr:col>
      <xdr:colOff>38100</xdr:colOff>
      <xdr:row>59</xdr:row>
      <xdr:rowOff>80518</xdr:rowOff>
    </xdr:to>
    <xdr:sp macro="" textlink="">
      <xdr:nvSpPr>
        <xdr:cNvPr id="161" name="フローチャート: 判断 160">
          <a:extLst>
            <a:ext uri="{FF2B5EF4-FFF2-40B4-BE49-F238E27FC236}">
              <a16:creationId xmlns:a16="http://schemas.microsoft.com/office/drawing/2014/main" id="{222881DC-E2AD-453F-8323-45AE20987F3E}"/>
            </a:ext>
          </a:extLst>
        </xdr:cNvPr>
        <xdr:cNvSpPr/>
      </xdr:nvSpPr>
      <xdr:spPr>
        <a:xfrm>
          <a:off x="3381375" y="95515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58928</xdr:rowOff>
    </xdr:from>
    <xdr:to>
      <xdr:col>15</xdr:col>
      <xdr:colOff>101600</xdr:colOff>
      <xdr:row>58</xdr:row>
      <xdr:rowOff>160528</xdr:rowOff>
    </xdr:to>
    <xdr:sp macro="" textlink="">
      <xdr:nvSpPr>
        <xdr:cNvPr id="162" name="フローチャート: 判断 161">
          <a:extLst>
            <a:ext uri="{FF2B5EF4-FFF2-40B4-BE49-F238E27FC236}">
              <a16:creationId xmlns:a16="http://schemas.microsoft.com/office/drawing/2014/main" id="{966EADBB-B06E-421A-ADE6-E89D1D9085A7}"/>
            </a:ext>
          </a:extLst>
        </xdr:cNvPr>
        <xdr:cNvSpPr/>
      </xdr:nvSpPr>
      <xdr:spPr>
        <a:xfrm>
          <a:off x="2571750" y="946010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45212</xdr:rowOff>
    </xdr:from>
    <xdr:to>
      <xdr:col>10</xdr:col>
      <xdr:colOff>165100</xdr:colOff>
      <xdr:row>58</xdr:row>
      <xdr:rowOff>146812</xdr:rowOff>
    </xdr:to>
    <xdr:sp macro="" textlink="">
      <xdr:nvSpPr>
        <xdr:cNvPr id="163" name="フローチャート: 判断 162">
          <a:extLst>
            <a:ext uri="{FF2B5EF4-FFF2-40B4-BE49-F238E27FC236}">
              <a16:creationId xmlns:a16="http://schemas.microsoft.com/office/drawing/2014/main" id="{04C01166-0410-4D87-9B8D-66F73227AC40}"/>
            </a:ext>
          </a:extLst>
        </xdr:cNvPr>
        <xdr:cNvSpPr/>
      </xdr:nvSpPr>
      <xdr:spPr>
        <a:xfrm>
          <a:off x="1781175" y="94495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31496</xdr:rowOff>
    </xdr:from>
    <xdr:to>
      <xdr:col>6</xdr:col>
      <xdr:colOff>38100</xdr:colOff>
      <xdr:row>56</xdr:row>
      <xdr:rowOff>133096</xdr:rowOff>
    </xdr:to>
    <xdr:sp macro="" textlink="">
      <xdr:nvSpPr>
        <xdr:cNvPr id="164" name="フローチャート: 判断 163">
          <a:extLst>
            <a:ext uri="{FF2B5EF4-FFF2-40B4-BE49-F238E27FC236}">
              <a16:creationId xmlns:a16="http://schemas.microsoft.com/office/drawing/2014/main" id="{31CEA9B7-B00D-4037-8851-C4F5FB1F2715}"/>
            </a:ext>
          </a:extLst>
        </xdr:cNvPr>
        <xdr:cNvSpPr/>
      </xdr:nvSpPr>
      <xdr:spPr>
        <a:xfrm>
          <a:off x="981075" y="910564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093A8BE-7164-4248-AC36-8A9B0E90F1EE}"/>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60EF759-3E1E-424D-BD8C-01BB4FCB457A}"/>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66CF1272-C6DB-4BAD-A07D-C4FC8E72C655}"/>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01D986F-4525-4BB0-AF4E-DB0136E40196}"/>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434BBB5-7587-4262-B6BB-2352BB5F7625}"/>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111506</xdr:rowOff>
    </xdr:from>
    <xdr:to>
      <xdr:col>24</xdr:col>
      <xdr:colOff>114300</xdr:colOff>
      <xdr:row>58</xdr:row>
      <xdr:rowOff>41656</xdr:rowOff>
    </xdr:to>
    <xdr:sp macro="" textlink="">
      <xdr:nvSpPr>
        <xdr:cNvPr id="170" name="楕円 169">
          <a:extLst>
            <a:ext uri="{FF2B5EF4-FFF2-40B4-BE49-F238E27FC236}">
              <a16:creationId xmlns:a16="http://schemas.microsoft.com/office/drawing/2014/main" id="{8D594C3F-E5DF-45DD-8A54-0C1500D38D54}"/>
            </a:ext>
          </a:extLst>
        </xdr:cNvPr>
        <xdr:cNvSpPr/>
      </xdr:nvSpPr>
      <xdr:spPr>
        <a:xfrm>
          <a:off x="4124325" y="93507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64533</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7A76D938-9313-4B4D-ADB7-9D6F6788B825}"/>
            </a:ext>
          </a:extLst>
        </xdr:cNvPr>
        <xdr:cNvSpPr txBox="1"/>
      </xdr:nvSpPr>
      <xdr:spPr>
        <a:xfrm>
          <a:off x="4229100" y="93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172" name="楕円 171">
          <a:extLst>
            <a:ext uri="{FF2B5EF4-FFF2-40B4-BE49-F238E27FC236}">
              <a16:creationId xmlns:a16="http://schemas.microsoft.com/office/drawing/2014/main" id="{BCA3C3D2-1B97-4E77-8AF9-7AC41EDA4115}"/>
            </a:ext>
          </a:extLst>
        </xdr:cNvPr>
        <xdr:cNvSpPr/>
      </xdr:nvSpPr>
      <xdr:spPr>
        <a:xfrm>
          <a:off x="3381375" y="92652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162306</xdr:rowOff>
    </xdr:to>
    <xdr:cxnSp macro="">
      <xdr:nvCxnSpPr>
        <xdr:cNvPr id="173" name="直線コネクタ 172">
          <a:extLst>
            <a:ext uri="{FF2B5EF4-FFF2-40B4-BE49-F238E27FC236}">
              <a16:creationId xmlns:a16="http://schemas.microsoft.com/office/drawing/2014/main" id="{EEF111FA-418B-4FE3-8BD1-A858CF583AD9}"/>
            </a:ext>
          </a:extLst>
        </xdr:cNvPr>
        <xdr:cNvCxnSpPr/>
      </xdr:nvCxnSpPr>
      <xdr:spPr>
        <a:xfrm>
          <a:off x="3429000" y="9322435"/>
          <a:ext cx="752475"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70358</xdr:rowOff>
    </xdr:from>
    <xdr:to>
      <xdr:col>15</xdr:col>
      <xdr:colOff>101600</xdr:colOff>
      <xdr:row>56</xdr:row>
      <xdr:rowOff>508</xdr:rowOff>
    </xdr:to>
    <xdr:sp macro="" textlink="">
      <xdr:nvSpPr>
        <xdr:cNvPr id="174" name="楕円 173">
          <a:extLst>
            <a:ext uri="{FF2B5EF4-FFF2-40B4-BE49-F238E27FC236}">
              <a16:creationId xmlns:a16="http://schemas.microsoft.com/office/drawing/2014/main" id="{08BA9AF6-EB46-401E-94FB-244568BC5222}"/>
            </a:ext>
          </a:extLst>
        </xdr:cNvPr>
        <xdr:cNvSpPr/>
      </xdr:nvSpPr>
      <xdr:spPr>
        <a:xfrm>
          <a:off x="2571750" y="898258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121158</xdr:rowOff>
    </xdr:from>
    <xdr:to>
      <xdr:col>19</xdr:col>
      <xdr:colOff>177800</xdr:colOff>
      <xdr:row>57</xdr:row>
      <xdr:rowOff>80010</xdr:rowOff>
    </xdr:to>
    <xdr:cxnSp macro="">
      <xdr:nvCxnSpPr>
        <xdr:cNvPr id="175" name="直線コネクタ 174">
          <a:extLst>
            <a:ext uri="{FF2B5EF4-FFF2-40B4-BE49-F238E27FC236}">
              <a16:creationId xmlns:a16="http://schemas.microsoft.com/office/drawing/2014/main" id="{CFDAE9B3-EF13-404C-9C29-D5DE85FC095B}"/>
            </a:ext>
          </a:extLst>
        </xdr:cNvPr>
        <xdr:cNvCxnSpPr/>
      </xdr:nvCxnSpPr>
      <xdr:spPr>
        <a:xfrm>
          <a:off x="2619375" y="9039733"/>
          <a:ext cx="809625"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71645</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B9345648-DD45-4DE8-A487-B642CB754747}"/>
            </a:ext>
          </a:extLst>
        </xdr:cNvPr>
        <xdr:cNvSpPr txBox="1"/>
      </xdr:nvSpPr>
      <xdr:spPr>
        <a:xfrm>
          <a:off x="3239144" y="96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151655</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59D96A51-C25B-4D6A-8F1C-31E0B759E36B}"/>
            </a:ext>
          </a:extLst>
        </xdr:cNvPr>
        <xdr:cNvSpPr txBox="1"/>
      </xdr:nvSpPr>
      <xdr:spPr>
        <a:xfrm>
          <a:off x="2439044" y="955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163339</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DCEADA1A-58FA-4A7A-9C8E-812845A16CFC}"/>
            </a:ext>
          </a:extLst>
        </xdr:cNvPr>
        <xdr:cNvSpPr txBox="1"/>
      </xdr:nvSpPr>
      <xdr:spPr>
        <a:xfrm>
          <a:off x="1648469" y="9237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149623</xdr:rowOff>
    </xdr:from>
    <xdr:ext cx="405111" cy="259045"/>
    <xdr:sp macro="" textlink="">
      <xdr:nvSpPr>
        <xdr:cNvPr id="179" name="n_4aveValue【橋りょう・トンネル】&#10;有形固定資産減価償却率">
          <a:extLst>
            <a:ext uri="{FF2B5EF4-FFF2-40B4-BE49-F238E27FC236}">
              <a16:creationId xmlns:a16="http://schemas.microsoft.com/office/drawing/2014/main" id="{6D803B62-3A5C-43D6-943C-A800E85E0FAF}"/>
            </a:ext>
          </a:extLst>
        </xdr:cNvPr>
        <xdr:cNvSpPr txBox="1"/>
      </xdr:nvSpPr>
      <xdr:spPr>
        <a:xfrm>
          <a:off x="848369" y="890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147337</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ED4DE2CA-CB87-479F-9690-49E514694665}"/>
            </a:ext>
          </a:extLst>
        </xdr:cNvPr>
        <xdr:cNvSpPr txBox="1"/>
      </xdr:nvSpPr>
      <xdr:spPr>
        <a:xfrm>
          <a:off x="3239144" y="905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17035</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E5E90BFD-31C5-4E29-AC49-5C5E02E5274D}"/>
            </a:ext>
          </a:extLst>
        </xdr:cNvPr>
        <xdr:cNvSpPr txBox="1"/>
      </xdr:nvSpPr>
      <xdr:spPr>
        <a:xfrm>
          <a:off x="2439044" y="8770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D7CCDA86-31F0-41AF-A853-3367D5846E23}"/>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3" name="正方形/長方形 182">
          <a:extLst>
            <a:ext uri="{FF2B5EF4-FFF2-40B4-BE49-F238E27FC236}">
              <a16:creationId xmlns:a16="http://schemas.microsoft.com/office/drawing/2014/main" id="{DF2794DC-3AC4-4513-B023-F8DCEE1948DE}"/>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4" name="正方形/長方形 183">
          <a:extLst>
            <a:ext uri="{FF2B5EF4-FFF2-40B4-BE49-F238E27FC236}">
              <a16:creationId xmlns:a16="http://schemas.microsoft.com/office/drawing/2014/main" id="{91A4274E-0E7C-4ABE-8E7F-B562E2DFF194}"/>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5" name="正方形/長方形 184">
          <a:extLst>
            <a:ext uri="{FF2B5EF4-FFF2-40B4-BE49-F238E27FC236}">
              <a16:creationId xmlns:a16="http://schemas.microsoft.com/office/drawing/2014/main" id="{74990AE0-EA7E-45EE-931D-8CC160C131D8}"/>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6" name="正方形/長方形 185">
          <a:extLst>
            <a:ext uri="{FF2B5EF4-FFF2-40B4-BE49-F238E27FC236}">
              <a16:creationId xmlns:a16="http://schemas.microsoft.com/office/drawing/2014/main" id="{EB8846AD-4C98-469D-8C60-F39F068BC656}"/>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6DB5EEDB-1F23-49D7-90B6-41EDCFDE8F22}"/>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F1BB280C-3684-47F6-97AF-C4F33F5B3E5B}"/>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95724D9C-CDFB-4591-AA14-6E5D26F57264}"/>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90" name="テキスト ボックス 189">
          <a:extLst>
            <a:ext uri="{FF2B5EF4-FFF2-40B4-BE49-F238E27FC236}">
              <a16:creationId xmlns:a16="http://schemas.microsoft.com/office/drawing/2014/main" id="{2B617026-832A-4263-A2DA-F9DF06590DBA}"/>
            </a:ext>
          </a:extLst>
        </xdr:cNvPr>
        <xdr:cNvSpPr txBox="1"/>
      </xdr:nvSpPr>
      <xdr:spPr>
        <a:xfrm>
          <a:off x="5723389" y="106750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65597B7B-9EBC-41F3-AB68-ACB293BB902D}"/>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92" name="テキスト ボックス 191">
          <a:extLst>
            <a:ext uri="{FF2B5EF4-FFF2-40B4-BE49-F238E27FC236}">
              <a16:creationId xmlns:a16="http://schemas.microsoft.com/office/drawing/2014/main" id="{8D551CF8-BF0D-4BD2-A34D-0188D135C4E9}"/>
            </a:ext>
          </a:extLst>
        </xdr:cNvPr>
        <xdr:cNvSpPr txBox="1"/>
      </xdr:nvSpPr>
      <xdr:spPr>
        <a:xfrm>
          <a:off x="5421206" y="10236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ED870608-6273-44D2-AA26-5F6498348E78}"/>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BA6D26E3-FB9D-45DD-8E9D-3511136725B2}"/>
            </a:ext>
          </a:extLst>
        </xdr:cNvPr>
        <xdr:cNvSpPr txBox="1"/>
      </xdr:nvSpPr>
      <xdr:spPr>
        <a:xfrm>
          <a:off x="5421206" y="980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5F01803B-88B8-45EB-91ED-80A0A16659E4}"/>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460DB660-5C07-44B1-9304-0DE409DD2853}"/>
            </a:ext>
          </a:extLst>
        </xdr:cNvPr>
        <xdr:cNvSpPr txBox="1"/>
      </xdr:nvSpPr>
      <xdr:spPr>
        <a:xfrm>
          <a:off x="5421206" y="937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2AEC1DCF-34C0-4D39-A0B8-B5A3369D1EC6}"/>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F53CFB2E-D9FD-4C49-9DF8-A1A694AC561A}"/>
            </a:ext>
          </a:extLst>
        </xdr:cNvPr>
        <xdr:cNvSpPr txBox="1"/>
      </xdr:nvSpPr>
      <xdr:spPr>
        <a:xfrm>
          <a:off x="5421206" y="894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BF9609D4-D870-411A-98C9-9C4E0EFCCF74}"/>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DAAC4D97-D04A-41BD-8B78-338A0ABEB8A8}"/>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DFD3841-672E-4298-A24F-9CF7B3F6CAC4}"/>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6616</xdr:rowOff>
    </xdr:from>
    <xdr:to>
      <xdr:col>54</xdr:col>
      <xdr:colOff>189865</xdr:colOff>
      <xdr:row>63</xdr:row>
      <xdr:rowOff>76805</xdr:rowOff>
    </xdr:to>
    <xdr:cxnSp macro="">
      <xdr:nvCxnSpPr>
        <xdr:cNvPr id="202" name="直線コネクタ 201">
          <a:extLst>
            <a:ext uri="{FF2B5EF4-FFF2-40B4-BE49-F238E27FC236}">
              <a16:creationId xmlns:a16="http://schemas.microsoft.com/office/drawing/2014/main" id="{3C73A121-2E2C-4AE9-9079-A0DFCA2975C7}"/>
            </a:ext>
          </a:extLst>
        </xdr:cNvPr>
        <xdr:cNvCxnSpPr/>
      </xdr:nvCxnSpPr>
      <xdr:spPr>
        <a:xfrm flipV="1">
          <a:off x="9427845" y="9249041"/>
          <a:ext cx="1270" cy="103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80632</xdr:rowOff>
    </xdr:from>
    <xdr:ext cx="599010" cy="259045"/>
    <xdr:sp macro="" textlink="">
      <xdr:nvSpPr>
        <xdr:cNvPr id="203" name="【橋りょう・トンネル】&#10;一人当たり有形固定資産（償却資産）額最小値テキスト">
          <a:extLst>
            <a:ext uri="{FF2B5EF4-FFF2-40B4-BE49-F238E27FC236}">
              <a16:creationId xmlns:a16="http://schemas.microsoft.com/office/drawing/2014/main" id="{B17E0275-A22C-4B4F-9F77-946193209FED}"/>
            </a:ext>
          </a:extLst>
        </xdr:cNvPr>
        <xdr:cNvSpPr txBox="1"/>
      </xdr:nvSpPr>
      <xdr:spPr>
        <a:xfrm>
          <a:off x="9477375" y="1029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76805</xdr:rowOff>
    </xdr:from>
    <xdr:to>
      <xdr:col>55</xdr:col>
      <xdr:colOff>88900</xdr:colOff>
      <xdr:row>63</xdr:row>
      <xdr:rowOff>76805</xdr:rowOff>
    </xdr:to>
    <xdr:cxnSp macro="">
      <xdr:nvCxnSpPr>
        <xdr:cNvPr id="204" name="直線コネクタ 203">
          <a:extLst>
            <a:ext uri="{FF2B5EF4-FFF2-40B4-BE49-F238E27FC236}">
              <a16:creationId xmlns:a16="http://schemas.microsoft.com/office/drawing/2014/main" id="{46062064-699A-465A-A316-77B354FBDE2A}"/>
            </a:ext>
          </a:extLst>
        </xdr:cNvPr>
        <xdr:cNvCxnSpPr/>
      </xdr:nvCxnSpPr>
      <xdr:spPr>
        <a:xfrm>
          <a:off x="9363075" y="1028760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124743</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BD12EA70-C993-41DE-ADE9-66FE85A37C0A}"/>
            </a:ext>
          </a:extLst>
        </xdr:cNvPr>
        <xdr:cNvSpPr txBox="1"/>
      </xdr:nvSpPr>
      <xdr:spPr>
        <a:xfrm>
          <a:off x="9477375" y="903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6616</xdr:rowOff>
    </xdr:from>
    <xdr:to>
      <xdr:col>55</xdr:col>
      <xdr:colOff>88900</xdr:colOff>
      <xdr:row>57</xdr:row>
      <xdr:rowOff>6616</xdr:rowOff>
    </xdr:to>
    <xdr:cxnSp macro="">
      <xdr:nvCxnSpPr>
        <xdr:cNvPr id="206" name="直線コネクタ 205">
          <a:extLst>
            <a:ext uri="{FF2B5EF4-FFF2-40B4-BE49-F238E27FC236}">
              <a16:creationId xmlns:a16="http://schemas.microsoft.com/office/drawing/2014/main" id="{1455A374-E835-486E-9BAE-72B4F52AADBD}"/>
            </a:ext>
          </a:extLst>
        </xdr:cNvPr>
        <xdr:cNvCxnSpPr/>
      </xdr:nvCxnSpPr>
      <xdr:spPr>
        <a:xfrm>
          <a:off x="9363075" y="924904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73617</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377465F5-E5C4-42E7-B5F5-F3F47F30AC65}"/>
            </a:ext>
          </a:extLst>
        </xdr:cNvPr>
        <xdr:cNvSpPr txBox="1"/>
      </xdr:nvSpPr>
      <xdr:spPr>
        <a:xfrm>
          <a:off x="9477375" y="9636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50740</xdr:rowOff>
    </xdr:from>
    <xdr:to>
      <xdr:col>55</xdr:col>
      <xdr:colOff>50800</xdr:colOff>
      <xdr:row>60</xdr:row>
      <xdr:rowOff>152340</xdr:rowOff>
    </xdr:to>
    <xdr:sp macro="" textlink="">
      <xdr:nvSpPr>
        <xdr:cNvPr id="208" name="フローチャート: 判断 207">
          <a:extLst>
            <a:ext uri="{FF2B5EF4-FFF2-40B4-BE49-F238E27FC236}">
              <a16:creationId xmlns:a16="http://schemas.microsoft.com/office/drawing/2014/main" id="{4A987CEA-596A-4630-9935-FF19062B4966}"/>
            </a:ext>
          </a:extLst>
        </xdr:cNvPr>
        <xdr:cNvSpPr/>
      </xdr:nvSpPr>
      <xdr:spPr>
        <a:xfrm>
          <a:off x="9401175" y="977259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70203</xdr:rowOff>
    </xdr:from>
    <xdr:to>
      <xdr:col>50</xdr:col>
      <xdr:colOff>165100</xdr:colOff>
      <xdr:row>61</xdr:row>
      <xdr:rowOff>353</xdr:rowOff>
    </xdr:to>
    <xdr:sp macro="" textlink="">
      <xdr:nvSpPr>
        <xdr:cNvPr id="209" name="フローチャート: 判断 208">
          <a:extLst>
            <a:ext uri="{FF2B5EF4-FFF2-40B4-BE49-F238E27FC236}">
              <a16:creationId xmlns:a16="http://schemas.microsoft.com/office/drawing/2014/main" id="{2E78B568-D0FD-4171-8351-F723278FF7D9}"/>
            </a:ext>
          </a:extLst>
        </xdr:cNvPr>
        <xdr:cNvSpPr/>
      </xdr:nvSpPr>
      <xdr:spPr>
        <a:xfrm>
          <a:off x="8639175" y="97920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63838</xdr:rowOff>
    </xdr:from>
    <xdr:to>
      <xdr:col>46</xdr:col>
      <xdr:colOff>38100</xdr:colOff>
      <xdr:row>60</xdr:row>
      <xdr:rowOff>165438</xdr:rowOff>
    </xdr:to>
    <xdr:sp macro="" textlink="">
      <xdr:nvSpPr>
        <xdr:cNvPr id="210" name="フローチャート: 判断 209">
          <a:extLst>
            <a:ext uri="{FF2B5EF4-FFF2-40B4-BE49-F238E27FC236}">
              <a16:creationId xmlns:a16="http://schemas.microsoft.com/office/drawing/2014/main" id="{CA9176D9-66F1-41F2-9EA4-1C05D7367F8B}"/>
            </a:ext>
          </a:extLst>
        </xdr:cNvPr>
        <xdr:cNvSpPr/>
      </xdr:nvSpPr>
      <xdr:spPr>
        <a:xfrm>
          <a:off x="7839075" y="97920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160162</xdr:rowOff>
    </xdr:from>
    <xdr:to>
      <xdr:col>41</xdr:col>
      <xdr:colOff>101600</xdr:colOff>
      <xdr:row>60</xdr:row>
      <xdr:rowOff>90312</xdr:rowOff>
    </xdr:to>
    <xdr:sp macro="" textlink="">
      <xdr:nvSpPr>
        <xdr:cNvPr id="211" name="フローチャート: 判断 210">
          <a:extLst>
            <a:ext uri="{FF2B5EF4-FFF2-40B4-BE49-F238E27FC236}">
              <a16:creationId xmlns:a16="http://schemas.microsoft.com/office/drawing/2014/main" id="{268F71E1-1DB0-4B49-80D4-8D8BF7563FDE}"/>
            </a:ext>
          </a:extLst>
        </xdr:cNvPr>
        <xdr:cNvSpPr/>
      </xdr:nvSpPr>
      <xdr:spPr>
        <a:xfrm>
          <a:off x="7029450" y="97264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24012</xdr:rowOff>
    </xdr:from>
    <xdr:to>
      <xdr:col>36</xdr:col>
      <xdr:colOff>165100</xdr:colOff>
      <xdr:row>59</xdr:row>
      <xdr:rowOff>125612</xdr:rowOff>
    </xdr:to>
    <xdr:sp macro="" textlink="">
      <xdr:nvSpPr>
        <xdr:cNvPr id="212" name="フローチャート: 判断 211">
          <a:extLst>
            <a:ext uri="{FF2B5EF4-FFF2-40B4-BE49-F238E27FC236}">
              <a16:creationId xmlns:a16="http://schemas.microsoft.com/office/drawing/2014/main" id="{8063CD16-0EE7-4ABD-86C2-5899A8592B94}"/>
            </a:ext>
          </a:extLst>
        </xdr:cNvPr>
        <xdr:cNvSpPr/>
      </xdr:nvSpPr>
      <xdr:spPr>
        <a:xfrm>
          <a:off x="6238875" y="9590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34201B9C-61F2-46D4-B33B-2CFE33C28856}"/>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E0399AE3-6F6B-4443-AE86-750808A40ED4}"/>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BE2B926-3AB9-41C1-97B4-06C3332193FC}"/>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55C8B00B-C3B4-45F5-9741-445B9FFF2390}"/>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2E3B820-4B5D-41C5-AA61-9DF57A70413E}"/>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37042</xdr:rowOff>
    </xdr:from>
    <xdr:to>
      <xdr:col>55</xdr:col>
      <xdr:colOff>50800</xdr:colOff>
      <xdr:row>61</xdr:row>
      <xdr:rowOff>138642</xdr:rowOff>
    </xdr:to>
    <xdr:sp macro="" textlink="">
      <xdr:nvSpPr>
        <xdr:cNvPr id="218" name="楕円 217">
          <a:extLst>
            <a:ext uri="{FF2B5EF4-FFF2-40B4-BE49-F238E27FC236}">
              <a16:creationId xmlns:a16="http://schemas.microsoft.com/office/drawing/2014/main" id="{36D0D6B3-453E-4C05-89FD-57C1B2704FE0}"/>
            </a:ext>
          </a:extLst>
        </xdr:cNvPr>
        <xdr:cNvSpPr/>
      </xdr:nvSpPr>
      <xdr:spPr>
        <a:xfrm>
          <a:off x="9401175" y="992399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15469</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FEBF0449-3A29-48A4-B672-D6C141D932E8}"/>
            </a:ext>
          </a:extLst>
        </xdr:cNvPr>
        <xdr:cNvSpPr txBox="1"/>
      </xdr:nvSpPr>
      <xdr:spPr>
        <a:xfrm>
          <a:off x="9477375" y="989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48609</xdr:rowOff>
    </xdr:from>
    <xdr:to>
      <xdr:col>50</xdr:col>
      <xdr:colOff>165100</xdr:colOff>
      <xdr:row>61</xdr:row>
      <xdr:rowOff>150209</xdr:rowOff>
    </xdr:to>
    <xdr:sp macro="" textlink="">
      <xdr:nvSpPr>
        <xdr:cNvPr id="220" name="楕円 219">
          <a:extLst>
            <a:ext uri="{FF2B5EF4-FFF2-40B4-BE49-F238E27FC236}">
              <a16:creationId xmlns:a16="http://schemas.microsoft.com/office/drawing/2014/main" id="{3659F337-A524-47C7-9336-94DD3CF57B38}"/>
            </a:ext>
          </a:extLst>
        </xdr:cNvPr>
        <xdr:cNvSpPr/>
      </xdr:nvSpPr>
      <xdr:spPr>
        <a:xfrm>
          <a:off x="8639175" y="993238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87842</xdr:rowOff>
    </xdr:from>
    <xdr:to>
      <xdr:col>55</xdr:col>
      <xdr:colOff>0</xdr:colOff>
      <xdr:row>61</xdr:row>
      <xdr:rowOff>99409</xdr:rowOff>
    </xdr:to>
    <xdr:cxnSp macro="">
      <xdr:nvCxnSpPr>
        <xdr:cNvPr id="221" name="直線コネクタ 220">
          <a:extLst>
            <a:ext uri="{FF2B5EF4-FFF2-40B4-BE49-F238E27FC236}">
              <a16:creationId xmlns:a16="http://schemas.microsoft.com/office/drawing/2014/main" id="{19882746-538F-4B2C-9BC2-5022A8655F37}"/>
            </a:ext>
          </a:extLst>
        </xdr:cNvPr>
        <xdr:cNvCxnSpPr/>
      </xdr:nvCxnSpPr>
      <xdr:spPr>
        <a:xfrm flipV="1">
          <a:off x="8686800" y="9971617"/>
          <a:ext cx="74295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48586</xdr:rowOff>
    </xdr:from>
    <xdr:to>
      <xdr:col>46</xdr:col>
      <xdr:colOff>38100</xdr:colOff>
      <xdr:row>60</xdr:row>
      <xdr:rowOff>150186</xdr:rowOff>
    </xdr:to>
    <xdr:sp macro="" textlink="">
      <xdr:nvSpPr>
        <xdr:cNvPr id="222" name="楕円 221">
          <a:extLst>
            <a:ext uri="{FF2B5EF4-FFF2-40B4-BE49-F238E27FC236}">
              <a16:creationId xmlns:a16="http://schemas.microsoft.com/office/drawing/2014/main" id="{AE411BCD-CE86-451A-B09E-15588D06EB48}"/>
            </a:ext>
          </a:extLst>
        </xdr:cNvPr>
        <xdr:cNvSpPr/>
      </xdr:nvSpPr>
      <xdr:spPr>
        <a:xfrm>
          <a:off x="7839075" y="97704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99386</xdr:rowOff>
    </xdr:from>
    <xdr:to>
      <xdr:col>50</xdr:col>
      <xdr:colOff>114300</xdr:colOff>
      <xdr:row>61</xdr:row>
      <xdr:rowOff>99409</xdr:rowOff>
    </xdr:to>
    <xdr:cxnSp macro="">
      <xdr:nvCxnSpPr>
        <xdr:cNvPr id="223" name="直線コネクタ 222">
          <a:extLst>
            <a:ext uri="{FF2B5EF4-FFF2-40B4-BE49-F238E27FC236}">
              <a16:creationId xmlns:a16="http://schemas.microsoft.com/office/drawing/2014/main" id="{A04E7118-8611-4D40-B434-BA558DAED456}"/>
            </a:ext>
          </a:extLst>
        </xdr:cNvPr>
        <xdr:cNvCxnSpPr/>
      </xdr:nvCxnSpPr>
      <xdr:spPr>
        <a:xfrm>
          <a:off x="7886700" y="9827586"/>
          <a:ext cx="800100" cy="16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16880</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E4042847-D221-403B-9B1E-23E737DEE800}"/>
            </a:ext>
          </a:extLst>
        </xdr:cNvPr>
        <xdr:cNvSpPr txBox="1"/>
      </xdr:nvSpPr>
      <xdr:spPr>
        <a:xfrm>
          <a:off x="8399995" y="957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156565</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A91D5C0A-28AD-4A12-B7AF-EDA7CCBB7FF4}"/>
            </a:ext>
          </a:extLst>
        </xdr:cNvPr>
        <xdr:cNvSpPr txBox="1"/>
      </xdr:nvSpPr>
      <xdr:spPr>
        <a:xfrm>
          <a:off x="7609420" y="988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106839</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30F29ABA-9942-4464-9097-09B7EA655260}"/>
            </a:ext>
          </a:extLst>
        </xdr:cNvPr>
        <xdr:cNvSpPr txBox="1"/>
      </xdr:nvSpPr>
      <xdr:spPr>
        <a:xfrm>
          <a:off x="6818845" y="950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142139</xdr:rowOff>
    </xdr:from>
    <xdr:ext cx="599010" cy="259045"/>
    <xdr:sp macro="" textlink="">
      <xdr:nvSpPr>
        <xdr:cNvPr id="227" name="n_4aveValue【橋りょう・トンネル】&#10;一人当たり有形固定資産（償却資産）額">
          <a:extLst>
            <a:ext uri="{FF2B5EF4-FFF2-40B4-BE49-F238E27FC236}">
              <a16:creationId xmlns:a16="http://schemas.microsoft.com/office/drawing/2014/main" id="{B40151A1-47E8-4547-BE72-6E2854062152}"/>
            </a:ext>
          </a:extLst>
        </xdr:cNvPr>
        <xdr:cNvSpPr txBox="1"/>
      </xdr:nvSpPr>
      <xdr:spPr>
        <a:xfrm>
          <a:off x="6009220" y="938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141336</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D9B2B351-F111-4675-90D7-52459B7E8D80}"/>
            </a:ext>
          </a:extLst>
        </xdr:cNvPr>
        <xdr:cNvSpPr txBox="1"/>
      </xdr:nvSpPr>
      <xdr:spPr>
        <a:xfrm>
          <a:off x="8399995" y="1003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166713</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C7D5DCC5-240E-437B-96CD-02F9408F3FEE}"/>
            </a:ext>
          </a:extLst>
        </xdr:cNvPr>
        <xdr:cNvSpPr txBox="1"/>
      </xdr:nvSpPr>
      <xdr:spPr>
        <a:xfrm>
          <a:off x="7609420" y="956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65FDFF69-B038-4750-94E9-6F74CF36AB8D}"/>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1" name="正方形/長方形 230">
          <a:extLst>
            <a:ext uri="{FF2B5EF4-FFF2-40B4-BE49-F238E27FC236}">
              <a16:creationId xmlns:a16="http://schemas.microsoft.com/office/drawing/2014/main" id="{2C2D8A6B-2D49-4454-8D56-0EDA35408D3A}"/>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2" name="正方形/長方形 231">
          <a:extLst>
            <a:ext uri="{FF2B5EF4-FFF2-40B4-BE49-F238E27FC236}">
              <a16:creationId xmlns:a16="http://schemas.microsoft.com/office/drawing/2014/main" id="{0D3901C3-71AE-49A3-9838-2758E63A8B9D}"/>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3" name="正方形/長方形 232">
          <a:extLst>
            <a:ext uri="{FF2B5EF4-FFF2-40B4-BE49-F238E27FC236}">
              <a16:creationId xmlns:a16="http://schemas.microsoft.com/office/drawing/2014/main" id="{DF56B79A-5E80-4ADC-95AD-E7A543F6C340}"/>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4" name="正方形/長方形 233">
          <a:extLst>
            <a:ext uri="{FF2B5EF4-FFF2-40B4-BE49-F238E27FC236}">
              <a16:creationId xmlns:a16="http://schemas.microsoft.com/office/drawing/2014/main" id="{0CF30F8A-F849-40F9-A014-BB7428AFE904}"/>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ED2CE4A6-83E2-4D34-BB3A-45E3AA6BBC1A}"/>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50407221-2B37-4ADC-8C38-CC06E9A91A30}"/>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6FBDF406-67CF-43BC-8A15-7A7DF4288EE9}"/>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a:extLst>
            <a:ext uri="{FF2B5EF4-FFF2-40B4-BE49-F238E27FC236}">
              <a16:creationId xmlns:a16="http://schemas.microsoft.com/office/drawing/2014/main" id="{2C46BDCF-3565-4CB0-9814-A18C1033CDA5}"/>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390F84E1-9EE1-4AF6-A748-B0114BA16591}"/>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17F7E6EE-FFAF-4BE8-9A05-B4830A40AF30}"/>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149760B3-2B41-4AEE-AFEE-AEB07E72FEE3}"/>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8AB992C-7E90-476A-9769-AF5AABF7B9CE}"/>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31A69C4A-EDBA-4916-85A4-21FAE94A4F91}"/>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91432D74-F981-4A85-8F2E-107E172ABE66}"/>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A5C9A91E-EB42-4B55-9C1B-B78EEC1E426C}"/>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7CB77EE9-BBA9-41FC-8DEE-98820CEB818F}"/>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EC7CB537-E900-4174-9C09-B48C7915BEAC}"/>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AC541C58-21CF-40F7-BFAC-E6EDBBF65E13}"/>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935BEA7C-FBB2-4D5C-AC16-129F723CB75B}"/>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a:extLst>
            <a:ext uri="{FF2B5EF4-FFF2-40B4-BE49-F238E27FC236}">
              <a16:creationId xmlns:a16="http://schemas.microsoft.com/office/drawing/2014/main" id="{BDC6C461-6A03-460C-84E4-910E016141BE}"/>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5B3FD49B-AC5A-4425-B3C5-37E1A1DCC0EE}"/>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118111</xdr:rowOff>
    </xdr:from>
    <xdr:to>
      <xdr:col>24</xdr:col>
      <xdr:colOff>62865</xdr:colOff>
      <xdr:row>86</xdr:row>
      <xdr:rowOff>91439</xdr:rowOff>
    </xdr:to>
    <xdr:cxnSp macro="">
      <xdr:nvCxnSpPr>
        <xdr:cNvPr id="252" name="直線コネクタ 251">
          <a:extLst>
            <a:ext uri="{FF2B5EF4-FFF2-40B4-BE49-F238E27FC236}">
              <a16:creationId xmlns:a16="http://schemas.microsoft.com/office/drawing/2014/main" id="{111ECEFD-470B-4C7E-83E1-B8DDF9A182C9}"/>
            </a:ext>
          </a:extLst>
        </xdr:cNvPr>
        <xdr:cNvCxnSpPr/>
      </xdr:nvCxnSpPr>
      <xdr:spPr>
        <a:xfrm flipV="1">
          <a:off x="4179570" y="12599036"/>
          <a:ext cx="1270" cy="142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95266</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69938506-A16F-45D2-9DF0-FF38A11EE5CA}"/>
            </a:ext>
          </a:extLst>
        </xdr:cNvPr>
        <xdr:cNvSpPr txBox="1"/>
      </xdr:nvSpPr>
      <xdr:spPr>
        <a:xfrm>
          <a:off x="4229100"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4" name="直線コネクタ 253">
          <a:extLst>
            <a:ext uri="{FF2B5EF4-FFF2-40B4-BE49-F238E27FC236}">
              <a16:creationId xmlns:a16="http://schemas.microsoft.com/office/drawing/2014/main" id="{846E5C9C-191F-4AFE-BC24-FEE6C8B73CE5}"/>
            </a:ext>
          </a:extLst>
        </xdr:cNvPr>
        <xdr:cNvCxnSpPr/>
      </xdr:nvCxnSpPr>
      <xdr:spPr>
        <a:xfrm>
          <a:off x="4105275" y="140233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64788</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A8C48CC2-D29A-4C16-AD9D-E86B0E6C145A}"/>
            </a:ext>
          </a:extLst>
        </xdr:cNvPr>
        <xdr:cNvSpPr txBox="1"/>
      </xdr:nvSpPr>
      <xdr:spPr>
        <a:xfrm>
          <a:off x="4229100" y="1238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56" name="直線コネクタ 255">
          <a:extLst>
            <a:ext uri="{FF2B5EF4-FFF2-40B4-BE49-F238E27FC236}">
              <a16:creationId xmlns:a16="http://schemas.microsoft.com/office/drawing/2014/main" id="{6DBAC856-ABAE-4913-BC7F-83D0793024BC}"/>
            </a:ext>
          </a:extLst>
        </xdr:cNvPr>
        <xdr:cNvCxnSpPr/>
      </xdr:nvCxnSpPr>
      <xdr:spPr>
        <a:xfrm>
          <a:off x="4105275" y="12599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90188</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27D4E46B-2CAB-4EF9-B064-85A2E04D9B09}"/>
            </a:ext>
          </a:extLst>
        </xdr:cNvPr>
        <xdr:cNvSpPr txBox="1"/>
      </xdr:nvSpPr>
      <xdr:spPr>
        <a:xfrm>
          <a:off x="4229100" y="13050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58" name="フローチャート: 判断 257">
          <a:extLst>
            <a:ext uri="{FF2B5EF4-FFF2-40B4-BE49-F238E27FC236}">
              <a16:creationId xmlns:a16="http://schemas.microsoft.com/office/drawing/2014/main" id="{D5D65CA4-4FAF-4274-B51F-2188CFF2C8B5}"/>
            </a:ext>
          </a:extLst>
        </xdr:cNvPr>
        <xdr:cNvSpPr/>
      </xdr:nvSpPr>
      <xdr:spPr>
        <a:xfrm>
          <a:off x="4124325" y="131895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xdr:rowOff>
    </xdr:from>
    <xdr:to>
      <xdr:col>20</xdr:col>
      <xdr:colOff>38100</xdr:colOff>
      <xdr:row>81</xdr:row>
      <xdr:rowOff>107950</xdr:rowOff>
    </xdr:to>
    <xdr:sp macro="" textlink="">
      <xdr:nvSpPr>
        <xdr:cNvPr id="259" name="フローチャート: 判断 258">
          <a:extLst>
            <a:ext uri="{FF2B5EF4-FFF2-40B4-BE49-F238E27FC236}">
              <a16:creationId xmlns:a16="http://schemas.microsoft.com/office/drawing/2014/main" id="{EACB88C2-F1EB-4E4A-B224-9A77D42AE816}"/>
            </a:ext>
          </a:extLst>
        </xdr:cNvPr>
        <xdr:cNvSpPr/>
      </xdr:nvSpPr>
      <xdr:spPr>
        <a:xfrm>
          <a:off x="3381375" y="131349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48261</xdr:rowOff>
    </xdr:from>
    <xdr:to>
      <xdr:col>15</xdr:col>
      <xdr:colOff>101600</xdr:colOff>
      <xdr:row>80</xdr:row>
      <xdr:rowOff>149861</xdr:rowOff>
    </xdr:to>
    <xdr:sp macro="" textlink="">
      <xdr:nvSpPr>
        <xdr:cNvPr id="260" name="フローチャート: 判断 259">
          <a:extLst>
            <a:ext uri="{FF2B5EF4-FFF2-40B4-BE49-F238E27FC236}">
              <a16:creationId xmlns:a16="http://schemas.microsoft.com/office/drawing/2014/main" id="{087B5438-DE7B-4244-84D6-8A615CD62EFB}"/>
            </a:ext>
          </a:extLst>
        </xdr:cNvPr>
        <xdr:cNvSpPr/>
      </xdr:nvSpPr>
      <xdr:spPr>
        <a:xfrm>
          <a:off x="2571750" y="130086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105411</xdr:rowOff>
    </xdr:from>
    <xdr:to>
      <xdr:col>10</xdr:col>
      <xdr:colOff>165100</xdr:colOff>
      <xdr:row>80</xdr:row>
      <xdr:rowOff>35561</xdr:rowOff>
    </xdr:to>
    <xdr:sp macro="" textlink="">
      <xdr:nvSpPr>
        <xdr:cNvPr id="261" name="フローチャート: 判断 260">
          <a:extLst>
            <a:ext uri="{FF2B5EF4-FFF2-40B4-BE49-F238E27FC236}">
              <a16:creationId xmlns:a16="http://schemas.microsoft.com/office/drawing/2014/main" id="{32E6F80F-C5A9-45A5-AF40-3EB88153639E}"/>
            </a:ext>
          </a:extLst>
        </xdr:cNvPr>
        <xdr:cNvSpPr/>
      </xdr:nvSpPr>
      <xdr:spPr>
        <a:xfrm>
          <a:off x="1781175" y="129038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6350</xdr:rowOff>
    </xdr:from>
    <xdr:to>
      <xdr:col>6</xdr:col>
      <xdr:colOff>38100</xdr:colOff>
      <xdr:row>79</xdr:row>
      <xdr:rowOff>107950</xdr:rowOff>
    </xdr:to>
    <xdr:sp macro="" textlink="">
      <xdr:nvSpPr>
        <xdr:cNvPr id="262" name="フローチャート: 判断 261">
          <a:extLst>
            <a:ext uri="{FF2B5EF4-FFF2-40B4-BE49-F238E27FC236}">
              <a16:creationId xmlns:a16="http://schemas.microsoft.com/office/drawing/2014/main" id="{54157BA4-E6E2-42E5-AE45-6E2A7F7800A8}"/>
            </a:ext>
          </a:extLst>
        </xdr:cNvPr>
        <xdr:cNvSpPr/>
      </xdr:nvSpPr>
      <xdr:spPr>
        <a:xfrm>
          <a:off x="981075" y="128111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F0C7F18F-885A-4995-B6C6-C6FF82772143}"/>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9700F15-5EFF-4AD1-8E68-E9CAEECC3D72}"/>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CF13AB28-548F-4031-B17E-C8211EE75511}"/>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20850F6-E0D9-436A-BEC2-781C3BD07DCA}"/>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DA2F38C0-F98F-4F6D-AC40-B9464B7FEA15}"/>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40639</xdr:rowOff>
    </xdr:from>
    <xdr:to>
      <xdr:col>24</xdr:col>
      <xdr:colOff>114300</xdr:colOff>
      <xdr:row>86</xdr:row>
      <xdr:rowOff>142239</xdr:rowOff>
    </xdr:to>
    <xdr:sp macro="" textlink="">
      <xdr:nvSpPr>
        <xdr:cNvPr id="268" name="楕円 267">
          <a:extLst>
            <a:ext uri="{FF2B5EF4-FFF2-40B4-BE49-F238E27FC236}">
              <a16:creationId xmlns:a16="http://schemas.microsoft.com/office/drawing/2014/main" id="{F89546DA-A003-4605-A56C-5CA4B16E49E9}"/>
            </a:ext>
          </a:extLst>
        </xdr:cNvPr>
        <xdr:cNvSpPr/>
      </xdr:nvSpPr>
      <xdr:spPr>
        <a:xfrm>
          <a:off x="4124325" y="139757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127016</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23B95BED-23B0-4E6B-97B7-3524741F8C81}"/>
            </a:ext>
          </a:extLst>
        </xdr:cNvPr>
        <xdr:cNvSpPr txBox="1"/>
      </xdr:nvSpPr>
      <xdr:spPr>
        <a:xfrm>
          <a:off x="4229100" y="1389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29211</xdr:rowOff>
    </xdr:from>
    <xdr:to>
      <xdr:col>20</xdr:col>
      <xdr:colOff>38100</xdr:colOff>
      <xdr:row>85</xdr:row>
      <xdr:rowOff>130811</xdr:rowOff>
    </xdr:to>
    <xdr:sp macro="" textlink="">
      <xdr:nvSpPr>
        <xdr:cNvPr id="270" name="楕円 269">
          <a:extLst>
            <a:ext uri="{FF2B5EF4-FFF2-40B4-BE49-F238E27FC236}">
              <a16:creationId xmlns:a16="http://schemas.microsoft.com/office/drawing/2014/main" id="{621F12AC-97E1-40E9-AB64-1B517C9B3C2E}"/>
            </a:ext>
          </a:extLst>
        </xdr:cNvPr>
        <xdr:cNvSpPr/>
      </xdr:nvSpPr>
      <xdr:spPr>
        <a:xfrm>
          <a:off x="3381375" y="137991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80011</xdr:rowOff>
    </xdr:from>
    <xdr:to>
      <xdr:col>24</xdr:col>
      <xdr:colOff>63500</xdr:colOff>
      <xdr:row>86</xdr:row>
      <xdr:rowOff>91439</xdr:rowOff>
    </xdr:to>
    <xdr:cxnSp macro="">
      <xdr:nvCxnSpPr>
        <xdr:cNvPr id="271" name="直線コネクタ 270">
          <a:extLst>
            <a:ext uri="{FF2B5EF4-FFF2-40B4-BE49-F238E27FC236}">
              <a16:creationId xmlns:a16="http://schemas.microsoft.com/office/drawing/2014/main" id="{2A9D3137-8966-4308-A72F-940609FC190D}"/>
            </a:ext>
          </a:extLst>
        </xdr:cNvPr>
        <xdr:cNvCxnSpPr/>
      </xdr:nvCxnSpPr>
      <xdr:spPr>
        <a:xfrm>
          <a:off x="3429000" y="13856336"/>
          <a:ext cx="752475" cy="16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17780</xdr:rowOff>
    </xdr:from>
    <xdr:to>
      <xdr:col>15</xdr:col>
      <xdr:colOff>101600</xdr:colOff>
      <xdr:row>84</xdr:row>
      <xdr:rowOff>119380</xdr:rowOff>
    </xdr:to>
    <xdr:sp macro="" textlink="">
      <xdr:nvSpPr>
        <xdr:cNvPr id="272" name="楕円 271">
          <a:extLst>
            <a:ext uri="{FF2B5EF4-FFF2-40B4-BE49-F238E27FC236}">
              <a16:creationId xmlns:a16="http://schemas.microsoft.com/office/drawing/2014/main" id="{2B93D385-3A02-4572-AB1F-6E434E3C4482}"/>
            </a:ext>
          </a:extLst>
        </xdr:cNvPr>
        <xdr:cNvSpPr/>
      </xdr:nvSpPr>
      <xdr:spPr>
        <a:xfrm>
          <a:off x="2571750" y="136290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68580</xdr:rowOff>
    </xdr:from>
    <xdr:to>
      <xdr:col>19</xdr:col>
      <xdr:colOff>177800</xdr:colOff>
      <xdr:row>85</xdr:row>
      <xdr:rowOff>80011</xdr:rowOff>
    </xdr:to>
    <xdr:cxnSp macro="">
      <xdr:nvCxnSpPr>
        <xdr:cNvPr id="273" name="直線コネクタ 272">
          <a:extLst>
            <a:ext uri="{FF2B5EF4-FFF2-40B4-BE49-F238E27FC236}">
              <a16:creationId xmlns:a16="http://schemas.microsoft.com/office/drawing/2014/main" id="{CFC108F4-B3C5-42CE-BB8C-6A9C43DB1CF7}"/>
            </a:ext>
          </a:extLst>
        </xdr:cNvPr>
        <xdr:cNvCxnSpPr/>
      </xdr:nvCxnSpPr>
      <xdr:spPr>
        <a:xfrm>
          <a:off x="2619375" y="13676630"/>
          <a:ext cx="809625" cy="17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124477</xdr:rowOff>
    </xdr:from>
    <xdr:ext cx="405111" cy="259045"/>
    <xdr:sp macro="" textlink="">
      <xdr:nvSpPr>
        <xdr:cNvPr id="274" name="n_1aveValue【公営住宅】&#10;有形固定資産減価償却率">
          <a:extLst>
            <a:ext uri="{FF2B5EF4-FFF2-40B4-BE49-F238E27FC236}">
              <a16:creationId xmlns:a16="http://schemas.microsoft.com/office/drawing/2014/main" id="{98D880C0-9552-426C-AB9D-F8DEA68E3D3A}"/>
            </a:ext>
          </a:extLst>
        </xdr:cNvPr>
        <xdr:cNvSpPr txBox="1"/>
      </xdr:nvSpPr>
      <xdr:spPr>
        <a:xfrm>
          <a:off x="3239144" y="1292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275" name="n_2aveValue【公営住宅】&#10;有形固定資産減価償却率">
          <a:extLst>
            <a:ext uri="{FF2B5EF4-FFF2-40B4-BE49-F238E27FC236}">
              <a16:creationId xmlns:a16="http://schemas.microsoft.com/office/drawing/2014/main" id="{66061629-F7E4-43BF-9653-A35954980BCD}"/>
            </a:ext>
          </a:extLst>
        </xdr:cNvPr>
        <xdr:cNvSpPr txBox="1"/>
      </xdr:nvSpPr>
      <xdr:spPr>
        <a:xfrm>
          <a:off x="2439044" y="1280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52088</xdr:rowOff>
    </xdr:from>
    <xdr:ext cx="405111" cy="259045"/>
    <xdr:sp macro="" textlink="">
      <xdr:nvSpPr>
        <xdr:cNvPr id="276" name="n_3aveValue【公営住宅】&#10;有形固定資産減価償却率">
          <a:extLst>
            <a:ext uri="{FF2B5EF4-FFF2-40B4-BE49-F238E27FC236}">
              <a16:creationId xmlns:a16="http://schemas.microsoft.com/office/drawing/2014/main" id="{E49452C9-78E1-4C3F-A40C-FE68E8CDABF7}"/>
            </a:ext>
          </a:extLst>
        </xdr:cNvPr>
        <xdr:cNvSpPr txBox="1"/>
      </xdr:nvSpPr>
      <xdr:spPr>
        <a:xfrm>
          <a:off x="1648469" y="1268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277" name="n_4aveValue【公営住宅】&#10;有形固定資産減価償却率">
          <a:extLst>
            <a:ext uri="{FF2B5EF4-FFF2-40B4-BE49-F238E27FC236}">
              <a16:creationId xmlns:a16="http://schemas.microsoft.com/office/drawing/2014/main" id="{53807F1D-3B33-411D-AD42-1B512AD579FA}"/>
            </a:ext>
          </a:extLst>
        </xdr:cNvPr>
        <xdr:cNvSpPr txBox="1"/>
      </xdr:nvSpPr>
      <xdr:spPr>
        <a:xfrm>
          <a:off x="848369" y="1259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121938</xdr:rowOff>
    </xdr:from>
    <xdr:ext cx="405111" cy="259045"/>
    <xdr:sp macro="" textlink="">
      <xdr:nvSpPr>
        <xdr:cNvPr id="278" name="n_1mainValue【公営住宅】&#10;有形固定資産減価償却率">
          <a:extLst>
            <a:ext uri="{FF2B5EF4-FFF2-40B4-BE49-F238E27FC236}">
              <a16:creationId xmlns:a16="http://schemas.microsoft.com/office/drawing/2014/main" id="{9053EA82-2240-45C2-B358-D8CD74518717}"/>
            </a:ext>
          </a:extLst>
        </xdr:cNvPr>
        <xdr:cNvSpPr txBox="1"/>
      </xdr:nvSpPr>
      <xdr:spPr>
        <a:xfrm>
          <a:off x="3239144" y="13898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110507</xdr:rowOff>
    </xdr:from>
    <xdr:ext cx="405111" cy="259045"/>
    <xdr:sp macro="" textlink="">
      <xdr:nvSpPr>
        <xdr:cNvPr id="279" name="n_2mainValue【公営住宅】&#10;有形固定資産減価償却率">
          <a:extLst>
            <a:ext uri="{FF2B5EF4-FFF2-40B4-BE49-F238E27FC236}">
              <a16:creationId xmlns:a16="http://schemas.microsoft.com/office/drawing/2014/main" id="{A43C3896-3178-4AD8-BF9D-68EDB3EAB5CB}"/>
            </a:ext>
          </a:extLst>
        </xdr:cNvPr>
        <xdr:cNvSpPr txBox="1"/>
      </xdr:nvSpPr>
      <xdr:spPr>
        <a:xfrm>
          <a:off x="2439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76AD8A35-485D-4CD0-A546-D6D56AE83283}"/>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1" name="正方形/長方形 280">
          <a:extLst>
            <a:ext uri="{FF2B5EF4-FFF2-40B4-BE49-F238E27FC236}">
              <a16:creationId xmlns:a16="http://schemas.microsoft.com/office/drawing/2014/main" id="{D7B9CFBB-8A4C-443A-ABF6-25DC65982F47}"/>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2" name="正方形/長方形 281">
          <a:extLst>
            <a:ext uri="{FF2B5EF4-FFF2-40B4-BE49-F238E27FC236}">
              <a16:creationId xmlns:a16="http://schemas.microsoft.com/office/drawing/2014/main" id="{F0262519-456A-4260-93DB-5FD0FB9DFD82}"/>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3" name="正方形/長方形 282">
          <a:extLst>
            <a:ext uri="{FF2B5EF4-FFF2-40B4-BE49-F238E27FC236}">
              <a16:creationId xmlns:a16="http://schemas.microsoft.com/office/drawing/2014/main" id="{DD4C0B7C-2E42-4EA7-9DA4-5FB69BAF41FE}"/>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4" name="正方形/長方形 283">
          <a:extLst>
            <a:ext uri="{FF2B5EF4-FFF2-40B4-BE49-F238E27FC236}">
              <a16:creationId xmlns:a16="http://schemas.microsoft.com/office/drawing/2014/main" id="{1D242007-64F8-4094-AF47-2348AA679757}"/>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AD64C612-CDDB-4C36-B2B8-D55265236E5E}"/>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B0170D1B-6135-46CD-BB49-0F8D1B5689E8}"/>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5D367FDB-6AF9-445B-A48D-E3E8002407F7}"/>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8" name="テキスト ボックス 287">
          <a:extLst>
            <a:ext uri="{FF2B5EF4-FFF2-40B4-BE49-F238E27FC236}">
              <a16:creationId xmlns:a16="http://schemas.microsoft.com/office/drawing/2014/main" id="{680BD630-E764-4FFA-BF6D-3326B9C7F040}"/>
            </a:ext>
          </a:extLst>
        </xdr:cNvPr>
        <xdr:cNvSpPr txBox="1"/>
      </xdr:nvSpPr>
      <xdr:spPr>
        <a:xfrm>
          <a:off x="5527221"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764C8A92-5838-44EE-8957-63EF53D63538}"/>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51FD8577-1ED8-45CE-B258-AEA728CDDE30}"/>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20486727-B119-4CD3-832F-E671705A5E03}"/>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A3FE53BD-5674-4887-90BE-43D6877EC5D2}"/>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F265D44E-3E13-459D-82F8-89F95E8E4655}"/>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A8C82BF4-245D-40AD-B4AA-BAA82ED49690}"/>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227CFB94-836D-4A72-8FA4-22DA5E48B24D}"/>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93E92890-6FE5-46DC-A778-6E5CB7154B25}"/>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50A1EACB-FBCD-4658-BD55-F696E7F7236F}"/>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FDDCDF7D-F462-4954-85D8-5C2D0E0FBB1D}"/>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9340399D-DFC8-4CA1-AAC6-65D40896048B}"/>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4B70158F-F37A-4D59-A664-70AA75ED5103}"/>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E4392585-C6A5-4979-9543-FFD60D30FF60}"/>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11430</xdr:rowOff>
    </xdr:from>
    <xdr:to>
      <xdr:col>54</xdr:col>
      <xdr:colOff>189865</xdr:colOff>
      <xdr:row>86</xdr:row>
      <xdr:rowOff>123825</xdr:rowOff>
    </xdr:to>
    <xdr:cxnSp macro="">
      <xdr:nvCxnSpPr>
        <xdr:cNvPr id="302" name="直線コネクタ 301">
          <a:extLst>
            <a:ext uri="{FF2B5EF4-FFF2-40B4-BE49-F238E27FC236}">
              <a16:creationId xmlns:a16="http://schemas.microsoft.com/office/drawing/2014/main" id="{B2A7855A-D71F-430E-8935-A21036F22AE5}"/>
            </a:ext>
          </a:extLst>
        </xdr:cNvPr>
        <xdr:cNvCxnSpPr/>
      </xdr:nvCxnSpPr>
      <xdr:spPr>
        <a:xfrm flipV="1">
          <a:off x="9427845" y="12809855"/>
          <a:ext cx="127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127652</xdr:rowOff>
    </xdr:from>
    <xdr:ext cx="469744" cy="259045"/>
    <xdr:sp macro="" textlink="">
      <xdr:nvSpPr>
        <xdr:cNvPr id="303" name="【公営住宅】&#10;一人当たり面積最小値テキスト">
          <a:extLst>
            <a:ext uri="{FF2B5EF4-FFF2-40B4-BE49-F238E27FC236}">
              <a16:creationId xmlns:a16="http://schemas.microsoft.com/office/drawing/2014/main" id="{AC133E1F-C20C-43B7-8F16-0F635355458A}"/>
            </a:ext>
          </a:extLst>
        </xdr:cNvPr>
        <xdr:cNvSpPr txBox="1"/>
      </xdr:nvSpPr>
      <xdr:spPr>
        <a:xfrm>
          <a:off x="9477375" y="1405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123825</xdr:rowOff>
    </xdr:from>
    <xdr:to>
      <xdr:col>55</xdr:col>
      <xdr:colOff>88900</xdr:colOff>
      <xdr:row>86</xdr:row>
      <xdr:rowOff>123825</xdr:rowOff>
    </xdr:to>
    <xdr:cxnSp macro="">
      <xdr:nvCxnSpPr>
        <xdr:cNvPr id="304" name="直線コネクタ 303">
          <a:extLst>
            <a:ext uri="{FF2B5EF4-FFF2-40B4-BE49-F238E27FC236}">
              <a16:creationId xmlns:a16="http://schemas.microsoft.com/office/drawing/2014/main" id="{DA0D3392-DCE2-4777-A165-D49B22CE9E9A}"/>
            </a:ext>
          </a:extLst>
        </xdr:cNvPr>
        <xdr:cNvCxnSpPr/>
      </xdr:nvCxnSpPr>
      <xdr:spPr>
        <a:xfrm>
          <a:off x="9363075" y="140557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129557</xdr:rowOff>
    </xdr:from>
    <xdr:ext cx="469744" cy="259045"/>
    <xdr:sp macro="" textlink="">
      <xdr:nvSpPr>
        <xdr:cNvPr id="305" name="【公営住宅】&#10;一人当たり面積最大値テキスト">
          <a:extLst>
            <a:ext uri="{FF2B5EF4-FFF2-40B4-BE49-F238E27FC236}">
              <a16:creationId xmlns:a16="http://schemas.microsoft.com/office/drawing/2014/main" id="{4D61EA38-57EB-494A-AAEB-CDC126B450C5}"/>
            </a:ext>
          </a:extLst>
        </xdr:cNvPr>
        <xdr:cNvSpPr txBox="1"/>
      </xdr:nvSpPr>
      <xdr:spPr>
        <a:xfrm>
          <a:off x="9477375" y="126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11430</xdr:rowOff>
    </xdr:from>
    <xdr:to>
      <xdr:col>55</xdr:col>
      <xdr:colOff>88900</xdr:colOff>
      <xdr:row>79</xdr:row>
      <xdr:rowOff>11430</xdr:rowOff>
    </xdr:to>
    <xdr:cxnSp macro="">
      <xdr:nvCxnSpPr>
        <xdr:cNvPr id="306" name="直線コネクタ 305">
          <a:extLst>
            <a:ext uri="{FF2B5EF4-FFF2-40B4-BE49-F238E27FC236}">
              <a16:creationId xmlns:a16="http://schemas.microsoft.com/office/drawing/2014/main" id="{35412A20-EAC8-41C9-BA0E-2E99C882F461}"/>
            </a:ext>
          </a:extLst>
        </xdr:cNvPr>
        <xdr:cNvCxnSpPr/>
      </xdr:nvCxnSpPr>
      <xdr:spPr>
        <a:xfrm>
          <a:off x="9363075" y="1280985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652</xdr:rowOff>
    </xdr:from>
    <xdr:ext cx="469744" cy="259045"/>
    <xdr:sp macro="" textlink="">
      <xdr:nvSpPr>
        <xdr:cNvPr id="307" name="【公営住宅】&#10;一人当たり面積平均値テキスト">
          <a:extLst>
            <a:ext uri="{FF2B5EF4-FFF2-40B4-BE49-F238E27FC236}">
              <a16:creationId xmlns:a16="http://schemas.microsoft.com/office/drawing/2014/main" id="{F1DAAC3A-63A6-4EBE-A3DB-B0DC286222DE}"/>
            </a:ext>
          </a:extLst>
        </xdr:cNvPr>
        <xdr:cNvSpPr txBox="1"/>
      </xdr:nvSpPr>
      <xdr:spPr>
        <a:xfrm>
          <a:off x="9477375" y="1328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149225</xdr:rowOff>
    </xdr:from>
    <xdr:to>
      <xdr:col>55</xdr:col>
      <xdr:colOff>50800</xdr:colOff>
      <xdr:row>83</xdr:row>
      <xdr:rowOff>79375</xdr:rowOff>
    </xdr:to>
    <xdr:sp macro="" textlink="">
      <xdr:nvSpPr>
        <xdr:cNvPr id="308" name="フローチャート: 判断 307">
          <a:extLst>
            <a:ext uri="{FF2B5EF4-FFF2-40B4-BE49-F238E27FC236}">
              <a16:creationId xmlns:a16="http://schemas.microsoft.com/office/drawing/2014/main" id="{13D8168C-4CBC-470A-B7DB-92859248D2DB}"/>
            </a:ext>
          </a:extLst>
        </xdr:cNvPr>
        <xdr:cNvSpPr/>
      </xdr:nvSpPr>
      <xdr:spPr>
        <a:xfrm>
          <a:off x="9401175" y="13436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166370</xdr:rowOff>
    </xdr:from>
    <xdr:to>
      <xdr:col>50</xdr:col>
      <xdr:colOff>165100</xdr:colOff>
      <xdr:row>83</xdr:row>
      <xdr:rowOff>96520</xdr:rowOff>
    </xdr:to>
    <xdr:sp macro="" textlink="">
      <xdr:nvSpPr>
        <xdr:cNvPr id="309" name="フローチャート: 判断 308">
          <a:extLst>
            <a:ext uri="{FF2B5EF4-FFF2-40B4-BE49-F238E27FC236}">
              <a16:creationId xmlns:a16="http://schemas.microsoft.com/office/drawing/2014/main" id="{66EFF07B-0391-45C6-A88D-B11BF05E896C}"/>
            </a:ext>
          </a:extLst>
        </xdr:cNvPr>
        <xdr:cNvSpPr/>
      </xdr:nvSpPr>
      <xdr:spPr>
        <a:xfrm>
          <a:off x="8639175" y="134505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a:extLst>
            <a:ext uri="{FF2B5EF4-FFF2-40B4-BE49-F238E27FC236}">
              <a16:creationId xmlns:a16="http://schemas.microsoft.com/office/drawing/2014/main" id="{FD3BC9D0-820B-4350-8724-8E6383145983}"/>
            </a:ext>
          </a:extLst>
        </xdr:cNvPr>
        <xdr:cNvSpPr/>
      </xdr:nvSpPr>
      <xdr:spPr>
        <a:xfrm>
          <a:off x="7839075" y="134600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xdr:rowOff>
    </xdr:from>
    <xdr:to>
      <xdr:col>41</xdr:col>
      <xdr:colOff>101600</xdr:colOff>
      <xdr:row>83</xdr:row>
      <xdr:rowOff>106045</xdr:rowOff>
    </xdr:to>
    <xdr:sp macro="" textlink="">
      <xdr:nvSpPr>
        <xdr:cNvPr id="311" name="フローチャート: 判断 310">
          <a:extLst>
            <a:ext uri="{FF2B5EF4-FFF2-40B4-BE49-F238E27FC236}">
              <a16:creationId xmlns:a16="http://schemas.microsoft.com/office/drawing/2014/main" id="{A7E9B7FA-42E4-4FAE-BB29-4E4C0BFDEDBF}"/>
            </a:ext>
          </a:extLst>
        </xdr:cNvPr>
        <xdr:cNvSpPr/>
      </xdr:nvSpPr>
      <xdr:spPr>
        <a:xfrm>
          <a:off x="7029450" y="134569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114936</xdr:rowOff>
    </xdr:from>
    <xdr:to>
      <xdr:col>36</xdr:col>
      <xdr:colOff>165100</xdr:colOff>
      <xdr:row>82</xdr:row>
      <xdr:rowOff>45086</xdr:rowOff>
    </xdr:to>
    <xdr:sp macro="" textlink="">
      <xdr:nvSpPr>
        <xdr:cNvPr id="312" name="フローチャート: 判断 311">
          <a:extLst>
            <a:ext uri="{FF2B5EF4-FFF2-40B4-BE49-F238E27FC236}">
              <a16:creationId xmlns:a16="http://schemas.microsoft.com/office/drawing/2014/main" id="{3718E430-7458-4CCD-94D9-8364CC495323}"/>
            </a:ext>
          </a:extLst>
        </xdr:cNvPr>
        <xdr:cNvSpPr/>
      </xdr:nvSpPr>
      <xdr:spPr>
        <a:xfrm>
          <a:off x="6238875" y="132403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32A0C2F0-F10E-428B-B2AB-E9A62451A057}"/>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84119299-2DBE-41B7-AE85-69EB3B6385A5}"/>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F0E0765-C7D8-45EB-816B-4F749E98DC9D}"/>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91E21D2E-7C85-4197-970B-656035C6953C}"/>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59FE373D-C8B6-4E8F-AA3D-F8E351101670}"/>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18" name="楕円 317">
          <a:extLst>
            <a:ext uri="{FF2B5EF4-FFF2-40B4-BE49-F238E27FC236}">
              <a16:creationId xmlns:a16="http://schemas.microsoft.com/office/drawing/2014/main" id="{6A6BCCA8-705F-4E27-AB08-9E9DDA90F282}"/>
            </a:ext>
          </a:extLst>
        </xdr:cNvPr>
        <xdr:cNvSpPr/>
      </xdr:nvSpPr>
      <xdr:spPr>
        <a:xfrm>
          <a:off x="9401175" y="1378013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160038</xdr:rowOff>
    </xdr:from>
    <xdr:ext cx="469744" cy="259045"/>
    <xdr:sp macro="" textlink="">
      <xdr:nvSpPr>
        <xdr:cNvPr id="319" name="【公営住宅】&#10;一人当たり面積該当値テキスト">
          <a:extLst>
            <a:ext uri="{FF2B5EF4-FFF2-40B4-BE49-F238E27FC236}">
              <a16:creationId xmlns:a16="http://schemas.microsoft.com/office/drawing/2014/main" id="{15C18276-5FE4-4F2A-80F7-B0D000102338}"/>
            </a:ext>
          </a:extLst>
        </xdr:cNvPr>
        <xdr:cNvSpPr txBox="1"/>
      </xdr:nvSpPr>
      <xdr:spPr>
        <a:xfrm>
          <a:off x="9477375" y="1377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17780</xdr:rowOff>
    </xdr:from>
    <xdr:to>
      <xdr:col>50</xdr:col>
      <xdr:colOff>165100</xdr:colOff>
      <xdr:row>85</xdr:row>
      <xdr:rowOff>119380</xdr:rowOff>
    </xdr:to>
    <xdr:sp macro="" textlink="">
      <xdr:nvSpPr>
        <xdr:cNvPr id="320" name="楕円 319">
          <a:extLst>
            <a:ext uri="{FF2B5EF4-FFF2-40B4-BE49-F238E27FC236}">
              <a16:creationId xmlns:a16="http://schemas.microsoft.com/office/drawing/2014/main" id="{844719A8-EE82-4F63-9778-55F562CB8095}"/>
            </a:ext>
          </a:extLst>
        </xdr:cNvPr>
        <xdr:cNvSpPr/>
      </xdr:nvSpPr>
      <xdr:spPr>
        <a:xfrm>
          <a:off x="8639175" y="137909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60961</xdr:rowOff>
    </xdr:from>
    <xdr:to>
      <xdr:col>55</xdr:col>
      <xdr:colOff>0</xdr:colOff>
      <xdr:row>85</xdr:row>
      <xdr:rowOff>68580</xdr:rowOff>
    </xdr:to>
    <xdr:cxnSp macro="">
      <xdr:nvCxnSpPr>
        <xdr:cNvPr id="321" name="直線コネクタ 320">
          <a:extLst>
            <a:ext uri="{FF2B5EF4-FFF2-40B4-BE49-F238E27FC236}">
              <a16:creationId xmlns:a16="http://schemas.microsoft.com/office/drawing/2014/main" id="{8A3D3B9D-8C6C-439B-A376-CC2FB0586E79}"/>
            </a:ext>
          </a:extLst>
        </xdr:cNvPr>
        <xdr:cNvCxnSpPr/>
      </xdr:nvCxnSpPr>
      <xdr:spPr>
        <a:xfrm flipV="1">
          <a:off x="8686800" y="13837286"/>
          <a:ext cx="74295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25400</xdr:rowOff>
    </xdr:from>
    <xdr:to>
      <xdr:col>46</xdr:col>
      <xdr:colOff>38100</xdr:colOff>
      <xdr:row>85</xdr:row>
      <xdr:rowOff>127000</xdr:rowOff>
    </xdr:to>
    <xdr:sp macro="" textlink="">
      <xdr:nvSpPr>
        <xdr:cNvPr id="322" name="楕円 321">
          <a:extLst>
            <a:ext uri="{FF2B5EF4-FFF2-40B4-BE49-F238E27FC236}">
              <a16:creationId xmlns:a16="http://schemas.microsoft.com/office/drawing/2014/main" id="{D3DA7C2D-FBAF-4478-9853-B5699943BEFB}"/>
            </a:ext>
          </a:extLst>
        </xdr:cNvPr>
        <xdr:cNvSpPr/>
      </xdr:nvSpPr>
      <xdr:spPr>
        <a:xfrm>
          <a:off x="7839075" y="13801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68580</xdr:rowOff>
    </xdr:from>
    <xdr:to>
      <xdr:col>50</xdr:col>
      <xdr:colOff>114300</xdr:colOff>
      <xdr:row>85</xdr:row>
      <xdr:rowOff>76200</xdr:rowOff>
    </xdr:to>
    <xdr:cxnSp macro="">
      <xdr:nvCxnSpPr>
        <xdr:cNvPr id="323" name="直線コネクタ 322">
          <a:extLst>
            <a:ext uri="{FF2B5EF4-FFF2-40B4-BE49-F238E27FC236}">
              <a16:creationId xmlns:a16="http://schemas.microsoft.com/office/drawing/2014/main" id="{96F6559D-A212-4A67-902F-12C1844032D2}"/>
            </a:ext>
          </a:extLst>
        </xdr:cNvPr>
        <xdr:cNvCxnSpPr/>
      </xdr:nvCxnSpPr>
      <xdr:spPr>
        <a:xfrm flipV="1">
          <a:off x="7886700" y="13838555"/>
          <a:ext cx="8001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113047</xdr:rowOff>
    </xdr:from>
    <xdr:ext cx="469744" cy="259045"/>
    <xdr:sp macro="" textlink="">
      <xdr:nvSpPr>
        <xdr:cNvPr id="324" name="n_1aveValue【公営住宅】&#10;一人当たり面積">
          <a:extLst>
            <a:ext uri="{FF2B5EF4-FFF2-40B4-BE49-F238E27FC236}">
              <a16:creationId xmlns:a16="http://schemas.microsoft.com/office/drawing/2014/main" id="{BD7D4B88-5E5F-4EE2-AA21-3594D2B25EA7}"/>
            </a:ext>
          </a:extLst>
        </xdr:cNvPr>
        <xdr:cNvSpPr txBox="1"/>
      </xdr:nvSpPr>
      <xdr:spPr>
        <a:xfrm>
          <a:off x="8458277"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5" name="n_2aveValue【公営住宅】&#10;一人当たり面積">
          <a:extLst>
            <a:ext uri="{FF2B5EF4-FFF2-40B4-BE49-F238E27FC236}">
              <a16:creationId xmlns:a16="http://schemas.microsoft.com/office/drawing/2014/main" id="{13A2484E-CEA9-41B2-B53F-B7FD099CEFF1}"/>
            </a:ext>
          </a:extLst>
        </xdr:cNvPr>
        <xdr:cNvSpPr txBox="1"/>
      </xdr:nvSpPr>
      <xdr:spPr>
        <a:xfrm>
          <a:off x="76772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122572</xdr:rowOff>
    </xdr:from>
    <xdr:ext cx="469744" cy="259045"/>
    <xdr:sp macro="" textlink="">
      <xdr:nvSpPr>
        <xdr:cNvPr id="326" name="n_3aveValue【公営住宅】&#10;一人当たり面積">
          <a:extLst>
            <a:ext uri="{FF2B5EF4-FFF2-40B4-BE49-F238E27FC236}">
              <a16:creationId xmlns:a16="http://schemas.microsoft.com/office/drawing/2014/main" id="{4801074E-B94C-4C27-9964-AB650FF60DEF}"/>
            </a:ext>
          </a:extLst>
        </xdr:cNvPr>
        <xdr:cNvSpPr txBox="1"/>
      </xdr:nvSpPr>
      <xdr:spPr>
        <a:xfrm>
          <a:off x="6867602" y="132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61613</xdr:rowOff>
    </xdr:from>
    <xdr:ext cx="469744" cy="259045"/>
    <xdr:sp macro="" textlink="">
      <xdr:nvSpPr>
        <xdr:cNvPr id="327" name="n_4aveValue【公営住宅】&#10;一人当たり面積">
          <a:extLst>
            <a:ext uri="{FF2B5EF4-FFF2-40B4-BE49-F238E27FC236}">
              <a16:creationId xmlns:a16="http://schemas.microsoft.com/office/drawing/2014/main" id="{1845E2CF-4AD4-48CF-85A5-626DB128C2EB}"/>
            </a:ext>
          </a:extLst>
        </xdr:cNvPr>
        <xdr:cNvSpPr txBox="1"/>
      </xdr:nvSpPr>
      <xdr:spPr>
        <a:xfrm>
          <a:off x="6067502" y="130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110507</xdr:rowOff>
    </xdr:from>
    <xdr:ext cx="469744" cy="259045"/>
    <xdr:sp macro="" textlink="">
      <xdr:nvSpPr>
        <xdr:cNvPr id="328" name="n_1mainValue【公営住宅】&#10;一人当たり面積">
          <a:extLst>
            <a:ext uri="{FF2B5EF4-FFF2-40B4-BE49-F238E27FC236}">
              <a16:creationId xmlns:a16="http://schemas.microsoft.com/office/drawing/2014/main" id="{851EE7F7-20DF-45C9-994C-1121F52AD426}"/>
            </a:ext>
          </a:extLst>
        </xdr:cNvPr>
        <xdr:cNvSpPr txBox="1"/>
      </xdr:nvSpPr>
      <xdr:spPr>
        <a:xfrm>
          <a:off x="8458277" y="1388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118127</xdr:rowOff>
    </xdr:from>
    <xdr:ext cx="469744" cy="259045"/>
    <xdr:sp macro="" textlink="">
      <xdr:nvSpPr>
        <xdr:cNvPr id="329" name="n_2mainValue【公営住宅】&#10;一人当たり面積">
          <a:extLst>
            <a:ext uri="{FF2B5EF4-FFF2-40B4-BE49-F238E27FC236}">
              <a16:creationId xmlns:a16="http://schemas.microsoft.com/office/drawing/2014/main" id="{9902E4AF-38CF-4C52-A854-BE63F37FC672}"/>
            </a:ext>
          </a:extLst>
        </xdr:cNvPr>
        <xdr:cNvSpPr txBox="1"/>
      </xdr:nvSpPr>
      <xdr:spPr>
        <a:xfrm>
          <a:off x="7677227" y="1389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60D45431-1E30-4F6B-A4E2-9D64E01E47A9}"/>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1" name="正方形/長方形 330">
          <a:extLst>
            <a:ext uri="{FF2B5EF4-FFF2-40B4-BE49-F238E27FC236}">
              <a16:creationId xmlns:a16="http://schemas.microsoft.com/office/drawing/2014/main" id="{4E36C48B-755E-450A-B230-94ED60BAF29A}"/>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2" name="正方形/長方形 331">
          <a:extLst>
            <a:ext uri="{FF2B5EF4-FFF2-40B4-BE49-F238E27FC236}">
              <a16:creationId xmlns:a16="http://schemas.microsoft.com/office/drawing/2014/main" id="{D18E50B3-CE2B-4BAF-8133-3C6975FBE321}"/>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3" name="正方形/長方形 332">
          <a:extLst>
            <a:ext uri="{FF2B5EF4-FFF2-40B4-BE49-F238E27FC236}">
              <a16:creationId xmlns:a16="http://schemas.microsoft.com/office/drawing/2014/main" id="{96C79307-ECFD-4DE2-B6D6-2C2184971570}"/>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4" name="正方形/長方形 333">
          <a:extLst>
            <a:ext uri="{FF2B5EF4-FFF2-40B4-BE49-F238E27FC236}">
              <a16:creationId xmlns:a16="http://schemas.microsoft.com/office/drawing/2014/main" id="{5EF6F463-9408-40D4-867D-9C177403C063}"/>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4900FFE8-9349-4096-8A42-AB75D3BE4C8E}"/>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B1FC5092-B012-4599-8E13-348C6AC6D557}"/>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39CC64B4-3287-4FB9-AC13-723CEEC58D1F}"/>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8" name="テキスト ボックス 337">
          <a:extLst>
            <a:ext uri="{FF2B5EF4-FFF2-40B4-BE49-F238E27FC236}">
              <a16:creationId xmlns:a16="http://schemas.microsoft.com/office/drawing/2014/main" id="{5CFA5908-1639-40F0-BAA8-8DE0EB4ABEBD}"/>
            </a:ext>
          </a:extLst>
        </xdr:cNvPr>
        <xdr:cNvSpPr txBox="1"/>
      </xdr:nvSpPr>
      <xdr:spPr>
        <a:xfrm>
          <a:off x="339891"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a:extLst>
            <a:ext uri="{FF2B5EF4-FFF2-40B4-BE49-F238E27FC236}">
              <a16:creationId xmlns:a16="http://schemas.microsoft.com/office/drawing/2014/main" id="{A0007AC2-6114-47F9-9B90-8E3E77F16B90}"/>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0" name="テキスト ボックス 339">
          <a:extLst>
            <a:ext uri="{FF2B5EF4-FFF2-40B4-BE49-F238E27FC236}">
              <a16:creationId xmlns:a16="http://schemas.microsoft.com/office/drawing/2014/main" id="{E81810EF-DD29-4A36-9C87-0ACEA815F4C5}"/>
            </a:ext>
          </a:extLst>
        </xdr:cNvPr>
        <xdr:cNvSpPr txBox="1"/>
      </xdr:nvSpPr>
      <xdr:spPr>
        <a:xfrm>
          <a:off x="339891" y="177271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a:extLst>
            <a:ext uri="{FF2B5EF4-FFF2-40B4-BE49-F238E27FC236}">
              <a16:creationId xmlns:a16="http://schemas.microsoft.com/office/drawing/2014/main" id="{6BE58C58-18CC-454E-B6D3-2CD16D4ADB15}"/>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a:extLst>
            <a:ext uri="{FF2B5EF4-FFF2-40B4-BE49-F238E27FC236}">
              <a16:creationId xmlns:a16="http://schemas.microsoft.com/office/drawing/2014/main" id="{7D7D1A87-1090-40D2-B8D3-5FE029339614}"/>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a:extLst>
            <a:ext uri="{FF2B5EF4-FFF2-40B4-BE49-F238E27FC236}">
              <a16:creationId xmlns:a16="http://schemas.microsoft.com/office/drawing/2014/main" id="{CE48051C-A3EA-4D4E-AAE1-13D387C54E29}"/>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a:extLst>
            <a:ext uri="{FF2B5EF4-FFF2-40B4-BE49-F238E27FC236}">
              <a16:creationId xmlns:a16="http://schemas.microsoft.com/office/drawing/2014/main" id="{36D769DC-CEB0-43FD-ADD4-EED2CDD5BF1F}"/>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a:extLst>
            <a:ext uri="{FF2B5EF4-FFF2-40B4-BE49-F238E27FC236}">
              <a16:creationId xmlns:a16="http://schemas.microsoft.com/office/drawing/2014/main" id="{61488C8A-C682-48C5-9576-0346D654FD95}"/>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a:extLst>
            <a:ext uri="{FF2B5EF4-FFF2-40B4-BE49-F238E27FC236}">
              <a16:creationId xmlns:a16="http://schemas.microsoft.com/office/drawing/2014/main" id="{289662A0-CA17-4807-8A03-06C24AE0FAA7}"/>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a:extLst>
            <a:ext uri="{FF2B5EF4-FFF2-40B4-BE49-F238E27FC236}">
              <a16:creationId xmlns:a16="http://schemas.microsoft.com/office/drawing/2014/main" id="{CC9DA6EF-2CD9-4328-AA74-E14639CBE21D}"/>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a:extLst>
            <a:ext uri="{FF2B5EF4-FFF2-40B4-BE49-F238E27FC236}">
              <a16:creationId xmlns:a16="http://schemas.microsoft.com/office/drawing/2014/main" id="{87E98342-AE4C-44E7-A76A-7C0BEED0EBEC}"/>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a:extLst>
            <a:ext uri="{FF2B5EF4-FFF2-40B4-BE49-F238E27FC236}">
              <a16:creationId xmlns:a16="http://schemas.microsoft.com/office/drawing/2014/main" id="{9BFBF5FB-DDEC-4DD4-AA6D-948A35E8EBD7}"/>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0" name="テキスト ボックス 349">
          <a:extLst>
            <a:ext uri="{FF2B5EF4-FFF2-40B4-BE49-F238E27FC236}">
              <a16:creationId xmlns:a16="http://schemas.microsoft.com/office/drawing/2014/main" id="{CDD1E354-BC26-4989-89CF-EA652E2EFF35}"/>
            </a:ext>
          </a:extLst>
        </xdr:cNvPr>
        <xdr:cNvSpPr txBox="1"/>
      </xdr:nvSpPr>
      <xdr:spPr>
        <a:xfrm>
          <a:off x="339891" y="160879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3CE59EF4-7961-416F-AA88-5DD1D7A052E5}"/>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2" name="テキスト ボックス 351">
          <a:extLst>
            <a:ext uri="{FF2B5EF4-FFF2-40B4-BE49-F238E27FC236}">
              <a16:creationId xmlns:a16="http://schemas.microsoft.com/office/drawing/2014/main" id="{7FBB01E4-A4EE-4A09-880C-F8CA8D1719BE}"/>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a:extLst>
            <a:ext uri="{FF2B5EF4-FFF2-40B4-BE49-F238E27FC236}">
              <a16:creationId xmlns:a16="http://schemas.microsoft.com/office/drawing/2014/main" id="{2A5D667B-3EC8-42DA-BF1E-B88E8FF49F58}"/>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66402</xdr:rowOff>
    </xdr:from>
    <xdr:to>
      <xdr:col>24</xdr:col>
      <xdr:colOff>62865</xdr:colOff>
      <xdr:row>108</xdr:row>
      <xdr:rowOff>89263</xdr:rowOff>
    </xdr:to>
    <xdr:cxnSp macro="">
      <xdr:nvCxnSpPr>
        <xdr:cNvPr id="354" name="直線コネクタ 353">
          <a:extLst>
            <a:ext uri="{FF2B5EF4-FFF2-40B4-BE49-F238E27FC236}">
              <a16:creationId xmlns:a16="http://schemas.microsoft.com/office/drawing/2014/main" id="{E23BCC17-4F3A-4949-9D44-3E1EF3A7FAA2}"/>
            </a:ext>
          </a:extLst>
        </xdr:cNvPr>
        <xdr:cNvCxnSpPr/>
      </xdr:nvCxnSpPr>
      <xdr:spPr>
        <a:xfrm flipV="1">
          <a:off x="4179570" y="16357327"/>
          <a:ext cx="1270" cy="1388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93090</xdr:rowOff>
    </xdr:from>
    <xdr:ext cx="405111" cy="259045"/>
    <xdr:sp macro="" textlink="">
      <xdr:nvSpPr>
        <xdr:cNvPr id="355" name="【港湾・漁港】&#10;有形固定資産減価償却率最小値テキスト">
          <a:extLst>
            <a:ext uri="{FF2B5EF4-FFF2-40B4-BE49-F238E27FC236}">
              <a16:creationId xmlns:a16="http://schemas.microsoft.com/office/drawing/2014/main" id="{1CCBBC83-9059-427A-B2A4-D994465810D6}"/>
            </a:ext>
          </a:extLst>
        </xdr:cNvPr>
        <xdr:cNvSpPr txBox="1"/>
      </xdr:nvSpPr>
      <xdr:spPr>
        <a:xfrm>
          <a:off x="4229100" y="1775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56" name="直線コネクタ 355">
          <a:extLst>
            <a:ext uri="{FF2B5EF4-FFF2-40B4-BE49-F238E27FC236}">
              <a16:creationId xmlns:a16="http://schemas.microsoft.com/office/drawing/2014/main" id="{C7B46833-EF89-400E-8682-E07223426944}"/>
            </a:ext>
          </a:extLst>
        </xdr:cNvPr>
        <xdr:cNvCxnSpPr/>
      </xdr:nvCxnSpPr>
      <xdr:spPr>
        <a:xfrm>
          <a:off x="4105275" y="177454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13079</xdr:rowOff>
    </xdr:from>
    <xdr:ext cx="405111" cy="259045"/>
    <xdr:sp macro="" textlink="">
      <xdr:nvSpPr>
        <xdr:cNvPr id="357" name="【港湾・漁港】&#10;有形固定資産減価償却率最大値テキスト">
          <a:extLst>
            <a:ext uri="{FF2B5EF4-FFF2-40B4-BE49-F238E27FC236}">
              <a16:creationId xmlns:a16="http://schemas.microsoft.com/office/drawing/2014/main" id="{02F554E4-8090-4F6E-8477-2DCFC001A153}"/>
            </a:ext>
          </a:extLst>
        </xdr:cNvPr>
        <xdr:cNvSpPr txBox="1"/>
      </xdr:nvSpPr>
      <xdr:spPr>
        <a:xfrm>
          <a:off x="4229100" y="161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66402</xdr:rowOff>
    </xdr:from>
    <xdr:to>
      <xdr:col>24</xdr:col>
      <xdr:colOff>152400</xdr:colOff>
      <xdr:row>100</xdr:row>
      <xdr:rowOff>66402</xdr:rowOff>
    </xdr:to>
    <xdr:cxnSp macro="">
      <xdr:nvCxnSpPr>
        <xdr:cNvPr id="358" name="直線コネクタ 357">
          <a:extLst>
            <a:ext uri="{FF2B5EF4-FFF2-40B4-BE49-F238E27FC236}">
              <a16:creationId xmlns:a16="http://schemas.microsoft.com/office/drawing/2014/main" id="{687A2768-2CDF-4897-92A8-970AEE383850}"/>
            </a:ext>
          </a:extLst>
        </xdr:cNvPr>
        <xdr:cNvCxnSpPr/>
      </xdr:nvCxnSpPr>
      <xdr:spPr>
        <a:xfrm>
          <a:off x="4105275" y="163573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80571</xdr:rowOff>
    </xdr:from>
    <xdr:ext cx="405111" cy="259045"/>
    <xdr:sp macro="" textlink="">
      <xdr:nvSpPr>
        <xdr:cNvPr id="359" name="【港湾・漁港】&#10;有形固定資産減価償却率平均値テキスト">
          <a:extLst>
            <a:ext uri="{FF2B5EF4-FFF2-40B4-BE49-F238E27FC236}">
              <a16:creationId xmlns:a16="http://schemas.microsoft.com/office/drawing/2014/main" id="{5CC17E42-585A-4975-B37D-8F4C7EA56089}"/>
            </a:ext>
          </a:extLst>
        </xdr:cNvPr>
        <xdr:cNvSpPr txBox="1"/>
      </xdr:nvSpPr>
      <xdr:spPr>
        <a:xfrm>
          <a:off x="4229100" y="172287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102144</xdr:rowOff>
    </xdr:from>
    <xdr:to>
      <xdr:col>24</xdr:col>
      <xdr:colOff>114300</xdr:colOff>
      <xdr:row>106</xdr:row>
      <xdr:rowOff>32294</xdr:rowOff>
    </xdr:to>
    <xdr:sp macro="" textlink="">
      <xdr:nvSpPr>
        <xdr:cNvPr id="360" name="フローチャート: 判断 359">
          <a:extLst>
            <a:ext uri="{FF2B5EF4-FFF2-40B4-BE49-F238E27FC236}">
              <a16:creationId xmlns:a16="http://schemas.microsoft.com/office/drawing/2014/main" id="{700D6124-4447-42C9-9A9F-A92C8AD5D7DC}"/>
            </a:ext>
          </a:extLst>
        </xdr:cNvPr>
        <xdr:cNvSpPr/>
      </xdr:nvSpPr>
      <xdr:spPr>
        <a:xfrm>
          <a:off x="4124325" y="17250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53158</xdr:rowOff>
    </xdr:from>
    <xdr:to>
      <xdr:col>20</xdr:col>
      <xdr:colOff>38100</xdr:colOff>
      <xdr:row>105</xdr:row>
      <xdr:rowOff>154758</xdr:rowOff>
    </xdr:to>
    <xdr:sp macro="" textlink="">
      <xdr:nvSpPr>
        <xdr:cNvPr id="361" name="フローチャート: 判断 360">
          <a:extLst>
            <a:ext uri="{FF2B5EF4-FFF2-40B4-BE49-F238E27FC236}">
              <a16:creationId xmlns:a16="http://schemas.microsoft.com/office/drawing/2014/main" id="{0B895005-1180-41BE-9E3A-3ECEF0925CFD}"/>
            </a:ext>
          </a:extLst>
        </xdr:cNvPr>
        <xdr:cNvSpPr/>
      </xdr:nvSpPr>
      <xdr:spPr>
        <a:xfrm>
          <a:off x="3381375" y="171949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156029</xdr:rowOff>
    </xdr:from>
    <xdr:to>
      <xdr:col>15</xdr:col>
      <xdr:colOff>101600</xdr:colOff>
      <xdr:row>105</xdr:row>
      <xdr:rowOff>86179</xdr:rowOff>
    </xdr:to>
    <xdr:sp macro="" textlink="">
      <xdr:nvSpPr>
        <xdr:cNvPr id="362" name="フローチャート: 判断 361">
          <a:extLst>
            <a:ext uri="{FF2B5EF4-FFF2-40B4-BE49-F238E27FC236}">
              <a16:creationId xmlns:a16="http://schemas.microsoft.com/office/drawing/2014/main" id="{F2F4262D-8DB2-4B9B-9ECC-EB29EA8859CE}"/>
            </a:ext>
          </a:extLst>
        </xdr:cNvPr>
        <xdr:cNvSpPr/>
      </xdr:nvSpPr>
      <xdr:spPr>
        <a:xfrm>
          <a:off x="2571750" y="171327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363" name="フローチャート: 判断 362">
          <a:extLst>
            <a:ext uri="{FF2B5EF4-FFF2-40B4-BE49-F238E27FC236}">
              <a16:creationId xmlns:a16="http://schemas.microsoft.com/office/drawing/2014/main" id="{BDA5E32D-39E3-4057-BD35-67F08079271C}"/>
            </a:ext>
          </a:extLst>
        </xdr:cNvPr>
        <xdr:cNvSpPr/>
      </xdr:nvSpPr>
      <xdr:spPr>
        <a:xfrm>
          <a:off x="1781175" y="171166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29D6DF4F-8B66-417C-A7D2-34057BD606D4}"/>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57DC13BA-18FE-4D86-A12E-891DA7520E5B}"/>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36855227-F836-45AB-BE11-31FFD9EECDDA}"/>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883C1CD8-B2C3-4D36-B664-A22AE97938C5}"/>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5C724865-4392-4982-B545-78529D3830CD}"/>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64588</xdr:rowOff>
    </xdr:from>
    <xdr:to>
      <xdr:col>24</xdr:col>
      <xdr:colOff>114300</xdr:colOff>
      <xdr:row>104</xdr:row>
      <xdr:rowOff>166188</xdr:rowOff>
    </xdr:to>
    <xdr:sp macro="" textlink="">
      <xdr:nvSpPr>
        <xdr:cNvPr id="369" name="楕円 368">
          <a:extLst>
            <a:ext uri="{FF2B5EF4-FFF2-40B4-BE49-F238E27FC236}">
              <a16:creationId xmlns:a16="http://schemas.microsoft.com/office/drawing/2014/main" id="{819C1448-3C85-4BD7-860D-6C5DE3041BC5}"/>
            </a:ext>
          </a:extLst>
        </xdr:cNvPr>
        <xdr:cNvSpPr/>
      </xdr:nvSpPr>
      <xdr:spPr>
        <a:xfrm>
          <a:off x="4124325" y="170413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87465</xdr:rowOff>
    </xdr:from>
    <xdr:ext cx="405111" cy="259045"/>
    <xdr:sp macro="" textlink="">
      <xdr:nvSpPr>
        <xdr:cNvPr id="370" name="【港湾・漁港】&#10;有形固定資産減価償却率該当値テキスト">
          <a:extLst>
            <a:ext uri="{FF2B5EF4-FFF2-40B4-BE49-F238E27FC236}">
              <a16:creationId xmlns:a16="http://schemas.microsoft.com/office/drawing/2014/main" id="{00D29ECD-9937-4C1A-B594-D7FCB81DCE68}"/>
            </a:ext>
          </a:extLst>
        </xdr:cNvPr>
        <xdr:cNvSpPr txBox="1"/>
      </xdr:nvSpPr>
      <xdr:spPr>
        <a:xfrm>
          <a:off x="4229100" y="168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128270</xdr:rowOff>
    </xdr:from>
    <xdr:to>
      <xdr:col>20</xdr:col>
      <xdr:colOff>38100</xdr:colOff>
      <xdr:row>104</xdr:row>
      <xdr:rowOff>58420</xdr:rowOff>
    </xdr:to>
    <xdr:sp macro="" textlink="">
      <xdr:nvSpPr>
        <xdr:cNvPr id="371" name="楕円 370">
          <a:extLst>
            <a:ext uri="{FF2B5EF4-FFF2-40B4-BE49-F238E27FC236}">
              <a16:creationId xmlns:a16="http://schemas.microsoft.com/office/drawing/2014/main" id="{0C9F0BC5-456A-477C-B8C9-024E8F8449AD}"/>
            </a:ext>
          </a:extLst>
        </xdr:cNvPr>
        <xdr:cNvSpPr/>
      </xdr:nvSpPr>
      <xdr:spPr>
        <a:xfrm>
          <a:off x="3381375" y="169271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115388</xdr:rowOff>
    </xdr:to>
    <xdr:cxnSp macro="">
      <xdr:nvCxnSpPr>
        <xdr:cNvPr id="372" name="直線コネクタ 371">
          <a:extLst>
            <a:ext uri="{FF2B5EF4-FFF2-40B4-BE49-F238E27FC236}">
              <a16:creationId xmlns:a16="http://schemas.microsoft.com/office/drawing/2014/main" id="{1EB6D0C3-F7FB-4209-8B85-508AC9FA659B}"/>
            </a:ext>
          </a:extLst>
        </xdr:cNvPr>
        <xdr:cNvCxnSpPr/>
      </xdr:nvCxnSpPr>
      <xdr:spPr>
        <a:xfrm>
          <a:off x="3429000" y="16984345"/>
          <a:ext cx="752475" cy="10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116839</xdr:rowOff>
    </xdr:from>
    <xdr:to>
      <xdr:col>15</xdr:col>
      <xdr:colOff>101600</xdr:colOff>
      <xdr:row>103</xdr:row>
      <xdr:rowOff>46989</xdr:rowOff>
    </xdr:to>
    <xdr:sp macro="" textlink="">
      <xdr:nvSpPr>
        <xdr:cNvPr id="373" name="楕円 372">
          <a:extLst>
            <a:ext uri="{FF2B5EF4-FFF2-40B4-BE49-F238E27FC236}">
              <a16:creationId xmlns:a16="http://schemas.microsoft.com/office/drawing/2014/main" id="{2212415A-87A3-4933-9192-A487EC08D4F2}"/>
            </a:ext>
          </a:extLst>
        </xdr:cNvPr>
        <xdr:cNvSpPr/>
      </xdr:nvSpPr>
      <xdr:spPr>
        <a:xfrm>
          <a:off x="2571750" y="167474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167639</xdr:rowOff>
    </xdr:from>
    <xdr:to>
      <xdr:col>19</xdr:col>
      <xdr:colOff>177800</xdr:colOff>
      <xdr:row>104</xdr:row>
      <xdr:rowOff>7620</xdr:rowOff>
    </xdr:to>
    <xdr:cxnSp macro="">
      <xdr:nvCxnSpPr>
        <xdr:cNvPr id="374" name="直線コネクタ 373">
          <a:extLst>
            <a:ext uri="{FF2B5EF4-FFF2-40B4-BE49-F238E27FC236}">
              <a16:creationId xmlns:a16="http://schemas.microsoft.com/office/drawing/2014/main" id="{B0A7B52F-DB4A-44D9-B40B-2DBC46298D8F}"/>
            </a:ext>
          </a:extLst>
        </xdr:cNvPr>
        <xdr:cNvCxnSpPr/>
      </xdr:nvCxnSpPr>
      <xdr:spPr>
        <a:xfrm>
          <a:off x="2619375" y="16795114"/>
          <a:ext cx="809625" cy="1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145885</xdr:rowOff>
    </xdr:from>
    <xdr:ext cx="405111" cy="259045"/>
    <xdr:sp macro="" textlink="">
      <xdr:nvSpPr>
        <xdr:cNvPr id="375" name="n_1aveValue【港湾・漁港】&#10;有形固定資産減価償却率">
          <a:extLst>
            <a:ext uri="{FF2B5EF4-FFF2-40B4-BE49-F238E27FC236}">
              <a16:creationId xmlns:a16="http://schemas.microsoft.com/office/drawing/2014/main" id="{D2A61738-250F-4EDC-94C0-0145D32F120A}"/>
            </a:ext>
          </a:extLst>
        </xdr:cNvPr>
        <xdr:cNvSpPr txBox="1"/>
      </xdr:nvSpPr>
      <xdr:spPr>
        <a:xfrm>
          <a:off x="3239144" y="172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77306</xdr:rowOff>
    </xdr:from>
    <xdr:ext cx="405111" cy="259045"/>
    <xdr:sp macro="" textlink="">
      <xdr:nvSpPr>
        <xdr:cNvPr id="376" name="n_2aveValue【港湾・漁港】&#10;有形固定資産減価償却率">
          <a:extLst>
            <a:ext uri="{FF2B5EF4-FFF2-40B4-BE49-F238E27FC236}">
              <a16:creationId xmlns:a16="http://schemas.microsoft.com/office/drawing/2014/main" id="{85E895F6-EBD8-459C-92F3-C7745DEE791F}"/>
            </a:ext>
          </a:extLst>
        </xdr:cNvPr>
        <xdr:cNvSpPr txBox="1"/>
      </xdr:nvSpPr>
      <xdr:spPr>
        <a:xfrm>
          <a:off x="2439044" y="1722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92908</xdr:rowOff>
    </xdr:from>
    <xdr:ext cx="405111" cy="259045"/>
    <xdr:sp macro="" textlink="">
      <xdr:nvSpPr>
        <xdr:cNvPr id="377" name="n_3aveValue【港湾・漁港】&#10;有形固定資産減価償却率">
          <a:extLst>
            <a:ext uri="{FF2B5EF4-FFF2-40B4-BE49-F238E27FC236}">
              <a16:creationId xmlns:a16="http://schemas.microsoft.com/office/drawing/2014/main" id="{2AFC7AA4-DD92-49CE-8A72-D83D27A7B1A4}"/>
            </a:ext>
          </a:extLst>
        </xdr:cNvPr>
        <xdr:cNvSpPr txBox="1"/>
      </xdr:nvSpPr>
      <xdr:spPr>
        <a:xfrm>
          <a:off x="1648469" y="1689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74947</xdr:rowOff>
    </xdr:from>
    <xdr:ext cx="405111" cy="259045"/>
    <xdr:sp macro="" textlink="">
      <xdr:nvSpPr>
        <xdr:cNvPr id="378" name="n_1mainValue【港湾・漁港】&#10;有形固定資産減価償却率">
          <a:extLst>
            <a:ext uri="{FF2B5EF4-FFF2-40B4-BE49-F238E27FC236}">
              <a16:creationId xmlns:a16="http://schemas.microsoft.com/office/drawing/2014/main" id="{575D2D10-727A-46FF-8D93-18FE7706860B}"/>
            </a:ext>
          </a:extLst>
        </xdr:cNvPr>
        <xdr:cNvSpPr txBox="1"/>
      </xdr:nvSpPr>
      <xdr:spPr>
        <a:xfrm>
          <a:off x="3239144" y="1670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379" name="n_2mainValue【港湾・漁港】&#10;有形固定資産減価償却率">
          <a:extLst>
            <a:ext uri="{FF2B5EF4-FFF2-40B4-BE49-F238E27FC236}">
              <a16:creationId xmlns:a16="http://schemas.microsoft.com/office/drawing/2014/main" id="{F7DED710-6A46-4BD2-833E-DEED0CD8F282}"/>
            </a:ext>
          </a:extLst>
        </xdr:cNvPr>
        <xdr:cNvSpPr txBox="1"/>
      </xdr:nvSpPr>
      <xdr:spPr>
        <a:xfrm>
          <a:off x="2439044" y="1652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14115A3-7C25-4444-BF84-865652BADDE7}"/>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1" name="正方形/長方形 380">
          <a:extLst>
            <a:ext uri="{FF2B5EF4-FFF2-40B4-BE49-F238E27FC236}">
              <a16:creationId xmlns:a16="http://schemas.microsoft.com/office/drawing/2014/main" id="{1E053203-98B2-4483-824E-85722CC26C71}"/>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2" name="正方形/長方形 381">
          <a:extLst>
            <a:ext uri="{FF2B5EF4-FFF2-40B4-BE49-F238E27FC236}">
              <a16:creationId xmlns:a16="http://schemas.microsoft.com/office/drawing/2014/main" id="{F17F9026-9755-4D98-8691-A0D3D1079C2E}"/>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3" name="正方形/長方形 382">
          <a:extLst>
            <a:ext uri="{FF2B5EF4-FFF2-40B4-BE49-F238E27FC236}">
              <a16:creationId xmlns:a16="http://schemas.microsoft.com/office/drawing/2014/main" id="{428CD5C8-E6B8-4D04-A1BB-845F33E610D8}"/>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84" name="正方形/長方形 383">
          <a:extLst>
            <a:ext uri="{FF2B5EF4-FFF2-40B4-BE49-F238E27FC236}">
              <a16:creationId xmlns:a16="http://schemas.microsoft.com/office/drawing/2014/main" id="{ADCBFB1A-9976-4EA4-9371-D258FC97830F}"/>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C952653B-DBBD-4A6F-9FA6-5070F65A4E3C}"/>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a:extLst>
            <a:ext uri="{FF2B5EF4-FFF2-40B4-BE49-F238E27FC236}">
              <a16:creationId xmlns:a16="http://schemas.microsoft.com/office/drawing/2014/main" id="{DFE4D78A-0330-46B0-AEA1-2051AEC68A8F}"/>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a:extLst>
            <a:ext uri="{FF2B5EF4-FFF2-40B4-BE49-F238E27FC236}">
              <a16:creationId xmlns:a16="http://schemas.microsoft.com/office/drawing/2014/main" id="{1F045196-E9F4-4430-881B-AD81A3BE3F50}"/>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8" name="直線コネクタ 387">
          <a:extLst>
            <a:ext uri="{FF2B5EF4-FFF2-40B4-BE49-F238E27FC236}">
              <a16:creationId xmlns:a16="http://schemas.microsoft.com/office/drawing/2014/main" id="{14834734-152A-4C54-8DB7-F28FAD79EFC4}"/>
            </a:ext>
          </a:extLst>
        </xdr:cNvPr>
        <xdr:cNvCxnSpPr/>
      </xdr:nvCxnSpPr>
      <xdr:spPr>
        <a:xfrm>
          <a:off x="5953125" y="178661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9" name="テキスト ボックス 388">
          <a:extLst>
            <a:ext uri="{FF2B5EF4-FFF2-40B4-BE49-F238E27FC236}">
              <a16:creationId xmlns:a16="http://schemas.microsoft.com/office/drawing/2014/main" id="{6B418409-0405-40AC-B0D7-4101237CD225}"/>
            </a:ext>
          </a:extLst>
        </xdr:cNvPr>
        <xdr:cNvSpPr txBox="1"/>
      </xdr:nvSpPr>
      <xdr:spPr>
        <a:xfrm>
          <a:off x="5723389" y="17727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0" name="直線コネクタ 389">
          <a:extLst>
            <a:ext uri="{FF2B5EF4-FFF2-40B4-BE49-F238E27FC236}">
              <a16:creationId xmlns:a16="http://schemas.microsoft.com/office/drawing/2014/main" id="{7E3413D6-FE70-4F06-90B4-CCC10B9810ED}"/>
            </a:ext>
          </a:extLst>
        </xdr:cNvPr>
        <xdr:cNvCxnSpPr/>
      </xdr:nvCxnSpPr>
      <xdr:spPr>
        <a:xfrm>
          <a:off x="5953125" y="175364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91" name="テキスト ボックス 390">
          <a:extLst>
            <a:ext uri="{FF2B5EF4-FFF2-40B4-BE49-F238E27FC236}">
              <a16:creationId xmlns:a16="http://schemas.microsoft.com/office/drawing/2014/main" id="{565409EE-02D2-44B1-8202-7ABB8DBEA50E}"/>
            </a:ext>
          </a:extLst>
        </xdr:cNvPr>
        <xdr:cNvSpPr txBox="1"/>
      </xdr:nvSpPr>
      <xdr:spPr>
        <a:xfrm>
          <a:off x="5421206" y="174005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2" name="直線コネクタ 391">
          <a:extLst>
            <a:ext uri="{FF2B5EF4-FFF2-40B4-BE49-F238E27FC236}">
              <a16:creationId xmlns:a16="http://schemas.microsoft.com/office/drawing/2014/main" id="{9B09B8B6-880D-4335-BCAE-F89EC38B13C6}"/>
            </a:ext>
          </a:extLst>
        </xdr:cNvPr>
        <xdr:cNvCxnSpPr/>
      </xdr:nvCxnSpPr>
      <xdr:spPr>
        <a:xfrm>
          <a:off x="5953125" y="172098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93" name="テキスト ボックス 392">
          <a:extLst>
            <a:ext uri="{FF2B5EF4-FFF2-40B4-BE49-F238E27FC236}">
              <a16:creationId xmlns:a16="http://schemas.microsoft.com/office/drawing/2014/main" id="{B7504F71-9B88-4C8B-8F95-94C387192482}"/>
            </a:ext>
          </a:extLst>
        </xdr:cNvPr>
        <xdr:cNvSpPr txBox="1"/>
      </xdr:nvSpPr>
      <xdr:spPr>
        <a:xfrm>
          <a:off x="5421206" y="170708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4" name="直線コネクタ 393">
          <a:extLst>
            <a:ext uri="{FF2B5EF4-FFF2-40B4-BE49-F238E27FC236}">
              <a16:creationId xmlns:a16="http://schemas.microsoft.com/office/drawing/2014/main" id="{77B309E0-A916-4B12-B3F4-B9B147570B6B}"/>
            </a:ext>
          </a:extLst>
        </xdr:cNvPr>
        <xdr:cNvCxnSpPr/>
      </xdr:nvCxnSpPr>
      <xdr:spPr>
        <a:xfrm>
          <a:off x="5953125" y="168896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5" name="テキスト ボックス 394">
          <a:extLst>
            <a:ext uri="{FF2B5EF4-FFF2-40B4-BE49-F238E27FC236}">
              <a16:creationId xmlns:a16="http://schemas.microsoft.com/office/drawing/2014/main" id="{FD614CB7-A209-419A-BF91-0527E2BDC3E6}"/>
            </a:ext>
          </a:extLst>
        </xdr:cNvPr>
        <xdr:cNvSpPr txBox="1"/>
      </xdr:nvSpPr>
      <xdr:spPr>
        <a:xfrm>
          <a:off x="5421206" y="16744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6" name="直線コネクタ 395">
          <a:extLst>
            <a:ext uri="{FF2B5EF4-FFF2-40B4-BE49-F238E27FC236}">
              <a16:creationId xmlns:a16="http://schemas.microsoft.com/office/drawing/2014/main" id="{9FDF661E-D858-4D0A-8277-53337C55BF02}"/>
            </a:ext>
          </a:extLst>
        </xdr:cNvPr>
        <xdr:cNvCxnSpPr/>
      </xdr:nvCxnSpPr>
      <xdr:spPr>
        <a:xfrm>
          <a:off x="5953125" y="165630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97" name="テキスト ボックス 396">
          <a:extLst>
            <a:ext uri="{FF2B5EF4-FFF2-40B4-BE49-F238E27FC236}">
              <a16:creationId xmlns:a16="http://schemas.microsoft.com/office/drawing/2014/main" id="{8306AC84-96BD-4CE8-A6E2-7BF12490C5A5}"/>
            </a:ext>
          </a:extLst>
        </xdr:cNvPr>
        <xdr:cNvSpPr txBox="1"/>
      </xdr:nvSpPr>
      <xdr:spPr>
        <a:xfrm>
          <a:off x="5324703" y="1641449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8" name="直線コネクタ 397">
          <a:extLst>
            <a:ext uri="{FF2B5EF4-FFF2-40B4-BE49-F238E27FC236}">
              <a16:creationId xmlns:a16="http://schemas.microsoft.com/office/drawing/2014/main" id="{FBE88E50-7168-4DC8-8A10-52B0C84C1E5F}"/>
            </a:ext>
          </a:extLst>
        </xdr:cNvPr>
        <xdr:cNvCxnSpPr/>
      </xdr:nvCxnSpPr>
      <xdr:spPr>
        <a:xfrm>
          <a:off x="5953125" y="162333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99" name="テキスト ボックス 398">
          <a:extLst>
            <a:ext uri="{FF2B5EF4-FFF2-40B4-BE49-F238E27FC236}">
              <a16:creationId xmlns:a16="http://schemas.microsoft.com/office/drawing/2014/main" id="{CA02FF5F-211E-47CF-B53E-6D56304FE3A0}"/>
            </a:ext>
          </a:extLst>
        </xdr:cNvPr>
        <xdr:cNvSpPr txBox="1"/>
      </xdr:nvSpPr>
      <xdr:spPr>
        <a:xfrm>
          <a:off x="5324703" y="1608792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58DEAF85-A2A1-4F08-9007-30E1461CC57B}"/>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1" name="テキスト ボックス 400">
          <a:extLst>
            <a:ext uri="{FF2B5EF4-FFF2-40B4-BE49-F238E27FC236}">
              <a16:creationId xmlns:a16="http://schemas.microsoft.com/office/drawing/2014/main" id="{1D63F1B3-8CFC-49D4-B832-DE973825B5B6}"/>
            </a:ext>
          </a:extLst>
        </xdr:cNvPr>
        <xdr:cNvSpPr txBox="1"/>
      </xdr:nvSpPr>
      <xdr:spPr>
        <a:xfrm>
          <a:off x="5324703" y="157613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a:extLst>
            <a:ext uri="{FF2B5EF4-FFF2-40B4-BE49-F238E27FC236}">
              <a16:creationId xmlns:a16="http://schemas.microsoft.com/office/drawing/2014/main" id="{E1477D5F-DDC9-4098-9823-9A07AA22DA99}"/>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35181</xdr:rowOff>
    </xdr:from>
    <xdr:to>
      <xdr:col>54</xdr:col>
      <xdr:colOff>189865</xdr:colOff>
      <xdr:row>108</xdr:row>
      <xdr:rowOff>21127</xdr:rowOff>
    </xdr:to>
    <xdr:cxnSp macro="">
      <xdr:nvCxnSpPr>
        <xdr:cNvPr id="403" name="直線コネクタ 402">
          <a:extLst>
            <a:ext uri="{FF2B5EF4-FFF2-40B4-BE49-F238E27FC236}">
              <a16:creationId xmlns:a16="http://schemas.microsoft.com/office/drawing/2014/main" id="{D8EE15D4-B5C8-4236-A8AB-6C04835C970D}"/>
            </a:ext>
          </a:extLst>
        </xdr:cNvPr>
        <xdr:cNvCxnSpPr/>
      </xdr:nvCxnSpPr>
      <xdr:spPr>
        <a:xfrm flipV="1">
          <a:off x="9427845" y="16151481"/>
          <a:ext cx="1270" cy="152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24954</xdr:rowOff>
    </xdr:from>
    <xdr:ext cx="599010" cy="259045"/>
    <xdr:sp macro="" textlink="">
      <xdr:nvSpPr>
        <xdr:cNvPr id="404" name="【港湾・漁港】&#10;一人当たり有形固定資産（償却資産）額最小値テキスト">
          <a:extLst>
            <a:ext uri="{FF2B5EF4-FFF2-40B4-BE49-F238E27FC236}">
              <a16:creationId xmlns:a16="http://schemas.microsoft.com/office/drawing/2014/main" id="{83ED0F83-750F-4B98-960E-A1F2578CAD2A}"/>
            </a:ext>
          </a:extLst>
        </xdr:cNvPr>
        <xdr:cNvSpPr txBox="1"/>
      </xdr:nvSpPr>
      <xdr:spPr>
        <a:xfrm>
          <a:off x="9477375" y="1768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21127</xdr:rowOff>
    </xdr:from>
    <xdr:to>
      <xdr:col>55</xdr:col>
      <xdr:colOff>88900</xdr:colOff>
      <xdr:row>108</xdr:row>
      <xdr:rowOff>21127</xdr:rowOff>
    </xdr:to>
    <xdr:cxnSp macro="">
      <xdr:nvCxnSpPr>
        <xdr:cNvPr id="405" name="直線コネクタ 404">
          <a:extLst>
            <a:ext uri="{FF2B5EF4-FFF2-40B4-BE49-F238E27FC236}">
              <a16:creationId xmlns:a16="http://schemas.microsoft.com/office/drawing/2014/main" id="{A8A10240-0F6D-4C1F-86C5-55B6679F4AD0}"/>
            </a:ext>
          </a:extLst>
        </xdr:cNvPr>
        <xdr:cNvCxnSpPr/>
      </xdr:nvCxnSpPr>
      <xdr:spPr>
        <a:xfrm>
          <a:off x="9363075" y="1768047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153308</xdr:rowOff>
    </xdr:from>
    <xdr:ext cx="690189" cy="259045"/>
    <xdr:sp macro="" textlink="">
      <xdr:nvSpPr>
        <xdr:cNvPr id="406" name="【港湾・漁港】&#10;一人当たり有形固定資産（償却資産）額最大値テキスト">
          <a:extLst>
            <a:ext uri="{FF2B5EF4-FFF2-40B4-BE49-F238E27FC236}">
              <a16:creationId xmlns:a16="http://schemas.microsoft.com/office/drawing/2014/main" id="{830C823D-F588-49F0-A464-D21100407E22}"/>
            </a:ext>
          </a:extLst>
        </xdr:cNvPr>
        <xdr:cNvSpPr txBox="1"/>
      </xdr:nvSpPr>
      <xdr:spPr>
        <a:xfrm>
          <a:off x="9477375" y="159267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35181</xdr:rowOff>
    </xdr:from>
    <xdr:to>
      <xdr:col>55</xdr:col>
      <xdr:colOff>88900</xdr:colOff>
      <xdr:row>99</xdr:row>
      <xdr:rowOff>35181</xdr:rowOff>
    </xdr:to>
    <xdr:cxnSp macro="">
      <xdr:nvCxnSpPr>
        <xdr:cNvPr id="407" name="直線コネクタ 406">
          <a:extLst>
            <a:ext uri="{FF2B5EF4-FFF2-40B4-BE49-F238E27FC236}">
              <a16:creationId xmlns:a16="http://schemas.microsoft.com/office/drawing/2014/main" id="{46162C18-7E90-4EF0-BDB7-F0F9DFA2D38B}"/>
            </a:ext>
          </a:extLst>
        </xdr:cNvPr>
        <xdr:cNvCxnSpPr/>
      </xdr:nvCxnSpPr>
      <xdr:spPr>
        <a:xfrm>
          <a:off x="9363075" y="1615148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57828</xdr:rowOff>
    </xdr:from>
    <xdr:ext cx="599010" cy="259045"/>
    <xdr:sp macro="" textlink="">
      <xdr:nvSpPr>
        <xdr:cNvPr id="408" name="【港湾・漁港】&#10;一人当たり有形固定資産（償却資産）額平均値テキスト">
          <a:extLst>
            <a:ext uri="{FF2B5EF4-FFF2-40B4-BE49-F238E27FC236}">
              <a16:creationId xmlns:a16="http://schemas.microsoft.com/office/drawing/2014/main" id="{5600DF03-7A1D-4A8A-AA43-1994A8E8F36F}"/>
            </a:ext>
          </a:extLst>
        </xdr:cNvPr>
        <xdr:cNvSpPr txBox="1"/>
      </xdr:nvSpPr>
      <xdr:spPr>
        <a:xfrm>
          <a:off x="9477375" y="17031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34951</xdr:rowOff>
    </xdr:from>
    <xdr:to>
      <xdr:col>55</xdr:col>
      <xdr:colOff>50800</xdr:colOff>
      <xdr:row>105</xdr:row>
      <xdr:rowOff>136551</xdr:rowOff>
    </xdr:to>
    <xdr:sp macro="" textlink="">
      <xdr:nvSpPr>
        <xdr:cNvPr id="409" name="フローチャート: 判断 408">
          <a:extLst>
            <a:ext uri="{FF2B5EF4-FFF2-40B4-BE49-F238E27FC236}">
              <a16:creationId xmlns:a16="http://schemas.microsoft.com/office/drawing/2014/main" id="{DF7E32F7-5EC9-481E-ACA2-D0EDE3B5DAF9}"/>
            </a:ext>
          </a:extLst>
        </xdr:cNvPr>
        <xdr:cNvSpPr/>
      </xdr:nvSpPr>
      <xdr:spPr>
        <a:xfrm>
          <a:off x="9401175" y="17179951"/>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82703</xdr:rowOff>
    </xdr:from>
    <xdr:to>
      <xdr:col>50</xdr:col>
      <xdr:colOff>165100</xdr:colOff>
      <xdr:row>106</xdr:row>
      <xdr:rowOff>12853</xdr:rowOff>
    </xdr:to>
    <xdr:sp macro="" textlink="">
      <xdr:nvSpPr>
        <xdr:cNvPr id="410" name="フローチャート: 判断 409">
          <a:extLst>
            <a:ext uri="{FF2B5EF4-FFF2-40B4-BE49-F238E27FC236}">
              <a16:creationId xmlns:a16="http://schemas.microsoft.com/office/drawing/2014/main" id="{FFA8D637-AE3C-4E78-9EE9-65D347F5EDB9}"/>
            </a:ext>
          </a:extLst>
        </xdr:cNvPr>
        <xdr:cNvSpPr/>
      </xdr:nvSpPr>
      <xdr:spPr>
        <a:xfrm>
          <a:off x="8639175" y="172308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77102</xdr:rowOff>
    </xdr:from>
    <xdr:to>
      <xdr:col>46</xdr:col>
      <xdr:colOff>38100</xdr:colOff>
      <xdr:row>106</xdr:row>
      <xdr:rowOff>7252</xdr:rowOff>
    </xdr:to>
    <xdr:sp macro="" textlink="">
      <xdr:nvSpPr>
        <xdr:cNvPr id="411" name="フローチャート: 判断 410">
          <a:extLst>
            <a:ext uri="{FF2B5EF4-FFF2-40B4-BE49-F238E27FC236}">
              <a16:creationId xmlns:a16="http://schemas.microsoft.com/office/drawing/2014/main" id="{3697B6EE-CA42-4DB8-BD93-61D1194C35F6}"/>
            </a:ext>
          </a:extLst>
        </xdr:cNvPr>
        <xdr:cNvSpPr/>
      </xdr:nvSpPr>
      <xdr:spPr>
        <a:xfrm>
          <a:off x="7839075" y="172221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85167</xdr:rowOff>
    </xdr:from>
    <xdr:to>
      <xdr:col>41</xdr:col>
      <xdr:colOff>101600</xdr:colOff>
      <xdr:row>106</xdr:row>
      <xdr:rowOff>15317</xdr:rowOff>
    </xdr:to>
    <xdr:sp macro="" textlink="">
      <xdr:nvSpPr>
        <xdr:cNvPr id="412" name="フローチャート: 判断 411">
          <a:extLst>
            <a:ext uri="{FF2B5EF4-FFF2-40B4-BE49-F238E27FC236}">
              <a16:creationId xmlns:a16="http://schemas.microsoft.com/office/drawing/2014/main" id="{E6DF2A1E-9105-4391-8F7F-17F9D2BFCEA9}"/>
            </a:ext>
          </a:extLst>
        </xdr:cNvPr>
        <xdr:cNvSpPr/>
      </xdr:nvSpPr>
      <xdr:spPr>
        <a:xfrm>
          <a:off x="7029450" y="1723334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B4BB10B-ABB4-4901-855D-1F0D6BB15B12}"/>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5DDA251-D771-4796-8A48-8263AAA18F24}"/>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3B86952-786B-46D1-9DDD-AEC88CC3DA77}"/>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E2F44B5-B990-4CFA-BF8F-83B16F62D9E2}"/>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24ED6AE-D5E3-49B2-85B0-3A53EE2D4240}"/>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11495</xdr:rowOff>
    </xdr:from>
    <xdr:to>
      <xdr:col>55</xdr:col>
      <xdr:colOff>50800</xdr:colOff>
      <xdr:row>106</xdr:row>
      <xdr:rowOff>113095</xdr:rowOff>
    </xdr:to>
    <xdr:sp macro="" textlink="">
      <xdr:nvSpPr>
        <xdr:cNvPr id="418" name="楕円 417">
          <a:extLst>
            <a:ext uri="{FF2B5EF4-FFF2-40B4-BE49-F238E27FC236}">
              <a16:creationId xmlns:a16="http://schemas.microsoft.com/office/drawing/2014/main" id="{91ABF74F-D574-4435-A1D8-79A2BC3A636E}"/>
            </a:ext>
          </a:extLst>
        </xdr:cNvPr>
        <xdr:cNvSpPr/>
      </xdr:nvSpPr>
      <xdr:spPr>
        <a:xfrm>
          <a:off x="9401175" y="1732477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161372</xdr:rowOff>
    </xdr:from>
    <xdr:ext cx="599010" cy="259045"/>
    <xdr:sp macro="" textlink="">
      <xdr:nvSpPr>
        <xdr:cNvPr id="419" name="【港湾・漁港】&#10;一人当たり有形固定資産（償却資産）額該当値テキスト">
          <a:extLst>
            <a:ext uri="{FF2B5EF4-FFF2-40B4-BE49-F238E27FC236}">
              <a16:creationId xmlns:a16="http://schemas.microsoft.com/office/drawing/2014/main" id="{0407BCE2-4799-4FD2-BAD9-34E6EFD98E8B}"/>
            </a:ext>
          </a:extLst>
        </xdr:cNvPr>
        <xdr:cNvSpPr txBox="1"/>
      </xdr:nvSpPr>
      <xdr:spPr>
        <a:xfrm>
          <a:off x="9477375" y="1730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17878</xdr:rowOff>
    </xdr:from>
    <xdr:to>
      <xdr:col>50</xdr:col>
      <xdr:colOff>165100</xdr:colOff>
      <xdr:row>106</xdr:row>
      <xdr:rowOff>119478</xdr:rowOff>
    </xdr:to>
    <xdr:sp macro="" textlink="">
      <xdr:nvSpPr>
        <xdr:cNvPr id="420" name="楕円 419">
          <a:extLst>
            <a:ext uri="{FF2B5EF4-FFF2-40B4-BE49-F238E27FC236}">
              <a16:creationId xmlns:a16="http://schemas.microsoft.com/office/drawing/2014/main" id="{CA88A745-691B-42EE-AD3F-C8BF29EA3A69}"/>
            </a:ext>
          </a:extLst>
        </xdr:cNvPr>
        <xdr:cNvSpPr/>
      </xdr:nvSpPr>
      <xdr:spPr>
        <a:xfrm>
          <a:off x="8639175" y="173343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62295</xdr:rowOff>
    </xdr:from>
    <xdr:to>
      <xdr:col>55</xdr:col>
      <xdr:colOff>0</xdr:colOff>
      <xdr:row>106</xdr:row>
      <xdr:rowOff>68678</xdr:rowOff>
    </xdr:to>
    <xdr:cxnSp macro="">
      <xdr:nvCxnSpPr>
        <xdr:cNvPr id="421" name="直線コネクタ 420">
          <a:extLst>
            <a:ext uri="{FF2B5EF4-FFF2-40B4-BE49-F238E27FC236}">
              <a16:creationId xmlns:a16="http://schemas.microsoft.com/office/drawing/2014/main" id="{DF3CE66C-19AA-41F3-8782-F4D280A16679}"/>
            </a:ext>
          </a:extLst>
        </xdr:cNvPr>
        <xdr:cNvCxnSpPr/>
      </xdr:nvCxnSpPr>
      <xdr:spPr>
        <a:xfrm flipV="1">
          <a:off x="8686800" y="17381920"/>
          <a:ext cx="74295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11823</xdr:rowOff>
    </xdr:from>
    <xdr:to>
      <xdr:col>46</xdr:col>
      <xdr:colOff>38100</xdr:colOff>
      <xdr:row>106</xdr:row>
      <xdr:rowOff>113423</xdr:rowOff>
    </xdr:to>
    <xdr:sp macro="" textlink="">
      <xdr:nvSpPr>
        <xdr:cNvPr id="422" name="楕円 421">
          <a:extLst>
            <a:ext uri="{FF2B5EF4-FFF2-40B4-BE49-F238E27FC236}">
              <a16:creationId xmlns:a16="http://schemas.microsoft.com/office/drawing/2014/main" id="{6594628B-1F56-4590-9A37-F4ECFDA224BA}"/>
            </a:ext>
          </a:extLst>
        </xdr:cNvPr>
        <xdr:cNvSpPr/>
      </xdr:nvSpPr>
      <xdr:spPr>
        <a:xfrm>
          <a:off x="7839075" y="1732509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62623</xdr:rowOff>
    </xdr:from>
    <xdr:to>
      <xdr:col>50</xdr:col>
      <xdr:colOff>114300</xdr:colOff>
      <xdr:row>106</xdr:row>
      <xdr:rowOff>68678</xdr:rowOff>
    </xdr:to>
    <xdr:cxnSp macro="">
      <xdr:nvCxnSpPr>
        <xdr:cNvPr id="423" name="直線コネクタ 422">
          <a:extLst>
            <a:ext uri="{FF2B5EF4-FFF2-40B4-BE49-F238E27FC236}">
              <a16:creationId xmlns:a16="http://schemas.microsoft.com/office/drawing/2014/main" id="{3308B8AB-8F93-4612-9ECC-EA4FEDE825A8}"/>
            </a:ext>
          </a:extLst>
        </xdr:cNvPr>
        <xdr:cNvCxnSpPr/>
      </xdr:nvCxnSpPr>
      <xdr:spPr>
        <a:xfrm>
          <a:off x="7886700" y="1738224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29380</xdr:rowOff>
    </xdr:from>
    <xdr:ext cx="599010" cy="259045"/>
    <xdr:sp macro="" textlink="">
      <xdr:nvSpPr>
        <xdr:cNvPr id="424" name="n_1aveValue【港湾・漁港】&#10;一人当たり有形固定資産（償却資産）額">
          <a:extLst>
            <a:ext uri="{FF2B5EF4-FFF2-40B4-BE49-F238E27FC236}">
              <a16:creationId xmlns:a16="http://schemas.microsoft.com/office/drawing/2014/main" id="{7B280344-B43F-4F7A-8D5E-1ABCA7678C62}"/>
            </a:ext>
          </a:extLst>
        </xdr:cNvPr>
        <xdr:cNvSpPr txBox="1"/>
      </xdr:nvSpPr>
      <xdr:spPr>
        <a:xfrm>
          <a:off x="8399995" y="1699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23779</xdr:rowOff>
    </xdr:from>
    <xdr:ext cx="599010" cy="259045"/>
    <xdr:sp macro="" textlink="">
      <xdr:nvSpPr>
        <xdr:cNvPr id="425" name="n_2aveValue【港湾・漁港】&#10;一人当たり有形固定資産（償却資産）額">
          <a:extLst>
            <a:ext uri="{FF2B5EF4-FFF2-40B4-BE49-F238E27FC236}">
              <a16:creationId xmlns:a16="http://schemas.microsoft.com/office/drawing/2014/main" id="{DCA9E38D-DA38-40D4-A087-FA0ADF287699}"/>
            </a:ext>
          </a:extLst>
        </xdr:cNvPr>
        <xdr:cNvSpPr txBox="1"/>
      </xdr:nvSpPr>
      <xdr:spPr>
        <a:xfrm>
          <a:off x="7609420" y="170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31844</xdr:rowOff>
    </xdr:from>
    <xdr:ext cx="599010" cy="259045"/>
    <xdr:sp macro="" textlink="">
      <xdr:nvSpPr>
        <xdr:cNvPr id="426" name="n_3aveValue【港湾・漁港】&#10;一人当たり有形固定資産（償却資産）額">
          <a:extLst>
            <a:ext uri="{FF2B5EF4-FFF2-40B4-BE49-F238E27FC236}">
              <a16:creationId xmlns:a16="http://schemas.microsoft.com/office/drawing/2014/main" id="{E8034F99-96E2-4695-86AB-99D6920F8451}"/>
            </a:ext>
          </a:extLst>
        </xdr:cNvPr>
        <xdr:cNvSpPr txBox="1"/>
      </xdr:nvSpPr>
      <xdr:spPr>
        <a:xfrm>
          <a:off x="6818845" y="1700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110605</xdr:rowOff>
    </xdr:from>
    <xdr:ext cx="599010" cy="259045"/>
    <xdr:sp macro="" textlink="">
      <xdr:nvSpPr>
        <xdr:cNvPr id="427" name="n_1mainValue【港湾・漁港】&#10;一人当たり有形固定資産（償却資産）額">
          <a:extLst>
            <a:ext uri="{FF2B5EF4-FFF2-40B4-BE49-F238E27FC236}">
              <a16:creationId xmlns:a16="http://schemas.microsoft.com/office/drawing/2014/main" id="{BBC9D563-6FC2-4FD4-8635-B48820A2A5F3}"/>
            </a:ext>
          </a:extLst>
        </xdr:cNvPr>
        <xdr:cNvSpPr txBox="1"/>
      </xdr:nvSpPr>
      <xdr:spPr>
        <a:xfrm>
          <a:off x="8399995" y="1742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104550</xdr:rowOff>
    </xdr:from>
    <xdr:ext cx="599010" cy="259045"/>
    <xdr:sp macro="" textlink="">
      <xdr:nvSpPr>
        <xdr:cNvPr id="428" name="n_2mainValue【港湾・漁港】&#10;一人当たり有形固定資産（償却資産）額">
          <a:extLst>
            <a:ext uri="{FF2B5EF4-FFF2-40B4-BE49-F238E27FC236}">
              <a16:creationId xmlns:a16="http://schemas.microsoft.com/office/drawing/2014/main" id="{35B621C4-EF07-43CF-A50A-A965BB7F6593}"/>
            </a:ext>
          </a:extLst>
        </xdr:cNvPr>
        <xdr:cNvSpPr txBox="1"/>
      </xdr:nvSpPr>
      <xdr:spPr>
        <a:xfrm>
          <a:off x="7609420" y="1742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C6F5D0DB-2608-46F3-A023-FBBB15E75C0D}"/>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0" name="正方形/長方形 429">
          <a:extLst>
            <a:ext uri="{FF2B5EF4-FFF2-40B4-BE49-F238E27FC236}">
              <a16:creationId xmlns:a16="http://schemas.microsoft.com/office/drawing/2014/main" id="{502BA2C5-5295-4CF7-8680-0240BC5465F7}"/>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1" name="正方形/長方形 430">
          <a:extLst>
            <a:ext uri="{FF2B5EF4-FFF2-40B4-BE49-F238E27FC236}">
              <a16:creationId xmlns:a16="http://schemas.microsoft.com/office/drawing/2014/main" id="{4FAFC616-DAC3-4511-8410-DA4022B8C3E2}"/>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2" name="正方形/長方形 431">
          <a:extLst>
            <a:ext uri="{FF2B5EF4-FFF2-40B4-BE49-F238E27FC236}">
              <a16:creationId xmlns:a16="http://schemas.microsoft.com/office/drawing/2014/main" id="{EE18D028-5EE4-40A0-A5EC-19A0BA2786E8}"/>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33" name="正方形/長方形 432">
          <a:extLst>
            <a:ext uri="{FF2B5EF4-FFF2-40B4-BE49-F238E27FC236}">
              <a16:creationId xmlns:a16="http://schemas.microsoft.com/office/drawing/2014/main" id="{962879F6-CDBE-4D3C-8D0A-B03AC3A483F1}"/>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a:extLst>
            <a:ext uri="{FF2B5EF4-FFF2-40B4-BE49-F238E27FC236}">
              <a16:creationId xmlns:a16="http://schemas.microsoft.com/office/drawing/2014/main" id="{1FCEDE6D-2B3F-44BE-A56C-C713C36E3AAC}"/>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a:extLst>
            <a:ext uri="{FF2B5EF4-FFF2-40B4-BE49-F238E27FC236}">
              <a16:creationId xmlns:a16="http://schemas.microsoft.com/office/drawing/2014/main" id="{91D059D0-81A5-4410-B2B9-704242730DB6}"/>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a:extLst>
            <a:ext uri="{FF2B5EF4-FFF2-40B4-BE49-F238E27FC236}">
              <a16:creationId xmlns:a16="http://schemas.microsoft.com/office/drawing/2014/main" id="{0C7A6DCE-06FA-4F94-9EDC-F9DC4B25B828}"/>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7" name="テキスト ボックス 436">
          <a:extLst>
            <a:ext uri="{FF2B5EF4-FFF2-40B4-BE49-F238E27FC236}">
              <a16:creationId xmlns:a16="http://schemas.microsoft.com/office/drawing/2014/main" id="{4308A102-8282-4265-BBD0-4324DB26824D}"/>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a:extLst>
            <a:ext uri="{FF2B5EF4-FFF2-40B4-BE49-F238E27FC236}">
              <a16:creationId xmlns:a16="http://schemas.microsoft.com/office/drawing/2014/main" id="{0B221630-452B-41D9-882F-57AC306D167B}"/>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9" name="テキスト ボックス 438">
          <a:extLst>
            <a:ext uri="{FF2B5EF4-FFF2-40B4-BE49-F238E27FC236}">
              <a16:creationId xmlns:a16="http://schemas.microsoft.com/office/drawing/2014/main" id="{32481EA5-2F0B-4E91-99C4-C17892049934}"/>
            </a:ext>
          </a:extLst>
        </xdr:cNvPr>
        <xdr:cNvSpPr txBox="1"/>
      </xdr:nvSpPr>
      <xdr:spPr>
        <a:xfrm>
          <a:off x="107945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a:extLst>
            <a:ext uri="{FF2B5EF4-FFF2-40B4-BE49-F238E27FC236}">
              <a16:creationId xmlns:a16="http://schemas.microsoft.com/office/drawing/2014/main" id="{0F0EC47F-1385-4A5B-B297-4016502176F2}"/>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a:extLst>
            <a:ext uri="{FF2B5EF4-FFF2-40B4-BE49-F238E27FC236}">
              <a16:creationId xmlns:a16="http://schemas.microsoft.com/office/drawing/2014/main" id="{0366A0D4-2B4F-47B1-B187-6C45DF643FAC}"/>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a:extLst>
            <a:ext uri="{FF2B5EF4-FFF2-40B4-BE49-F238E27FC236}">
              <a16:creationId xmlns:a16="http://schemas.microsoft.com/office/drawing/2014/main" id="{38EBB30B-695F-44D8-93F5-9FE0665540EA}"/>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a:extLst>
            <a:ext uri="{FF2B5EF4-FFF2-40B4-BE49-F238E27FC236}">
              <a16:creationId xmlns:a16="http://schemas.microsoft.com/office/drawing/2014/main" id="{C97C0C60-0898-4EE8-9900-3FC55BF67B6D}"/>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a:extLst>
            <a:ext uri="{FF2B5EF4-FFF2-40B4-BE49-F238E27FC236}">
              <a16:creationId xmlns:a16="http://schemas.microsoft.com/office/drawing/2014/main" id="{FE8AB2F0-ABF4-4369-A8F6-FDA06DFDD11A}"/>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a:extLst>
            <a:ext uri="{FF2B5EF4-FFF2-40B4-BE49-F238E27FC236}">
              <a16:creationId xmlns:a16="http://schemas.microsoft.com/office/drawing/2014/main" id="{A233CA50-A49A-4716-8D36-C9B05B68CDC4}"/>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a:extLst>
            <a:ext uri="{FF2B5EF4-FFF2-40B4-BE49-F238E27FC236}">
              <a16:creationId xmlns:a16="http://schemas.microsoft.com/office/drawing/2014/main" id="{7F684B12-1AF5-409A-B63F-FFBD0AAFDE2C}"/>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a:extLst>
            <a:ext uri="{FF2B5EF4-FFF2-40B4-BE49-F238E27FC236}">
              <a16:creationId xmlns:a16="http://schemas.microsoft.com/office/drawing/2014/main" id="{913E5274-EEA5-4B03-A628-6E9F8DFF45D6}"/>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a:extLst>
            <a:ext uri="{FF2B5EF4-FFF2-40B4-BE49-F238E27FC236}">
              <a16:creationId xmlns:a16="http://schemas.microsoft.com/office/drawing/2014/main" id="{F034C690-1A83-4BD4-9B8B-BBCF0FB82204}"/>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9" name="テキスト ボックス 448">
          <a:extLst>
            <a:ext uri="{FF2B5EF4-FFF2-40B4-BE49-F238E27FC236}">
              <a16:creationId xmlns:a16="http://schemas.microsoft.com/office/drawing/2014/main" id="{26906EC4-B408-44E9-B170-999A2DF1ECDD}"/>
            </a:ext>
          </a:extLst>
        </xdr:cNvPr>
        <xdr:cNvSpPr txBox="1"/>
      </xdr:nvSpPr>
      <xdr:spPr>
        <a:xfrm>
          <a:off x="109037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id="{AA65E9D7-7A91-48A7-9DFD-0C8FE02F253D}"/>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空港】&#10;有形固定資産減価償却率グラフ枠">
          <a:extLst>
            <a:ext uri="{FF2B5EF4-FFF2-40B4-BE49-F238E27FC236}">
              <a16:creationId xmlns:a16="http://schemas.microsoft.com/office/drawing/2014/main" id="{89CD8929-5635-482D-8A43-85740857B117}"/>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123553</xdr:rowOff>
    </xdr:from>
    <xdr:to>
      <xdr:col>85</xdr:col>
      <xdr:colOff>126364</xdr:colOff>
      <xdr:row>41</xdr:row>
      <xdr:rowOff>51707</xdr:rowOff>
    </xdr:to>
    <xdr:cxnSp macro="">
      <xdr:nvCxnSpPr>
        <xdr:cNvPr id="452" name="直線コネクタ 451">
          <a:extLst>
            <a:ext uri="{FF2B5EF4-FFF2-40B4-BE49-F238E27FC236}">
              <a16:creationId xmlns:a16="http://schemas.microsoft.com/office/drawing/2014/main" id="{DDDD9C2A-1976-4AEB-9B4F-1D9233590E86}"/>
            </a:ext>
          </a:extLst>
        </xdr:cNvPr>
        <xdr:cNvCxnSpPr/>
      </xdr:nvCxnSpPr>
      <xdr:spPr>
        <a:xfrm flipV="1">
          <a:off x="14695170" y="5479778"/>
          <a:ext cx="1269" cy="1217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55534</xdr:rowOff>
    </xdr:from>
    <xdr:ext cx="405111" cy="259045"/>
    <xdr:sp macro="" textlink="">
      <xdr:nvSpPr>
        <xdr:cNvPr id="453" name="【空港】&#10;有形固定資産減価償却率最小値テキスト">
          <a:extLst>
            <a:ext uri="{FF2B5EF4-FFF2-40B4-BE49-F238E27FC236}">
              <a16:creationId xmlns:a16="http://schemas.microsoft.com/office/drawing/2014/main" id="{D4E158AF-147A-4943-B427-B75522834832}"/>
            </a:ext>
          </a:extLst>
        </xdr:cNvPr>
        <xdr:cNvSpPr txBox="1"/>
      </xdr:nvSpPr>
      <xdr:spPr>
        <a:xfrm>
          <a:off x="14744700" y="670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51707</xdr:rowOff>
    </xdr:from>
    <xdr:to>
      <xdr:col>86</xdr:col>
      <xdr:colOff>25400</xdr:colOff>
      <xdr:row>41</xdr:row>
      <xdr:rowOff>51707</xdr:rowOff>
    </xdr:to>
    <xdr:cxnSp macro="">
      <xdr:nvCxnSpPr>
        <xdr:cNvPr id="454" name="直線コネクタ 453">
          <a:extLst>
            <a:ext uri="{FF2B5EF4-FFF2-40B4-BE49-F238E27FC236}">
              <a16:creationId xmlns:a16="http://schemas.microsoft.com/office/drawing/2014/main" id="{147ED4E5-33CE-4431-B2A5-A82FF9F4DB1E}"/>
            </a:ext>
          </a:extLst>
        </xdr:cNvPr>
        <xdr:cNvCxnSpPr/>
      </xdr:nvCxnSpPr>
      <xdr:spPr>
        <a:xfrm>
          <a:off x="14611350" y="66969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70230</xdr:rowOff>
    </xdr:from>
    <xdr:ext cx="340478" cy="259045"/>
    <xdr:sp macro="" textlink="">
      <xdr:nvSpPr>
        <xdr:cNvPr id="455" name="【空港】&#10;有形固定資産減価償却率最大値テキスト">
          <a:extLst>
            <a:ext uri="{FF2B5EF4-FFF2-40B4-BE49-F238E27FC236}">
              <a16:creationId xmlns:a16="http://schemas.microsoft.com/office/drawing/2014/main" id="{7F1C3BCD-C035-4AEB-B727-7768C6820F3A}"/>
            </a:ext>
          </a:extLst>
        </xdr:cNvPr>
        <xdr:cNvSpPr txBox="1"/>
      </xdr:nvSpPr>
      <xdr:spPr>
        <a:xfrm>
          <a:off x="14744700" y="52581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56" name="直線コネクタ 455">
          <a:extLst>
            <a:ext uri="{FF2B5EF4-FFF2-40B4-BE49-F238E27FC236}">
              <a16:creationId xmlns:a16="http://schemas.microsoft.com/office/drawing/2014/main" id="{785D640A-F76A-421B-80FA-0CA6D77F3058}"/>
            </a:ext>
          </a:extLst>
        </xdr:cNvPr>
        <xdr:cNvCxnSpPr/>
      </xdr:nvCxnSpPr>
      <xdr:spPr>
        <a:xfrm>
          <a:off x="14611350" y="54797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164210</xdr:rowOff>
    </xdr:from>
    <xdr:ext cx="405111" cy="259045"/>
    <xdr:sp macro="" textlink="">
      <xdr:nvSpPr>
        <xdr:cNvPr id="457" name="【空港】&#10;有形固定資産減価償却率平均値テキスト">
          <a:extLst>
            <a:ext uri="{FF2B5EF4-FFF2-40B4-BE49-F238E27FC236}">
              <a16:creationId xmlns:a16="http://schemas.microsoft.com/office/drawing/2014/main" id="{69363108-24C7-4354-8DB0-3E39AF555AB4}"/>
            </a:ext>
          </a:extLst>
        </xdr:cNvPr>
        <xdr:cNvSpPr txBox="1"/>
      </xdr:nvSpPr>
      <xdr:spPr>
        <a:xfrm>
          <a:off x="14744700" y="61617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58" name="フローチャート: 判断 457">
          <a:extLst>
            <a:ext uri="{FF2B5EF4-FFF2-40B4-BE49-F238E27FC236}">
              <a16:creationId xmlns:a16="http://schemas.microsoft.com/office/drawing/2014/main" id="{C88984F2-A743-4AB0-AAEA-DA519F7C0BD4}"/>
            </a:ext>
          </a:extLst>
        </xdr:cNvPr>
        <xdr:cNvSpPr/>
      </xdr:nvSpPr>
      <xdr:spPr>
        <a:xfrm>
          <a:off x="14649450" y="630718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111941</xdr:rowOff>
    </xdr:from>
    <xdr:to>
      <xdr:col>81</xdr:col>
      <xdr:colOff>101600</xdr:colOff>
      <xdr:row>39</xdr:row>
      <xdr:rowOff>42091</xdr:rowOff>
    </xdr:to>
    <xdr:sp macro="" textlink="">
      <xdr:nvSpPr>
        <xdr:cNvPr id="459" name="フローチャート: 判断 458">
          <a:extLst>
            <a:ext uri="{FF2B5EF4-FFF2-40B4-BE49-F238E27FC236}">
              <a16:creationId xmlns:a16="http://schemas.microsoft.com/office/drawing/2014/main" id="{6B6E071D-62F3-46B7-8EA5-EF1C3E8CF270}"/>
            </a:ext>
          </a:extLst>
        </xdr:cNvPr>
        <xdr:cNvSpPr/>
      </xdr:nvSpPr>
      <xdr:spPr>
        <a:xfrm>
          <a:off x="13887450" y="627461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87449</xdr:rowOff>
    </xdr:from>
    <xdr:to>
      <xdr:col>76</xdr:col>
      <xdr:colOff>165100</xdr:colOff>
      <xdr:row>39</xdr:row>
      <xdr:rowOff>17599</xdr:rowOff>
    </xdr:to>
    <xdr:sp macro="" textlink="">
      <xdr:nvSpPr>
        <xdr:cNvPr id="460" name="フローチャート: 判断 459">
          <a:extLst>
            <a:ext uri="{FF2B5EF4-FFF2-40B4-BE49-F238E27FC236}">
              <a16:creationId xmlns:a16="http://schemas.microsoft.com/office/drawing/2014/main" id="{3B764856-D90C-4EC1-9BCD-0BB347331930}"/>
            </a:ext>
          </a:extLst>
        </xdr:cNvPr>
        <xdr:cNvSpPr/>
      </xdr:nvSpPr>
      <xdr:spPr>
        <a:xfrm>
          <a:off x="13096875" y="62469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61" name="フローチャート: 判断 460">
          <a:extLst>
            <a:ext uri="{FF2B5EF4-FFF2-40B4-BE49-F238E27FC236}">
              <a16:creationId xmlns:a16="http://schemas.microsoft.com/office/drawing/2014/main" id="{4B78ABCC-46F5-4E10-AD1E-086467A7B324}"/>
            </a:ext>
          </a:extLst>
        </xdr:cNvPr>
        <xdr:cNvSpPr/>
      </xdr:nvSpPr>
      <xdr:spPr>
        <a:xfrm>
          <a:off x="12296775" y="61652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522F19CB-DE96-49FA-B75E-F42625026642}"/>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A8768877-B289-4D53-B02F-7BEE1452969F}"/>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DEA0877-A043-4F04-A16E-D666BCFE9A48}"/>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2D53DA7C-1B89-4FD7-8AD4-6E83A29E6D75}"/>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10DC2DB5-E037-49C4-BB50-6E066041DADA}"/>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xdr:rowOff>
    </xdr:from>
    <xdr:to>
      <xdr:col>85</xdr:col>
      <xdr:colOff>177800</xdr:colOff>
      <xdr:row>41</xdr:row>
      <xdr:rowOff>102507</xdr:rowOff>
    </xdr:to>
    <xdr:sp macro="" textlink="">
      <xdr:nvSpPr>
        <xdr:cNvPr id="467" name="楕円 466">
          <a:extLst>
            <a:ext uri="{FF2B5EF4-FFF2-40B4-BE49-F238E27FC236}">
              <a16:creationId xmlns:a16="http://schemas.microsoft.com/office/drawing/2014/main" id="{61797695-9070-4E22-9E0E-EEC272A8F992}"/>
            </a:ext>
          </a:extLst>
        </xdr:cNvPr>
        <xdr:cNvSpPr/>
      </xdr:nvSpPr>
      <xdr:spPr>
        <a:xfrm>
          <a:off x="14649450" y="66493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87284</xdr:rowOff>
    </xdr:from>
    <xdr:ext cx="405111" cy="259045"/>
    <xdr:sp macro="" textlink="">
      <xdr:nvSpPr>
        <xdr:cNvPr id="468" name="【空港】&#10;有形固定資産減価償却率該当値テキスト">
          <a:extLst>
            <a:ext uri="{FF2B5EF4-FFF2-40B4-BE49-F238E27FC236}">
              <a16:creationId xmlns:a16="http://schemas.microsoft.com/office/drawing/2014/main" id="{5146F5CF-77D5-4B77-879A-23581A02E024}"/>
            </a:ext>
          </a:extLst>
        </xdr:cNvPr>
        <xdr:cNvSpPr txBox="1"/>
      </xdr:nvSpPr>
      <xdr:spPr>
        <a:xfrm>
          <a:off x="14744700" y="6570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147865</xdr:rowOff>
    </xdr:from>
    <xdr:to>
      <xdr:col>81</xdr:col>
      <xdr:colOff>101600</xdr:colOff>
      <xdr:row>41</xdr:row>
      <xdr:rowOff>78015</xdr:rowOff>
    </xdr:to>
    <xdr:sp macro="" textlink="">
      <xdr:nvSpPr>
        <xdr:cNvPr id="469" name="楕円 468">
          <a:extLst>
            <a:ext uri="{FF2B5EF4-FFF2-40B4-BE49-F238E27FC236}">
              <a16:creationId xmlns:a16="http://schemas.microsoft.com/office/drawing/2014/main" id="{385CFE43-33B8-4F28-A592-34DD86D910E9}"/>
            </a:ext>
          </a:extLst>
        </xdr:cNvPr>
        <xdr:cNvSpPr/>
      </xdr:nvSpPr>
      <xdr:spPr>
        <a:xfrm>
          <a:off x="13887450" y="66312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27215</xdr:rowOff>
    </xdr:from>
    <xdr:to>
      <xdr:col>85</xdr:col>
      <xdr:colOff>127000</xdr:colOff>
      <xdr:row>41</xdr:row>
      <xdr:rowOff>51707</xdr:rowOff>
    </xdr:to>
    <xdr:cxnSp macro="">
      <xdr:nvCxnSpPr>
        <xdr:cNvPr id="470" name="直線コネクタ 469">
          <a:extLst>
            <a:ext uri="{FF2B5EF4-FFF2-40B4-BE49-F238E27FC236}">
              <a16:creationId xmlns:a16="http://schemas.microsoft.com/office/drawing/2014/main" id="{CC576C82-A7A1-452E-86F8-5595626B0AE2}"/>
            </a:ext>
          </a:extLst>
        </xdr:cNvPr>
        <xdr:cNvCxnSpPr/>
      </xdr:nvCxnSpPr>
      <xdr:spPr>
        <a:xfrm>
          <a:off x="13935075" y="6678840"/>
          <a:ext cx="762000" cy="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146231</xdr:rowOff>
    </xdr:from>
    <xdr:to>
      <xdr:col>76</xdr:col>
      <xdr:colOff>165100</xdr:colOff>
      <xdr:row>41</xdr:row>
      <xdr:rowOff>76381</xdr:rowOff>
    </xdr:to>
    <xdr:sp macro="" textlink="">
      <xdr:nvSpPr>
        <xdr:cNvPr id="471" name="楕円 470">
          <a:extLst>
            <a:ext uri="{FF2B5EF4-FFF2-40B4-BE49-F238E27FC236}">
              <a16:creationId xmlns:a16="http://schemas.microsoft.com/office/drawing/2014/main" id="{6387E936-D3CD-43D4-A42F-BF4FC649D5BE}"/>
            </a:ext>
          </a:extLst>
        </xdr:cNvPr>
        <xdr:cNvSpPr/>
      </xdr:nvSpPr>
      <xdr:spPr>
        <a:xfrm>
          <a:off x="13096875" y="66295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25581</xdr:rowOff>
    </xdr:from>
    <xdr:to>
      <xdr:col>81</xdr:col>
      <xdr:colOff>50800</xdr:colOff>
      <xdr:row>41</xdr:row>
      <xdr:rowOff>27215</xdr:rowOff>
    </xdr:to>
    <xdr:cxnSp macro="">
      <xdr:nvCxnSpPr>
        <xdr:cNvPr id="472" name="直線コネクタ 471">
          <a:extLst>
            <a:ext uri="{FF2B5EF4-FFF2-40B4-BE49-F238E27FC236}">
              <a16:creationId xmlns:a16="http://schemas.microsoft.com/office/drawing/2014/main" id="{EDED2E9F-E728-4F94-82E3-94D86FCE730F}"/>
            </a:ext>
          </a:extLst>
        </xdr:cNvPr>
        <xdr:cNvCxnSpPr/>
      </xdr:nvCxnSpPr>
      <xdr:spPr>
        <a:xfrm>
          <a:off x="13144500" y="6677206"/>
          <a:ext cx="790575"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58619</xdr:rowOff>
    </xdr:from>
    <xdr:ext cx="405111" cy="259045"/>
    <xdr:sp macro="" textlink="">
      <xdr:nvSpPr>
        <xdr:cNvPr id="473" name="n_1aveValue【空港】&#10;有形固定資産減価償却率">
          <a:extLst>
            <a:ext uri="{FF2B5EF4-FFF2-40B4-BE49-F238E27FC236}">
              <a16:creationId xmlns:a16="http://schemas.microsoft.com/office/drawing/2014/main" id="{97F646B8-A442-4D74-84FE-7B48A16867A9}"/>
            </a:ext>
          </a:extLst>
        </xdr:cNvPr>
        <xdr:cNvSpPr txBox="1"/>
      </xdr:nvSpPr>
      <xdr:spPr>
        <a:xfrm>
          <a:off x="13745219"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34126</xdr:rowOff>
    </xdr:from>
    <xdr:ext cx="405111" cy="259045"/>
    <xdr:sp macro="" textlink="">
      <xdr:nvSpPr>
        <xdr:cNvPr id="474" name="n_2aveValue【空港】&#10;有形固定資産減価償却率">
          <a:extLst>
            <a:ext uri="{FF2B5EF4-FFF2-40B4-BE49-F238E27FC236}">
              <a16:creationId xmlns:a16="http://schemas.microsoft.com/office/drawing/2014/main" id="{A2CDA6D3-6168-466F-9D41-17CFAA218EBC}"/>
            </a:ext>
          </a:extLst>
        </xdr:cNvPr>
        <xdr:cNvSpPr txBox="1"/>
      </xdr:nvSpPr>
      <xdr:spPr>
        <a:xfrm>
          <a:off x="12964169" y="6031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75" name="n_3aveValue【空港】&#10;有形固定資産減価償却率">
          <a:extLst>
            <a:ext uri="{FF2B5EF4-FFF2-40B4-BE49-F238E27FC236}">
              <a16:creationId xmlns:a16="http://schemas.microsoft.com/office/drawing/2014/main" id="{30847703-DA6F-42C9-BD6F-842653C15ED1}"/>
            </a:ext>
          </a:extLst>
        </xdr:cNvPr>
        <xdr:cNvSpPr txBox="1"/>
      </xdr:nvSpPr>
      <xdr:spPr>
        <a:xfrm>
          <a:off x="12164069"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69142</xdr:rowOff>
    </xdr:from>
    <xdr:ext cx="405111" cy="259045"/>
    <xdr:sp macro="" textlink="">
      <xdr:nvSpPr>
        <xdr:cNvPr id="476" name="n_1mainValue【空港】&#10;有形固定資産減価償却率">
          <a:extLst>
            <a:ext uri="{FF2B5EF4-FFF2-40B4-BE49-F238E27FC236}">
              <a16:creationId xmlns:a16="http://schemas.microsoft.com/office/drawing/2014/main" id="{7562157C-15ED-4374-9210-0BE31EB62B8C}"/>
            </a:ext>
          </a:extLst>
        </xdr:cNvPr>
        <xdr:cNvSpPr txBox="1"/>
      </xdr:nvSpPr>
      <xdr:spPr>
        <a:xfrm>
          <a:off x="13745219" y="671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67508</xdr:rowOff>
    </xdr:from>
    <xdr:ext cx="405111" cy="259045"/>
    <xdr:sp macro="" textlink="">
      <xdr:nvSpPr>
        <xdr:cNvPr id="477" name="n_2mainValue【空港】&#10;有形固定資産減価償却率">
          <a:extLst>
            <a:ext uri="{FF2B5EF4-FFF2-40B4-BE49-F238E27FC236}">
              <a16:creationId xmlns:a16="http://schemas.microsoft.com/office/drawing/2014/main" id="{C89C288A-E3C4-4B5F-81AC-56F97EF384FB}"/>
            </a:ext>
          </a:extLst>
        </xdr:cNvPr>
        <xdr:cNvSpPr txBox="1"/>
      </xdr:nvSpPr>
      <xdr:spPr>
        <a:xfrm>
          <a:off x="12964169" y="671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a:extLst>
            <a:ext uri="{FF2B5EF4-FFF2-40B4-BE49-F238E27FC236}">
              <a16:creationId xmlns:a16="http://schemas.microsoft.com/office/drawing/2014/main" id="{E4537D51-BF3B-4595-BF41-8E19908AE868}"/>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79" name="正方形/長方形 478">
          <a:extLst>
            <a:ext uri="{FF2B5EF4-FFF2-40B4-BE49-F238E27FC236}">
              <a16:creationId xmlns:a16="http://schemas.microsoft.com/office/drawing/2014/main" id="{33B8D03D-39F6-4ED8-9ED4-B808CD00C71D}"/>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0" name="正方形/長方形 479">
          <a:extLst>
            <a:ext uri="{FF2B5EF4-FFF2-40B4-BE49-F238E27FC236}">
              <a16:creationId xmlns:a16="http://schemas.microsoft.com/office/drawing/2014/main" id="{5A5C7D6A-E824-4174-B662-CD0E518805A7}"/>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1" name="正方形/長方形 480">
          <a:extLst>
            <a:ext uri="{FF2B5EF4-FFF2-40B4-BE49-F238E27FC236}">
              <a16:creationId xmlns:a16="http://schemas.microsoft.com/office/drawing/2014/main" id="{A1C76379-5543-46D0-A253-EE592DAFA9D1}"/>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82" name="正方形/長方形 481">
          <a:extLst>
            <a:ext uri="{FF2B5EF4-FFF2-40B4-BE49-F238E27FC236}">
              <a16:creationId xmlns:a16="http://schemas.microsoft.com/office/drawing/2014/main" id="{B175B137-AED1-48FD-A936-324338C976D7}"/>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a:extLst>
            <a:ext uri="{FF2B5EF4-FFF2-40B4-BE49-F238E27FC236}">
              <a16:creationId xmlns:a16="http://schemas.microsoft.com/office/drawing/2014/main" id="{B3398868-407C-42DB-9C51-9DD2F1F2DF11}"/>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4" name="テキスト ボックス 483">
          <a:extLst>
            <a:ext uri="{FF2B5EF4-FFF2-40B4-BE49-F238E27FC236}">
              <a16:creationId xmlns:a16="http://schemas.microsoft.com/office/drawing/2014/main" id="{18E95FB2-28DE-4121-B6B4-CCC7BED10919}"/>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5" name="直線コネクタ 484">
          <a:extLst>
            <a:ext uri="{FF2B5EF4-FFF2-40B4-BE49-F238E27FC236}">
              <a16:creationId xmlns:a16="http://schemas.microsoft.com/office/drawing/2014/main" id="{3DF6B292-E61E-45C3-81FC-DFFD5A39A442}"/>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6" name="直線コネクタ 485">
          <a:extLst>
            <a:ext uri="{FF2B5EF4-FFF2-40B4-BE49-F238E27FC236}">
              <a16:creationId xmlns:a16="http://schemas.microsoft.com/office/drawing/2014/main" id="{F7810700-3086-43D8-B127-808D5C3D26E5}"/>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7" name="テキスト ボックス 486">
          <a:extLst>
            <a:ext uri="{FF2B5EF4-FFF2-40B4-BE49-F238E27FC236}">
              <a16:creationId xmlns:a16="http://schemas.microsoft.com/office/drawing/2014/main" id="{9CA801A3-5AD2-4F78-9C32-6A86C6C5C8B8}"/>
            </a:ext>
          </a:extLst>
        </xdr:cNvPr>
        <xdr:cNvSpPr txBox="1"/>
      </xdr:nvSpPr>
      <xdr:spPr>
        <a:xfrm>
          <a:off x="16248514" y="6645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8" name="直線コネクタ 487">
          <a:extLst>
            <a:ext uri="{FF2B5EF4-FFF2-40B4-BE49-F238E27FC236}">
              <a16:creationId xmlns:a16="http://schemas.microsoft.com/office/drawing/2014/main" id="{9F3FB6A8-77B3-4862-8456-861A608909D1}"/>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89" name="テキスト ボックス 488">
          <a:extLst>
            <a:ext uri="{FF2B5EF4-FFF2-40B4-BE49-F238E27FC236}">
              <a16:creationId xmlns:a16="http://schemas.microsoft.com/office/drawing/2014/main" id="{7E11065F-9D6F-4CB8-AD41-2F14C5DBCBAB}"/>
            </a:ext>
          </a:extLst>
        </xdr:cNvPr>
        <xdr:cNvSpPr txBox="1"/>
      </xdr:nvSpPr>
      <xdr:spPr>
        <a:xfrm>
          <a:off x="1598505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0" name="直線コネクタ 489">
          <a:extLst>
            <a:ext uri="{FF2B5EF4-FFF2-40B4-BE49-F238E27FC236}">
              <a16:creationId xmlns:a16="http://schemas.microsoft.com/office/drawing/2014/main" id="{E43D14B5-CA3B-4721-9487-2B83E0D990AE}"/>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91" name="テキスト ボックス 490">
          <a:extLst>
            <a:ext uri="{FF2B5EF4-FFF2-40B4-BE49-F238E27FC236}">
              <a16:creationId xmlns:a16="http://schemas.microsoft.com/office/drawing/2014/main" id="{4D9A5AF7-654B-46C8-AAF1-81956C297A5F}"/>
            </a:ext>
          </a:extLst>
        </xdr:cNvPr>
        <xdr:cNvSpPr txBox="1"/>
      </xdr:nvSpPr>
      <xdr:spPr>
        <a:xfrm>
          <a:off x="15985051" y="5779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2" name="直線コネクタ 491">
          <a:extLst>
            <a:ext uri="{FF2B5EF4-FFF2-40B4-BE49-F238E27FC236}">
              <a16:creationId xmlns:a16="http://schemas.microsoft.com/office/drawing/2014/main" id="{33702995-6539-4F38-8A48-7D301FE14ACA}"/>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93" name="テキスト ボックス 492">
          <a:extLst>
            <a:ext uri="{FF2B5EF4-FFF2-40B4-BE49-F238E27FC236}">
              <a16:creationId xmlns:a16="http://schemas.microsoft.com/office/drawing/2014/main" id="{54856BE1-5709-4E7C-856C-4313E80D13A5}"/>
            </a:ext>
          </a:extLst>
        </xdr:cNvPr>
        <xdr:cNvSpPr txBox="1"/>
      </xdr:nvSpPr>
      <xdr:spPr>
        <a:xfrm>
          <a:off x="15985051" y="535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a:extLst>
            <a:ext uri="{FF2B5EF4-FFF2-40B4-BE49-F238E27FC236}">
              <a16:creationId xmlns:a16="http://schemas.microsoft.com/office/drawing/2014/main" id="{4D9DF21A-FB15-4875-93AD-F550CDA0FB34}"/>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95" name="テキスト ボックス 494">
          <a:extLst>
            <a:ext uri="{FF2B5EF4-FFF2-40B4-BE49-F238E27FC236}">
              <a16:creationId xmlns:a16="http://schemas.microsoft.com/office/drawing/2014/main" id="{24952C6F-EC94-4D5D-9FC4-921F1F3153B6}"/>
            </a:ext>
          </a:extLst>
        </xdr:cNvPr>
        <xdr:cNvSpPr txBox="1"/>
      </xdr:nvSpPr>
      <xdr:spPr>
        <a:xfrm>
          <a:off x="15985051"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空港】&#10;一人当たり有形固定資産（償却資産）額グラフ枠">
          <a:extLst>
            <a:ext uri="{FF2B5EF4-FFF2-40B4-BE49-F238E27FC236}">
              <a16:creationId xmlns:a16="http://schemas.microsoft.com/office/drawing/2014/main" id="{13E957E8-EDE0-4CF6-B81A-AD7DAB7FE90A}"/>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6477</xdr:rowOff>
    </xdr:from>
    <xdr:to>
      <xdr:col>116</xdr:col>
      <xdr:colOff>62864</xdr:colOff>
      <xdr:row>41</xdr:row>
      <xdr:rowOff>115702</xdr:rowOff>
    </xdr:to>
    <xdr:cxnSp macro="">
      <xdr:nvCxnSpPr>
        <xdr:cNvPr id="497" name="直線コネクタ 496">
          <a:extLst>
            <a:ext uri="{FF2B5EF4-FFF2-40B4-BE49-F238E27FC236}">
              <a16:creationId xmlns:a16="http://schemas.microsoft.com/office/drawing/2014/main" id="{4160FC76-5055-447E-B731-A52A47439BD8}"/>
            </a:ext>
          </a:extLst>
        </xdr:cNvPr>
        <xdr:cNvCxnSpPr/>
      </xdr:nvCxnSpPr>
      <xdr:spPr>
        <a:xfrm flipV="1">
          <a:off x="19952970" y="5686552"/>
          <a:ext cx="1269" cy="107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119529</xdr:rowOff>
    </xdr:from>
    <xdr:ext cx="378565" cy="259045"/>
    <xdr:sp macro="" textlink="">
      <xdr:nvSpPr>
        <xdr:cNvPr id="498" name="【空港】&#10;一人当たり有形固定資産（償却資産）額最小値テキスト">
          <a:extLst>
            <a:ext uri="{FF2B5EF4-FFF2-40B4-BE49-F238E27FC236}">
              <a16:creationId xmlns:a16="http://schemas.microsoft.com/office/drawing/2014/main" id="{A5A43C80-EE96-4353-9202-24DDE3BB9CBC}"/>
            </a:ext>
          </a:extLst>
        </xdr:cNvPr>
        <xdr:cNvSpPr txBox="1"/>
      </xdr:nvSpPr>
      <xdr:spPr>
        <a:xfrm>
          <a:off x="20002500" y="6771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115702</xdr:rowOff>
    </xdr:from>
    <xdr:to>
      <xdr:col>116</xdr:col>
      <xdr:colOff>152400</xdr:colOff>
      <xdr:row>41</xdr:row>
      <xdr:rowOff>115702</xdr:rowOff>
    </xdr:to>
    <xdr:cxnSp macro="">
      <xdr:nvCxnSpPr>
        <xdr:cNvPr id="499" name="直線コネクタ 498">
          <a:extLst>
            <a:ext uri="{FF2B5EF4-FFF2-40B4-BE49-F238E27FC236}">
              <a16:creationId xmlns:a16="http://schemas.microsoft.com/office/drawing/2014/main" id="{52B4AABA-BFBA-4099-A9B8-2B2A9864FA28}"/>
            </a:ext>
          </a:extLst>
        </xdr:cNvPr>
        <xdr:cNvCxnSpPr/>
      </xdr:nvCxnSpPr>
      <xdr:spPr>
        <a:xfrm>
          <a:off x="19878675" y="67641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124604</xdr:rowOff>
    </xdr:from>
    <xdr:ext cx="534377" cy="259045"/>
    <xdr:sp macro="" textlink="">
      <xdr:nvSpPr>
        <xdr:cNvPr id="500" name="【空港】&#10;一人当たり有形固定資産（償却資産）額最大値テキスト">
          <a:extLst>
            <a:ext uri="{FF2B5EF4-FFF2-40B4-BE49-F238E27FC236}">
              <a16:creationId xmlns:a16="http://schemas.microsoft.com/office/drawing/2014/main" id="{01575CC5-0E76-42FE-85D3-3B84CDA54C17}"/>
            </a:ext>
          </a:extLst>
        </xdr:cNvPr>
        <xdr:cNvSpPr txBox="1"/>
      </xdr:nvSpPr>
      <xdr:spPr>
        <a:xfrm>
          <a:off x="20002500" y="547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6477</xdr:rowOff>
    </xdr:from>
    <xdr:to>
      <xdr:col>116</xdr:col>
      <xdr:colOff>152400</xdr:colOff>
      <xdr:row>35</xdr:row>
      <xdr:rowOff>6477</xdr:rowOff>
    </xdr:to>
    <xdr:cxnSp macro="">
      <xdr:nvCxnSpPr>
        <xdr:cNvPr id="501" name="直線コネクタ 500">
          <a:extLst>
            <a:ext uri="{FF2B5EF4-FFF2-40B4-BE49-F238E27FC236}">
              <a16:creationId xmlns:a16="http://schemas.microsoft.com/office/drawing/2014/main" id="{EBA07539-C150-429D-89EF-344E2CDBC950}"/>
            </a:ext>
          </a:extLst>
        </xdr:cNvPr>
        <xdr:cNvCxnSpPr/>
      </xdr:nvCxnSpPr>
      <xdr:spPr>
        <a:xfrm>
          <a:off x="19878675" y="56865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78488</xdr:rowOff>
    </xdr:from>
    <xdr:ext cx="534377" cy="259045"/>
    <xdr:sp macro="" textlink="">
      <xdr:nvSpPr>
        <xdr:cNvPr id="502" name="【空港】&#10;一人当たり有形固定資産（償却資産）額平均値テキスト">
          <a:extLst>
            <a:ext uri="{FF2B5EF4-FFF2-40B4-BE49-F238E27FC236}">
              <a16:creationId xmlns:a16="http://schemas.microsoft.com/office/drawing/2014/main" id="{8FA76B41-2C91-4240-BDC4-F20D710EA2E7}"/>
            </a:ext>
          </a:extLst>
        </xdr:cNvPr>
        <xdr:cNvSpPr txBox="1"/>
      </xdr:nvSpPr>
      <xdr:spPr>
        <a:xfrm>
          <a:off x="20002500" y="624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100061</xdr:rowOff>
    </xdr:from>
    <xdr:to>
      <xdr:col>116</xdr:col>
      <xdr:colOff>114300</xdr:colOff>
      <xdr:row>39</xdr:row>
      <xdr:rowOff>30211</xdr:rowOff>
    </xdr:to>
    <xdr:sp macro="" textlink="">
      <xdr:nvSpPr>
        <xdr:cNvPr id="503" name="フローチャート: 判断 502">
          <a:extLst>
            <a:ext uri="{FF2B5EF4-FFF2-40B4-BE49-F238E27FC236}">
              <a16:creationId xmlns:a16="http://schemas.microsoft.com/office/drawing/2014/main" id="{8796ED20-B05B-4ECC-91C8-F55D57BB3B90}"/>
            </a:ext>
          </a:extLst>
        </xdr:cNvPr>
        <xdr:cNvSpPr/>
      </xdr:nvSpPr>
      <xdr:spPr>
        <a:xfrm>
          <a:off x="19897725" y="6265911"/>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136362</xdr:rowOff>
    </xdr:from>
    <xdr:to>
      <xdr:col>112</xdr:col>
      <xdr:colOff>38100</xdr:colOff>
      <xdr:row>39</xdr:row>
      <xdr:rowOff>66512</xdr:rowOff>
    </xdr:to>
    <xdr:sp macro="" textlink="">
      <xdr:nvSpPr>
        <xdr:cNvPr id="504" name="フローチャート: 判断 503">
          <a:extLst>
            <a:ext uri="{FF2B5EF4-FFF2-40B4-BE49-F238E27FC236}">
              <a16:creationId xmlns:a16="http://schemas.microsoft.com/office/drawing/2014/main" id="{B58542CD-8325-4319-B929-D571EB4849AE}"/>
            </a:ext>
          </a:extLst>
        </xdr:cNvPr>
        <xdr:cNvSpPr/>
      </xdr:nvSpPr>
      <xdr:spPr>
        <a:xfrm>
          <a:off x="19154775" y="62990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148433</xdr:rowOff>
    </xdr:from>
    <xdr:to>
      <xdr:col>107</xdr:col>
      <xdr:colOff>101600</xdr:colOff>
      <xdr:row>39</xdr:row>
      <xdr:rowOff>78583</xdr:rowOff>
    </xdr:to>
    <xdr:sp macro="" textlink="">
      <xdr:nvSpPr>
        <xdr:cNvPr id="505" name="フローチャート: 判断 504">
          <a:extLst>
            <a:ext uri="{FF2B5EF4-FFF2-40B4-BE49-F238E27FC236}">
              <a16:creationId xmlns:a16="http://schemas.microsoft.com/office/drawing/2014/main" id="{ACF8D70E-919B-4C48-A9C5-FBFE4D5839BD}"/>
            </a:ext>
          </a:extLst>
        </xdr:cNvPr>
        <xdr:cNvSpPr/>
      </xdr:nvSpPr>
      <xdr:spPr>
        <a:xfrm>
          <a:off x="18345150" y="63079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6655</xdr:rowOff>
    </xdr:from>
    <xdr:to>
      <xdr:col>102</xdr:col>
      <xdr:colOff>165100</xdr:colOff>
      <xdr:row>39</xdr:row>
      <xdr:rowOff>108255</xdr:rowOff>
    </xdr:to>
    <xdr:sp macro="" textlink="">
      <xdr:nvSpPr>
        <xdr:cNvPr id="506" name="フローチャート: 判断 505">
          <a:extLst>
            <a:ext uri="{FF2B5EF4-FFF2-40B4-BE49-F238E27FC236}">
              <a16:creationId xmlns:a16="http://schemas.microsoft.com/office/drawing/2014/main" id="{9063C4CE-CFBD-43A6-A325-D85A4FA93764}"/>
            </a:ext>
          </a:extLst>
        </xdr:cNvPr>
        <xdr:cNvSpPr/>
      </xdr:nvSpPr>
      <xdr:spPr>
        <a:xfrm>
          <a:off x="17554575" y="633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A2E504D-4D52-4B00-88DD-74BE2ED6A658}"/>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7809CCA5-6628-450E-B7E5-3C6E950A8370}"/>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70D06B96-5A43-4B54-A9A6-96AD766B9519}"/>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1DAC38A-21A7-4C38-8384-D9F0BD9D94A5}"/>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C5C4067C-BE07-4DA9-8E64-8C33BD1348A6}"/>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170607</xdr:rowOff>
    </xdr:from>
    <xdr:to>
      <xdr:col>116</xdr:col>
      <xdr:colOff>114300</xdr:colOff>
      <xdr:row>38</xdr:row>
      <xdr:rowOff>100757</xdr:rowOff>
    </xdr:to>
    <xdr:sp macro="" textlink="">
      <xdr:nvSpPr>
        <xdr:cNvPr id="512" name="楕円 511">
          <a:extLst>
            <a:ext uri="{FF2B5EF4-FFF2-40B4-BE49-F238E27FC236}">
              <a16:creationId xmlns:a16="http://schemas.microsoft.com/office/drawing/2014/main" id="{5A651074-26D1-43A8-84A4-B6E531A8CD74}"/>
            </a:ext>
          </a:extLst>
        </xdr:cNvPr>
        <xdr:cNvSpPr/>
      </xdr:nvSpPr>
      <xdr:spPr>
        <a:xfrm>
          <a:off x="19897725" y="61618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22034</xdr:rowOff>
    </xdr:from>
    <xdr:ext cx="534377" cy="259045"/>
    <xdr:sp macro="" textlink="">
      <xdr:nvSpPr>
        <xdr:cNvPr id="513" name="【空港】&#10;一人当たり有形固定資産（償却資産）額該当値テキスト">
          <a:extLst>
            <a:ext uri="{FF2B5EF4-FFF2-40B4-BE49-F238E27FC236}">
              <a16:creationId xmlns:a16="http://schemas.microsoft.com/office/drawing/2014/main" id="{0307B5C5-831F-4F94-AA0B-A48CF2C011EE}"/>
            </a:ext>
          </a:extLst>
        </xdr:cNvPr>
        <xdr:cNvSpPr txBox="1"/>
      </xdr:nvSpPr>
      <xdr:spPr>
        <a:xfrm>
          <a:off x="20002500" y="602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6975</xdr:rowOff>
    </xdr:from>
    <xdr:to>
      <xdr:col>112</xdr:col>
      <xdr:colOff>38100</xdr:colOff>
      <xdr:row>38</xdr:row>
      <xdr:rowOff>108575</xdr:rowOff>
    </xdr:to>
    <xdr:sp macro="" textlink="">
      <xdr:nvSpPr>
        <xdr:cNvPr id="514" name="楕円 513">
          <a:extLst>
            <a:ext uri="{FF2B5EF4-FFF2-40B4-BE49-F238E27FC236}">
              <a16:creationId xmlns:a16="http://schemas.microsoft.com/office/drawing/2014/main" id="{75309485-DDC4-4CFE-AA44-7B6C384D354F}"/>
            </a:ext>
          </a:extLst>
        </xdr:cNvPr>
        <xdr:cNvSpPr/>
      </xdr:nvSpPr>
      <xdr:spPr>
        <a:xfrm>
          <a:off x="19154775" y="61728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49957</xdr:rowOff>
    </xdr:from>
    <xdr:to>
      <xdr:col>116</xdr:col>
      <xdr:colOff>63500</xdr:colOff>
      <xdr:row>38</xdr:row>
      <xdr:rowOff>57775</xdr:rowOff>
    </xdr:to>
    <xdr:cxnSp macro="">
      <xdr:nvCxnSpPr>
        <xdr:cNvPr id="515" name="直線コネクタ 514">
          <a:extLst>
            <a:ext uri="{FF2B5EF4-FFF2-40B4-BE49-F238E27FC236}">
              <a16:creationId xmlns:a16="http://schemas.microsoft.com/office/drawing/2014/main" id="{97124FD7-3E4E-4968-BF55-733375770713}"/>
            </a:ext>
          </a:extLst>
        </xdr:cNvPr>
        <xdr:cNvCxnSpPr/>
      </xdr:nvCxnSpPr>
      <xdr:spPr>
        <a:xfrm flipV="1">
          <a:off x="19202400" y="6209457"/>
          <a:ext cx="752475" cy="1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23206</xdr:rowOff>
    </xdr:from>
    <xdr:to>
      <xdr:col>107</xdr:col>
      <xdr:colOff>101600</xdr:colOff>
      <xdr:row>38</xdr:row>
      <xdr:rowOff>124806</xdr:rowOff>
    </xdr:to>
    <xdr:sp macro="" textlink="">
      <xdr:nvSpPr>
        <xdr:cNvPr id="516" name="楕円 515">
          <a:extLst>
            <a:ext uri="{FF2B5EF4-FFF2-40B4-BE49-F238E27FC236}">
              <a16:creationId xmlns:a16="http://schemas.microsoft.com/office/drawing/2014/main" id="{9C7AF77A-0007-446B-A881-2E6C12022120}"/>
            </a:ext>
          </a:extLst>
        </xdr:cNvPr>
        <xdr:cNvSpPr/>
      </xdr:nvSpPr>
      <xdr:spPr>
        <a:xfrm>
          <a:off x="18345150" y="61890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57775</xdr:rowOff>
    </xdr:from>
    <xdr:to>
      <xdr:col>111</xdr:col>
      <xdr:colOff>177800</xdr:colOff>
      <xdr:row>38</xdr:row>
      <xdr:rowOff>74006</xdr:rowOff>
    </xdr:to>
    <xdr:cxnSp macro="">
      <xdr:nvCxnSpPr>
        <xdr:cNvPr id="517" name="直線コネクタ 516">
          <a:extLst>
            <a:ext uri="{FF2B5EF4-FFF2-40B4-BE49-F238E27FC236}">
              <a16:creationId xmlns:a16="http://schemas.microsoft.com/office/drawing/2014/main" id="{2BC289C8-3D56-4C28-B39B-85C3FD71CDF8}"/>
            </a:ext>
          </a:extLst>
        </xdr:cNvPr>
        <xdr:cNvCxnSpPr/>
      </xdr:nvCxnSpPr>
      <xdr:spPr>
        <a:xfrm flipV="1">
          <a:off x="18392775" y="6220450"/>
          <a:ext cx="809625"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57639</xdr:rowOff>
    </xdr:from>
    <xdr:ext cx="534377" cy="259045"/>
    <xdr:sp macro="" textlink="">
      <xdr:nvSpPr>
        <xdr:cNvPr id="518" name="n_1aveValue【空港】&#10;一人当たり有形固定資産（償却資産）額">
          <a:extLst>
            <a:ext uri="{FF2B5EF4-FFF2-40B4-BE49-F238E27FC236}">
              <a16:creationId xmlns:a16="http://schemas.microsoft.com/office/drawing/2014/main" id="{351AE550-A1BA-463E-82EE-A37AF803EF09}"/>
            </a:ext>
          </a:extLst>
        </xdr:cNvPr>
        <xdr:cNvSpPr txBox="1"/>
      </xdr:nvSpPr>
      <xdr:spPr>
        <a:xfrm>
          <a:off x="18944736" y="63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69710</xdr:rowOff>
    </xdr:from>
    <xdr:ext cx="469744" cy="259045"/>
    <xdr:sp macro="" textlink="">
      <xdr:nvSpPr>
        <xdr:cNvPr id="519" name="n_2aveValue【空港】&#10;一人当たり有形固定資産（償却資産）額">
          <a:extLst>
            <a:ext uri="{FF2B5EF4-FFF2-40B4-BE49-F238E27FC236}">
              <a16:creationId xmlns:a16="http://schemas.microsoft.com/office/drawing/2014/main" id="{801BBF5F-D041-44EC-AC0C-2EA41E328B09}"/>
            </a:ext>
          </a:extLst>
        </xdr:cNvPr>
        <xdr:cNvSpPr txBox="1"/>
      </xdr:nvSpPr>
      <xdr:spPr>
        <a:xfrm>
          <a:off x="18183303" y="63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37</xdr:row>
      <xdr:rowOff>124782</xdr:rowOff>
    </xdr:from>
    <xdr:ext cx="469744" cy="259045"/>
    <xdr:sp macro="" textlink="">
      <xdr:nvSpPr>
        <xdr:cNvPr id="520" name="n_3aveValue【空港】&#10;一人当たり有形固定資産（償却資産）額">
          <a:extLst>
            <a:ext uri="{FF2B5EF4-FFF2-40B4-BE49-F238E27FC236}">
              <a16:creationId xmlns:a16="http://schemas.microsoft.com/office/drawing/2014/main" id="{ECC164A9-6BB4-48CC-858C-67230725D69D}"/>
            </a:ext>
          </a:extLst>
        </xdr:cNvPr>
        <xdr:cNvSpPr txBox="1"/>
      </xdr:nvSpPr>
      <xdr:spPr>
        <a:xfrm>
          <a:off x="17383203" y="61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125102</xdr:rowOff>
    </xdr:from>
    <xdr:ext cx="534377" cy="259045"/>
    <xdr:sp macro="" textlink="">
      <xdr:nvSpPr>
        <xdr:cNvPr id="521" name="n_1mainValue【空港】&#10;一人当たり有形固定資産（償却資産）額">
          <a:extLst>
            <a:ext uri="{FF2B5EF4-FFF2-40B4-BE49-F238E27FC236}">
              <a16:creationId xmlns:a16="http://schemas.microsoft.com/office/drawing/2014/main" id="{1565EAA6-3CAD-48E9-8039-F9BF7467EBF9}"/>
            </a:ext>
          </a:extLst>
        </xdr:cNvPr>
        <xdr:cNvSpPr txBox="1"/>
      </xdr:nvSpPr>
      <xdr:spPr>
        <a:xfrm>
          <a:off x="18944736" y="596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141333</xdr:rowOff>
    </xdr:from>
    <xdr:ext cx="534377" cy="259045"/>
    <xdr:sp macro="" textlink="">
      <xdr:nvSpPr>
        <xdr:cNvPr id="522" name="n_2mainValue【空港】&#10;一人当たり有形固定資産（償却資産）額">
          <a:extLst>
            <a:ext uri="{FF2B5EF4-FFF2-40B4-BE49-F238E27FC236}">
              <a16:creationId xmlns:a16="http://schemas.microsoft.com/office/drawing/2014/main" id="{66FC14E1-2198-4521-B749-820EB2D25784}"/>
            </a:ext>
          </a:extLst>
        </xdr:cNvPr>
        <xdr:cNvSpPr txBox="1"/>
      </xdr:nvSpPr>
      <xdr:spPr>
        <a:xfrm>
          <a:off x="18163686" y="59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a:extLst>
            <a:ext uri="{FF2B5EF4-FFF2-40B4-BE49-F238E27FC236}">
              <a16:creationId xmlns:a16="http://schemas.microsoft.com/office/drawing/2014/main" id="{CAD98291-93AC-4FE3-9885-D00C3D77FA7B}"/>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24" name="正方形/長方形 523">
          <a:extLst>
            <a:ext uri="{FF2B5EF4-FFF2-40B4-BE49-F238E27FC236}">
              <a16:creationId xmlns:a16="http://schemas.microsoft.com/office/drawing/2014/main" id="{3C5F86ED-B369-46E7-A10F-BE786E179A95}"/>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25" name="正方形/長方形 524">
          <a:extLst>
            <a:ext uri="{FF2B5EF4-FFF2-40B4-BE49-F238E27FC236}">
              <a16:creationId xmlns:a16="http://schemas.microsoft.com/office/drawing/2014/main" id="{CB728094-7C0D-4609-A81B-3ECA72EAEA06}"/>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26" name="正方形/長方形 525">
          <a:extLst>
            <a:ext uri="{FF2B5EF4-FFF2-40B4-BE49-F238E27FC236}">
              <a16:creationId xmlns:a16="http://schemas.microsoft.com/office/drawing/2014/main" id="{43CC6001-EC21-49CC-9D92-7B070257CC80}"/>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27" name="正方形/長方形 526">
          <a:extLst>
            <a:ext uri="{FF2B5EF4-FFF2-40B4-BE49-F238E27FC236}">
              <a16:creationId xmlns:a16="http://schemas.microsoft.com/office/drawing/2014/main" id="{8F85C5B7-2349-4A2A-B7B9-1885E7DA42C3}"/>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正方形/長方形 527">
          <a:extLst>
            <a:ext uri="{FF2B5EF4-FFF2-40B4-BE49-F238E27FC236}">
              <a16:creationId xmlns:a16="http://schemas.microsoft.com/office/drawing/2014/main" id="{96F840A2-FA88-4995-AE2C-773F4D8FE6C8}"/>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9" name="テキスト ボックス 528">
          <a:extLst>
            <a:ext uri="{FF2B5EF4-FFF2-40B4-BE49-F238E27FC236}">
              <a16:creationId xmlns:a16="http://schemas.microsoft.com/office/drawing/2014/main" id="{3D51678D-DD6D-41DD-B9D3-1B8778E93BD5}"/>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0" name="直線コネクタ 529">
          <a:extLst>
            <a:ext uri="{FF2B5EF4-FFF2-40B4-BE49-F238E27FC236}">
              <a16:creationId xmlns:a16="http://schemas.microsoft.com/office/drawing/2014/main" id="{F1EFAE11-D118-42B6-8377-B7EC700EFE5F}"/>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1" name="テキスト ボックス 530">
          <a:extLst>
            <a:ext uri="{FF2B5EF4-FFF2-40B4-BE49-F238E27FC236}">
              <a16:creationId xmlns:a16="http://schemas.microsoft.com/office/drawing/2014/main" id="{61A5A7F8-927C-4BC8-9B8D-0C7E8B9EB2DE}"/>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2" name="直線コネクタ 531">
          <a:extLst>
            <a:ext uri="{FF2B5EF4-FFF2-40B4-BE49-F238E27FC236}">
              <a16:creationId xmlns:a16="http://schemas.microsoft.com/office/drawing/2014/main" id="{6DF07D73-059A-4D4C-AC2A-1F5D0C20985B}"/>
            </a:ext>
          </a:extLst>
        </xdr:cNvPr>
        <xdr:cNvCxnSpPr/>
      </xdr:nvCxnSpPr>
      <xdr:spPr>
        <a:xfrm>
          <a:off x="11210925" y="10448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3" name="テキスト ボックス 532">
          <a:extLst>
            <a:ext uri="{FF2B5EF4-FFF2-40B4-BE49-F238E27FC236}">
              <a16:creationId xmlns:a16="http://schemas.microsoft.com/office/drawing/2014/main" id="{C0F40598-9121-4803-B19A-17FE53F26846}"/>
            </a:ext>
          </a:extLst>
        </xdr:cNvPr>
        <xdr:cNvSpPr txBox="1"/>
      </xdr:nvSpPr>
      <xdr:spPr>
        <a:xfrm>
          <a:off x="10845966"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4" name="直線コネクタ 533">
          <a:extLst>
            <a:ext uri="{FF2B5EF4-FFF2-40B4-BE49-F238E27FC236}">
              <a16:creationId xmlns:a16="http://schemas.microsoft.com/office/drawing/2014/main" id="{A816555E-1E19-493A-874B-8754C9DFD21E}"/>
            </a:ext>
          </a:extLst>
        </xdr:cNvPr>
        <xdr:cNvCxnSpPr/>
      </xdr:nvCxnSpPr>
      <xdr:spPr>
        <a:xfrm>
          <a:off x="11210925" y="100869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5" name="テキスト ボックス 534">
          <a:extLst>
            <a:ext uri="{FF2B5EF4-FFF2-40B4-BE49-F238E27FC236}">
              <a16:creationId xmlns:a16="http://schemas.microsoft.com/office/drawing/2014/main" id="{AEE3401E-B767-4453-AA7E-8118CF92CA60}"/>
            </a:ext>
          </a:extLst>
        </xdr:cNvPr>
        <xdr:cNvSpPr txBox="1"/>
      </xdr:nvSpPr>
      <xdr:spPr>
        <a:xfrm>
          <a:off x="10845966"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6" name="直線コネクタ 535">
          <a:extLst>
            <a:ext uri="{FF2B5EF4-FFF2-40B4-BE49-F238E27FC236}">
              <a16:creationId xmlns:a16="http://schemas.microsoft.com/office/drawing/2014/main" id="{CE01B3C2-1349-4AF7-BA4B-D8D437DE625F}"/>
            </a:ext>
          </a:extLst>
        </xdr:cNvPr>
        <xdr:cNvCxnSpPr/>
      </xdr:nvCxnSpPr>
      <xdr:spPr>
        <a:xfrm>
          <a:off x="11210925" y="972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7" name="テキスト ボックス 536">
          <a:extLst>
            <a:ext uri="{FF2B5EF4-FFF2-40B4-BE49-F238E27FC236}">
              <a16:creationId xmlns:a16="http://schemas.microsoft.com/office/drawing/2014/main" id="{9CBDF5CF-2E27-4877-B29A-FE0E1B2FEF3F}"/>
            </a:ext>
          </a:extLst>
        </xdr:cNvPr>
        <xdr:cNvSpPr txBox="1"/>
      </xdr:nvSpPr>
      <xdr:spPr>
        <a:xfrm>
          <a:off x="10845966"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8" name="直線コネクタ 537">
          <a:extLst>
            <a:ext uri="{FF2B5EF4-FFF2-40B4-BE49-F238E27FC236}">
              <a16:creationId xmlns:a16="http://schemas.microsoft.com/office/drawing/2014/main" id="{E1773931-3740-43AB-8D70-2280C39D6F48}"/>
            </a:ext>
          </a:extLst>
        </xdr:cNvPr>
        <xdr:cNvCxnSpPr/>
      </xdr:nvCxnSpPr>
      <xdr:spPr>
        <a:xfrm>
          <a:off x="11210925" y="93726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9" name="テキスト ボックス 538">
          <a:extLst>
            <a:ext uri="{FF2B5EF4-FFF2-40B4-BE49-F238E27FC236}">
              <a16:creationId xmlns:a16="http://schemas.microsoft.com/office/drawing/2014/main" id="{88DA3B90-6F10-4AAD-AFDC-DD1D70A2A3E9}"/>
            </a:ext>
          </a:extLst>
        </xdr:cNvPr>
        <xdr:cNvSpPr txBox="1"/>
      </xdr:nvSpPr>
      <xdr:spPr>
        <a:xfrm>
          <a:off x="10845966"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0" name="直線コネクタ 539">
          <a:extLst>
            <a:ext uri="{FF2B5EF4-FFF2-40B4-BE49-F238E27FC236}">
              <a16:creationId xmlns:a16="http://schemas.microsoft.com/office/drawing/2014/main" id="{80B5FEF4-7C3F-47EA-A19F-690240CD6678}"/>
            </a:ext>
          </a:extLst>
        </xdr:cNvPr>
        <xdr:cNvCxnSpPr/>
      </xdr:nvCxnSpPr>
      <xdr:spPr>
        <a:xfrm>
          <a:off x="11210925" y="9010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1" name="テキスト ボックス 540">
          <a:extLst>
            <a:ext uri="{FF2B5EF4-FFF2-40B4-BE49-F238E27FC236}">
              <a16:creationId xmlns:a16="http://schemas.microsoft.com/office/drawing/2014/main" id="{A4D73F85-6B0F-4E35-90DA-859558B0C420}"/>
            </a:ext>
          </a:extLst>
        </xdr:cNvPr>
        <xdr:cNvSpPr txBox="1"/>
      </xdr:nvSpPr>
      <xdr:spPr>
        <a:xfrm>
          <a:off x="10845966"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a:extLst>
            <a:ext uri="{FF2B5EF4-FFF2-40B4-BE49-F238E27FC236}">
              <a16:creationId xmlns:a16="http://schemas.microsoft.com/office/drawing/2014/main" id="{07400589-4E2E-4B0B-AC17-CE1D14EB3BCC}"/>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3" name="テキスト ボックス 542">
          <a:extLst>
            <a:ext uri="{FF2B5EF4-FFF2-40B4-BE49-F238E27FC236}">
              <a16:creationId xmlns:a16="http://schemas.microsoft.com/office/drawing/2014/main" id="{CA901F3D-685D-469C-84CA-49FE1AB66EF7}"/>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4" name="【学校施設】&#10;有形固定資産減価償却率グラフ枠">
          <a:extLst>
            <a:ext uri="{FF2B5EF4-FFF2-40B4-BE49-F238E27FC236}">
              <a16:creationId xmlns:a16="http://schemas.microsoft.com/office/drawing/2014/main" id="{6EA56D61-1E56-4A73-A47A-544FA80C46B6}"/>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87630</xdr:rowOff>
    </xdr:from>
    <xdr:to>
      <xdr:col>85</xdr:col>
      <xdr:colOff>126364</xdr:colOff>
      <xdr:row>64</xdr:row>
      <xdr:rowOff>125730</xdr:rowOff>
    </xdr:to>
    <xdr:cxnSp macro="">
      <xdr:nvCxnSpPr>
        <xdr:cNvPr id="545" name="直線コネクタ 544">
          <a:extLst>
            <a:ext uri="{FF2B5EF4-FFF2-40B4-BE49-F238E27FC236}">
              <a16:creationId xmlns:a16="http://schemas.microsoft.com/office/drawing/2014/main" id="{309DCA46-E602-4C78-8130-E0F77E8A2510}"/>
            </a:ext>
          </a:extLst>
        </xdr:cNvPr>
        <xdr:cNvCxnSpPr/>
      </xdr:nvCxnSpPr>
      <xdr:spPr>
        <a:xfrm flipV="1">
          <a:off x="14695170" y="9161780"/>
          <a:ext cx="1269"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129557</xdr:rowOff>
    </xdr:from>
    <xdr:ext cx="405111" cy="259045"/>
    <xdr:sp macro="" textlink="">
      <xdr:nvSpPr>
        <xdr:cNvPr id="546" name="【学校施設】&#10;有形固定資産減価償却率最小値テキスト">
          <a:extLst>
            <a:ext uri="{FF2B5EF4-FFF2-40B4-BE49-F238E27FC236}">
              <a16:creationId xmlns:a16="http://schemas.microsoft.com/office/drawing/2014/main" id="{6A5D0D9A-6138-4FC6-A8C3-D4DA89079E89}"/>
            </a:ext>
          </a:extLst>
        </xdr:cNvPr>
        <xdr:cNvSpPr txBox="1"/>
      </xdr:nvSpPr>
      <xdr:spPr>
        <a:xfrm>
          <a:off x="14744700" y="1049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125730</xdr:rowOff>
    </xdr:from>
    <xdr:to>
      <xdr:col>86</xdr:col>
      <xdr:colOff>25400</xdr:colOff>
      <xdr:row>64</xdr:row>
      <xdr:rowOff>125730</xdr:rowOff>
    </xdr:to>
    <xdr:cxnSp macro="">
      <xdr:nvCxnSpPr>
        <xdr:cNvPr id="547" name="直線コネクタ 546">
          <a:extLst>
            <a:ext uri="{FF2B5EF4-FFF2-40B4-BE49-F238E27FC236}">
              <a16:creationId xmlns:a16="http://schemas.microsoft.com/office/drawing/2014/main" id="{32BEE10E-855A-4B15-9AF8-B584CDEF758C}"/>
            </a:ext>
          </a:extLst>
        </xdr:cNvPr>
        <xdr:cNvCxnSpPr/>
      </xdr:nvCxnSpPr>
      <xdr:spPr>
        <a:xfrm>
          <a:off x="14611350" y="104952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34307</xdr:rowOff>
    </xdr:from>
    <xdr:ext cx="405111" cy="259045"/>
    <xdr:sp macro="" textlink="">
      <xdr:nvSpPr>
        <xdr:cNvPr id="548" name="【学校施設】&#10;有形固定資産減価償却率最大値テキスト">
          <a:extLst>
            <a:ext uri="{FF2B5EF4-FFF2-40B4-BE49-F238E27FC236}">
              <a16:creationId xmlns:a16="http://schemas.microsoft.com/office/drawing/2014/main" id="{3157AC70-27F3-4840-95E3-56DA98F5BE9F}"/>
            </a:ext>
          </a:extLst>
        </xdr:cNvPr>
        <xdr:cNvSpPr txBox="1"/>
      </xdr:nvSpPr>
      <xdr:spPr>
        <a:xfrm>
          <a:off x="14744700" y="894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87630</xdr:rowOff>
    </xdr:from>
    <xdr:to>
      <xdr:col>86</xdr:col>
      <xdr:colOff>25400</xdr:colOff>
      <xdr:row>56</xdr:row>
      <xdr:rowOff>87630</xdr:rowOff>
    </xdr:to>
    <xdr:cxnSp macro="">
      <xdr:nvCxnSpPr>
        <xdr:cNvPr id="549" name="直線コネクタ 548">
          <a:extLst>
            <a:ext uri="{FF2B5EF4-FFF2-40B4-BE49-F238E27FC236}">
              <a16:creationId xmlns:a16="http://schemas.microsoft.com/office/drawing/2014/main" id="{B23CF7CD-9B1B-4DA7-9C22-863D479F5977}"/>
            </a:ext>
          </a:extLst>
        </xdr:cNvPr>
        <xdr:cNvCxnSpPr/>
      </xdr:nvCxnSpPr>
      <xdr:spPr>
        <a:xfrm>
          <a:off x="14611350" y="9161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156227</xdr:rowOff>
    </xdr:from>
    <xdr:ext cx="405111" cy="259045"/>
    <xdr:sp macro="" textlink="">
      <xdr:nvSpPr>
        <xdr:cNvPr id="550" name="【学校施設】&#10;有形固定資産減価償却率平均値テキスト">
          <a:extLst>
            <a:ext uri="{FF2B5EF4-FFF2-40B4-BE49-F238E27FC236}">
              <a16:creationId xmlns:a16="http://schemas.microsoft.com/office/drawing/2014/main" id="{C1024B5D-96E8-487B-9C42-01CE6D2E7AE9}"/>
            </a:ext>
          </a:extLst>
        </xdr:cNvPr>
        <xdr:cNvSpPr txBox="1"/>
      </xdr:nvSpPr>
      <xdr:spPr>
        <a:xfrm>
          <a:off x="14744700" y="9722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51" name="フローチャート: 判断 550">
          <a:extLst>
            <a:ext uri="{FF2B5EF4-FFF2-40B4-BE49-F238E27FC236}">
              <a16:creationId xmlns:a16="http://schemas.microsoft.com/office/drawing/2014/main" id="{0422392E-7670-4F3B-9CDD-1FAE98F50128}"/>
            </a:ext>
          </a:extLst>
        </xdr:cNvPr>
        <xdr:cNvSpPr/>
      </xdr:nvSpPr>
      <xdr:spPr>
        <a:xfrm>
          <a:off x="14649450" y="973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52" name="フローチャート: 判断 551">
          <a:extLst>
            <a:ext uri="{FF2B5EF4-FFF2-40B4-BE49-F238E27FC236}">
              <a16:creationId xmlns:a16="http://schemas.microsoft.com/office/drawing/2014/main" id="{980CF51E-EB11-4766-85A0-3F655C3832EE}"/>
            </a:ext>
          </a:extLst>
        </xdr:cNvPr>
        <xdr:cNvSpPr/>
      </xdr:nvSpPr>
      <xdr:spPr>
        <a:xfrm>
          <a:off x="13887450" y="97224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53" name="フローチャート: 判断 552">
          <a:extLst>
            <a:ext uri="{FF2B5EF4-FFF2-40B4-BE49-F238E27FC236}">
              <a16:creationId xmlns:a16="http://schemas.microsoft.com/office/drawing/2014/main" id="{1E30C04D-E9AC-40BC-8A30-1AE6396D0EC6}"/>
            </a:ext>
          </a:extLst>
        </xdr:cNvPr>
        <xdr:cNvSpPr/>
      </xdr:nvSpPr>
      <xdr:spPr>
        <a:xfrm>
          <a:off x="13096875" y="96119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33020</xdr:rowOff>
    </xdr:from>
    <xdr:to>
      <xdr:col>72</xdr:col>
      <xdr:colOff>38100</xdr:colOff>
      <xdr:row>59</xdr:row>
      <xdr:rowOff>134620</xdr:rowOff>
    </xdr:to>
    <xdr:sp macro="" textlink="">
      <xdr:nvSpPr>
        <xdr:cNvPr id="554" name="フローチャート: 判断 553">
          <a:extLst>
            <a:ext uri="{FF2B5EF4-FFF2-40B4-BE49-F238E27FC236}">
              <a16:creationId xmlns:a16="http://schemas.microsoft.com/office/drawing/2014/main" id="{0862D39E-9179-4481-8A7E-10D836119EDB}"/>
            </a:ext>
          </a:extLst>
        </xdr:cNvPr>
        <xdr:cNvSpPr/>
      </xdr:nvSpPr>
      <xdr:spPr>
        <a:xfrm>
          <a:off x="12296775" y="95929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55" name="フローチャート: 判断 554">
          <a:extLst>
            <a:ext uri="{FF2B5EF4-FFF2-40B4-BE49-F238E27FC236}">
              <a16:creationId xmlns:a16="http://schemas.microsoft.com/office/drawing/2014/main" id="{789DFD08-9515-4DFA-906C-2FB53E6D3FC4}"/>
            </a:ext>
          </a:extLst>
        </xdr:cNvPr>
        <xdr:cNvSpPr/>
      </xdr:nvSpPr>
      <xdr:spPr>
        <a:xfrm>
          <a:off x="11487150" y="96608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C2F773-065C-447F-883D-A249C72F4281}"/>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C41516CF-038B-4593-BB5C-6F7ADCCB90C8}"/>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1CDBABE1-F3DA-4B5F-AD2F-FCE7D1D7B39E}"/>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F4E646CD-6481-4962-9DCF-D88D37F2E52E}"/>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241537D9-D9D7-4ADA-8551-5E9CBD9EF997}"/>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93980</xdr:rowOff>
    </xdr:from>
    <xdr:to>
      <xdr:col>85</xdr:col>
      <xdr:colOff>177800</xdr:colOff>
      <xdr:row>60</xdr:row>
      <xdr:rowOff>24130</xdr:rowOff>
    </xdr:to>
    <xdr:sp macro="" textlink="">
      <xdr:nvSpPr>
        <xdr:cNvPr id="561" name="楕円 560">
          <a:extLst>
            <a:ext uri="{FF2B5EF4-FFF2-40B4-BE49-F238E27FC236}">
              <a16:creationId xmlns:a16="http://schemas.microsoft.com/office/drawing/2014/main" id="{19B67B0E-5A54-412F-A445-D249D27B2B90}"/>
            </a:ext>
          </a:extLst>
        </xdr:cNvPr>
        <xdr:cNvSpPr/>
      </xdr:nvSpPr>
      <xdr:spPr>
        <a:xfrm>
          <a:off x="14649450" y="96570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116857</xdr:rowOff>
    </xdr:from>
    <xdr:ext cx="405111" cy="259045"/>
    <xdr:sp macro="" textlink="">
      <xdr:nvSpPr>
        <xdr:cNvPr id="562" name="【学校施設】&#10;有形固定資産減価償却率該当値テキスト">
          <a:extLst>
            <a:ext uri="{FF2B5EF4-FFF2-40B4-BE49-F238E27FC236}">
              <a16:creationId xmlns:a16="http://schemas.microsoft.com/office/drawing/2014/main" id="{B05AA829-233F-41AF-B047-2F1BED7294FF}"/>
            </a:ext>
          </a:extLst>
        </xdr:cNvPr>
        <xdr:cNvSpPr txBox="1"/>
      </xdr:nvSpPr>
      <xdr:spPr>
        <a:xfrm>
          <a:off x="14744700"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63" name="楕円 562">
          <a:extLst>
            <a:ext uri="{FF2B5EF4-FFF2-40B4-BE49-F238E27FC236}">
              <a16:creationId xmlns:a16="http://schemas.microsoft.com/office/drawing/2014/main" id="{A19C9B95-0DB6-4055-B027-0DAF3C234331}"/>
            </a:ext>
          </a:extLst>
        </xdr:cNvPr>
        <xdr:cNvSpPr/>
      </xdr:nvSpPr>
      <xdr:spPr>
        <a:xfrm>
          <a:off x="13887450" y="95891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144780</xdr:rowOff>
    </xdr:to>
    <xdr:cxnSp macro="">
      <xdr:nvCxnSpPr>
        <xdr:cNvPr id="564" name="直線コネクタ 563">
          <a:extLst>
            <a:ext uri="{FF2B5EF4-FFF2-40B4-BE49-F238E27FC236}">
              <a16:creationId xmlns:a16="http://schemas.microsoft.com/office/drawing/2014/main" id="{937D1DFD-2078-4A77-ABCE-F0FC8E58AADF}"/>
            </a:ext>
          </a:extLst>
        </xdr:cNvPr>
        <xdr:cNvCxnSpPr/>
      </xdr:nvCxnSpPr>
      <xdr:spPr>
        <a:xfrm>
          <a:off x="13935075" y="9646285"/>
          <a:ext cx="762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128270</xdr:rowOff>
    </xdr:from>
    <xdr:to>
      <xdr:col>76</xdr:col>
      <xdr:colOff>165100</xdr:colOff>
      <xdr:row>59</xdr:row>
      <xdr:rowOff>58420</xdr:rowOff>
    </xdr:to>
    <xdr:sp macro="" textlink="">
      <xdr:nvSpPr>
        <xdr:cNvPr id="565" name="楕円 564">
          <a:extLst>
            <a:ext uri="{FF2B5EF4-FFF2-40B4-BE49-F238E27FC236}">
              <a16:creationId xmlns:a16="http://schemas.microsoft.com/office/drawing/2014/main" id="{F0F66BE6-170E-405E-ADBE-5CF5F5D3B134}"/>
            </a:ext>
          </a:extLst>
        </xdr:cNvPr>
        <xdr:cNvSpPr/>
      </xdr:nvSpPr>
      <xdr:spPr>
        <a:xfrm>
          <a:off x="13096875" y="95262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xdr:rowOff>
    </xdr:from>
    <xdr:to>
      <xdr:col>81</xdr:col>
      <xdr:colOff>50800</xdr:colOff>
      <xdr:row>59</xdr:row>
      <xdr:rowOff>80010</xdr:rowOff>
    </xdr:to>
    <xdr:cxnSp macro="">
      <xdr:nvCxnSpPr>
        <xdr:cNvPr id="566" name="直線コネクタ 565">
          <a:extLst>
            <a:ext uri="{FF2B5EF4-FFF2-40B4-BE49-F238E27FC236}">
              <a16:creationId xmlns:a16="http://schemas.microsoft.com/office/drawing/2014/main" id="{59D8ADA2-2075-4A21-9868-5BB8D6A13378}"/>
            </a:ext>
          </a:extLst>
        </xdr:cNvPr>
        <xdr:cNvCxnSpPr/>
      </xdr:nvCxnSpPr>
      <xdr:spPr>
        <a:xfrm>
          <a:off x="13144500" y="9573895"/>
          <a:ext cx="790575"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67" name="n_1aveValue【学校施設】&#10;有形固定資産減価償却率">
          <a:extLst>
            <a:ext uri="{FF2B5EF4-FFF2-40B4-BE49-F238E27FC236}">
              <a16:creationId xmlns:a16="http://schemas.microsoft.com/office/drawing/2014/main" id="{195E82D6-50D4-47F7-A55A-4B958899A1CD}"/>
            </a:ext>
          </a:extLst>
        </xdr:cNvPr>
        <xdr:cNvSpPr txBox="1"/>
      </xdr:nvSpPr>
      <xdr:spPr>
        <a:xfrm>
          <a:off x="13745219" y="981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68" name="n_2aveValue【学校施設】&#10;有形固定資産減価償却率">
          <a:extLst>
            <a:ext uri="{FF2B5EF4-FFF2-40B4-BE49-F238E27FC236}">
              <a16:creationId xmlns:a16="http://schemas.microsoft.com/office/drawing/2014/main" id="{F02BB69C-C76C-4625-9867-040C669CE88D}"/>
            </a:ext>
          </a:extLst>
        </xdr:cNvPr>
        <xdr:cNvSpPr txBox="1"/>
      </xdr:nvSpPr>
      <xdr:spPr>
        <a:xfrm>
          <a:off x="12964169"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151147</xdr:rowOff>
    </xdr:from>
    <xdr:ext cx="405111" cy="259045"/>
    <xdr:sp macro="" textlink="">
      <xdr:nvSpPr>
        <xdr:cNvPr id="569" name="n_3aveValue【学校施設】&#10;有形固定資産減価償却率">
          <a:extLst>
            <a:ext uri="{FF2B5EF4-FFF2-40B4-BE49-F238E27FC236}">
              <a16:creationId xmlns:a16="http://schemas.microsoft.com/office/drawing/2014/main" id="{B99B5EFA-3ED6-4C48-BB8B-5F60D6FA472F}"/>
            </a:ext>
          </a:extLst>
        </xdr:cNvPr>
        <xdr:cNvSpPr txBox="1"/>
      </xdr:nvSpPr>
      <xdr:spPr>
        <a:xfrm>
          <a:off x="12164069"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70" name="n_4aveValue【学校施設】&#10;有形固定資産減価償却率">
          <a:extLst>
            <a:ext uri="{FF2B5EF4-FFF2-40B4-BE49-F238E27FC236}">
              <a16:creationId xmlns:a16="http://schemas.microsoft.com/office/drawing/2014/main" id="{BC55FBF6-EE08-4175-A0C3-5AF8849CEAF5}"/>
            </a:ext>
          </a:extLst>
        </xdr:cNvPr>
        <xdr:cNvSpPr txBox="1"/>
      </xdr:nvSpPr>
      <xdr:spPr>
        <a:xfrm>
          <a:off x="11354444"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571" name="n_1mainValue【学校施設】&#10;有形固定資産減価償却率">
          <a:extLst>
            <a:ext uri="{FF2B5EF4-FFF2-40B4-BE49-F238E27FC236}">
              <a16:creationId xmlns:a16="http://schemas.microsoft.com/office/drawing/2014/main" id="{831CA921-B046-4CD2-BBFB-4143761846ED}"/>
            </a:ext>
          </a:extLst>
        </xdr:cNvPr>
        <xdr:cNvSpPr txBox="1"/>
      </xdr:nvSpPr>
      <xdr:spPr>
        <a:xfrm>
          <a:off x="13745219" y="938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74947</xdr:rowOff>
    </xdr:from>
    <xdr:ext cx="405111" cy="259045"/>
    <xdr:sp macro="" textlink="">
      <xdr:nvSpPr>
        <xdr:cNvPr id="572" name="n_2mainValue【学校施設】&#10;有形固定資産減価償却率">
          <a:extLst>
            <a:ext uri="{FF2B5EF4-FFF2-40B4-BE49-F238E27FC236}">
              <a16:creationId xmlns:a16="http://schemas.microsoft.com/office/drawing/2014/main" id="{350EEC37-DE9A-4164-A2BF-4D1392D36281}"/>
            </a:ext>
          </a:extLst>
        </xdr:cNvPr>
        <xdr:cNvSpPr txBox="1"/>
      </xdr:nvSpPr>
      <xdr:spPr>
        <a:xfrm>
          <a:off x="12964169"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44FD4531-D598-4E5F-B76B-D9C254751093}"/>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74" name="正方形/長方形 573">
          <a:extLst>
            <a:ext uri="{FF2B5EF4-FFF2-40B4-BE49-F238E27FC236}">
              <a16:creationId xmlns:a16="http://schemas.microsoft.com/office/drawing/2014/main" id="{AB6A7E5C-7218-4598-8A04-7CB1212DB987}"/>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75" name="正方形/長方形 574">
          <a:extLst>
            <a:ext uri="{FF2B5EF4-FFF2-40B4-BE49-F238E27FC236}">
              <a16:creationId xmlns:a16="http://schemas.microsoft.com/office/drawing/2014/main" id="{CA6E1CE6-53D4-427F-BA6D-335A2EA86B09}"/>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76" name="正方形/長方形 575">
          <a:extLst>
            <a:ext uri="{FF2B5EF4-FFF2-40B4-BE49-F238E27FC236}">
              <a16:creationId xmlns:a16="http://schemas.microsoft.com/office/drawing/2014/main" id="{2FA2C8B2-AD37-4858-88AF-F370DCB39F9F}"/>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77" name="正方形/長方形 576">
          <a:extLst>
            <a:ext uri="{FF2B5EF4-FFF2-40B4-BE49-F238E27FC236}">
              <a16:creationId xmlns:a16="http://schemas.microsoft.com/office/drawing/2014/main" id="{DDCF85CB-AFEF-453B-995F-5F283686FBC1}"/>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FCD7E80-4D3D-440D-ACB3-ABEC8FAA7CA5}"/>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81C8CBA3-EAEF-462A-8896-ECB133EAB41C}"/>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6EC950EA-56B8-4FBB-9B79-DFCF14E48D94}"/>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1" name="テキスト ボックス 580">
          <a:extLst>
            <a:ext uri="{FF2B5EF4-FFF2-40B4-BE49-F238E27FC236}">
              <a16:creationId xmlns:a16="http://schemas.microsoft.com/office/drawing/2014/main" id="{CF5B0BFA-BED9-47F4-9FA3-EF5A9F8311CE}"/>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a:extLst>
            <a:ext uri="{FF2B5EF4-FFF2-40B4-BE49-F238E27FC236}">
              <a16:creationId xmlns:a16="http://schemas.microsoft.com/office/drawing/2014/main" id="{CA5C156F-0D1C-4AC5-BC56-6114C4E90439}"/>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a:extLst>
            <a:ext uri="{FF2B5EF4-FFF2-40B4-BE49-F238E27FC236}">
              <a16:creationId xmlns:a16="http://schemas.microsoft.com/office/drawing/2014/main" id="{DC3F82DD-1995-430D-B639-D1E9E4F9338D}"/>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a:extLst>
            <a:ext uri="{FF2B5EF4-FFF2-40B4-BE49-F238E27FC236}">
              <a16:creationId xmlns:a16="http://schemas.microsoft.com/office/drawing/2014/main" id="{B52834CF-F2E0-46BD-A2C1-40CCF382099E}"/>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a:extLst>
            <a:ext uri="{FF2B5EF4-FFF2-40B4-BE49-F238E27FC236}">
              <a16:creationId xmlns:a16="http://schemas.microsoft.com/office/drawing/2014/main" id="{C3AB3EC3-B70C-4A73-999F-730270912D95}"/>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06BA0F52-425F-49EF-B98E-7C4D5F5B12A6}"/>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95C674BD-3A43-4970-AEAE-7D194A2FB595}"/>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a:extLst>
            <a:ext uri="{FF2B5EF4-FFF2-40B4-BE49-F238E27FC236}">
              <a16:creationId xmlns:a16="http://schemas.microsoft.com/office/drawing/2014/main" id="{36C24E66-6354-4B4C-8602-08C0EFB5B381}"/>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a:extLst>
            <a:ext uri="{FF2B5EF4-FFF2-40B4-BE49-F238E27FC236}">
              <a16:creationId xmlns:a16="http://schemas.microsoft.com/office/drawing/2014/main" id="{89DA1F83-14D9-4DC6-B1ED-BEEA42D04C05}"/>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a:extLst>
            <a:ext uri="{FF2B5EF4-FFF2-40B4-BE49-F238E27FC236}">
              <a16:creationId xmlns:a16="http://schemas.microsoft.com/office/drawing/2014/main" id="{3D8479E8-6236-4651-9F8B-B6EE0E9F45BC}"/>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1" name="テキスト ボックス 590">
          <a:extLst>
            <a:ext uri="{FF2B5EF4-FFF2-40B4-BE49-F238E27FC236}">
              <a16:creationId xmlns:a16="http://schemas.microsoft.com/office/drawing/2014/main" id="{1BC75F58-50AA-427F-9BDE-44FEAB239F46}"/>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2D09879B-ED15-4A77-96C5-E9CE25977104}"/>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F9499540-B25A-4AE9-92D2-6CCD7C08F116}"/>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063F3819-FA7E-47B5-97AF-8F3176187A62}"/>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99060</xdr:rowOff>
    </xdr:from>
    <xdr:to>
      <xdr:col>116</xdr:col>
      <xdr:colOff>62864</xdr:colOff>
      <xdr:row>62</xdr:row>
      <xdr:rowOff>156210</xdr:rowOff>
    </xdr:to>
    <xdr:cxnSp macro="">
      <xdr:nvCxnSpPr>
        <xdr:cNvPr id="595" name="直線コネクタ 594">
          <a:extLst>
            <a:ext uri="{FF2B5EF4-FFF2-40B4-BE49-F238E27FC236}">
              <a16:creationId xmlns:a16="http://schemas.microsoft.com/office/drawing/2014/main" id="{CB52D545-334F-4D1C-ABAB-200136FFA0D6}"/>
            </a:ext>
          </a:extLst>
        </xdr:cNvPr>
        <xdr:cNvCxnSpPr/>
      </xdr:nvCxnSpPr>
      <xdr:spPr>
        <a:xfrm flipV="1">
          <a:off x="19952970" y="9017635"/>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160037</xdr:rowOff>
    </xdr:from>
    <xdr:ext cx="469744" cy="259045"/>
    <xdr:sp macro="" textlink="">
      <xdr:nvSpPr>
        <xdr:cNvPr id="596" name="【学校施設】&#10;一人当たり面積最小値テキスト">
          <a:extLst>
            <a:ext uri="{FF2B5EF4-FFF2-40B4-BE49-F238E27FC236}">
              <a16:creationId xmlns:a16="http://schemas.microsoft.com/office/drawing/2014/main" id="{7954A2D3-CD4F-4CFF-9A07-CB125A36792A}"/>
            </a:ext>
          </a:extLst>
        </xdr:cNvPr>
        <xdr:cNvSpPr txBox="1"/>
      </xdr:nvSpPr>
      <xdr:spPr>
        <a:xfrm>
          <a:off x="20002500" y="102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156210</xdr:rowOff>
    </xdr:from>
    <xdr:to>
      <xdr:col>116</xdr:col>
      <xdr:colOff>152400</xdr:colOff>
      <xdr:row>62</xdr:row>
      <xdr:rowOff>156210</xdr:rowOff>
    </xdr:to>
    <xdr:cxnSp macro="">
      <xdr:nvCxnSpPr>
        <xdr:cNvPr id="597" name="直線コネクタ 596">
          <a:extLst>
            <a:ext uri="{FF2B5EF4-FFF2-40B4-BE49-F238E27FC236}">
              <a16:creationId xmlns:a16="http://schemas.microsoft.com/office/drawing/2014/main" id="{CC9BB77D-127C-4F92-9879-05AA3A982399}"/>
            </a:ext>
          </a:extLst>
        </xdr:cNvPr>
        <xdr:cNvCxnSpPr/>
      </xdr:nvCxnSpPr>
      <xdr:spPr>
        <a:xfrm>
          <a:off x="19878675" y="102082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45737</xdr:rowOff>
    </xdr:from>
    <xdr:ext cx="469744" cy="259045"/>
    <xdr:sp macro="" textlink="">
      <xdr:nvSpPr>
        <xdr:cNvPr id="598" name="【学校施設】&#10;一人当たり面積最大値テキスト">
          <a:extLst>
            <a:ext uri="{FF2B5EF4-FFF2-40B4-BE49-F238E27FC236}">
              <a16:creationId xmlns:a16="http://schemas.microsoft.com/office/drawing/2014/main" id="{384755A9-E819-4035-A7B4-06562014A2C7}"/>
            </a:ext>
          </a:extLst>
        </xdr:cNvPr>
        <xdr:cNvSpPr txBox="1"/>
      </xdr:nvSpPr>
      <xdr:spPr>
        <a:xfrm>
          <a:off x="20002500" y="880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9" name="直線コネクタ 598">
          <a:extLst>
            <a:ext uri="{FF2B5EF4-FFF2-40B4-BE49-F238E27FC236}">
              <a16:creationId xmlns:a16="http://schemas.microsoft.com/office/drawing/2014/main" id="{0115CE59-22C3-4CE2-BC77-22BF8776C6DE}"/>
            </a:ext>
          </a:extLst>
        </xdr:cNvPr>
        <xdr:cNvCxnSpPr/>
      </xdr:nvCxnSpPr>
      <xdr:spPr>
        <a:xfrm>
          <a:off x="19878675" y="90176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105427</xdr:rowOff>
    </xdr:from>
    <xdr:ext cx="469744" cy="259045"/>
    <xdr:sp macro="" textlink="">
      <xdr:nvSpPr>
        <xdr:cNvPr id="600" name="【学校施設】&#10;一人当たり面積平均値テキスト">
          <a:extLst>
            <a:ext uri="{FF2B5EF4-FFF2-40B4-BE49-F238E27FC236}">
              <a16:creationId xmlns:a16="http://schemas.microsoft.com/office/drawing/2014/main" id="{9DEB10E3-8399-4050-8EAC-0DDF5BAE19D9}"/>
            </a:ext>
          </a:extLst>
        </xdr:cNvPr>
        <xdr:cNvSpPr txBox="1"/>
      </xdr:nvSpPr>
      <xdr:spPr>
        <a:xfrm>
          <a:off x="20002500" y="950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601" name="フローチャート: 判断 600">
          <a:extLst>
            <a:ext uri="{FF2B5EF4-FFF2-40B4-BE49-F238E27FC236}">
              <a16:creationId xmlns:a16="http://schemas.microsoft.com/office/drawing/2014/main" id="{7B7F8972-E55F-44AF-B968-526CE5A9DEFC}"/>
            </a:ext>
          </a:extLst>
        </xdr:cNvPr>
        <xdr:cNvSpPr/>
      </xdr:nvSpPr>
      <xdr:spPr>
        <a:xfrm>
          <a:off x="19897725" y="964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154940</xdr:rowOff>
    </xdr:from>
    <xdr:to>
      <xdr:col>112</xdr:col>
      <xdr:colOff>38100</xdr:colOff>
      <xdr:row>60</xdr:row>
      <xdr:rowOff>85090</xdr:rowOff>
    </xdr:to>
    <xdr:sp macro="" textlink="">
      <xdr:nvSpPr>
        <xdr:cNvPr id="602" name="フローチャート: 判断 601">
          <a:extLst>
            <a:ext uri="{FF2B5EF4-FFF2-40B4-BE49-F238E27FC236}">
              <a16:creationId xmlns:a16="http://schemas.microsoft.com/office/drawing/2014/main" id="{9889ADA8-CB0A-4C1C-BCE8-CA3BA7A361EE}"/>
            </a:ext>
          </a:extLst>
        </xdr:cNvPr>
        <xdr:cNvSpPr/>
      </xdr:nvSpPr>
      <xdr:spPr>
        <a:xfrm>
          <a:off x="19154775" y="97180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162560</xdr:rowOff>
    </xdr:from>
    <xdr:to>
      <xdr:col>107</xdr:col>
      <xdr:colOff>101600</xdr:colOff>
      <xdr:row>60</xdr:row>
      <xdr:rowOff>92710</xdr:rowOff>
    </xdr:to>
    <xdr:sp macro="" textlink="">
      <xdr:nvSpPr>
        <xdr:cNvPr id="603" name="フローチャート: 判断 602">
          <a:extLst>
            <a:ext uri="{FF2B5EF4-FFF2-40B4-BE49-F238E27FC236}">
              <a16:creationId xmlns:a16="http://schemas.microsoft.com/office/drawing/2014/main" id="{BE87D36D-453B-4CDF-A6E7-36D718BEB5EB}"/>
            </a:ext>
          </a:extLst>
        </xdr:cNvPr>
        <xdr:cNvSpPr/>
      </xdr:nvSpPr>
      <xdr:spPr>
        <a:xfrm>
          <a:off x="18345150" y="97224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04" name="フローチャート: 判断 603">
          <a:extLst>
            <a:ext uri="{FF2B5EF4-FFF2-40B4-BE49-F238E27FC236}">
              <a16:creationId xmlns:a16="http://schemas.microsoft.com/office/drawing/2014/main" id="{75911A46-CC9E-4DFC-B6FD-E947BD0CACCC}"/>
            </a:ext>
          </a:extLst>
        </xdr:cNvPr>
        <xdr:cNvSpPr/>
      </xdr:nvSpPr>
      <xdr:spPr>
        <a:xfrm>
          <a:off x="17554575" y="975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05" name="フローチャート: 判断 604">
          <a:extLst>
            <a:ext uri="{FF2B5EF4-FFF2-40B4-BE49-F238E27FC236}">
              <a16:creationId xmlns:a16="http://schemas.microsoft.com/office/drawing/2014/main" id="{9C94DC9D-E00A-4900-90F3-242F0FD0C1AC}"/>
            </a:ext>
          </a:extLst>
        </xdr:cNvPr>
        <xdr:cNvSpPr/>
      </xdr:nvSpPr>
      <xdr:spPr>
        <a:xfrm>
          <a:off x="16754475" y="10029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50E2DA8-A5B6-4CD3-A615-5796C7FA8DA1}"/>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8347FEB-A1C8-4C59-84A1-342E47530B4F}"/>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05ADA34-DD2E-418F-8ED1-BCB6AB3A96B0}"/>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5B1DE32-46BF-4B1A-AA0A-9EFE1893E67E}"/>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5D389FE-5FFD-4188-9700-E2CBEC91C0AA}"/>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611" name="楕円 610">
          <a:extLst>
            <a:ext uri="{FF2B5EF4-FFF2-40B4-BE49-F238E27FC236}">
              <a16:creationId xmlns:a16="http://schemas.microsoft.com/office/drawing/2014/main" id="{644D229A-2CA5-4D89-B3E0-88DFAA79438D}"/>
            </a:ext>
          </a:extLst>
        </xdr:cNvPr>
        <xdr:cNvSpPr/>
      </xdr:nvSpPr>
      <xdr:spPr>
        <a:xfrm>
          <a:off x="19897725" y="9848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99077</xdr:rowOff>
    </xdr:from>
    <xdr:ext cx="469744" cy="259045"/>
    <xdr:sp macro="" textlink="">
      <xdr:nvSpPr>
        <xdr:cNvPr id="612" name="【学校施設】&#10;一人当たり面積該当値テキスト">
          <a:extLst>
            <a:ext uri="{FF2B5EF4-FFF2-40B4-BE49-F238E27FC236}">
              <a16:creationId xmlns:a16="http://schemas.microsoft.com/office/drawing/2014/main" id="{8646486A-C0EE-4BD3-8430-F5E7A241826C}"/>
            </a:ext>
          </a:extLst>
        </xdr:cNvPr>
        <xdr:cNvSpPr txBox="1"/>
      </xdr:nvSpPr>
      <xdr:spPr>
        <a:xfrm>
          <a:off x="20002500" y="98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13" name="楕円 612">
          <a:extLst>
            <a:ext uri="{FF2B5EF4-FFF2-40B4-BE49-F238E27FC236}">
              <a16:creationId xmlns:a16="http://schemas.microsoft.com/office/drawing/2014/main" id="{B31FCB1E-84EF-41F0-904B-87609D7B4283}"/>
            </a:ext>
          </a:extLst>
        </xdr:cNvPr>
        <xdr:cNvSpPr/>
      </xdr:nvSpPr>
      <xdr:spPr>
        <a:xfrm>
          <a:off x="19154775" y="98799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34290</xdr:rowOff>
    </xdr:to>
    <xdr:cxnSp macro="">
      <xdr:nvCxnSpPr>
        <xdr:cNvPr id="614" name="直線コネクタ 613">
          <a:extLst>
            <a:ext uri="{FF2B5EF4-FFF2-40B4-BE49-F238E27FC236}">
              <a16:creationId xmlns:a16="http://schemas.microsoft.com/office/drawing/2014/main" id="{AA0901EB-6F09-4C66-95B7-FDA4E8A4F666}"/>
            </a:ext>
          </a:extLst>
        </xdr:cNvPr>
        <xdr:cNvCxnSpPr/>
      </xdr:nvCxnSpPr>
      <xdr:spPr>
        <a:xfrm flipV="1">
          <a:off x="19202400" y="9886950"/>
          <a:ext cx="75247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15" name="楕円 614">
          <a:extLst>
            <a:ext uri="{FF2B5EF4-FFF2-40B4-BE49-F238E27FC236}">
              <a16:creationId xmlns:a16="http://schemas.microsoft.com/office/drawing/2014/main" id="{0486CEA9-2A91-4609-A307-210E623E849B}"/>
            </a:ext>
          </a:extLst>
        </xdr:cNvPr>
        <xdr:cNvSpPr/>
      </xdr:nvSpPr>
      <xdr:spPr>
        <a:xfrm>
          <a:off x="18345150" y="989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57150</xdr:rowOff>
    </xdr:to>
    <xdr:cxnSp macro="">
      <xdr:nvCxnSpPr>
        <xdr:cNvPr id="616" name="直線コネクタ 615">
          <a:extLst>
            <a:ext uri="{FF2B5EF4-FFF2-40B4-BE49-F238E27FC236}">
              <a16:creationId xmlns:a16="http://schemas.microsoft.com/office/drawing/2014/main" id="{584A95BB-C68F-484D-A3E0-E2E90B035519}"/>
            </a:ext>
          </a:extLst>
        </xdr:cNvPr>
        <xdr:cNvCxnSpPr/>
      </xdr:nvCxnSpPr>
      <xdr:spPr>
        <a:xfrm flipV="1">
          <a:off x="18392775" y="9918065"/>
          <a:ext cx="80962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101617</xdr:rowOff>
    </xdr:from>
    <xdr:ext cx="469744" cy="259045"/>
    <xdr:sp macro="" textlink="">
      <xdr:nvSpPr>
        <xdr:cNvPr id="617" name="n_1aveValue【学校施設】&#10;一人当たり面積">
          <a:extLst>
            <a:ext uri="{FF2B5EF4-FFF2-40B4-BE49-F238E27FC236}">
              <a16:creationId xmlns:a16="http://schemas.microsoft.com/office/drawing/2014/main" id="{5E4AA674-9424-4A4D-8297-682E5EB5189A}"/>
            </a:ext>
          </a:extLst>
        </xdr:cNvPr>
        <xdr:cNvSpPr txBox="1"/>
      </xdr:nvSpPr>
      <xdr:spPr>
        <a:xfrm>
          <a:off x="18983402"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109237</xdr:rowOff>
    </xdr:from>
    <xdr:ext cx="469744" cy="259045"/>
    <xdr:sp macro="" textlink="">
      <xdr:nvSpPr>
        <xdr:cNvPr id="618" name="n_2aveValue【学校施設】&#10;一人当たり面積">
          <a:extLst>
            <a:ext uri="{FF2B5EF4-FFF2-40B4-BE49-F238E27FC236}">
              <a16:creationId xmlns:a16="http://schemas.microsoft.com/office/drawing/2014/main" id="{6C25135B-FB74-43F7-97FC-2FB1BFE56D50}"/>
            </a:ext>
          </a:extLst>
        </xdr:cNvPr>
        <xdr:cNvSpPr txBox="1"/>
      </xdr:nvSpPr>
      <xdr:spPr>
        <a:xfrm>
          <a:off x="18183302" y="95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619" name="n_3aveValue【学校施設】&#10;一人当たり面積">
          <a:extLst>
            <a:ext uri="{FF2B5EF4-FFF2-40B4-BE49-F238E27FC236}">
              <a16:creationId xmlns:a16="http://schemas.microsoft.com/office/drawing/2014/main" id="{57B49553-1EEA-49FA-BEC3-62F686F607D4}"/>
            </a:ext>
          </a:extLst>
        </xdr:cNvPr>
        <xdr:cNvSpPr txBox="1"/>
      </xdr:nvSpPr>
      <xdr:spPr>
        <a:xfrm>
          <a:off x="17383202"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20" name="n_4aveValue【学校施設】&#10;一人当たり面積">
          <a:extLst>
            <a:ext uri="{FF2B5EF4-FFF2-40B4-BE49-F238E27FC236}">
              <a16:creationId xmlns:a16="http://schemas.microsoft.com/office/drawing/2014/main" id="{CBFA6742-5102-4203-B559-BB05EAE31CF5}"/>
            </a:ext>
          </a:extLst>
        </xdr:cNvPr>
        <xdr:cNvSpPr txBox="1"/>
      </xdr:nvSpPr>
      <xdr:spPr>
        <a:xfrm>
          <a:off x="165926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621" name="n_1mainValue【学校施設】&#10;一人当たり面積">
          <a:extLst>
            <a:ext uri="{FF2B5EF4-FFF2-40B4-BE49-F238E27FC236}">
              <a16:creationId xmlns:a16="http://schemas.microsoft.com/office/drawing/2014/main" id="{CA34795D-740D-4C75-9588-B2DCF2096BFE}"/>
            </a:ext>
          </a:extLst>
        </xdr:cNvPr>
        <xdr:cNvSpPr txBox="1"/>
      </xdr:nvSpPr>
      <xdr:spPr>
        <a:xfrm>
          <a:off x="18983402" y="996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22" name="n_2mainValue【学校施設】&#10;一人当たり面積">
          <a:extLst>
            <a:ext uri="{FF2B5EF4-FFF2-40B4-BE49-F238E27FC236}">
              <a16:creationId xmlns:a16="http://schemas.microsoft.com/office/drawing/2014/main" id="{B335880A-3AC3-4635-997F-77E5F6FF954F}"/>
            </a:ext>
          </a:extLst>
        </xdr:cNvPr>
        <xdr:cNvSpPr txBox="1"/>
      </xdr:nvSpPr>
      <xdr:spPr>
        <a:xfrm>
          <a:off x="181833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53D6B447-571D-4D22-9B75-5167908B6358}"/>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24" name="正方形/長方形 623">
          <a:extLst>
            <a:ext uri="{FF2B5EF4-FFF2-40B4-BE49-F238E27FC236}">
              <a16:creationId xmlns:a16="http://schemas.microsoft.com/office/drawing/2014/main" id="{0F693E4D-4A40-4C79-8538-DF0418797060}"/>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25" name="正方形/長方形 624">
          <a:extLst>
            <a:ext uri="{FF2B5EF4-FFF2-40B4-BE49-F238E27FC236}">
              <a16:creationId xmlns:a16="http://schemas.microsoft.com/office/drawing/2014/main" id="{5ADF08BF-2613-45FB-BA14-5A941780B080}"/>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26" name="正方形/長方形 625">
          <a:extLst>
            <a:ext uri="{FF2B5EF4-FFF2-40B4-BE49-F238E27FC236}">
              <a16:creationId xmlns:a16="http://schemas.microsoft.com/office/drawing/2014/main" id="{5F583D4D-DC61-4452-87DF-5ED5E1D6584A}"/>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27" name="正方形/長方形 626">
          <a:extLst>
            <a:ext uri="{FF2B5EF4-FFF2-40B4-BE49-F238E27FC236}">
              <a16:creationId xmlns:a16="http://schemas.microsoft.com/office/drawing/2014/main" id="{2411207B-F5BD-4D1F-90F1-FB9DC1F8A317}"/>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B9F96CBC-9DF5-48C2-ABFB-1F17F28C522C}"/>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AB38E8D2-1436-4782-B801-9BB9E020B49F}"/>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DA6BA862-CE93-4610-A5AA-64B57F0921D1}"/>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1352C2C7-3E4A-4A4E-B084-5FC1CF11D992}"/>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9669A3B8-2DD2-4113-9DAE-6CC2B22E8446}"/>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3" name="テキスト ボックス 632">
          <a:extLst>
            <a:ext uri="{FF2B5EF4-FFF2-40B4-BE49-F238E27FC236}">
              <a16:creationId xmlns:a16="http://schemas.microsoft.com/office/drawing/2014/main" id="{63582CD1-6A70-4938-96CF-4D57DA4E4D50}"/>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8E3E1409-3F2F-4B03-811E-8359FB631814}"/>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1890E777-DC38-4DEE-8A9A-56DE2C78E53D}"/>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B944ADB1-10A6-4A7C-BED2-741E7D98E0EE}"/>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B757A344-E16E-4CA9-B5E2-99F63EC82BEE}"/>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9CB1881E-CB89-45EE-8238-7C68F63112A7}"/>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1B1A1233-42B6-40B4-BD7E-0FB58E1F86D4}"/>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4EDAE0AA-A2D5-4640-9975-23C04A516730}"/>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1" name="テキスト ボックス 640">
          <a:extLst>
            <a:ext uri="{FF2B5EF4-FFF2-40B4-BE49-F238E27FC236}">
              <a16:creationId xmlns:a16="http://schemas.microsoft.com/office/drawing/2014/main" id="{E3E837B5-60B3-4181-AE01-D9E7080E32B3}"/>
            </a:ext>
          </a:extLst>
        </xdr:cNvPr>
        <xdr:cNvSpPr txBox="1"/>
      </xdr:nvSpPr>
      <xdr:spPr>
        <a:xfrm>
          <a:off x="10903736" y="12475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3CE5C5B1-9AFF-4C73-91D6-C2FF55C25642}"/>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図書館】&#10;有形固定資産減価償却率グラフ枠">
          <a:extLst>
            <a:ext uri="{FF2B5EF4-FFF2-40B4-BE49-F238E27FC236}">
              <a16:creationId xmlns:a16="http://schemas.microsoft.com/office/drawing/2014/main" id="{91EC4787-2611-42FC-94C5-21FC59403747}"/>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17145</xdr:rowOff>
    </xdr:from>
    <xdr:to>
      <xdr:col>85</xdr:col>
      <xdr:colOff>126364</xdr:colOff>
      <xdr:row>85</xdr:row>
      <xdr:rowOff>87630</xdr:rowOff>
    </xdr:to>
    <xdr:cxnSp macro="">
      <xdr:nvCxnSpPr>
        <xdr:cNvPr id="644" name="直線コネクタ 643">
          <a:extLst>
            <a:ext uri="{FF2B5EF4-FFF2-40B4-BE49-F238E27FC236}">
              <a16:creationId xmlns:a16="http://schemas.microsoft.com/office/drawing/2014/main" id="{A6B30F13-6DC5-4566-983F-09056174FD88}"/>
            </a:ext>
          </a:extLst>
        </xdr:cNvPr>
        <xdr:cNvCxnSpPr/>
      </xdr:nvCxnSpPr>
      <xdr:spPr>
        <a:xfrm flipV="1">
          <a:off x="14695170" y="12656820"/>
          <a:ext cx="1269" cy="12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91457</xdr:rowOff>
    </xdr:from>
    <xdr:ext cx="405111" cy="259045"/>
    <xdr:sp macro="" textlink="">
      <xdr:nvSpPr>
        <xdr:cNvPr id="645" name="【図書館】&#10;有形固定資産減価償却率最小値テキスト">
          <a:extLst>
            <a:ext uri="{FF2B5EF4-FFF2-40B4-BE49-F238E27FC236}">
              <a16:creationId xmlns:a16="http://schemas.microsoft.com/office/drawing/2014/main" id="{D7C37082-5709-42E0-84AA-726B92985500}"/>
            </a:ext>
          </a:extLst>
        </xdr:cNvPr>
        <xdr:cNvSpPr txBox="1"/>
      </xdr:nvSpPr>
      <xdr:spPr>
        <a:xfrm>
          <a:off x="147447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46" name="直線コネクタ 645">
          <a:extLst>
            <a:ext uri="{FF2B5EF4-FFF2-40B4-BE49-F238E27FC236}">
              <a16:creationId xmlns:a16="http://schemas.microsoft.com/office/drawing/2014/main" id="{405C1785-8151-4734-B67D-C3BBE6F3048E}"/>
            </a:ext>
          </a:extLst>
        </xdr:cNvPr>
        <xdr:cNvCxnSpPr/>
      </xdr:nvCxnSpPr>
      <xdr:spPr>
        <a:xfrm>
          <a:off x="14611350" y="13857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135272</xdr:rowOff>
    </xdr:from>
    <xdr:ext cx="340478" cy="259045"/>
    <xdr:sp macro="" textlink="">
      <xdr:nvSpPr>
        <xdr:cNvPr id="647" name="【図書館】&#10;有形固定資産減価償却率最大値テキスト">
          <a:extLst>
            <a:ext uri="{FF2B5EF4-FFF2-40B4-BE49-F238E27FC236}">
              <a16:creationId xmlns:a16="http://schemas.microsoft.com/office/drawing/2014/main" id="{88E69361-2D5E-4DA0-85B2-1AF10BCBBB9B}"/>
            </a:ext>
          </a:extLst>
        </xdr:cNvPr>
        <xdr:cNvSpPr txBox="1"/>
      </xdr:nvSpPr>
      <xdr:spPr>
        <a:xfrm>
          <a:off x="14744700" y="1245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8" name="直線コネクタ 647">
          <a:extLst>
            <a:ext uri="{FF2B5EF4-FFF2-40B4-BE49-F238E27FC236}">
              <a16:creationId xmlns:a16="http://schemas.microsoft.com/office/drawing/2014/main" id="{D6CE39ED-5FEB-48D0-8C22-63231AB8A45B}"/>
            </a:ext>
          </a:extLst>
        </xdr:cNvPr>
        <xdr:cNvCxnSpPr/>
      </xdr:nvCxnSpPr>
      <xdr:spPr>
        <a:xfrm>
          <a:off x="14611350" y="126568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4463</xdr:rowOff>
    </xdr:from>
    <xdr:ext cx="405111" cy="259045"/>
    <xdr:sp macro="" textlink="">
      <xdr:nvSpPr>
        <xdr:cNvPr id="649" name="【図書館】&#10;有形固定資産減価償却率平均値テキスト">
          <a:extLst>
            <a:ext uri="{FF2B5EF4-FFF2-40B4-BE49-F238E27FC236}">
              <a16:creationId xmlns:a16="http://schemas.microsoft.com/office/drawing/2014/main" id="{46C5AE69-D726-415F-A229-68363EF7049E}"/>
            </a:ext>
          </a:extLst>
        </xdr:cNvPr>
        <xdr:cNvSpPr txBox="1"/>
      </xdr:nvSpPr>
      <xdr:spPr>
        <a:xfrm>
          <a:off x="14744700" y="13133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0" name="フローチャート: 判断 649">
          <a:extLst>
            <a:ext uri="{FF2B5EF4-FFF2-40B4-BE49-F238E27FC236}">
              <a16:creationId xmlns:a16="http://schemas.microsoft.com/office/drawing/2014/main" id="{E2DEB9B0-4AC0-424A-97B1-ACD137526912}"/>
            </a:ext>
          </a:extLst>
        </xdr:cNvPr>
        <xdr:cNvSpPr/>
      </xdr:nvSpPr>
      <xdr:spPr>
        <a:xfrm>
          <a:off x="14649450" y="132784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651" name="フローチャート: 判断 650">
          <a:extLst>
            <a:ext uri="{FF2B5EF4-FFF2-40B4-BE49-F238E27FC236}">
              <a16:creationId xmlns:a16="http://schemas.microsoft.com/office/drawing/2014/main" id="{9628CF34-DBA3-4B47-9C06-F0B5FBC700BF}"/>
            </a:ext>
          </a:extLst>
        </xdr:cNvPr>
        <xdr:cNvSpPr/>
      </xdr:nvSpPr>
      <xdr:spPr>
        <a:xfrm>
          <a:off x="13887450" y="1339024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8255</xdr:rowOff>
    </xdr:from>
    <xdr:to>
      <xdr:col>76</xdr:col>
      <xdr:colOff>165100</xdr:colOff>
      <xdr:row>83</xdr:row>
      <xdr:rowOff>109855</xdr:rowOff>
    </xdr:to>
    <xdr:sp macro="" textlink="">
      <xdr:nvSpPr>
        <xdr:cNvPr id="652" name="フローチャート: 判断 651">
          <a:extLst>
            <a:ext uri="{FF2B5EF4-FFF2-40B4-BE49-F238E27FC236}">
              <a16:creationId xmlns:a16="http://schemas.microsoft.com/office/drawing/2014/main" id="{9C8E9E65-450F-4869-9E51-2D9F94B61425}"/>
            </a:ext>
          </a:extLst>
        </xdr:cNvPr>
        <xdr:cNvSpPr/>
      </xdr:nvSpPr>
      <xdr:spPr>
        <a:xfrm>
          <a:off x="13096875" y="134607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82550</xdr:rowOff>
    </xdr:from>
    <xdr:to>
      <xdr:col>72</xdr:col>
      <xdr:colOff>38100</xdr:colOff>
      <xdr:row>83</xdr:row>
      <xdr:rowOff>12700</xdr:rowOff>
    </xdr:to>
    <xdr:sp macro="" textlink="">
      <xdr:nvSpPr>
        <xdr:cNvPr id="653" name="フローチャート: 判断 652">
          <a:extLst>
            <a:ext uri="{FF2B5EF4-FFF2-40B4-BE49-F238E27FC236}">
              <a16:creationId xmlns:a16="http://schemas.microsoft.com/office/drawing/2014/main" id="{0E1DCC3A-2CDB-4BB1-A4B6-FA876BE0EA31}"/>
            </a:ext>
          </a:extLst>
        </xdr:cNvPr>
        <xdr:cNvSpPr/>
      </xdr:nvSpPr>
      <xdr:spPr>
        <a:xfrm>
          <a:off x="12296775" y="133731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53975</xdr:rowOff>
    </xdr:from>
    <xdr:to>
      <xdr:col>67</xdr:col>
      <xdr:colOff>101600</xdr:colOff>
      <xdr:row>80</xdr:row>
      <xdr:rowOff>155575</xdr:rowOff>
    </xdr:to>
    <xdr:sp macro="" textlink="">
      <xdr:nvSpPr>
        <xdr:cNvPr id="654" name="フローチャート: 判断 653">
          <a:extLst>
            <a:ext uri="{FF2B5EF4-FFF2-40B4-BE49-F238E27FC236}">
              <a16:creationId xmlns:a16="http://schemas.microsoft.com/office/drawing/2014/main" id="{B466D3A0-956A-40E2-A464-6B9DCBBABC1B}"/>
            </a:ext>
          </a:extLst>
        </xdr:cNvPr>
        <xdr:cNvSpPr/>
      </xdr:nvSpPr>
      <xdr:spPr>
        <a:xfrm>
          <a:off x="11487150" y="13017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8D8C294E-25F7-4E2B-A2F5-727DE74ABFA2}"/>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BFB443C-F4AB-4EA4-8D6F-E7CC19CB9627}"/>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8BD4D5C-3DD7-49FC-A2C8-358B0976B3F2}"/>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453D02F-86E0-4236-9926-9F5408E0551D}"/>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A9B12B2-BC21-4858-9976-06CB4448E478}"/>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660" name="楕円 659">
          <a:extLst>
            <a:ext uri="{FF2B5EF4-FFF2-40B4-BE49-F238E27FC236}">
              <a16:creationId xmlns:a16="http://schemas.microsoft.com/office/drawing/2014/main" id="{2A5212A3-DC31-43D5-86B4-97E00DF1ACF7}"/>
            </a:ext>
          </a:extLst>
        </xdr:cNvPr>
        <xdr:cNvSpPr/>
      </xdr:nvSpPr>
      <xdr:spPr>
        <a:xfrm>
          <a:off x="14649450" y="134943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26688</xdr:rowOff>
    </xdr:from>
    <xdr:ext cx="405111" cy="259045"/>
    <xdr:sp macro="" textlink="">
      <xdr:nvSpPr>
        <xdr:cNvPr id="661" name="【図書館】&#10;有形固定資産減価償却率該当値テキスト">
          <a:extLst>
            <a:ext uri="{FF2B5EF4-FFF2-40B4-BE49-F238E27FC236}">
              <a16:creationId xmlns:a16="http://schemas.microsoft.com/office/drawing/2014/main" id="{DCA61AC5-6DE8-4E8C-982D-2F90BF6905B0}"/>
            </a:ext>
          </a:extLst>
        </xdr:cNvPr>
        <xdr:cNvSpPr txBox="1"/>
      </xdr:nvSpPr>
      <xdr:spPr>
        <a:xfrm>
          <a:off x="14744700" y="13479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662" name="楕円 661">
          <a:extLst>
            <a:ext uri="{FF2B5EF4-FFF2-40B4-BE49-F238E27FC236}">
              <a16:creationId xmlns:a16="http://schemas.microsoft.com/office/drawing/2014/main" id="{019D5395-9639-4FF9-B743-9D3DFAA74822}"/>
            </a:ext>
          </a:extLst>
        </xdr:cNvPr>
        <xdr:cNvSpPr/>
      </xdr:nvSpPr>
      <xdr:spPr>
        <a:xfrm>
          <a:off x="13887450" y="134562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99061</xdr:rowOff>
    </xdr:to>
    <xdr:cxnSp macro="">
      <xdr:nvCxnSpPr>
        <xdr:cNvPr id="663" name="直線コネクタ 662">
          <a:extLst>
            <a:ext uri="{FF2B5EF4-FFF2-40B4-BE49-F238E27FC236}">
              <a16:creationId xmlns:a16="http://schemas.microsoft.com/office/drawing/2014/main" id="{3F1EDD03-1192-4D09-AF1B-F5C57E6AC9EE}"/>
            </a:ext>
          </a:extLst>
        </xdr:cNvPr>
        <xdr:cNvCxnSpPr/>
      </xdr:nvCxnSpPr>
      <xdr:spPr>
        <a:xfrm>
          <a:off x="13935075" y="13513436"/>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143511</xdr:rowOff>
    </xdr:from>
    <xdr:to>
      <xdr:col>76</xdr:col>
      <xdr:colOff>165100</xdr:colOff>
      <xdr:row>83</xdr:row>
      <xdr:rowOff>73661</xdr:rowOff>
    </xdr:to>
    <xdr:sp macro="" textlink="">
      <xdr:nvSpPr>
        <xdr:cNvPr id="664" name="楕円 663">
          <a:extLst>
            <a:ext uri="{FF2B5EF4-FFF2-40B4-BE49-F238E27FC236}">
              <a16:creationId xmlns:a16="http://schemas.microsoft.com/office/drawing/2014/main" id="{FD2C65A1-EE78-41CE-B71E-157E492B8FEF}"/>
            </a:ext>
          </a:extLst>
        </xdr:cNvPr>
        <xdr:cNvSpPr/>
      </xdr:nvSpPr>
      <xdr:spPr>
        <a:xfrm>
          <a:off x="13096875" y="134277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22861</xdr:rowOff>
    </xdr:from>
    <xdr:to>
      <xdr:col>81</xdr:col>
      <xdr:colOff>50800</xdr:colOff>
      <xdr:row>83</xdr:row>
      <xdr:rowOff>60961</xdr:rowOff>
    </xdr:to>
    <xdr:cxnSp macro="">
      <xdr:nvCxnSpPr>
        <xdr:cNvPr id="665" name="直線コネクタ 664">
          <a:extLst>
            <a:ext uri="{FF2B5EF4-FFF2-40B4-BE49-F238E27FC236}">
              <a16:creationId xmlns:a16="http://schemas.microsoft.com/office/drawing/2014/main" id="{5050814F-3F41-4D16-A9FA-0575A2CB2011}"/>
            </a:ext>
          </a:extLst>
        </xdr:cNvPr>
        <xdr:cNvCxnSpPr/>
      </xdr:nvCxnSpPr>
      <xdr:spPr>
        <a:xfrm>
          <a:off x="13144500" y="13475336"/>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666" name="n_1aveValue【図書館】&#10;有形固定資産減価償却率">
          <a:extLst>
            <a:ext uri="{FF2B5EF4-FFF2-40B4-BE49-F238E27FC236}">
              <a16:creationId xmlns:a16="http://schemas.microsoft.com/office/drawing/2014/main" id="{7EB4FF26-FCA1-41A0-A9CB-149571B1E93A}"/>
            </a:ext>
          </a:extLst>
        </xdr:cNvPr>
        <xdr:cNvSpPr txBox="1"/>
      </xdr:nvSpPr>
      <xdr:spPr>
        <a:xfrm>
          <a:off x="13745219"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100982</xdr:rowOff>
    </xdr:from>
    <xdr:ext cx="405111" cy="259045"/>
    <xdr:sp macro="" textlink="">
      <xdr:nvSpPr>
        <xdr:cNvPr id="667" name="n_2aveValue【図書館】&#10;有形固定資産減価償却率">
          <a:extLst>
            <a:ext uri="{FF2B5EF4-FFF2-40B4-BE49-F238E27FC236}">
              <a16:creationId xmlns:a16="http://schemas.microsoft.com/office/drawing/2014/main" id="{EC6F3775-73F8-4FBC-8DD3-1851337F160B}"/>
            </a:ext>
          </a:extLst>
        </xdr:cNvPr>
        <xdr:cNvSpPr txBox="1"/>
      </xdr:nvSpPr>
      <xdr:spPr>
        <a:xfrm>
          <a:off x="12964169" y="1355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29227</xdr:rowOff>
    </xdr:from>
    <xdr:ext cx="405111" cy="259045"/>
    <xdr:sp macro="" textlink="">
      <xdr:nvSpPr>
        <xdr:cNvPr id="668" name="n_3aveValue【図書館】&#10;有形固定資産減価償却率">
          <a:extLst>
            <a:ext uri="{FF2B5EF4-FFF2-40B4-BE49-F238E27FC236}">
              <a16:creationId xmlns:a16="http://schemas.microsoft.com/office/drawing/2014/main" id="{9C7C33ED-BA1A-425A-8E33-D08809D327ED}"/>
            </a:ext>
          </a:extLst>
        </xdr:cNvPr>
        <xdr:cNvSpPr txBox="1"/>
      </xdr:nvSpPr>
      <xdr:spPr>
        <a:xfrm>
          <a:off x="12164069" y="1315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652</xdr:rowOff>
    </xdr:from>
    <xdr:ext cx="405111" cy="259045"/>
    <xdr:sp macro="" textlink="">
      <xdr:nvSpPr>
        <xdr:cNvPr id="669" name="n_4aveValue【図書館】&#10;有形固定資産減価償却率">
          <a:extLst>
            <a:ext uri="{FF2B5EF4-FFF2-40B4-BE49-F238E27FC236}">
              <a16:creationId xmlns:a16="http://schemas.microsoft.com/office/drawing/2014/main" id="{1C69FA93-D00E-4F07-BE98-C6EF61ACC36B}"/>
            </a:ext>
          </a:extLst>
        </xdr:cNvPr>
        <xdr:cNvSpPr txBox="1"/>
      </xdr:nvSpPr>
      <xdr:spPr>
        <a:xfrm>
          <a:off x="11354444" y="1280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670" name="n_1mainValue【図書館】&#10;有形固定資産減価償却率">
          <a:extLst>
            <a:ext uri="{FF2B5EF4-FFF2-40B4-BE49-F238E27FC236}">
              <a16:creationId xmlns:a16="http://schemas.microsoft.com/office/drawing/2014/main" id="{4E4A4229-E0A1-4842-BBEA-F27435F30650}"/>
            </a:ext>
          </a:extLst>
        </xdr:cNvPr>
        <xdr:cNvSpPr txBox="1"/>
      </xdr:nvSpPr>
      <xdr:spPr>
        <a:xfrm>
          <a:off x="13745219" y="13555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90188</xdr:rowOff>
    </xdr:from>
    <xdr:ext cx="405111" cy="259045"/>
    <xdr:sp macro="" textlink="">
      <xdr:nvSpPr>
        <xdr:cNvPr id="671" name="n_2mainValue【図書館】&#10;有形固定資産減価償却率">
          <a:extLst>
            <a:ext uri="{FF2B5EF4-FFF2-40B4-BE49-F238E27FC236}">
              <a16:creationId xmlns:a16="http://schemas.microsoft.com/office/drawing/2014/main" id="{09BB249C-FDA6-4E99-A2FD-BFFBF2E7A844}"/>
            </a:ext>
          </a:extLst>
        </xdr:cNvPr>
        <xdr:cNvSpPr txBox="1"/>
      </xdr:nvSpPr>
      <xdr:spPr>
        <a:xfrm>
          <a:off x="12964169" y="1321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id="{F0E1DE2B-37B6-4F5F-BD1B-E5E0BBE2F5BB}"/>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73" name="正方形/長方形 672">
          <a:extLst>
            <a:ext uri="{FF2B5EF4-FFF2-40B4-BE49-F238E27FC236}">
              <a16:creationId xmlns:a16="http://schemas.microsoft.com/office/drawing/2014/main" id="{BD3D21A3-04EA-4945-A33C-D216688AC684}"/>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74" name="正方形/長方形 673">
          <a:extLst>
            <a:ext uri="{FF2B5EF4-FFF2-40B4-BE49-F238E27FC236}">
              <a16:creationId xmlns:a16="http://schemas.microsoft.com/office/drawing/2014/main" id="{3E98386B-8095-4D3A-A8DF-6577F941CCA6}"/>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75" name="正方形/長方形 674">
          <a:extLst>
            <a:ext uri="{FF2B5EF4-FFF2-40B4-BE49-F238E27FC236}">
              <a16:creationId xmlns:a16="http://schemas.microsoft.com/office/drawing/2014/main" id="{98FDCFDB-D590-4205-88EA-5A06C2E1D417}"/>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76" name="正方形/長方形 675">
          <a:extLst>
            <a:ext uri="{FF2B5EF4-FFF2-40B4-BE49-F238E27FC236}">
              <a16:creationId xmlns:a16="http://schemas.microsoft.com/office/drawing/2014/main" id="{3C349751-A8E1-4D81-82A3-24117CAAA751}"/>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FB8E0274-9200-4EF9-B2AD-C0AD68505261}"/>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18EE6542-C1D2-465E-96CA-368043F7621B}"/>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5572C27B-9AA2-4FF7-A0F6-F4C60E2B3AAF}"/>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80" name="テキスト ボックス 679">
          <a:extLst>
            <a:ext uri="{FF2B5EF4-FFF2-40B4-BE49-F238E27FC236}">
              <a16:creationId xmlns:a16="http://schemas.microsoft.com/office/drawing/2014/main" id="{279F4752-E9F8-4D89-B8D5-0BFC75055B53}"/>
            </a:ext>
          </a:extLst>
        </xdr:cNvPr>
        <xdr:cNvSpPr txBox="1"/>
      </xdr:nvSpPr>
      <xdr:spPr>
        <a:xfrm>
          <a:off x="160523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81" name="直線コネクタ 680">
          <a:extLst>
            <a:ext uri="{FF2B5EF4-FFF2-40B4-BE49-F238E27FC236}">
              <a16:creationId xmlns:a16="http://schemas.microsoft.com/office/drawing/2014/main" id="{62F94FC5-4D34-48A2-B244-4C069B35FB3B}"/>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2" name="テキスト ボックス 681">
          <a:extLst>
            <a:ext uri="{FF2B5EF4-FFF2-40B4-BE49-F238E27FC236}">
              <a16:creationId xmlns:a16="http://schemas.microsoft.com/office/drawing/2014/main" id="{376D3E21-F020-4AE0-82B0-91653C82AF60}"/>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3" name="直線コネクタ 682">
          <a:extLst>
            <a:ext uri="{FF2B5EF4-FFF2-40B4-BE49-F238E27FC236}">
              <a16:creationId xmlns:a16="http://schemas.microsoft.com/office/drawing/2014/main" id="{CC75DF92-F694-4046-A0DE-783DC2B40518}"/>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4" name="テキスト ボックス 683">
          <a:extLst>
            <a:ext uri="{FF2B5EF4-FFF2-40B4-BE49-F238E27FC236}">
              <a16:creationId xmlns:a16="http://schemas.microsoft.com/office/drawing/2014/main" id="{0D833F7A-5356-4386-B4E2-F3EA6342A3A1}"/>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5" name="直線コネクタ 684">
          <a:extLst>
            <a:ext uri="{FF2B5EF4-FFF2-40B4-BE49-F238E27FC236}">
              <a16:creationId xmlns:a16="http://schemas.microsoft.com/office/drawing/2014/main" id="{272F1BA4-B80C-4325-BFC7-E26EEB652230}"/>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6" name="テキスト ボックス 685">
          <a:extLst>
            <a:ext uri="{FF2B5EF4-FFF2-40B4-BE49-F238E27FC236}">
              <a16:creationId xmlns:a16="http://schemas.microsoft.com/office/drawing/2014/main" id="{46D714DA-DEFE-4B7A-B7F6-2F61FA4CD0FC}"/>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7" name="直線コネクタ 686">
          <a:extLst>
            <a:ext uri="{FF2B5EF4-FFF2-40B4-BE49-F238E27FC236}">
              <a16:creationId xmlns:a16="http://schemas.microsoft.com/office/drawing/2014/main" id="{BD2662A5-37CE-42A9-A724-29CF3633BFFD}"/>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8" name="テキスト ボックス 687">
          <a:extLst>
            <a:ext uri="{FF2B5EF4-FFF2-40B4-BE49-F238E27FC236}">
              <a16:creationId xmlns:a16="http://schemas.microsoft.com/office/drawing/2014/main" id="{64C0FFBF-7BCA-48DD-966B-048A70CA9528}"/>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9" name="直線コネクタ 688">
          <a:extLst>
            <a:ext uri="{FF2B5EF4-FFF2-40B4-BE49-F238E27FC236}">
              <a16:creationId xmlns:a16="http://schemas.microsoft.com/office/drawing/2014/main" id="{BF83B941-A1FC-412C-8C73-3D1D7FC26BF6}"/>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0" name="テキスト ボックス 689">
          <a:extLst>
            <a:ext uri="{FF2B5EF4-FFF2-40B4-BE49-F238E27FC236}">
              <a16:creationId xmlns:a16="http://schemas.microsoft.com/office/drawing/2014/main" id="{88673EEE-09DA-4392-B948-82B0A27B7535}"/>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1" name="直線コネクタ 690">
          <a:extLst>
            <a:ext uri="{FF2B5EF4-FFF2-40B4-BE49-F238E27FC236}">
              <a16:creationId xmlns:a16="http://schemas.microsoft.com/office/drawing/2014/main" id="{26B3932E-95E8-482C-8362-155995BFEC79}"/>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2" name="テキスト ボックス 691">
          <a:extLst>
            <a:ext uri="{FF2B5EF4-FFF2-40B4-BE49-F238E27FC236}">
              <a16:creationId xmlns:a16="http://schemas.microsoft.com/office/drawing/2014/main" id="{F9843A56-015A-47C4-8F37-4405BFA51EEE}"/>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8C5E1104-C7FF-41B2-8C12-6ECF7B8A484B}"/>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E95DCC05-3A77-49A5-92E8-EABBF8676416}"/>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図書館】&#10;一人当たり面積グラフ枠">
          <a:extLst>
            <a:ext uri="{FF2B5EF4-FFF2-40B4-BE49-F238E27FC236}">
              <a16:creationId xmlns:a16="http://schemas.microsoft.com/office/drawing/2014/main" id="{B2831218-D10E-4FBD-A8D0-D88BF62BA6D3}"/>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122464</xdr:rowOff>
    </xdr:to>
    <xdr:cxnSp macro="">
      <xdr:nvCxnSpPr>
        <xdr:cNvPr id="696" name="直線コネクタ 695">
          <a:extLst>
            <a:ext uri="{FF2B5EF4-FFF2-40B4-BE49-F238E27FC236}">
              <a16:creationId xmlns:a16="http://schemas.microsoft.com/office/drawing/2014/main" id="{F8D24851-B79C-4806-BCCB-5647D883CB24}"/>
            </a:ext>
          </a:extLst>
        </xdr:cNvPr>
        <xdr:cNvCxnSpPr/>
      </xdr:nvCxnSpPr>
      <xdr:spPr>
        <a:xfrm flipV="1">
          <a:off x="19952970" y="12656004"/>
          <a:ext cx="1269" cy="124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126291</xdr:rowOff>
    </xdr:from>
    <xdr:ext cx="469744" cy="259045"/>
    <xdr:sp macro="" textlink="">
      <xdr:nvSpPr>
        <xdr:cNvPr id="697" name="【図書館】&#10;一人当たり面積最小値テキスト">
          <a:extLst>
            <a:ext uri="{FF2B5EF4-FFF2-40B4-BE49-F238E27FC236}">
              <a16:creationId xmlns:a16="http://schemas.microsoft.com/office/drawing/2014/main" id="{CCD42BA4-BA9F-412B-814D-D4D17012E071}"/>
            </a:ext>
          </a:extLst>
        </xdr:cNvPr>
        <xdr:cNvSpPr txBox="1"/>
      </xdr:nvSpPr>
      <xdr:spPr>
        <a:xfrm>
          <a:off x="20002500" y="1389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122464</xdr:rowOff>
    </xdr:from>
    <xdr:to>
      <xdr:col>116</xdr:col>
      <xdr:colOff>152400</xdr:colOff>
      <xdr:row>85</xdr:row>
      <xdr:rowOff>122464</xdr:rowOff>
    </xdr:to>
    <xdr:cxnSp macro="">
      <xdr:nvCxnSpPr>
        <xdr:cNvPr id="698" name="直線コネクタ 697">
          <a:extLst>
            <a:ext uri="{FF2B5EF4-FFF2-40B4-BE49-F238E27FC236}">
              <a16:creationId xmlns:a16="http://schemas.microsoft.com/office/drawing/2014/main" id="{2B2335E5-8C01-4793-8F8E-73E4223633B1}"/>
            </a:ext>
          </a:extLst>
        </xdr:cNvPr>
        <xdr:cNvCxnSpPr/>
      </xdr:nvCxnSpPr>
      <xdr:spPr>
        <a:xfrm>
          <a:off x="19878675" y="138987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699" name="【図書館】&#10;一人当たり面積最大値テキスト">
          <a:extLst>
            <a:ext uri="{FF2B5EF4-FFF2-40B4-BE49-F238E27FC236}">
              <a16:creationId xmlns:a16="http://schemas.microsoft.com/office/drawing/2014/main" id="{222C9A5C-7F13-4D4A-A544-74824983E903}"/>
            </a:ext>
          </a:extLst>
        </xdr:cNvPr>
        <xdr:cNvSpPr txBox="1"/>
      </xdr:nvSpPr>
      <xdr:spPr>
        <a:xfrm>
          <a:off x="20002500" y="1245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00" name="直線コネクタ 699">
          <a:extLst>
            <a:ext uri="{FF2B5EF4-FFF2-40B4-BE49-F238E27FC236}">
              <a16:creationId xmlns:a16="http://schemas.microsoft.com/office/drawing/2014/main" id="{638FF8A6-C03C-4CDB-BE4C-FBEDF9CB8325}"/>
            </a:ext>
          </a:extLst>
        </xdr:cNvPr>
        <xdr:cNvCxnSpPr/>
      </xdr:nvCxnSpPr>
      <xdr:spPr>
        <a:xfrm>
          <a:off x="19878675" y="126560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110870</xdr:rowOff>
    </xdr:from>
    <xdr:ext cx="469744" cy="259045"/>
    <xdr:sp macro="" textlink="">
      <xdr:nvSpPr>
        <xdr:cNvPr id="701" name="【図書館】&#10;一人当たり面積平均値テキスト">
          <a:extLst>
            <a:ext uri="{FF2B5EF4-FFF2-40B4-BE49-F238E27FC236}">
              <a16:creationId xmlns:a16="http://schemas.microsoft.com/office/drawing/2014/main" id="{7580200E-62EA-4166-8E02-4FFCB5D5BB66}"/>
            </a:ext>
          </a:extLst>
        </xdr:cNvPr>
        <xdr:cNvSpPr txBox="1"/>
      </xdr:nvSpPr>
      <xdr:spPr>
        <a:xfrm>
          <a:off x="20002500" y="13395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702" name="フローチャート: 判断 701">
          <a:extLst>
            <a:ext uri="{FF2B5EF4-FFF2-40B4-BE49-F238E27FC236}">
              <a16:creationId xmlns:a16="http://schemas.microsoft.com/office/drawing/2014/main" id="{5A899158-412A-4588-81F2-C89697C506FC}"/>
            </a:ext>
          </a:extLst>
        </xdr:cNvPr>
        <xdr:cNvSpPr/>
      </xdr:nvSpPr>
      <xdr:spPr>
        <a:xfrm>
          <a:off x="19897725" y="135341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87993</xdr:rowOff>
    </xdr:from>
    <xdr:to>
      <xdr:col>112</xdr:col>
      <xdr:colOff>38100</xdr:colOff>
      <xdr:row>84</xdr:row>
      <xdr:rowOff>18143</xdr:rowOff>
    </xdr:to>
    <xdr:sp macro="" textlink="">
      <xdr:nvSpPr>
        <xdr:cNvPr id="703" name="フローチャート: 判断 702">
          <a:extLst>
            <a:ext uri="{FF2B5EF4-FFF2-40B4-BE49-F238E27FC236}">
              <a16:creationId xmlns:a16="http://schemas.microsoft.com/office/drawing/2014/main" id="{05ED9E10-D280-4D2F-9AC3-F967FBF54E99}"/>
            </a:ext>
          </a:extLst>
        </xdr:cNvPr>
        <xdr:cNvSpPr/>
      </xdr:nvSpPr>
      <xdr:spPr>
        <a:xfrm>
          <a:off x="19154775" y="135341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704" name="フローチャート: 判断 703">
          <a:extLst>
            <a:ext uri="{FF2B5EF4-FFF2-40B4-BE49-F238E27FC236}">
              <a16:creationId xmlns:a16="http://schemas.microsoft.com/office/drawing/2014/main" id="{E30373F3-8800-4CAE-B499-91CE2022DA03}"/>
            </a:ext>
          </a:extLst>
        </xdr:cNvPr>
        <xdr:cNvSpPr/>
      </xdr:nvSpPr>
      <xdr:spPr>
        <a:xfrm>
          <a:off x="18345150"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87993</xdr:rowOff>
    </xdr:from>
    <xdr:to>
      <xdr:col>102</xdr:col>
      <xdr:colOff>165100</xdr:colOff>
      <xdr:row>84</xdr:row>
      <xdr:rowOff>18143</xdr:rowOff>
    </xdr:to>
    <xdr:sp macro="" textlink="">
      <xdr:nvSpPr>
        <xdr:cNvPr id="705" name="フローチャート: 判断 704">
          <a:extLst>
            <a:ext uri="{FF2B5EF4-FFF2-40B4-BE49-F238E27FC236}">
              <a16:creationId xmlns:a16="http://schemas.microsoft.com/office/drawing/2014/main" id="{03ADC963-9CBF-455E-8723-79D6AAF30A42}"/>
            </a:ext>
          </a:extLst>
        </xdr:cNvPr>
        <xdr:cNvSpPr/>
      </xdr:nvSpPr>
      <xdr:spPr>
        <a:xfrm>
          <a:off x="17554575" y="135341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9071</xdr:rowOff>
    </xdr:from>
    <xdr:to>
      <xdr:col>98</xdr:col>
      <xdr:colOff>38100</xdr:colOff>
      <xdr:row>86</xdr:row>
      <xdr:rowOff>110671</xdr:rowOff>
    </xdr:to>
    <xdr:sp macro="" textlink="">
      <xdr:nvSpPr>
        <xdr:cNvPr id="706" name="フローチャート: 判断 705">
          <a:extLst>
            <a:ext uri="{FF2B5EF4-FFF2-40B4-BE49-F238E27FC236}">
              <a16:creationId xmlns:a16="http://schemas.microsoft.com/office/drawing/2014/main" id="{FD9C4304-2D27-4B9C-AF8C-68D7FC52ABE9}"/>
            </a:ext>
          </a:extLst>
        </xdr:cNvPr>
        <xdr:cNvSpPr/>
      </xdr:nvSpPr>
      <xdr:spPr>
        <a:xfrm>
          <a:off x="16754475" y="139473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75B26ED2-CFB5-464A-9972-DBF18CDE18D1}"/>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A96A7FDC-E553-4845-8C55-B90238E297BE}"/>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A5F5C933-A68E-4E3F-8F73-ECC4E229D6A9}"/>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C9F5DD06-87B1-4270-A7B6-E3FF5B12BA0C}"/>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AEB4CE3-544C-4E4D-9D25-D68474BD2358}"/>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71664</xdr:rowOff>
    </xdr:from>
    <xdr:to>
      <xdr:col>116</xdr:col>
      <xdr:colOff>114300</xdr:colOff>
      <xdr:row>86</xdr:row>
      <xdr:rowOff>1814</xdr:rowOff>
    </xdr:to>
    <xdr:sp macro="" textlink="">
      <xdr:nvSpPr>
        <xdr:cNvPr id="712" name="楕円 711">
          <a:extLst>
            <a:ext uri="{FF2B5EF4-FFF2-40B4-BE49-F238E27FC236}">
              <a16:creationId xmlns:a16="http://schemas.microsoft.com/office/drawing/2014/main" id="{545658E3-016C-443F-9629-CE8F6640A9FD}"/>
            </a:ext>
          </a:extLst>
        </xdr:cNvPr>
        <xdr:cNvSpPr/>
      </xdr:nvSpPr>
      <xdr:spPr>
        <a:xfrm>
          <a:off x="19897725" y="138416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158041</xdr:rowOff>
    </xdr:from>
    <xdr:ext cx="469744" cy="259045"/>
    <xdr:sp macro="" textlink="">
      <xdr:nvSpPr>
        <xdr:cNvPr id="713" name="【図書館】&#10;一人当たり面積該当値テキスト">
          <a:extLst>
            <a:ext uri="{FF2B5EF4-FFF2-40B4-BE49-F238E27FC236}">
              <a16:creationId xmlns:a16="http://schemas.microsoft.com/office/drawing/2014/main" id="{17F61267-A7A1-4502-9D20-F242E8B900DF}"/>
            </a:ext>
          </a:extLst>
        </xdr:cNvPr>
        <xdr:cNvSpPr txBox="1"/>
      </xdr:nvSpPr>
      <xdr:spPr>
        <a:xfrm>
          <a:off x="20002500"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71664</xdr:rowOff>
    </xdr:from>
    <xdr:to>
      <xdr:col>112</xdr:col>
      <xdr:colOff>38100</xdr:colOff>
      <xdr:row>86</xdr:row>
      <xdr:rowOff>1814</xdr:rowOff>
    </xdr:to>
    <xdr:sp macro="" textlink="">
      <xdr:nvSpPr>
        <xdr:cNvPr id="714" name="楕円 713">
          <a:extLst>
            <a:ext uri="{FF2B5EF4-FFF2-40B4-BE49-F238E27FC236}">
              <a16:creationId xmlns:a16="http://schemas.microsoft.com/office/drawing/2014/main" id="{76774D3F-1C56-44F9-9E5D-60C2F824B6BF}"/>
            </a:ext>
          </a:extLst>
        </xdr:cNvPr>
        <xdr:cNvSpPr/>
      </xdr:nvSpPr>
      <xdr:spPr>
        <a:xfrm>
          <a:off x="19154775" y="138416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122464</xdr:rowOff>
    </xdr:from>
    <xdr:to>
      <xdr:col>116</xdr:col>
      <xdr:colOff>63500</xdr:colOff>
      <xdr:row>85</xdr:row>
      <xdr:rowOff>122464</xdr:rowOff>
    </xdr:to>
    <xdr:cxnSp macro="">
      <xdr:nvCxnSpPr>
        <xdr:cNvPr id="715" name="直線コネクタ 714">
          <a:extLst>
            <a:ext uri="{FF2B5EF4-FFF2-40B4-BE49-F238E27FC236}">
              <a16:creationId xmlns:a16="http://schemas.microsoft.com/office/drawing/2014/main" id="{C630910D-AF87-4448-9492-AD4AD2842637}"/>
            </a:ext>
          </a:extLst>
        </xdr:cNvPr>
        <xdr:cNvCxnSpPr/>
      </xdr:nvCxnSpPr>
      <xdr:spPr>
        <a:xfrm>
          <a:off x="19202400" y="13898789"/>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71664</xdr:rowOff>
    </xdr:from>
    <xdr:to>
      <xdr:col>107</xdr:col>
      <xdr:colOff>101600</xdr:colOff>
      <xdr:row>86</xdr:row>
      <xdr:rowOff>1814</xdr:rowOff>
    </xdr:to>
    <xdr:sp macro="" textlink="">
      <xdr:nvSpPr>
        <xdr:cNvPr id="716" name="楕円 715">
          <a:extLst>
            <a:ext uri="{FF2B5EF4-FFF2-40B4-BE49-F238E27FC236}">
              <a16:creationId xmlns:a16="http://schemas.microsoft.com/office/drawing/2014/main" id="{B98DFECB-E9F1-474B-921E-BB25494D9C04}"/>
            </a:ext>
          </a:extLst>
        </xdr:cNvPr>
        <xdr:cNvSpPr/>
      </xdr:nvSpPr>
      <xdr:spPr>
        <a:xfrm>
          <a:off x="18345150" y="138416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122464</xdr:rowOff>
    </xdr:from>
    <xdr:to>
      <xdr:col>111</xdr:col>
      <xdr:colOff>177800</xdr:colOff>
      <xdr:row>85</xdr:row>
      <xdr:rowOff>122464</xdr:rowOff>
    </xdr:to>
    <xdr:cxnSp macro="">
      <xdr:nvCxnSpPr>
        <xdr:cNvPr id="717" name="直線コネクタ 716">
          <a:extLst>
            <a:ext uri="{FF2B5EF4-FFF2-40B4-BE49-F238E27FC236}">
              <a16:creationId xmlns:a16="http://schemas.microsoft.com/office/drawing/2014/main" id="{556D4711-5E1C-48A3-9E65-15934DA9E789}"/>
            </a:ext>
          </a:extLst>
        </xdr:cNvPr>
        <xdr:cNvCxnSpPr/>
      </xdr:nvCxnSpPr>
      <xdr:spPr>
        <a:xfrm>
          <a:off x="18392775" y="1389878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34670</xdr:rowOff>
    </xdr:from>
    <xdr:ext cx="469744" cy="259045"/>
    <xdr:sp macro="" textlink="">
      <xdr:nvSpPr>
        <xdr:cNvPr id="718" name="n_1aveValue【図書館】&#10;一人当たり面積">
          <a:extLst>
            <a:ext uri="{FF2B5EF4-FFF2-40B4-BE49-F238E27FC236}">
              <a16:creationId xmlns:a16="http://schemas.microsoft.com/office/drawing/2014/main" id="{F6496E38-6395-4C49-8218-FD641B6F3E40}"/>
            </a:ext>
          </a:extLst>
        </xdr:cNvPr>
        <xdr:cNvSpPr txBox="1"/>
      </xdr:nvSpPr>
      <xdr:spPr>
        <a:xfrm>
          <a:off x="18983402"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80934</xdr:rowOff>
    </xdr:from>
    <xdr:ext cx="469744" cy="259045"/>
    <xdr:sp macro="" textlink="">
      <xdr:nvSpPr>
        <xdr:cNvPr id="719" name="n_2aveValue【図書館】&#10;一人当たり面積">
          <a:extLst>
            <a:ext uri="{FF2B5EF4-FFF2-40B4-BE49-F238E27FC236}">
              <a16:creationId xmlns:a16="http://schemas.microsoft.com/office/drawing/2014/main" id="{A889D8FA-E70C-418A-8812-4CB996FE5AE1}"/>
            </a:ext>
          </a:extLst>
        </xdr:cNvPr>
        <xdr:cNvSpPr txBox="1"/>
      </xdr:nvSpPr>
      <xdr:spPr>
        <a:xfrm>
          <a:off x="18183302" y="1353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34670</xdr:rowOff>
    </xdr:from>
    <xdr:ext cx="469744" cy="259045"/>
    <xdr:sp macro="" textlink="">
      <xdr:nvSpPr>
        <xdr:cNvPr id="720" name="n_3aveValue【図書館】&#10;一人当たり面積">
          <a:extLst>
            <a:ext uri="{FF2B5EF4-FFF2-40B4-BE49-F238E27FC236}">
              <a16:creationId xmlns:a16="http://schemas.microsoft.com/office/drawing/2014/main" id="{7BCCD389-F8BA-41E0-8F62-7B4880F523B4}"/>
            </a:ext>
          </a:extLst>
        </xdr:cNvPr>
        <xdr:cNvSpPr txBox="1"/>
      </xdr:nvSpPr>
      <xdr:spPr>
        <a:xfrm>
          <a:off x="17383202"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127198</xdr:rowOff>
    </xdr:from>
    <xdr:ext cx="469744" cy="259045"/>
    <xdr:sp macro="" textlink="">
      <xdr:nvSpPr>
        <xdr:cNvPr id="721" name="n_4aveValue【図書館】&#10;一人当たり面積">
          <a:extLst>
            <a:ext uri="{FF2B5EF4-FFF2-40B4-BE49-F238E27FC236}">
              <a16:creationId xmlns:a16="http://schemas.microsoft.com/office/drawing/2014/main" id="{25D79EED-C4E5-4730-8A83-8D8E7391C3E2}"/>
            </a:ext>
          </a:extLst>
        </xdr:cNvPr>
        <xdr:cNvSpPr txBox="1"/>
      </xdr:nvSpPr>
      <xdr:spPr>
        <a:xfrm>
          <a:off x="16592627" y="137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164391</xdr:rowOff>
    </xdr:from>
    <xdr:ext cx="469744" cy="259045"/>
    <xdr:sp macro="" textlink="">
      <xdr:nvSpPr>
        <xdr:cNvPr id="722" name="n_1mainValue【図書館】&#10;一人当たり面積">
          <a:extLst>
            <a:ext uri="{FF2B5EF4-FFF2-40B4-BE49-F238E27FC236}">
              <a16:creationId xmlns:a16="http://schemas.microsoft.com/office/drawing/2014/main" id="{5F832990-2DD4-43AD-BB7B-E3C3CF4EE186}"/>
            </a:ext>
          </a:extLst>
        </xdr:cNvPr>
        <xdr:cNvSpPr txBox="1"/>
      </xdr:nvSpPr>
      <xdr:spPr>
        <a:xfrm>
          <a:off x="18983402" y="1393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164391</xdr:rowOff>
    </xdr:from>
    <xdr:ext cx="469744" cy="259045"/>
    <xdr:sp macro="" textlink="">
      <xdr:nvSpPr>
        <xdr:cNvPr id="723" name="n_2mainValue【図書館】&#10;一人当たり面積">
          <a:extLst>
            <a:ext uri="{FF2B5EF4-FFF2-40B4-BE49-F238E27FC236}">
              <a16:creationId xmlns:a16="http://schemas.microsoft.com/office/drawing/2014/main" id="{B49C11C2-1F25-45BD-A78F-1FB5163A1BF0}"/>
            </a:ext>
          </a:extLst>
        </xdr:cNvPr>
        <xdr:cNvSpPr txBox="1"/>
      </xdr:nvSpPr>
      <xdr:spPr>
        <a:xfrm>
          <a:off x="18183302" y="1393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0151A26C-5522-48E3-9B6C-45FFA82C7115}"/>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25" name="正方形/長方形 724">
          <a:extLst>
            <a:ext uri="{FF2B5EF4-FFF2-40B4-BE49-F238E27FC236}">
              <a16:creationId xmlns:a16="http://schemas.microsoft.com/office/drawing/2014/main" id="{ACAF0885-F7E6-436F-B590-A8D3C73969D2}"/>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26" name="正方形/長方形 725">
          <a:extLst>
            <a:ext uri="{FF2B5EF4-FFF2-40B4-BE49-F238E27FC236}">
              <a16:creationId xmlns:a16="http://schemas.microsoft.com/office/drawing/2014/main" id="{F94E88BA-1284-4BE6-AAC9-4A7255AC7536}"/>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27" name="正方形/長方形 726">
          <a:extLst>
            <a:ext uri="{FF2B5EF4-FFF2-40B4-BE49-F238E27FC236}">
              <a16:creationId xmlns:a16="http://schemas.microsoft.com/office/drawing/2014/main" id="{D49D2049-6A11-4908-BBC6-9E3908E2F449}"/>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28" name="正方形/長方形 727">
          <a:extLst>
            <a:ext uri="{FF2B5EF4-FFF2-40B4-BE49-F238E27FC236}">
              <a16:creationId xmlns:a16="http://schemas.microsoft.com/office/drawing/2014/main" id="{D3D27994-C0E2-42AF-849B-B74950D012E7}"/>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a:extLst>
            <a:ext uri="{FF2B5EF4-FFF2-40B4-BE49-F238E27FC236}">
              <a16:creationId xmlns:a16="http://schemas.microsoft.com/office/drawing/2014/main" id="{8BF9BCF9-1524-4F5A-B5EF-A7752BBB0894}"/>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a:extLst>
            <a:ext uri="{FF2B5EF4-FFF2-40B4-BE49-F238E27FC236}">
              <a16:creationId xmlns:a16="http://schemas.microsoft.com/office/drawing/2014/main" id="{F697528D-FD88-47D0-BD22-42E5B241404C}"/>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a:extLst>
            <a:ext uri="{FF2B5EF4-FFF2-40B4-BE49-F238E27FC236}">
              <a16:creationId xmlns:a16="http://schemas.microsoft.com/office/drawing/2014/main" id="{AF3D1BE8-6B40-4BB1-B793-F8E2C64E482A}"/>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2" name="テキスト ボックス 731">
          <a:extLst>
            <a:ext uri="{FF2B5EF4-FFF2-40B4-BE49-F238E27FC236}">
              <a16:creationId xmlns:a16="http://schemas.microsoft.com/office/drawing/2014/main" id="{ED73D2F9-7B0A-490C-99C3-FEE13AAC6734}"/>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3" name="直線コネクタ 732">
          <a:extLst>
            <a:ext uri="{FF2B5EF4-FFF2-40B4-BE49-F238E27FC236}">
              <a16:creationId xmlns:a16="http://schemas.microsoft.com/office/drawing/2014/main" id="{26ADBE3C-BE88-420E-91FD-B0276F43CD09}"/>
            </a:ext>
          </a:extLst>
        </xdr:cNvPr>
        <xdr:cNvCxnSpPr/>
      </xdr:nvCxnSpPr>
      <xdr:spPr>
        <a:xfrm>
          <a:off x="11210925" y="17735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4" name="テキスト ボックス 733">
          <a:extLst>
            <a:ext uri="{FF2B5EF4-FFF2-40B4-BE49-F238E27FC236}">
              <a16:creationId xmlns:a16="http://schemas.microsoft.com/office/drawing/2014/main" id="{884C172D-938F-49D9-91DD-B8B6085C25F8}"/>
            </a:ext>
          </a:extLst>
        </xdr:cNvPr>
        <xdr:cNvSpPr txBox="1"/>
      </xdr:nvSpPr>
      <xdr:spPr>
        <a:xfrm>
          <a:off x="10845966" y="17590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5" name="直線コネクタ 734">
          <a:extLst>
            <a:ext uri="{FF2B5EF4-FFF2-40B4-BE49-F238E27FC236}">
              <a16:creationId xmlns:a16="http://schemas.microsoft.com/office/drawing/2014/main" id="{DDEE4815-96E8-409E-A0DD-25C295C1B8D2}"/>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6" name="テキスト ボックス 735">
          <a:extLst>
            <a:ext uri="{FF2B5EF4-FFF2-40B4-BE49-F238E27FC236}">
              <a16:creationId xmlns:a16="http://schemas.microsoft.com/office/drawing/2014/main" id="{200E16DE-7DF9-47FF-837B-DC2F15EC21C3}"/>
            </a:ext>
          </a:extLst>
        </xdr:cNvPr>
        <xdr:cNvSpPr txBox="1"/>
      </xdr:nvSpPr>
      <xdr:spPr>
        <a:xfrm>
          <a:off x="10845966" y="17132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7" name="直線コネクタ 736">
          <a:extLst>
            <a:ext uri="{FF2B5EF4-FFF2-40B4-BE49-F238E27FC236}">
              <a16:creationId xmlns:a16="http://schemas.microsoft.com/office/drawing/2014/main" id="{ADABA681-1C53-4D81-A794-59DF71B5AA97}"/>
            </a:ext>
          </a:extLst>
        </xdr:cNvPr>
        <xdr:cNvCxnSpPr/>
      </xdr:nvCxnSpPr>
      <xdr:spPr>
        <a:xfrm>
          <a:off x="11210925" y="16821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8" name="テキスト ボックス 737">
          <a:extLst>
            <a:ext uri="{FF2B5EF4-FFF2-40B4-BE49-F238E27FC236}">
              <a16:creationId xmlns:a16="http://schemas.microsoft.com/office/drawing/2014/main" id="{D439EBDC-BA34-4690-B9F5-ADE515BF1062}"/>
            </a:ext>
          </a:extLst>
        </xdr:cNvPr>
        <xdr:cNvSpPr txBox="1"/>
      </xdr:nvSpPr>
      <xdr:spPr>
        <a:xfrm>
          <a:off x="10845966" y="16675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9" name="直線コネクタ 738">
          <a:extLst>
            <a:ext uri="{FF2B5EF4-FFF2-40B4-BE49-F238E27FC236}">
              <a16:creationId xmlns:a16="http://schemas.microsoft.com/office/drawing/2014/main" id="{E4237536-4B07-4CFA-90FE-8387D6C064B8}"/>
            </a:ext>
          </a:extLst>
        </xdr:cNvPr>
        <xdr:cNvCxnSpPr/>
      </xdr:nvCxnSpPr>
      <xdr:spPr>
        <a:xfrm>
          <a:off x="11210925" y="16363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0" name="テキスト ボックス 739">
          <a:extLst>
            <a:ext uri="{FF2B5EF4-FFF2-40B4-BE49-F238E27FC236}">
              <a16:creationId xmlns:a16="http://schemas.microsoft.com/office/drawing/2014/main" id="{FE793150-DC36-4B4C-A6AE-07FE9673E70B}"/>
            </a:ext>
          </a:extLst>
        </xdr:cNvPr>
        <xdr:cNvSpPr txBox="1"/>
      </xdr:nvSpPr>
      <xdr:spPr>
        <a:xfrm>
          <a:off x="10845966" y="16218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a:extLst>
            <a:ext uri="{FF2B5EF4-FFF2-40B4-BE49-F238E27FC236}">
              <a16:creationId xmlns:a16="http://schemas.microsoft.com/office/drawing/2014/main" id="{6F7696E3-AAB8-4B0E-824D-FF20A744E416}"/>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2" name="テキスト ボックス 741">
          <a:extLst>
            <a:ext uri="{FF2B5EF4-FFF2-40B4-BE49-F238E27FC236}">
              <a16:creationId xmlns:a16="http://schemas.microsoft.com/office/drawing/2014/main" id="{AF098839-8051-49EA-83FA-9E38C3AE9D90}"/>
            </a:ext>
          </a:extLst>
        </xdr:cNvPr>
        <xdr:cNvSpPr txBox="1"/>
      </xdr:nvSpPr>
      <xdr:spPr>
        <a:xfrm>
          <a:off x="109037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博物館】&#10;有形固定資産減価償却率グラフ枠">
          <a:extLst>
            <a:ext uri="{FF2B5EF4-FFF2-40B4-BE49-F238E27FC236}">
              <a16:creationId xmlns:a16="http://schemas.microsoft.com/office/drawing/2014/main" id="{FF58B185-4DCC-4D12-BEBE-ABD29387CDF2}"/>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28194</xdr:rowOff>
    </xdr:from>
    <xdr:to>
      <xdr:col>85</xdr:col>
      <xdr:colOff>126364</xdr:colOff>
      <xdr:row>107</xdr:row>
      <xdr:rowOff>16763</xdr:rowOff>
    </xdr:to>
    <xdr:cxnSp macro="">
      <xdr:nvCxnSpPr>
        <xdr:cNvPr id="744" name="直線コネクタ 743">
          <a:extLst>
            <a:ext uri="{FF2B5EF4-FFF2-40B4-BE49-F238E27FC236}">
              <a16:creationId xmlns:a16="http://schemas.microsoft.com/office/drawing/2014/main" id="{DE388E96-F4E8-42C5-A7DE-251CE5EB4D18}"/>
            </a:ext>
          </a:extLst>
        </xdr:cNvPr>
        <xdr:cNvCxnSpPr/>
      </xdr:nvCxnSpPr>
      <xdr:spPr>
        <a:xfrm flipV="1">
          <a:off x="14695170" y="16319119"/>
          <a:ext cx="1269" cy="11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20590</xdr:rowOff>
    </xdr:from>
    <xdr:ext cx="405111" cy="259045"/>
    <xdr:sp macro="" textlink="">
      <xdr:nvSpPr>
        <xdr:cNvPr id="745" name="【博物館】&#10;有形固定資産減価償却率最小値テキスト">
          <a:extLst>
            <a:ext uri="{FF2B5EF4-FFF2-40B4-BE49-F238E27FC236}">
              <a16:creationId xmlns:a16="http://schemas.microsoft.com/office/drawing/2014/main" id="{7E9EF192-4DDC-4E99-B740-D48ABFCF5422}"/>
            </a:ext>
          </a:extLst>
        </xdr:cNvPr>
        <xdr:cNvSpPr txBox="1"/>
      </xdr:nvSpPr>
      <xdr:spPr>
        <a:xfrm>
          <a:off x="14744700" y="17508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16763</xdr:rowOff>
    </xdr:from>
    <xdr:to>
      <xdr:col>86</xdr:col>
      <xdr:colOff>25400</xdr:colOff>
      <xdr:row>107</xdr:row>
      <xdr:rowOff>16763</xdr:rowOff>
    </xdr:to>
    <xdr:cxnSp macro="">
      <xdr:nvCxnSpPr>
        <xdr:cNvPr id="746" name="直線コネクタ 745">
          <a:extLst>
            <a:ext uri="{FF2B5EF4-FFF2-40B4-BE49-F238E27FC236}">
              <a16:creationId xmlns:a16="http://schemas.microsoft.com/office/drawing/2014/main" id="{1DF3E42D-A509-45DC-AE08-368D286AD76F}"/>
            </a:ext>
          </a:extLst>
        </xdr:cNvPr>
        <xdr:cNvCxnSpPr/>
      </xdr:nvCxnSpPr>
      <xdr:spPr>
        <a:xfrm>
          <a:off x="14611350" y="1750466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146321</xdr:rowOff>
    </xdr:from>
    <xdr:ext cx="405111" cy="259045"/>
    <xdr:sp macro="" textlink="">
      <xdr:nvSpPr>
        <xdr:cNvPr id="747" name="【博物館】&#10;有形固定資産減価償却率最大値テキスト">
          <a:extLst>
            <a:ext uri="{FF2B5EF4-FFF2-40B4-BE49-F238E27FC236}">
              <a16:creationId xmlns:a16="http://schemas.microsoft.com/office/drawing/2014/main" id="{80112061-934E-424B-832D-B3E661552DE4}"/>
            </a:ext>
          </a:extLst>
        </xdr:cNvPr>
        <xdr:cNvSpPr txBox="1"/>
      </xdr:nvSpPr>
      <xdr:spPr>
        <a:xfrm>
          <a:off x="14744700" y="16087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28194</xdr:rowOff>
    </xdr:from>
    <xdr:to>
      <xdr:col>86</xdr:col>
      <xdr:colOff>25400</xdr:colOff>
      <xdr:row>100</xdr:row>
      <xdr:rowOff>28194</xdr:rowOff>
    </xdr:to>
    <xdr:cxnSp macro="">
      <xdr:nvCxnSpPr>
        <xdr:cNvPr id="748" name="直線コネクタ 747">
          <a:extLst>
            <a:ext uri="{FF2B5EF4-FFF2-40B4-BE49-F238E27FC236}">
              <a16:creationId xmlns:a16="http://schemas.microsoft.com/office/drawing/2014/main" id="{E33B8E5D-247A-43B4-B890-D87387ED0FFC}"/>
            </a:ext>
          </a:extLst>
        </xdr:cNvPr>
        <xdr:cNvCxnSpPr/>
      </xdr:nvCxnSpPr>
      <xdr:spPr>
        <a:xfrm>
          <a:off x="14611350" y="163191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119142</xdr:rowOff>
    </xdr:from>
    <xdr:ext cx="405111" cy="259045"/>
    <xdr:sp macro="" textlink="">
      <xdr:nvSpPr>
        <xdr:cNvPr id="749" name="【博物館】&#10;有形固定資産減価償却率平均値テキスト">
          <a:extLst>
            <a:ext uri="{FF2B5EF4-FFF2-40B4-BE49-F238E27FC236}">
              <a16:creationId xmlns:a16="http://schemas.microsoft.com/office/drawing/2014/main" id="{72109430-C306-4A6C-AE02-8EC46547FCAD}"/>
            </a:ext>
          </a:extLst>
        </xdr:cNvPr>
        <xdr:cNvSpPr txBox="1"/>
      </xdr:nvSpPr>
      <xdr:spPr>
        <a:xfrm>
          <a:off x="14744700" y="16752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750" name="フローチャート: 判断 749">
          <a:extLst>
            <a:ext uri="{FF2B5EF4-FFF2-40B4-BE49-F238E27FC236}">
              <a16:creationId xmlns:a16="http://schemas.microsoft.com/office/drawing/2014/main" id="{96B5EFAA-3EFC-49E8-A2FF-404F0EF5BCE8}"/>
            </a:ext>
          </a:extLst>
        </xdr:cNvPr>
        <xdr:cNvSpPr/>
      </xdr:nvSpPr>
      <xdr:spPr>
        <a:xfrm>
          <a:off x="14649450" y="168983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84837</xdr:rowOff>
    </xdr:from>
    <xdr:to>
      <xdr:col>81</xdr:col>
      <xdr:colOff>101600</xdr:colOff>
      <xdr:row>104</xdr:row>
      <xdr:rowOff>14987</xdr:rowOff>
    </xdr:to>
    <xdr:sp macro="" textlink="">
      <xdr:nvSpPr>
        <xdr:cNvPr id="751" name="フローチャート: 判断 750">
          <a:extLst>
            <a:ext uri="{FF2B5EF4-FFF2-40B4-BE49-F238E27FC236}">
              <a16:creationId xmlns:a16="http://schemas.microsoft.com/office/drawing/2014/main" id="{3DAA976A-1060-43EB-AF27-A470208AD352}"/>
            </a:ext>
          </a:extLst>
        </xdr:cNvPr>
        <xdr:cNvSpPr/>
      </xdr:nvSpPr>
      <xdr:spPr>
        <a:xfrm>
          <a:off x="13887450" y="168901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752" name="フローチャート: 判断 751">
          <a:extLst>
            <a:ext uri="{FF2B5EF4-FFF2-40B4-BE49-F238E27FC236}">
              <a16:creationId xmlns:a16="http://schemas.microsoft.com/office/drawing/2014/main" id="{2C347F12-C3A8-477E-9325-AA1B31EDF265}"/>
            </a:ext>
          </a:extLst>
        </xdr:cNvPr>
        <xdr:cNvSpPr/>
      </xdr:nvSpPr>
      <xdr:spPr>
        <a:xfrm>
          <a:off x="13096875" y="168489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9398</xdr:rowOff>
    </xdr:from>
    <xdr:to>
      <xdr:col>72</xdr:col>
      <xdr:colOff>38100</xdr:colOff>
      <xdr:row>103</xdr:row>
      <xdr:rowOff>110998</xdr:rowOff>
    </xdr:to>
    <xdr:sp macro="" textlink="">
      <xdr:nvSpPr>
        <xdr:cNvPr id="753" name="フローチャート: 判断 752">
          <a:extLst>
            <a:ext uri="{FF2B5EF4-FFF2-40B4-BE49-F238E27FC236}">
              <a16:creationId xmlns:a16="http://schemas.microsoft.com/office/drawing/2014/main" id="{2B797665-0FED-4745-91A4-89390DC5CD2D}"/>
            </a:ext>
          </a:extLst>
        </xdr:cNvPr>
        <xdr:cNvSpPr/>
      </xdr:nvSpPr>
      <xdr:spPr>
        <a:xfrm>
          <a:off x="12296775" y="168146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157987</xdr:rowOff>
    </xdr:from>
    <xdr:to>
      <xdr:col>67</xdr:col>
      <xdr:colOff>101600</xdr:colOff>
      <xdr:row>102</xdr:row>
      <xdr:rowOff>88137</xdr:rowOff>
    </xdr:to>
    <xdr:sp macro="" textlink="">
      <xdr:nvSpPr>
        <xdr:cNvPr id="754" name="フローチャート: 判断 753">
          <a:extLst>
            <a:ext uri="{FF2B5EF4-FFF2-40B4-BE49-F238E27FC236}">
              <a16:creationId xmlns:a16="http://schemas.microsoft.com/office/drawing/2014/main" id="{93CF1B11-5585-4583-973E-8BE69B13CFAB}"/>
            </a:ext>
          </a:extLst>
        </xdr:cNvPr>
        <xdr:cNvSpPr/>
      </xdr:nvSpPr>
      <xdr:spPr>
        <a:xfrm>
          <a:off x="11487150" y="166203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5A45E897-50ED-4F5E-971F-01C07EF6BF12}"/>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1E01E1B1-B8C4-4246-93C8-08F48A273B92}"/>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22822A01-0A19-4267-8928-6903C406E9E3}"/>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7A01FCDF-62F5-40E3-802B-8254120DBE5F}"/>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A06DB50B-D5A7-44DF-A823-96E66925F49B}"/>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98552</xdr:rowOff>
    </xdr:from>
    <xdr:to>
      <xdr:col>85</xdr:col>
      <xdr:colOff>177800</xdr:colOff>
      <xdr:row>104</xdr:row>
      <xdr:rowOff>28702</xdr:rowOff>
    </xdr:to>
    <xdr:sp macro="" textlink="">
      <xdr:nvSpPr>
        <xdr:cNvPr id="760" name="楕円 759">
          <a:extLst>
            <a:ext uri="{FF2B5EF4-FFF2-40B4-BE49-F238E27FC236}">
              <a16:creationId xmlns:a16="http://schemas.microsoft.com/office/drawing/2014/main" id="{ACB55A81-BC57-4ADB-AB81-0808FB6C8611}"/>
            </a:ext>
          </a:extLst>
        </xdr:cNvPr>
        <xdr:cNvSpPr/>
      </xdr:nvSpPr>
      <xdr:spPr>
        <a:xfrm>
          <a:off x="14649450" y="169038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76979</xdr:rowOff>
    </xdr:from>
    <xdr:ext cx="405111" cy="259045"/>
    <xdr:sp macro="" textlink="">
      <xdr:nvSpPr>
        <xdr:cNvPr id="761" name="【博物館】&#10;有形固定資産減価償却率該当値テキスト">
          <a:extLst>
            <a:ext uri="{FF2B5EF4-FFF2-40B4-BE49-F238E27FC236}">
              <a16:creationId xmlns:a16="http://schemas.microsoft.com/office/drawing/2014/main" id="{235634AA-CC5D-49E8-B405-232056187E99}"/>
            </a:ext>
          </a:extLst>
        </xdr:cNvPr>
        <xdr:cNvSpPr txBox="1"/>
      </xdr:nvSpPr>
      <xdr:spPr>
        <a:xfrm>
          <a:off x="14744700" y="16879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39115</xdr:rowOff>
    </xdr:from>
    <xdr:to>
      <xdr:col>81</xdr:col>
      <xdr:colOff>101600</xdr:colOff>
      <xdr:row>103</xdr:row>
      <xdr:rowOff>140715</xdr:rowOff>
    </xdr:to>
    <xdr:sp macro="" textlink="">
      <xdr:nvSpPr>
        <xdr:cNvPr id="762" name="楕円 761">
          <a:extLst>
            <a:ext uri="{FF2B5EF4-FFF2-40B4-BE49-F238E27FC236}">
              <a16:creationId xmlns:a16="http://schemas.microsoft.com/office/drawing/2014/main" id="{D9D3F0FA-A902-41B8-BC6E-7A057CF5BBE4}"/>
            </a:ext>
          </a:extLst>
        </xdr:cNvPr>
        <xdr:cNvSpPr/>
      </xdr:nvSpPr>
      <xdr:spPr>
        <a:xfrm>
          <a:off x="13887450" y="168412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89915</xdr:rowOff>
    </xdr:from>
    <xdr:to>
      <xdr:col>85</xdr:col>
      <xdr:colOff>127000</xdr:colOff>
      <xdr:row>103</xdr:row>
      <xdr:rowOff>149352</xdr:rowOff>
    </xdr:to>
    <xdr:cxnSp macro="">
      <xdr:nvCxnSpPr>
        <xdr:cNvPr id="763" name="直線コネクタ 762">
          <a:extLst>
            <a:ext uri="{FF2B5EF4-FFF2-40B4-BE49-F238E27FC236}">
              <a16:creationId xmlns:a16="http://schemas.microsoft.com/office/drawing/2014/main" id="{650266AE-1D8E-46DE-86B0-BC2C3F104349}"/>
            </a:ext>
          </a:extLst>
        </xdr:cNvPr>
        <xdr:cNvCxnSpPr/>
      </xdr:nvCxnSpPr>
      <xdr:spPr>
        <a:xfrm>
          <a:off x="13935075" y="16888840"/>
          <a:ext cx="762000" cy="6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148844</xdr:rowOff>
    </xdr:from>
    <xdr:to>
      <xdr:col>76</xdr:col>
      <xdr:colOff>165100</xdr:colOff>
      <xdr:row>103</xdr:row>
      <xdr:rowOff>78994</xdr:rowOff>
    </xdr:to>
    <xdr:sp macro="" textlink="">
      <xdr:nvSpPr>
        <xdr:cNvPr id="764" name="楕円 763">
          <a:extLst>
            <a:ext uri="{FF2B5EF4-FFF2-40B4-BE49-F238E27FC236}">
              <a16:creationId xmlns:a16="http://schemas.microsoft.com/office/drawing/2014/main" id="{FC5A07D7-0704-44B1-8F81-E9328EF62F6D}"/>
            </a:ext>
          </a:extLst>
        </xdr:cNvPr>
        <xdr:cNvSpPr/>
      </xdr:nvSpPr>
      <xdr:spPr>
        <a:xfrm>
          <a:off x="13096875" y="1677631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28194</xdr:rowOff>
    </xdr:from>
    <xdr:to>
      <xdr:col>81</xdr:col>
      <xdr:colOff>50800</xdr:colOff>
      <xdr:row>103</xdr:row>
      <xdr:rowOff>89915</xdr:rowOff>
    </xdr:to>
    <xdr:cxnSp macro="">
      <xdr:nvCxnSpPr>
        <xdr:cNvPr id="765" name="直線コネクタ 764">
          <a:extLst>
            <a:ext uri="{FF2B5EF4-FFF2-40B4-BE49-F238E27FC236}">
              <a16:creationId xmlns:a16="http://schemas.microsoft.com/office/drawing/2014/main" id="{7C3BE7C6-D01D-4D6F-B3C5-5E8DED23986E}"/>
            </a:ext>
          </a:extLst>
        </xdr:cNvPr>
        <xdr:cNvCxnSpPr/>
      </xdr:nvCxnSpPr>
      <xdr:spPr>
        <a:xfrm>
          <a:off x="13144500" y="16833469"/>
          <a:ext cx="790575" cy="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6114</xdr:rowOff>
    </xdr:from>
    <xdr:ext cx="405111" cy="259045"/>
    <xdr:sp macro="" textlink="">
      <xdr:nvSpPr>
        <xdr:cNvPr id="766" name="n_1aveValue【博物館】&#10;有形固定資産減価償却率">
          <a:extLst>
            <a:ext uri="{FF2B5EF4-FFF2-40B4-BE49-F238E27FC236}">
              <a16:creationId xmlns:a16="http://schemas.microsoft.com/office/drawing/2014/main" id="{C4006C1F-64A0-4AC8-83EE-7DA855DADE53}"/>
            </a:ext>
          </a:extLst>
        </xdr:cNvPr>
        <xdr:cNvSpPr txBox="1"/>
      </xdr:nvSpPr>
      <xdr:spPr>
        <a:xfrm>
          <a:off x="13745219" y="16982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136414</xdr:rowOff>
    </xdr:from>
    <xdr:ext cx="405111" cy="259045"/>
    <xdr:sp macro="" textlink="">
      <xdr:nvSpPr>
        <xdr:cNvPr id="767" name="n_2aveValue【博物館】&#10;有形固定資産減価償却率">
          <a:extLst>
            <a:ext uri="{FF2B5EF4-FFF2-40B4-BE49-F238E27FC236}">
              <a16:creationId xmlns:a16="http://schemas.microsoft.com/office/drawing/2014/main" id="{252C0050-7D8A-4C46-B880-D0B05347410B}"/>
            </a:ext>
          </a:extLst>
        </xdr:cNvPr>
        <xdr:cNvSpPr txBox="1"/>
      </xdr:nvSpPr>
      <xdr:spPr>
        <a:xfrm>
          <a:off x="12964169" y="16938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127525</xdr:rowOff>
    </xdr:from>
    <xdr:ext cx="405111" cy="259045"/>
    <xdr:sp macro="" textlink="">
      <xdr:nvSpPr>
        <xdr:cNvPr id="768" name="n_3aveValue【博物館】&#10;有形固定資産減価償却率">
          <a:extLst>
            <a:ext uri="{FF2B5EF4-FFF2-40B4-BE49-F238E27FC236}">
              <a16:creationId xmlns:a16="http://schemas.microsoft.com/office/drawing/2014/main" id="{3A62374B-E679-4012-8E16-87CA1C38951E}"/>
            </a:ext>
          </a:extLst>
        </xdr:cNvPr>
        <xdr:cNvSpPr txBox="1"/>
      </xdr:nvSpPr>
      <xdr:spPr>
        <a:xfrm>
          <a:off x="12164069" y="1658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104664</xdr:rowOff>
    </xdr:from>
    <xdr:ext cx="405111" cy="259045"/>
    <xdr:sp macro="" textlink="">
      <xdr:nvSpPr>
        <xdr:cNvPr id="769" name="n_4aveValue【博物館】&#10;有形固定資産減価償却率">
          <a:extLst>
            <a:ext uri="{FF2B5EF4-FFF2-40B4-BE49-F238E27FC236}">
              <a16:creationId xmlns:a16="http://schemas.microsoft.com/office/drawing/2014/main" id="{E4036DBF-C354-473D-8A77-03DFE1F7CE4E}"/>
            </a:ext>
          </a:extLst>
        </xdr:cNvPr>
        <xdr:cNvSpPr txBox="1"/>
      </xdr:nvSpPr>
      <xdr:spPr>
        <a:xfrm>
          <a:off x="11354444" y="1639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157242</xdr:rowOff>
    </xdr:from>
    <xdr:ext cx="405111" cy="259045"/>
    <xdr:sp macro="" textlink="">
      <xdr:nvSpPr>
        <xdr:cNvPr id="770" name="n_1mainValue【博物館】&#10;有形固定資産減価償却率">
          <a:extLst>
            <a:ext uri="{FF2B5EF4-FFF2-40B4-BE49-F238E27FC236}">
              <a16:creationId xmlns:a16="http://schemas.microsoft.com/office/drawing/2014/main" id="{49AB46E4-DDBB-4263-A9B4-CF5F912D000F}"/>
            </a:ext>
          </a:extLst>
        </xdr:cNvPr>
        <xdr:cNvSpPr txBox="1"/>
      </xdr:nvSpPr>
      <xdr:spPr>
        <a:xfrm>
          <a:off x="13745219" y="1661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95521</xdr:rowOff>
    </xdr:from>
    <xdr:ext cx="405111" cy="259045"/>
    <xdr:sp macro="" textlink="">
      <xdr:nvSpPr>
        <xdr:cNvPr id="771" name="n_2mainValue【博物館】&#10;有形固定資産減価償却率">
          <a:extLst>
            <a:ext uri="{FF2B5EF4-FFF2-40B4-BE49-F238E27FC236}">
              <a16:creationId xmlns:a16="http://schemas.microsoft.com/office/drawing/2014/main" id="{40E88D12-7DA1-4825-B144-1D0A0D6FC7C8}"/>
            </a:ext>
          </a:extLst>
        </xdr:cNvPr>
        <xdr:cNvSpPr txBox="1"/>
      </xdr:nvSpPr>
      <xdr:spPr>
        <a:xfrm>
          <a:off x="12964169" y="1655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a:extLst>
            <a:ext uri="{FF2B5EF4-FFF2-40B4-BE49-F238E27FC236}">
              <a16:creationId xmlns:a16="http://schemas.microsoft.com/office/drawing/2014/main" id="{BF756513-E673-45A2-A055-38ABB09FDB81}"/>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73" name="正方形/長方形 772">
          <a:extLst>
            <a:ext uri="{FF2B5EF4-FFF2-40B4-BE49-F238E27FC236}">
              <a16:creationId xmlns:a16="http://schemas.microsoft.com/office/drawing/2014/main" id="{0FB25895-9A76-4375-80EB-B058D41DC2A5}"/>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74" name="正方形/長方形 773">
          <a:extLst>
            <a:ext uri="{FF2B5EF4-FFF2-40B4-BE49-F238E27FC236}">
              <a16:creationId xmlns:a16="http://schemas.microsoft.com/office/drawing/2014/main" id="{4310F883-ACDD-4428-95CA-D3300DC1BC61}"/>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75" name="正方形/長方形 774">
          <a:extLst>
            <a:ext uri="{FF2B5EF4-FFF2-40B4-BE49-F238E27FC236}">
              <a16:creationId xmlns:a16="http://schemas.microsoft.com/office/drawing/2014/main" id="{4F820594-7E7F-4E58-8F01-2BF1A6AD8ADA}"/>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76" name="正方形/長方形 775">
          <a:extLst>
            <a:ext uri="{FF2B5EF4-FFF2-40B4-BE49-F238E27FC236}">
              <a16:creationId xmlns:a16="http://schemas.microsoft.com/office/drawing/2014/main" id="{B4B839E9-83F8-4177-A768-1DB5A8FB92EC}"/>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a:extLst>
            <a:ext uri="{FF2B5EF4-FFF2-40B4-BE49-F238E27FC236}">
              <a16:creationId xmlns:a16="http://schemas.microsoft.com/office/drawing/2014/main" id="{A5A3E28D-5D6D-4A66-ACB2-2C3E4E971296}"/>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a:extLst>
            <a:ext uri="{FF2B5EF4-FFF2-40B4-BE49-F238E27FC236}">
              <a16:creationId xmlns:a16="http://schemas.microsoft.com/office/drawing/2014/main" id="{FE9BBAB7-65A6-4C06-A082-CD4DCE731B85}"/>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a:extLst>
            <a:ext uri="{FF2B5EF4-FFF2-40B4-BE49-F238E27FC236}">
              <a16:creationId xmlns:a16="http://schemas.microsoft.com/office/drawing/2014/main" id="{5A32837B-2EDB-4A66-8616-2B0411C6C65D}"/>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0" name="テキスト ボックス 779">
          <a:extLst>
            <a:ext uri="{FF2B5EF4-FFF2-40B4-BE49-F238E27FC236}">
              <a16:creationId xmlns:a16="http://schemas.microsoft.com/office/drawing/2014/main" id="{56A52CF6-AEDD-45B6-B4DD-846FA4D2487E}"/>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a:extLst>
            <a:ext uri="{FF2B5EF4-FFF2-40B4-BE49-F238E27FC236}">
              <a16:creationId xmlns:a16="http://schemas.microsoft.com/office/drawing/2014/main" id="{14D94FB5-B17F-4D3F-BFBF-30E717E4FDB5}"/>
            </a:ext>
          </a:extLst>
        </xdr:cNvPr>
        <xdr:cNvCxnSpPr/>
      </xdr:nvCxnSpPr>
      <xdr:spPr>
        <a:xfrm>
          <a:off x="164592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a:extLst>
            <a:ext uri="{FF2B5EF4-FFF2-40B4-BE49-F238E27FC236}">
              <a16:creationId xmlns:a16="http://schemas.microsoft.com/office/drawing/2014/main" id="{18D26E62-8397-4368-A199-62B39335726A}"/>
            </a:ext>
          </a:extLst>
        </xdr:cNvPr>
        <xdr:cNvSpPr txBox="1"/>
      </xdr:nvSpPr>
      <xdr:spPr>
        <a:xfrm>
          <a:off x="160523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a:extLst>
            <a:ext uri="{FF2B5EF4-FFF2-40B4-BE49-F238E27FC236}">
              <a16:creationId xmlns:a16="http://schemas.microsoft.com/office/drawing/2014/main" id="{F9999ACF-A775-4099-B215-6DAE4142303B}"/>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a:extLst>
            <a:ext uri="{FF2B5EF4-FFF2-40B4-BE49-F238E27FC236}">
              <a16:creationId xmlns:a16="http://schemas.microsoft.com/office/drawing/2014/main" id="{C2D282C7-C80C-4888-8192-2A642A366A6F}"/>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a:extLst>
            <a:ext uri="{FF2B5EF4-FFF2-40B4-BE49-F238E27FC236}">
              <a16:creationId xmlns:a16="http://schemas.microsoft.com/office/drawing/2014/main" id="{11525DEC-127E-491C-806B-2B378AF27576}"/>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a:extLst>
            <a:ext uri="{FF2B5EF4-FFF2-40B4-BE49-F238E27FC236}">
              <a16:creationId xmlns:a16="http://schemas.microsoft.com/office/drawing/2014/main" id="{0592375D-D1F3-4F31-AA77-40BCC02318A1}"/>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a:extLst>
            <a:ext uri="{FF2B5EF4-FFF2-40B4-BE49-F238E27FC236}">
              <a16:creationId xmlns:a16="http://schemas.microsoft.com/office/drawing/2014/main" id="{6038590E-923B-4ACE-8D09-556C126AB7FF}"/>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a:extLst>
            <a:ext uri="{FF2B5EF4-FFF2-40B4-BE49-F238E27FC236}">
              <a16:creationId xmlns:a16="http://schemas.microsoft.com/office/drawing/2014/main" id="{1E768654-C9DE-45D2-A13B-DA15C738E2C7}"/>
            </a:ext>
          </a:extLst>
        </xdr:cNvPr>
        <xdr:cNvSpPr txBox="1"/>
      </xdr:nvSpPr>
      <xdr:spPr>
        <a:xfrm>
          <a:off x="16052346"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a:extLst>
            <a:ext uri="{FF2B5EF4-FFF2-40B4-BE49-F238E27FC236}">
              <a16:creationId xmlns:a16="http://schemas.microsoft.com/office/drawing/2014/main" id="{E302F791-561E-407A-9A24-9EEC659C49AE}"/>
            </a:ext>
          </a:extLst>
        </xdr:cNvPr>
        <xdr:cNvCxnSpPr/>
      </xdr:nvCxnSpPr>
      <xdr:spPr>
        <a:xfrm>
          <a:off x="164592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a:extLst>
            <a:ext uri="{FF2B5EF4-FFF2-40B4-BE49-F238E27FC236}">
              <a16:creationId xmlns:a16="http://schemas.microsoft.com/office/drawing/2014/main" id="{36BC57CA-1D48-4BA3-BA42-BC9A356EFC9A}"/>
            </a:ext>
          </a:extLst>
        </xdr:cNvPr>
        <xdr:cNvSpPr txBox="1"/>
      </xdr:nvSpPr>
      <xdr:spPr>
        <a:xfrm>
          <a:off x="16052346"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306E24AD-7B15-4D34-AD9E-DAF3F56271CD}"/>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FCB1BDB0-07C0-40A9-A78F-3D4D0E106426}"/>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博物館】&#10;一人当たり面積グラフ枠">
          <a:extLst>
            <a:ext uri="{FF2B5EF4-FFF2-40B4-BE49-F238E27FC236}">
              <a16:creationId xmlns:a16="http://schemas.microsoft.com/office/drawing/2014/main" id="{8141850A-5D94-47BC-BB71-36DD55E9DBBF}"/>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794" name="直線コネクタ 793">
          <a:extLst>
            <a:ext uri="{FF2B5EF4-FFF2-40B4-BE49-F238E27FC236}">
              <a16:creationId xmlns:a16="http://schemas.microsoft.com/office/drawing/2014/main" id="{30444B08-4AF0-492F-96FD-5124D2DFAA0B}"/>
            </a:ext>
          </a:extLst>
        </xdr:cNvPr>
        <xdr:cNvCxnSpPr/>
      </xdr:nvCxnSpPr>
      <xdr:spPr>
        <a:xfrm flipV="1">
          <a:off x="19952970" y="1636395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795" name="【博物館】&#10;一人当たり面積最小値テキスト">
          <a:extLst>
            <a:ext uri="{FF2B5EF4-FFF2-40B4-BE49-F238E27FC236}">
              <a16:creationId xmlns:a16="http://schemas.microsoft.com/office/drawing/2014/main" id="{F7DCF9E5-03A0-4AAD-8A69-5180B648159B}"/>
            </a:ext>
          </a:extLst>
        </xdr:cNvPr>
        <xdr:cNvSpPr txBox="1"/>
      </xdr:nvSpPr>
      <xdr:spPr>
        <a:xfrm>
          <a:off x="20002500" y="1774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96" name="直線コネクタ 795">
          <a:extLst>
            <a:ext uri="{FF2B5EF4-FFF2-40B4-BE49-F238E27FC236}">
              <a16:creationId xmlns:a16="http://schemas.microsoft.com/office/drawing/2014/main" id="{74C874FB-51A0-48E9-B559-0589825C2FE2}"/>
            </a:ext>
          </a:extLst>
        </xdr:cNvPr>
        <xdr:cNvCxnSpPr/>
      </xdr:nvCxnSpPr>
      <xdr:spPr>
        <a:xfrm>
          <a:off x="19878675" y="17735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797" name="【博物館】&#10;一人当たり面積最大値テキスト">
          <a:extLst>
            <a:ext uri="{FF2B5EF4-FFF2-40B4-BE49-F238E27FC236}">
              <a16:creationId xmlns:a16="http://schemas.microsoft.com/office/drawing/2014/main" id="{5A325640-D7B6-4803-BB1E-A17820F30103}"/>
            </a:ext>
          </a:extLst>
        </xdr:cNvPr>
        <xdr:cNvSpPr txBox="1"/>
      </xdr:nvSpPr>
      <xdr:spPr>
        <a:xfrm>
          <a:off x="20002500" y="161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98" name="直線コネクタ 797">
          <a:extLst>
            <a:ext uri="{FF2B5EF4-FFF2-40B4-BE49-F238E27FC236}">
              <a16:creationId xmlns:a16="http://schemas.microsoft.com/office/drawing/2014/main" id="{85B47314-CFDE-4081-ACA5-D8BD0D8C98AE}"/>
            </a:ext>
          </a:extLst>
        </xdr:cNvPr>
        <xdr:cNvCxnSpPr/>
      </xdr:nvCxnSpPr>
      <xdr:spPr>
        <a:xfrm>
          <a:off x="19878675" y="16363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29227</xdr:rowOff>
    </xdr:from>
    <xdr:ext cx="469744" cy="259045"/>
    <xdr:sp macro="" textlink="">
      <xdr:nvSpPr>
        <xdr:cNvPr id="799" name="【博物館】&#10;一人当たり面積平均値テキスト">
          <a:extLst>
            <a:ext uri="{FF2B5EF4-FFF2-40B4-BE49-F238E27FC236}">
              <a16:creationId xmlns:a16="http://schemas.microsoft.com/office/drawing/2014/main" id="{8530DC9F-D66D-4C13-B8E8-FB75F4F7313A}"/>
            </a:ext>
          </a:extLst>
        </xdr:cNvPr>
        <xdr:cNvSpPr txBox="1"/>
      </xdr:nvSpPr>
      <xdr:spPr>
        <a:xfrm>
          <a:off x="20002500" y="16999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00" name="フローチャート: 判断 799">
          <a:extLst>
            <a:ext uri="{FF2B5EF4-FFF2-40B4-BE49-F238E27FC236}">
              <a16:creationId xmlns:a16="http://schemas.microsoft.com/office/drawing/2014/main" id="{0B1DD2FD-D6B5-4BA9-ACB9-B2EA330EB7EA}"/>
            </a:ext>
          </a:extLst>
        </xdr:cNvPr>
        <xdr:cNvSpPr/>
      </xdr:nvSpPr>
      <xdr:spPr>
        <a:xfrm>
          <a:off x="19897725" y="17154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801" name="フローチャート: 判断 800">
          <a:extLst>
            <a:ext uri="{FF2B5EF4-FFF2-40B4-BE49-F238E27FC236}">
              <a16:creationId xmlns:a16="http://schemas.microsoft.com/office/drawing/2014/main" id="{A7EB2B2B-ABE2-481C-8A1A-95F9722FA354}"/>
            </a:ext>
          </a:extLst>
        </xdr:cNvPr>
        <xdr:cNvSpPr/>
      </xdr:nvSpPr>
      <xdr:spPr>
        <a:xfrm>
          <a:off x="19154775" y="17078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02" name="フローチャート: 判断 801">
          <a:extLst>
            <a:ext uri="{FF2B5EF4-FFF2-40B4-BE49-F238E27FC236}">
              <a16:creationId xmlns:a16="http://schemas.microsoft.com/office/drawing/2014/main" id="{0F9B2B9D-E86C-4E1D-BA3C-DA136EF3571E}"/>
            </a:ext>
          </a:extLst>
        </xdr:cNvPr>
        <xdr:cNvSpPr/>
      </xdr:nvSpPr>
      <xdr:spPr>
        <a:xfrm>
          <a:off x="18345150" y="17154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03" name="フローチャート: 判断 802">
          <a:extLst>
            <a:ext uri="{FF2B5EF4-FFF2-40B4-BE49-F238E27FC236}">
              <a16:creationId xmlns:a16="http://schemas.microsoft.com/office/drawing/2014/main" id="{BB209D42-2899-4786-BA26-45AB3F5ECF1D}"/>
            </a:ext>
          </a:extLst>
        </xdr:cNvPr>
        <xdr:cNvSpPr/>
      </xdr:nvSpPr>
      <xdr:spPr>
        <a:xfrm>
          <a:off x="17554575" y="169259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804" name="フローチャート: 判断 803">
          <a:extLst>
            <a:ext uri="{FF2B5EF4-FFF2-40B4-BE49-F238E27FC236}">
              <a16:creationId xmlns:a16="http://schemas.microsoft.com/office/drawing/2014/main" id="{10D24B34-570B-44EA-9BB3-86BC4A02525C}"/>
            </a:ext>
          </a:extLst>
        </xdr:cNvPr>
        <xdr:cNvSpPr/>
      </xdr:nvSpPr>
      <xdr:spPr>
        <a:xfrm>
          <a:off x="16754475" y="16925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1BD7A999-B54B-4FDB-AD14-B29657C0E97E}"/>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5B149004-1828-49F8-B902-3B1A0CBB6F72}"/>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57467129-10EF-4775-98F2-686ED90E97A3}"/>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3B7DDD12-1169-42A4-B982-757C8D71E026}"/>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C0144B59-3192-44F7-AC13-677F0DF73241}"/>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10" name="楕円 809">
          <a:extLst>
            <a:ext uri="{FF2B5EF4-FFF2-40B4-BE49-F238E27FC236}">
              <a16:creationId xmlns:a16="http://schemas.microsoft.com/office/drawing/2014/main" id="{A823B30D-0342-4BFD-804F-A13BD7272EB5}"/>
            </a:ext>
          </a:extLst>
        </xdr:cNvPr>
        <xdr:cNvSpPr/>
      </xdr:nvSpPr>
      <xdr:spPr>
        <a:xfrm>
          <a:off x="19897725" y="17230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105</xdr:row>
      <xdr:rowOff>60977</xdr:rowOff>
    </xdr:from>
    <xdr:ext cx="469744" cy="259045"/>
    <xdr:sp macro="" textlink="">
      <xdr:nvSpPr>
        <xdr:cNvPr id="811" name="【博物館】&#10;一人当たり面積該当値テキスト">
          <a:extLst>
            <a:ext uri="{FF2B5EF4-FFF2-40B4-BE49-F238E27FC236}">
              <a16:creationId xmlns:a16="http://schemas.microsoft.com/office/drawing/2014/main" id="{2A9F21A5-EFB0-44F2-8DAE-5343D20FE4F5}"/>
            </a:ext>
          </a:extLst>
        </xdr:cNvPr>
        <xdr:cNvSpPr txBox="1"/>
      </xdr:nvSpPr>
      <xdr:spPr>
        <a:xfrm>
          <a:off x="20002500"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12" name="楕円 811">
          <a:extLst>
            <a:ext uri="{FF2B5EF4-FFF2-40B4-BE49-F238E27FC236}">
              <a16:creationId xmlns:a16="http://schemas.microsoft.com/office/drawing/2014/main" id="{9B0A9873-908B-4F7A-AF98-2106081267F6}"/>
            </a:ext>
          </a:extLst>
        </xdr:cNvPr>
        <xdr:cNvSpPr/>
      </xdr:nvSpPr>
      <xdr:spPr>
        <a:xfrm>
          <a:off x="19154775" y="17230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813" name="直線コネクタ 812">
          <a:extLst>
            <a:ext uri="{FF2B5EF4-FFF2-40B4-BE49-F238E27FC236}">
              <a16:creationId xmlns:a16="http://schemas.microsoft.com/office/drawing/2014/main" id="{3D4A5A75-1274-4A6D-A192-F5A08F4F3338}"/>
            </a:ext>
          </a:extLst>
        </xdr:cNvPr>
        <xdr:cNvCxnSpPr/>
      </xdr:nvCxnSpPr>
      <xdr:spPr>
        <a:xfrm>
          <a:off x="19202400" y="172783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814" name="楕円 813">
          <a:extLst>
            <a:ext uri="{FF2B5EF4-FFF2-40B4-BE49-F238E27FC236}">
              <a16:creationId xmlns:a16="http://schemas.microsoft.com/office/drawing/2014/main" id="{BD5D98CA-3C84-40F4-B817-22B8E4263581}"/>
            </a:ext>
          </a:extLst>
        </xdr:cNvPr>
        <xdr:cNvSpPr/>
      </xdr:nvSpPr>
      <xdr:spPr>
        <a:xfrm>
          <a:off x="18345150" y="17306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106</xdr:row>
      <xdr:rowOff>38100</xdr:rowOff>
    </xdr:to>
    <xdr:cxnSp macro="">
      <xdr:nvCxnSpPr>
        <xdr:cNvPr id="815" name="直線コネクタ 814">
          <a:extLst>
            <a:ext uri="{FF2B5EF4-FFF2-40B4-BE49-F238E27FC236}">
              <a16:creationId xmlns:a16="http://schemas.microsoft.com/office/drawing/2014/main" id="{A7D25CDF-D2B0-4EB7-B588-A00731DD3C50}"/>
            </a:ext>
          </a:extLst>
        </xdr:cNvPr>
        <xdr:cNvCxnSpPr/>
      </xdr:nvCxnSpPr>
      <xdr:spPr>
        <a:xfrm flipV="1">
          <a:off x="18392775" y="1727835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816" name="n_1aveValue【博物館】&#10;一人当たり面積">
          <a:extLst>
            <a:ext uri="{FF2B5EF4-FFF2-40B4-BE49-F238E27FC236}">
              <a16:creationId xmlns:a16="http://schemas.microsoft.com/office/drawing/2014/main" id="{01AE31C6-A90B-4049-A403-B3F9E0B4491C}"/>
            </a:ext>
          </a:extLst>
        </xdr:cNvPr>
        <xdr:cNvSpPr txBox="1"/>
      </xdr:nvSpPr>
      <xdr:spPr>
        <a:xfrm>
          <a:off x="18983402" y="168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17" name="n_2aveValue【博物館】&#10;一人当たり面積">
          <a:extLst>
            <a:ext uri="{FF2B5EF4-FFF2-40B4-BE49-F238E27FC236}">
              <a16:creationId xmlns:a16="http://schemas.microsoft.com/office/drawing/2014/main" id="{DF13A566-7154-4709-8D35-F7C90F39F3C8}"/>
            </a:ext>
          </a:extLst>
        </xdr:cNvPr>
        <xdr:cNvSpPr txBox="1"/>
      </xdr:nvSpPr>
      <xdr:spPr>
        <a:xfrm>
          <a:off x="18183302" y="169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18" name="n_3aveValue【博物館】&#10;一人当たり面積">
          <a:extLst>
            <a:ext uri="{FF2B5EF4-FFF2-40B4-BE49-F238E27FC236}">
              <a16:creationId xmlns:a16="http://schemas.microsoft.com/office/drawing/2014/main" id="{CC52FC56-CB00-4C08-A4F3-2EDC24B431C7}"/>
            </a:ext>
          </a:extLst>
        </xdr:cNvPr>
        <xdr:cNvSpPr txBox="1"/>
      </xdr:nvSpPr>
      <xdr:spPr>
        <a:xfrm>
          <a:off x="17383202" y="166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819" name="n_4aveValue【博物館】&#10;一人当たり面積">
          <a:extLst>
            <a:ext uri="{FF2B5EF4-FFF2-40B4-BE49-F238E27FC236}">
              <a16:creationId xmlns:a16="http://schemas.microsoft.com/office/drawing/2014/main" id="{17B3048E-2A1F-4E23-AFDB-6C6969F46E46}"/>
            </a:ext>
          </a:extLst>
        </xdr:cNvPr>
        <xdr:cNvSpPr txBox="1"/>
      </xdr:nvSpPr>
      <xdr:spPr>
        <a:xfrm>
          <a:off x="16592627" y="166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820" name="n_1mainValue【博物館】&#10;一人当たり面積">
          <a:extLst>
            <a:ext uri="{FF2B5EF4-FFF2-40B4-BE49-F238E27FC236}">
              <a16:creationId xmlns:a16="http://schemas.microsoft.com/office/drawing/2014/main" id="{E8F731B0-6E4E-4D7A-81ED-D8686E5333ED}"/>
            </a:ext>
          </a:extLst>
        </xdr:cNvPr>
        <xdr:cNvSpPr txBox="1"/>
      </xdr:nvSpPr>
      <xdr:spPr>
        <a:xfrm>
          <a:off x="18983402" y="173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821" name="n_2mainValue【博物館】&#10;一人当たり面積">
          <a:extLst>
            <a:ext uri="{FF2B5EF4-FFF2-40B4-BE49-F238E27FC236}">
              <a16:creationId xmlns:a16="http://schemas.microsoft.com/office/drawing/2014/main" id="{87D5DE4B-A8F1-4364-A491-4F56B5D97258}"/>
            </a:ext>
          </a:extLst>
        </xdr:cNvPr>
        <xdr:cNvSpPr txBox="1"/>
      </xdr:nvSpPr>
      <xdr:spPr>
        <a:xfrm>
          <a:off x="18183302" y="1739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FA305DB5-7241-43EE-BB9A-950C3E9C2AB1}"/>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01F3D08E-4CEF-43DB-83E1-1193796DD504}"/>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E3ABCE15-2485-4703-876D-04F448D2022E}"/>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累計施設ごとの有形固定資産減価償却率については、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類型で類似団体平均を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有形固定資産減価償却率が類似団体に比べて高い水準にある公営住宅については、建築から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年以上が経過し、老朽化が著しいこと等を踏まえ、計画的な建替を進めている。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同様に、有形固定資産減価償却率が類似団体に比べて高い水準にある空港については、滑走路等について減価償却期間が満了しているが、計画的に維持補修を行い施設の供用性を確保している。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B8071D-3285-4DA2-96CC-D22FC06B641D}"/>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F941DE-928D-4FAF-8C20-5E1B8889C8D6}"/>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1A3C83-FA44-4192-AA69-8A88F736E19F}"/>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665A6E-6DF0-425B-A34E-BC5A3813386B}"/>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BCC7A1-5A28-45B4-8DB0-7CFA947B5EA7}"/>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CD2938D-F0CB-4AEB-9EB7-AD0F1A42B541}"/>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03CBDA-67DA-4A5F-9F9D-DF6738A0AE45}"/>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2190DB-20C6-48EF-9C8D-E804D4092CE1}"/>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F18AF97-E977-45D5-BDE7-A92B96E1B00F}"/>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4B366C-F062-4420-90B5-7DE892DCA9F1}"/>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1,275,783
1,269,494
9,645.64
665,826,953
645,964,109
2,421,300
380,442,670
1,060,326,998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F28414-666E-49E4-90D1-BB673B6904A3}"/>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0FB2F3-F40C-48B7-8F35-489636CFC1B5}"/>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5518C9-55DD-4C54-B34B-02C9E2A791AD}"/>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3222BB-3634-4DA7-A176-34FE4763C353}"/>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6C86D6-F631-4EF1-8F68-028F7931A60C}"/>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B82D2F9-1EB7-4DD0-BD77-E443B0479540}"/>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7EF0CA-49B2-4937-BB35-DA0DCAC89780}"/>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E8C5FB-498B-45E7-9C3F-0D71D50B8333}"/>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30A84D-75D5-4F75-8218-12B69B515823}"/>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3F9D50-D7B3-4C9F-9C4F-CF938FB5C4E8}"/>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A2731C-E324-473B-8DF1-53C2AC39B21B}"/>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DA4174-D5B9-4809-BCEA-6C83FA6A9251}"/>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F5F6B18-E4C4-4A18-8B5D-0E5459878476}"/>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729A82-A439-4660-9D2B-9F68B054E08D}"/>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FACA99-AE49-4D28-8247-4699642CD75D}"/>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89DFE1-6940-431B-86F1-4B400B9F7998}"/>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423BB1-74F3-4EAD-9A09-13ECC6DE9884}"/>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7EEB28A6-19C4-4F7B-95B1-F79D2EAE411C}"/>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6CC5B521-E7BB-47CD-8608-D163F10875CC}"/>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C1E103AC-DA88-4B1B-9ADE-E681B9F39306}"/>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15C9A2F8-FE90-4580-9633-590E38704F80}"/>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3D420EA8-90A2-4F41-B29D-EEDCFF298A4D}"/>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6864E95F-94AA-44D4-8195-20025B8B615F}"/>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B52E40A8-2968-4369-A18C-B3692D0CB168}"/>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F795050A-A99F-4176-9032-917C9024EC49}"/>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32C30100-D384-422C-ACCC-1C821D78697B}"/>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092DE992-C169-4935-89DF-1180FBB2F252}"/>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772F058C-8EAC-48EB-9B16-F85A49AE66D8}"/>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85A1C5D-B6CC-4B07-9F46-2C390878C985}"/>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692B56D-D336-4E6F-9CB5-87059A1E6A18}"/>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0D665FF-E954-49D9-A90F-DE13355BE798}"/>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19B9D7-4F74-4C0A-B7C4-2DEA8296EC2A}"/>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4A6EE78-0450-4DD1-A69F-5E2F165CD5B3}"/>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614A444B-5889-4E57-9B64-81CDACBC30C1}"/>
            </a:ext>
          </a:extLst>
        </xdr:cNvPr>
        <xdr:cNvSpPr txBox="1"/>
      </xdr:nvSpPr>
      <xdr:spPr>
        <a:xfrm>
          <a:off x="339891"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33C2DA5-1F0D-4C1D-901A-1E79E87EBD29}"/>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54FA5B6-0CEA-4330-AFB8-CFC36932FD88}"/>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75298D2-0661-40AA-B650-E34841ADAC60}"/>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27BA603-0B35-4FA1-B953-0C7E8A229B1B}"/>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AF0FEA6-D81E-435F-98E7-4368DBE366A0}"/>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D422B88-5875-41D2-92B6-B7AC3BB1B283}"/>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4DAF684-9076-42B3-B791-EFFAAFD71460}"/>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DB9273B8-72A5-44F3-B9DA-B91FAAC20774}"/>
            </a:ext>
          </a:extLst>
        </xdr:cNvPr>
        <xdr:cNvSpPr txBox="1"/>
      </xdr:nvSpPr>
      <xdr:spPr>
        <a:xfrm>
          <a:off x="388136" y="5274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9967B25-5D09-4CC1-B64D-C770ED9C84E8}"/>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EFA0F3E6-7C33-4689-91EE-C003F6CB028C}"/>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146685</xdr:rowOff>
    </xdr:from>
    <xdr:to>
      <xdr:col>24</xdr:col>
      <xdr:colOff>62865</xdr:colOff>
      <xdr:row>40</xdr:row>
      <xdr:rowOff>142875</xdr:rowOff>
    </xdr:to>
    <xdr:cxnSp macro="">
      <xdr:nvCxnSpPr>
        <xdr:cNvPr id="56" name="直線コネクタ 55">
          <a:extLst>
            <a:ext uri="{FF2B5EF4-FFF2-40B4-BE49-F238E27FC236}">
              <a16:creationId xmlns:a16="http://schemas.microsoft.com/office/drawing/2014/main" id="{E7DE0B6C-B974-411B-8AB4-8B775A691AE1}"/>
            </a:ext>
          </a:extLst>
        </xdr:cNvPr>
        <xdr:cNvCxnSpPr/>
      </xdr:nvCxnSpPr>
      <xdr:spPr>
        <a:xfrm flipV="1">
          <a:off x="4179570" y="5658485"/>
          <a:ext cx="127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146702</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A6FF5D89-25E5-4D1A-A298-B89BE9D30638}"/>
            </a:ext>
          </a:extLst>
        </xdr:cNvPr>
        <xdr:cNvSpPr txBox="1"/>
      </xdr:nvSpPr>
      <xdr:spPr>
        <a:xfrm>
          <a:off x="42291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142875</xdr:rowOff>
    </xdr:from>
    <xdr:to>
      <xdr:col>24</xdr:col>
      <xdr:colOff>152400</xdr:colOff>
      <xdr:row>40</xdr:row>
      <xdr:rowOff>142875</xdr:rowOff>
    </xdr:to>
    <xdr:cxnSp macro="">
      <xdr:nvCxnSpPr>
        <xdr:cNvPr id="58" name="直線コネクタ 57">
          <a:extLst>
            <a:ext uri="{FF2B5EF4-FFF2-40B4-BE49-F238E27FC236}">
              <a16:creationId xmlns:a16="http://schemas.microsoft.com/office/drawing/2014/main" id="{E56BF8C8-EC19-49ED-815D-86BB4E8F8C2D}"/>
            </a:ext>
          </a:extLst>
        </xdr:cNvPr>
        <xdr:cNvCxnSpPr/>
      </xdr:nvCxnSpPr>
      <xdr:spPr>
        <a:xfrm>
          <a:off x="4105275" y="6626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93362</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56D9E329-E1CF-468D-A43A-C06484999259}"/>
            </a:ext>
          </a:extLst>
        </xdr:cNvPr>
        <xdr:cNvSpPr txBox="1"/>
      </xdr:nvSpPr>
      <xdr:spPr>
        <a:xfrm>
          <a:off x="4229100" y="544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146685</xdr:rowOff>
    </xdr:from>
    <xdr:to>
      <xdr:col>24</xdr:col>
      <xdr:colOff>152400</xdr:colOff>
      <xdr:row>34</xdr:row>
      <xdr:rowOff>146685</xdr:rowOff>
    </xdr:to>
    <xdr:cxnSp macro="">
      <xdr:nvCxnSpPr>
        <xdr:cNvPr id="60" name="直線コネクタ 59">
          <a:extLst>
            <a:ext uri="{FF2B5EF4-FFF2-40B4-BE49-F238E27FC236}">
              <a16:creationId xmlns:a16="http://schemas.microsoft.com/office/drawing/2014/main" id="{D85AE8C6-0A7E-4053-9F87-05737C6B1C1A}"/>
            </a:ext>
          </a:extLst>
        </xdr:cNvPr>
        <xdr:cNvCxnSpPr/>
      </xdr:nvCxnSpPr>
      <xdr:spPr>
        <a:xfrm>
          <a:off x="4105275" y="56584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156227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A692CAF5-0F13-496B-9017-CE8C43BB00C8}"/>
            </a:ext>
          </a:extLst>
        </xdr:cNvPr>
        <xdr:cNvSpPr txBox="1"/>
      </xdr:nvSpPr>
      <xdr:spPr>
        <a:xfrm>
          <a:off x="4229100" y="6160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1F39BA28-16CF-48D9-8DE9-80C49DE2FDF0}"/>
            </a:ext>
          </a:extLst>
        </xdr:cNvPr>
        <xdr:cNvSpPr/>
      </xdr:nvSpPr>
      <xdr:spPr>
        <a:xfrm>
          <a:off x="4124325" y="6172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3" name="フローチャート: 判断 62">
          <a:extLst>
            <a:ext uri="{FF2B5EF4-FFF2-40B4-BE49-F238E27FC236}">
              <a16:creationId xmlns:a16="http://schemas.microsoft.com/office/drawing/2014/main" id="{15B08C2E-BDC1-4531-8DD6-7E62A4058DDC}"/>
            </a:ext>
          </a:extLst>
        </xdr:cNvPr>
        <xdr:cNvSpPr/>
      </xdr:nvSpPr>
      <xdr:spPr>
        <a:xfrm>
          <a:off x="3381375" y="62014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74930</xdr:rowOff>
    </xdr:from>
    <xdr:to>
      <xdr:col>15</xdr:col>
      <xdr:colOff>101600</xdr:colOff>
      <xdr:row>39</xdr:row>
      <xdr:rowOff>5080</xdr:rowOff>
    </xdr:to>
    <xdr:sp macro="" textlink="">
      <xdr:nvSpPr>
        <xdr:cNvPr id="64" name="フローチャート: 判断 63">
          <a:extLst>
            <a:ext uri="{FF2B5EF4-FFF2-40B4-BE49-F238E27FC236}">
              <a16:creationId xmlns:a16="http://schemas.microsoft.com/office/drawing/2014/main" id="{1AAE731A-C090-4C4F-977D-9CBB89BE278C}"/>
            </a:ext>
          </a:extLst>
        </xdr:cNvPr>
        <xdr:cNvSpPr/>
      </xdr:nvSpPr>
      <xdr:spPr>
        <a:xfrm>
          <a:off x="2571750" y="62376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120650</xdr:rowOff>
    </xdr:from>
    <xdr:to>
      <xdr:col>10</xdr:col>
      <xdr:colOff>165100</xdr:colOff>
      <xdr:row>39</xdr:row>
      <xdr:rowOff>50800</xdr:rowOff>
    </xdr:to>
    <xdr:sp macro="" textlink="">
      <xdr:nvSpPr>
        <xdr:cNvPr id="65" name="フローチャート: 判断 64">
          <a:extLst>
            <a:ext uri="{FF2B5EF4-FFF2-40B4-BE49-F238E27FC236}">
              <a16:creationId xmlns:a16="http://schemas.microsoft.com/office/drawing/2014/main" id="{B5466590-EEF9-43D4-89D3-F8892741F60A}"/>
            </a:ext>
          </a:extLst>
        </xdr:cNvPr>
        <xdr:cNvSpPr/>
      </xdr:nvSpPr>
      <xdr:spPr>
        <a:xfrm>
          <a:off x="1781175" y="62865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61595</xdr:rowOff>
    </xdr:from>
    <xdr:to>
      <xdr:col>6</xdr:col>
      <xdr:colOff>38100</xdr:colOff>
      <xdr:row>40</xdr:row>
      <xdr:rowOff>163195</xdr:rowOff>
    </xdr:to>
    <xdr:sp macro="" textlink="">
      <xdr:nvSpPr>
        <xdr:cNvPr id="66" name="フローチャート: 判断 65">
          <a:extLst>
            <a:ext uri="{FF2B5EF4-FFF2-40B4-BE49-F238E27FC236}">
              <a16:creationId xmlns:a16="http://schemas.microsoft.com/office/drawing/2014/main" id="{26944DA5-7275-4A2C-8168-FE58C3ED1746}"/>
            </a:ext>
          </a:extLst>
        </xdr:cNvPr>
        <xdr:cNvSpPr/>
      </xdr:nvSpPr>
      <xdr:spPr>
        <a:xfrm>
          <a:off x="981075" y="65512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1DEF88C-3D14-4020-9150-998CB7BF3FF9}"/>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C54B935-0A11-465A-B120-706F8410C3B6}"/>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8E517CA-60F2-4687-A47C-F1E3742EB58D}"/>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55B9D00-DBA1-4E9F-B767-42AF5CBDCEDE}"/>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32771F9-FD05-4C53-82BB-0A09CE7DD3A8}"/>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2" name="楕円 71">
          <a:extLst>
            <a:ext uri="{FF2B5EF4-FFF2-40B4-BE49-F238E27FC236}">
              <a16:creationId xmlns:a16="http://schemas.microsoft.com/office/drawing/2014/main" id="{BE8C9254-7E6E-4A15-A2EB-E63F139B9792}"/>
            </a:ext>
          </a:extLst>
        </xdr:cNvPr>
        <xdr:cNvSpPr/>
      </xdr:nvSpPr>
      <xdr:spPr>
        <a:xfrm>
          <a:off x="4124325" y="61601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405111" cy="259045"/>
    <xdr:sp macro="" textlink="">
      <xdr:nvSpPr>
        <xdr:cNvPr id="73" name="【体育館・プール】&#10;有形固定資産減価償却率該当値テキスト">
          <a:extLst>
            <a:ext uri="{FF2B5EF4-FFF2-40B4-BE49-F238E27FC236}">
              <a16:creationId xmlns:a16="http://schemas.microsoft.com/office/drawing/2014/main" id="{1B730462-902C-4188-9818-D92A005B5B21}"/>
            </a:ext>
          </a:extLst>
        </xdr:cNvPr>
        <xdr:cNvSpPr txBox="1"/>
      </xdr:nvSpPr>
      <xdr:spPr>
        <a:xfrm>
          <a:off x="4229100" y="601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4" name="楕円 73">
          <a:extLst>
            <a:ext uri="{FF2B5EF4-FFF2-40B4-BE49-F238E27FC236}">
              <a16:creationId xmlns:a16="http://schemas.microsoft.com/office/drawing/2014/main" id="{8A4A42C1-11C6-45C9-A622-F86A94745E42}"/>
            </a:ext>
          </a:extLst>
        </xdr:cNvPr>
        <xdr:cNvSpPr/>
      </xdr:nvSpPr>
      <xdr:spPr>
        <a:xfrm>
          <a:off x="3381375" y="61226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41910</xdr:rowOff>
    </xdr:to>
    <xdr:cxnSp macro="">
      <xdr:nvCxnSpPr>
        <xdr:cNvPr id="75" name="直線コネクタ 74">
          <a:extLst>
            <a:ext uri="{FF2B5EF4-FFF2-40B4-BE49-F238E27FC236}">
              <a16:creationId xmlns:a16="http://schemas.microsoft.com/office/drawing/2014/main" id="{0B4F5390-CEBE-4401-910F-6D5F948A5865}"/>
            </a:ext>
          </a:extLst>
        </xdr:cNvPr>
        <xdr:cNvCxnSpPr/>
      </xdr:nvCxnSpPr>
      <xdr:spPr>
        <a:xfrm>
          <a:off x="3429000" y="6160770"/>
          <a:ext cx="75247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6" name="楕円 75">
          <a:extLst>
            <a:ext uri="{FF2B5EF4-FFF2-40B4-BE49-F238E27FC236}">
              <a16:creationId xmlns:a16="http://schemas.microsoft.com/office/drawing/2014/main" id="{903B6E9C-9DCF-45A3-A5ED-85B00F0C3669}"/>
            </a:ext>
          </a:extLst>
        </xdr:cNvPr>
        <xdr:cNvSpPr/>
      </xdr:nvSpPr>
      <xdr:spPr>
        <a:xfrm>
          <a:off x="2571750" y="6073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169545</xdr:rowOff>
    </xdr:to>
    <xdr:cxnSp macro="">
      <xdr:nvCxnSpPr>
        <xdr:cNvPr id="77" name="直線コネクタ 76">
          <a:extLst>
            <a:ext uri="{FF2B5EF4-FFF2-40B4-BE49-F238E27FC236}">
              <a16:creationId xmlns:a16="http://schemas.microsoft.com/office/drawing/2014/main" id="{5A5ADC02-91E0-4B6F-A7DD-543F623CD2FD}"/>
            </a:ext>
          </a:extLst>
        </xdr:cNvPr>
        <xdr:cNvCxnSpPr/>
      </xdr:nvCxnSpPr>
      <xdr:spPr>
        <a:xfrm>
          <a:off x="2619375" y="6121400"/>
          <a:ext cx="80962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131462</xdr:rowOff>
    </xdr:from>
    <xdr:ext cx="405111" cy="259045"/>
    <xdr:sp macro="" textlink="">
      <xdr:nvSpPr>
        <xdr:cNvPr id="78" name="n_1aveValue【体育館・プール】&#10;有形固定資産減価償却率">
          <a:extLst>
            <a:ext uri="{FF2B5EF4-FFF2-40B4-BE49-F238E27FC236}">
              <a16:creationId xmlns:a16="http://schemas.microsoft.com/office/drawing/2014/main" id="{A73557C3-60F0-48F9-B1CF-B140A9540AF2}"/>
            </a:ext>
          </a:extLst>
        </xdr:cNvPr>
        <xdr:cNvSpPr txBox="1"/>
      </xdr:nvSpPr>
      <xdr:spPr>
        <a:xfrm>
          <a:off x="32391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167657</xdr:rowOff>
    </xdr:from>
    <xdr:ext cx="405111" cy="259045"/>
    <xdr:sp macro="" textlink="">
      <xdr:nvSpPr>
        <xdr:cNvPr id="79" name="n_2aveValue【体育館・プール】&#10;有形固定資産減価償却率">
          <a:extLst>
            <a:ext uri="{FF2B5EF4-FFF2-40B4-BE49-F238E27FC236}">
              <a16:creationId xmlns:a16="http://schemas.microsoft.com/office/drawing/2014/main" id="{1F14E940-4B17-47B1-8983-1818BA6D1B1B}"/>
            </a:ext>
          </a:extLst>
        </xdr:cNvPr>
        <xdr:cNvSpPr txBox="1"/>
      </xdr:nvSpPr>
      <xdr:spPr>
        <a:xfrm>
          <a:off x="2439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67327</xdr:rowOff>
    </xdr:from>
    <xdr:ext cx="405111" cy="259045"/>
    <xdr:sp macro="" textlink="">
      <xdr:nvSpPr>
        <xdr:cNvPr id="80" name="n_3aveValue【体育館・プール】&#10;有形固定資産減価償却率">
          <a:extLst>
            <a:ext uri="{FF2B5EF4-FFF2-40B4-BE49-F238E27FC236}">
              <a16:creationId xmlns:a16="http://schemas.microsoft.com/office/drawing/2014/main" id="{4FC1036B-432D-40F5-8F0B-1D93748DC9BB}"/>
            </a:ext>
          </a:extLst>
        </xdr:cNvPr>
        <xdr:cNvSpPr txBox="1"/>
      </xdr:nvSpPr>
      <xdr:spPr>
        <a:xfrm>
          <a:off x="1648469" y="60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8272</xdr:rowOff>
    </xdr:from>
    <xdr:ext cx="405111" cy="259045"/>
    <xdr:sp macro="" textlink="">
      <xdr:nvSpPr>
        <xdr:cNvPr id="81" name="n_4aveValue【体育館・プール】&#10;有形固定資産減価償却率">
          <a:extLst>
            <a:ext uri="{FF2B5EF4-FFF2-40B4-BE49-F238E27FC236}">
              <a16:creationId xmlns:a16="http://schemas.microsoft.com/office/drawing/2014/main" id="{D3317F57-EF2C-43CE-9CFA-5D817818E46B}"/>
            </a:ext>
          </a:extLst>
        </xdr:cNvPr>
        <xdr:cNvSpPr txBox="1"/>
      </xdr:nvSpPr>
      <xdr:spPr>
        <a:xfrm>
          <a:off x="848369"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65422</xdr:rowOff>
    </xdr:from>
    <xdr:ext cx="405111" cy="259045"/>
    <xdr:sp macro="" textlink="">
      <xdr:nvSpPr>
        <xdr:cNvPr id="82" name="n_1mainValue【体育館・プール】&#10;有形固定資産減価償却率">
          <a:extLst>
            <a:ext uri="{FF2B5EF4-FFF2-40B4-BE49-F238E27FC236}">
              <a16:creationId xmlns:a16="http://schemas.microsoft.com/office/drawing/2014/main" id="{F652FD4C-5945-4D84-8318-2E5024549C11}"/>
            </a:ext>
          </a:extLst>
        </xdr:cNvPr>
        <xdr:cNvSpPr txBox="1"/>
      </xdr:nvSpPr>
      <xdr:spPr>
        <a:xfrm>
          <a:off x="3239144" y="590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83" name="n_2mainValue【体育館・プール】&#10;有形固定資産減価償却率">
          <a:extLst>
            <a:ext uri="{FF2B5EF4-FFF2-40B4-BE49-F238E27FC236}">
              <a16:creationId xmlns:a16="http://schemas.microsoft.com/office/drawing/2014/main" id="{889F7848-328B-4E18-B3D2-FD4509078B20}"/>
            </a:ext>
          </a:extLst>
        </xdr:cNvPr>
        <xdr:cNvSpPr txBox="1"/>
      </xdr:nvSpPr>
      <xdr:spPr>
        <a:xfrm>
          <a:off x="2439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3586C0D7-8981-4B9E-BB29-938E01A59185}"/>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a:extLst>
            <a:ext uri="{FF2B5EF4-FFF2-40B4-BE49-F238E27FC236}">
              <a16:creationId xmlns:a16="http://schemas.microsoft.com/office/drawing/2014/main" id="{B9D974D0-5E5F-4942-A525-805AD6A1B91D}"/>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a:extLst>
            <a:ext uri="{FF2B5EF4-FFF2-40B4-BE49-F238E27FC236}">
              <a16:creationId xmlns:a16="http://schemas.microsoft.com/office/drawing/2014/main" id="{CDDACF0E-099B-45DA-872E-C5438B73E1E4}"/>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a:extLst>
            <a:ext uri="{FF2B5EF4-FFF2-40B4-BE49-F238E27FC236}">
              <a16:creationId xmlns:a16="http://schemas.microsoft.com/office/drawing/2014/main" id="{6DE70F72-E9FB-4A16-814B-1E53800F75AE}"/>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a:extLst>
            <a:ext uri="{FF2B5EF4-FFF2-40B4-BE49-F238E27FC236}">
              <a16:creationId xmlns:a16="http://schemas.microsoft.com/office/drawing/2014/main" id="{7A3C94FD-A557-4C2D-BA0E-00F5C9F6CA11}"/>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6A1D8D75-DC17-4813-8E9A-A9D75CA8555E}"/>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228C1BBE-9AD4-438A-82FB-3A1F801E3EB1}"/>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FAEA7A2A-AB83-4545-8A78-639D6CAD2C3C}"/>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A1CA7FF8-AC38-42C7-80E0-9627F6864CC6}"/>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B345286-B749-4704-9FD7-A1C4150622C5}"/>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E746F632-3A99-4813-98F3-83AE6E4E0752}"/>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C85F5525-8C95-4CB7-B662-B55DB2B7A083}"/>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69AA4CD-C7BF-4117-8A78-E2C13AE2B6B6}"/>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F6C2B91E-85A6-451A-8AB8-C5ECC02D771E}"/>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454C08A3-87EA-4208-BA99-07382F3E3A64}"/>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E6C4C39B-4B72-4887-BEC1-E4B194F46F94}"/>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DB7B7374-560E-4168-9D86-A78E102D55B2}"/>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id="{D241ABDF-04FD-460A-BF3C-B765EECFC346}"/>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2C7C9B63-619A-425C-A0E2-26611C67D245}"/>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B66F1053-950E-44B8-920B-632A060C70C1}"/>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体育館・プール】&#10;一人当たり面積グラフ枠">
          <a:extLst>
            <a:ext uri="{FF2B5EF4-FFF2-40B4-BE49-F238E27FC236}">
              <a16:creationId xmlns:a16="http://schemas.microsoft.com/office/drawing/2014/main" id="{CE9E70FC-0667-47E5-9838-4545DD92082E}"/>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41</xdr:row>
      <xdr:rowOff>57150</xdr:rowOff>
    </xdr:to>
    <xdr:cxnSp macro="">
      <xdr:nvCxnSpPr>
        <xdr:cNvPr id="105" name="直線コネクタ 104">
          <a:extLst>
            <a:ext uri="{FF2B5EF4-FFF2-40B4-BE49-F238E27FC236}">
              <a16:creationId xmlns:a16="http://schemas.microsoft.com/office/drawing/2014/main" id="{D894E3EE-8AAD-4D30-BCFE-45572DFD90B6}"/>
            </a:ext>
          </a:extLst>
        </xdr:cNvPr>
        <xdr:cNvCxnSpPr/>
      </xdr:nvCxnSpPr>
      <xdr:spPr>
        <a:xfrm flipV="1">
          <a:off x="9427845" y="54864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6" name="【体育館・プール】&#10;一人当たり面積最小値テキスト">
          <a:extLst>
            <a:ext uri="{FF2B5EF4-FFF2-40B4-BE49-F238E27FC236}">
              <a16:creationId xmlns:a16="http://schemas.microsoft.com/office/drawing/2014/main" id="{B1374771-0DDC-4E6F-AD7A-1D83690BEBAE}"/>
            </a:ext>
          </a:extLst>
        </xdr:cNvPr>
        <xdr:cNvSpPr txBox="1"/>
      </xdr:nvSpPr>
      <xdr:spPr>
        <a:xfrm>
          <a:off x="9477375" y="67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7" name="直線コネクタ 106">
          <a:extLst>
            <a:ext uri="{FF2B5EF4-FFF2-40B4-BE49-F238E27FC236}">
              <a16:creationId xmlns:a16="http://schemas.microsoft.com/office/drawing/2014/main" id="{56D38AF8-73E4-40F4-96DA-DE9B01C875A9}"/>
            </a:ext>
          </a:extLst>
        </xdr:cNvPr>
        <xdr:cNvCxnSpPr/>
      </xdr:nvCxnSpPr>
      <xdr:spPr>
        <a:xfrm>
          <a:off x="9363075" y="67056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8" name="【体育館・プール】&#10;一人当たり面積最大値テキスト">
          <a:extLst>
            <a:ext uri="{FF2B5EF4-FFF2-40B4-BE49-F238E27FC236}">
              <a16:creationId xmlns:a16="http://schemas.microsoft.com/office/drawing/2014/main" id="{A161B323-0C15-43EF-9C51-7E2A0AA6D819}"/>
            </a:ext>
          </a:extLst>
        </xdr:cNvPr>
        <xdr:cNvSpPr txBox="1"/>
      </xdr:nvSpPr>
      <xdr:spPr>
        <a:xfrm>
          <a:off x="9477375" y="52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3C43EAB4-4ABC-4125-802D-8C255B842497}"/>
            </a:ext>
          </a:extLst>
        </xdr:cNvPr>
        <xdr:cNvCxnSpPr/>
      </xdr:nvCxnSpPr>
      <xdr:spPr>
        <a:xfrm>
          <a:off x="9363075" y="54864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137177</xdr:rowOff>
    </xdr:from>
    <xdr:ext cx="469744" cy="259045"/>
    <xdr:sp macro="" textlink="">
      <xdr:nvSpPr>
        <xdr:cNvPr id="110" name="【体育館・プール】&#10;一人当たり面積平均値テキスト">
          <a:extLst>
            <a:ext uri="{FF2B5EF4-FFF2-40B4-BE49-F238E27FC236}">
              <a16:creationId xmlns:a16="http://schemas.microsoft.com/office/drawing/2014/main" id="{F0381B9C-BDB3-4898-A32F-6C7425CABD45}"/>
            </a:ext>
          </a:extLst>
        </xdr:cNvPr>
        <xdr:cNvSpPr txBox="1"/>
      </xdr:nvSpPr>
      <xdr:spPr>
        <a:xfrm>
          <a:off x="9477375" y="630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11" name="フローチャート: 判断 110">
          <a:extLst>
            <a:ext uri="{FF2B5EF4-FFF2-40B4-BE49-F238E27FC236}">
              <a16:creationId xmlns:a16="http://schemas.microsoft.com/office/drawing/2014/main" id="{3CEAAAD6-BA6F-4920-B26D-DF97123CFC32}"/>
            </a:ext>
          </a:extLst>
        </xdr:cNvPr>
        <xdr:cNvSpPr/>
      </xdr:nvSpPr>
      <xdr:spPr>
        <a:xfrm>
          <a:off x="9401175" y="63246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2" name="フローチャート: 判断 111">
          <a:extLst>
            <a:ext uri="{FF2B5EF4-FFF2-40B4-BE49-F238E27FC236}">
              <a16:creationId xmlns:a16="http://schemas.microsoft.com/office/drawing/2014/main" id="{07B46954-50BE-4E3B-998F-CF6B672E6527}"/>
            </a:ext>
          </a:extLst>
        </xdr:cNvPr>
        <xdr:cNvSpPr/>
      </xdr:nvSpPr>
      <xdr:spPr>
        <a:xfrm>
          <a:off x="8639175" y="6334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3" name="フローチャート: 判断 112">
          <a:extLst>
            <a:ext uri="{FF2B5EF4-FFF2-40B4-BE49-F238E27FC236}">
              <a16:creationId xmlns:a16="http://schemas.microsoft.com/office/drawing/2014/main" id="{C478CE58-25FB-4699-BC7C-6350329B1387}"/>
            </a:ext>
          </a:extLst>
        </xdr:cNvPr>
        <xdr:cNvSpPr/>
      </xdr:nvSpPr>
      <xdr:spPr>
        <a:xfrm>
          <a:off x="7839075" y="6372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14" name="フローチャート: 判断 113">
          <a:extLst>
            <a:ext uri="{FF2B5EF4-FFF2-40B4-BE49-F238E27FC236}">
              <a16:creationId xmlns:a16="http://schemas.microsoft.com/office/drawing/2014/main" id="{06F8AEE5-99AC-417B-B0A0-DC879DB8AA42}"/>
            </a:ext>
          </a:extLst>
        </xdr:cNvPr>
        <xdr:cNvSpPr/>
      </xdr:nvSpPr>
      <xdr:spPr>
        <a:xfrm>
          <a:off x="7029450" y="64103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15" name="フローチャート: 判断 114">
          <a:extLst>
            <a:ext uri="{FF2B5EF4-FFF2-40B4-BE49-F238E27FC236}">
              <a16:creationId xmlns:a16="http://schemas.microsoft.com/office/drawing/2014/main" id="{18BD8BEC-AF61-4433-8CB3-41EB93D9B3F8}"/>
            </a:ext>
          </a:extLst>
        </xdr:cNvPr>
        <xdr:cNvSpPr/>
      </xdr:nvSpPr>
      <xdr:spPr>
        <a:xfrm>
          <a:off x="6238875" y="6486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C344C39-FEA6-4871-80CE-A894CC4F2F55}"/>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C833A88-2F64-45B9-85DA-68395E6DE12C}"/>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CDC186F-30CA-4E9F-9276-EA9EED622EC0}"/>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720059F-352C-4A4A-83A9-AC85E5CB3BBB}"/>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CDCE791-E926-40E2-BD7C-2668C65A4ACE}"/>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1" name="楕円 120">
          <a:extLst>
            <a:ext uri="{FF2B5EF4-FFF2-40B4-BE49-F238E27FC236}">
              <a16:creationId xmlns:a16="http://schemas.microsoft.com/office/drawing/2014/main" id="{C43AFB93-E929-4260-8D86-8E183FB9F840}"/>
            </a:ext>
          </a:extLst>
        </xdr:cNvPr>
        <xdr:cNvSpPr/>
      </xdr:nvSpPr>
      <xdr:spPr>
        <a:xfrm>
          <a:off x="9401175" y="59817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162577</xdr:rowOff>
    </xdr:from>
    <xdr:ext cx="469744" cy="259045"/>
    <xdr:sp macro="" textlink="">
      <xdr:nvSpPr>
        <xdr:cNvPr id="122" name="【体育館・プール】&#10;一人当たり面積該当値テキスト">
          <a:extLst>
            <a:ext uri="{FF2B5EF4-FFF2-40B4-BE49-F238E27FC236}">
              <a16:creationId xmlns:a16="http://schemas.microsoft.com/office/drawing/2014/main" id="{7FCE820F-3A2E-4881-A85D-B951E50CF46B}"/>
            </a:ext>
          </a:extLst>
        </xdr:cNvPr>
        <xdr:cNvSpPr txBox="1"/>
      </xdr:nvSpPr>
      <xdr:spPr>
        <a:xfrm>
          <a:off x="9477375" y="58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3" name="楕円 122">
          <a:extLst>
            <a:ext uri="{FF2B5EF4-FFF2-40B4-BE49-F238E27FC236}">
              <a16:creationId xmlns:a16="http://schemas.microsoft.com/office/drawing/2014/main" id="{CFB95DFB-B8EF-4E62-8C9D-B71655E0FBC4}"/>
            </a:ext>
          </a:extLst>
        </xdr:cNvPr>
        <xdr:cNvSpPr/>
      </xdr:nvSpPr>
      <xdr:spPr>
        <a:xfrm>
          <a:off x="8639175" y="5981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24" name="直線コネクタ 123">
          <a:extLst>
            <a:ext uri="{FF2B5EF4-FFF2-40B4-BE49-F238E27FC236}">
              <a16:creationId xmlns:a16="http://schemas.microsoft.com/office/drawing/2014/main" id="{497F9F9F-E8B5-44B5-8CF5-371C96DA2CF6}"/>
            </a:ext>
          </a:extLst>
        </xdr:cNvPr>
        <xdr:cNvCxnSpPr/>
      </xdr:nvCxnSpPr>
      <xdr:spPr>
        <a:xfrm>
          <a:off x="8686800" y="6019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158750</xdr:rowOff>
    </xdr:from>
    <xdr:to>
      <xdr:col>46</xdr:col>
      <xdr:colOff>38100</xdr:colOff>
      <xdr:row>37</xdr:row>
      <xdr:rowOff>88900</xdr:rowOff>
    </xdr:to>
    <xdr:sp macro="" textlink="">
      <xdr:nvSpPr>
        <xdr:cNvPr id="125" name="楕円 124">
          <a:extLst>
            <a:ext uri="{FF2B5EF4-FFF2-40B4-BE49-F238E27FC236}">
              <a16:creationId xmlns:a16="http://schemas.microsoft.com/office/drawing/2014/main" id="{1746CA53-4624-47AF-B6DF-8342CB5879E0}"/>
            </a:ext>
          </a:extLst>
        </xdr:cNvPr>
        <xdr:cNvSpPr/>
      </xdr:nvSpPr>
      <xdr:spPr>
        <a:xfrm>
          <a:off x="7839075" y="60007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38100</xdr:rowOff>
    </xdr:to>
    <xdr:cxnSp macro="">
      <xdr:nvCxnSpPr>
        <xdr:cNvPr id="126" name="直線コネクタ 125">
          <a:extLst>
            <a:ext uri="{FF2B5EF4-FFF2-40B4-BE49-F238E27FC236}">
              <a16:creationId xmlns:a16="http://schemas.microsoft.com/office/drawing/2014/main" id="{2D0119D8-F271-4A32-8C7B-97C5667DD54F}"/>
            </a:ext>
          </a:extLst>
        </xdr:cNvPr>
        <xdr:cNvCxnSpPr/>
      </xdr:nvCxnSpPr>
      <xdr:spPr>
        <a:xfrm flipV="1">
          <a:off x="7886700" y="601980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27" name="n_1aveValue【体育館・プール】&#10;一人当たり面積">
          <a:extLst>
            <a:ext uri="{FF2B5EF4-FFF2-40B4-BE49-F238E27FC236}">
              <a16:creationId xmlns:a16="http://schemas.microsoft.com/office/drawing/2014/main" id="{ED10A4C2-FEF5-4882-967F-466F45720FBC}"/>
            </a:ext>
          </a:extLst>
        </xdr:cNvPr>
        <xdr:cNvSpPr txBox="1"/>
      </xdr:nvSpPr>
      <xdr:spPr>
        <a:xfrm>
          <a:off x="8458277"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28" name="n_2aveValue【体育館・プール】&#10;一人当たり面積">
          <a:extLst>
            <a:ext uri="{FF2B5EF4-FFF2-40B4-BE49-F238E27FC236}">
              <a16:creationId xmlns:a16="http://schemas.microsoft.com/office/drawing/2014/main" id="{7875DE0F-9AE2-43C7-932C-A16981ADBBAB}"/>
            </a:ext>
          </a:extLst>
        </xdr:cNvPr>
        <xdr:cNvSpPr txBox="1"/>
      </xdr:nvSpPr>
      <xdr:spPr>
        <a:xfrm>
          <a:off x="7677227" y="646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29" name="n_3aveValue【体育館・プール】&#10;一人当たり面積">
          <a:extLst>
            <a:ext uri="{FF2B5EF4-FFF2-40B4-BE49-F238E27FC236}">
              <a16:creationId xmlns:a16="http://schemas.microsoft.com/office/drawing/2014/main" id="{E6811867-6B67-4B05-BB1D-0D48C5C0A33F}"/>
            </a:ext>
          </a:extLst>
        </xdr:cNvPr>
        <xdr:cNvSpPr txBox="1"/>
      </xdr:nvSpPr>
      <xdr:spPr>
        <a:xfrm>
          <a:off x="6867602"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30" name="n_4aveValue【体育館・プール】&#10;一人当たり面積">
          <a:extLst>
            <a:ext uri="{FF2B5EF4-FFF2-40B4-BE49-F238E27FC236}">
              <a16:creationId xmlns:a16="http://schemas.microsoft.com/office/drawing/2014/main" id="{17D813B0-01E4-412A-A91D-1ADEFEC02FE7}"/>
            </a:ext>
          </a:extLst>
        </xdr:cNvPr>
        <xdr:cNvSpPr txBox="1"/>
      </xdr:nvSpPr>
      <xdr:spPr>
        <a:xfrm>
          <a:off x="6067502"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31" name="n_1mainValue【体育館・プール】&#10;一人当たり面積">
          <a:extLst>
            <a:ext uri="{FF2B5EF4-FFF2-40B4-BE49-F238E27FC236}">
              <a16:creationId xmlns:a16="http://schemas.microsoft.com/office/drawing/2014/main" id="{FFAAE26D-CD0D-48EE-81DF-E3F8E437866D}"/>
            </a:ext>
          </a:extLst>
        </xdr:cNvPr>
        <xdr:cNvSpPr txBox="1"/>
      </xdr:nvSpPr>
      <xdr:spPr>
        <a:xfrm>
          <a:off x="8458277" y="576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105427</xdr:rowOff>
    </xdr:from>
    <xdr:ext cx="469744" cy="259045"/>
    <xdr:sp macro="" textlink="">
      <xdr:nvSpPr>
        <xdr:cNvPr id="132" name="n_2mainValue【体育館・プール】&#10;一人当たり面積">
          <a:extLst>
            <a:ext uri="{FF2B5EF4-FFF2-40B4-BE49-F238E27FC236}">
              <a16:creationId xmlns:a16="http://schemas.microsoft.com/office/drawing/2014/main" id="{E9B74151-0537-451C-814C-C991215AF1FC}"/>
            </a:ext>
          </a:extLst>
        </xdr:cNvPr>
        <xdr:cNvSpPr txBox="1"/>
      </xdr:nvSpPr>
      <xdr:spPr>
        <a:xfrm>
          <a:off x="76772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89162167-3B49-4818-8D88-EBA25F37DDAE}"/>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4" name="正方形/長方形 133">
          <a:extLst>
            <a:ext uri="{FF2B5EF4-FFF2-40B4-BE49-F238E27FC236}">
              <a16:creationId xmlns:a16="http://schemas.microsoft.com/office/drawing/2014/main" id="{2E155CF2-5735-4D3E-BF10-DED9D1C5E827}"/>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5" name="正方形/長方形 134">
          <a:extLst>
            <a:ext uri="{FF2B5EF4-FFF2-40B4-BE49-F238E27FC236}">
              <a16:creationId xmlns:a16="http://schemas.microsoft.com/office/drawing/2014/main" id="{7112957E-5451-4F52-BF9C-446920EC62A6}"/>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6" name="正方形/長方形 135">
          <a:extLst>
            <a:ext uri="{FF2B5EF4-FFF2-40B4-BE49-F238E27FC236}">
              <a16:creationId xmlns:a16="http://schemas.microsoft.com/office/drawing/2014/main" id="{7612053E-2594-4444-907E-606691A73DC7}"/>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7" name="正方形/長方形 136">
          <a:extLst>
            <a:ext uri="{FF2B5EF4-FFF2-40B4-BE49-F238E27FC236}">
              <a16:creationId xmlns:a16="http://schemas.microsoft.com/office/drawing/2014/main" id="{52142525-C172-43EF-AE4E-BC515D4523EF}"/>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41C8A010-97D5-4853-B90A-3E7309037059}"/>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E48CF030-EDD3-49DF-8480-42CD78E38B4C}"/>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581EEB76-9DCD-4261-B989-7F969D1A6118}"/>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582609B5-0282-421C-ABE7-0CD1ABB5179F}"/>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BBCC282F-18A6-4717-89AA-7A0BC7AE2EE5}"/>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a:extLst>
            <a:ext uri="{FF2B5EF4-FFF2-40B4-BE49-F238E27FC236}">
              <a16:creationId xmlns:a16="http://schemas.microsoft.com/office/drawing/2014/main" id="{65667C13-FAB8-4CF7-BEB8-EB047CFCF585}"/>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10A8E31C-D016-48CC-8A2F-164876C11938}"/>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2ABCF8D9-598D-48ED-9E4F-B8A7D8513BB7}"/>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4BBFA082-91FF-46D1-904B-42D1CEB81E9C}"/>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AB74ED1F-7315-43AB-8A9A-BDBDD68D7FE4}"/>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495DF2D7-D5D1-46B0-A1DC-99FFC8688147}"/>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A5A675B8-D2CD-4CCF-9A2F-01FBF2D194EE}"/>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82097F91-E53D-4C22-A502-021F92593690}"/>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a:extLst>
            <a:ext uri="{FF2B5EF4-FFF2-40B4-BE49-F238E27FC236}">
              <a16:creationId xmlns:a16="http://schemas.microsoft.com/office/drawing/2014/main" id="{DA879ED9-2019-4E21-808B-CF83AC35F738}"/>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6517A1E3-3FAF-4340-86DD-90DD7813F880}"/>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a:extLst>
            <a:ext uri="{FF2B5EF4-FFF2-40B4-BE49-F238E27FC236}">
              <a16:creationId xmlns:a16="http://schemas.microsoft.com/office/drawing/2014/main" id="{DE3B3D7F-291A-4AF5-92E2-8D7C0333F10B}"/>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陸上競技場・野球場・球技場】&#10;有形固定資産減価償却率グラフ枠">
          <a:extLst>
            <a:ext uri="{FF2B5EF4-FFF2-40B4-BE49-F238E27FC236}">
              <a16:creationId xmlns:a16="http://schemas.microsoft.com/office/drawing/2014/main" id="{F03A83B3-02BC-413D-A5DF-A5B2AD80DDE8}"/>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9525</xdr:rowOff>
    </xdr:from>
    <xdr:to>
      <xdr:col>24</xdr:col>
      <xdr:colOff>62865</xdr:colOff>
      <xdr:row>63</xdr:row>
      <xdr:rowOff>60960</xdr:rowOff>
    </xdr:to>
    <xdr:cxnSp macro="">
      <xdr:nvCxnSpPr>
        <xdr:cNvPr id="155" name="直線コネクタ 154">
          <a:extLst>
            <a:ext uri="{FF2B5EF4-FFF2-40B4-BE49-F238E27FC236}">
              <a16:creationId xmlns:a16="http://schemas.microsoft.com/office/drawing/2014/main" id="{EE57E3BF-D445-4090-9F88-C7359BD29F46}"/>
            </a:ext>
          </a:extLst>
        </xdr:cNvPr>
        <xdr:cNvCxnSpPr/>
      </xdr:nvCxnSpPr>
      <xdr:spPr>
        <a:xfrm flipV="1">
          <a:off x="4179570" y="9245600"/>
          <a:ext cx="1270" cy="1029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56" name="【陸上競技場・野球場・球技場】&#10;有形固定資産減価償却率最小値テキスト">
          <a:extLst>
            <a:ext uri="{FF2B5EF4-FFF2-40B4-BE49-F238E27FC236}">
              <a16:creationId xmlns:a16="http://schemas.microsoft.com/office/drawing/2014/main" id="{F01E6EBF-6469-4C20-908B-BCB7BD7421B3}"/>
            </a:ext>
          </a:extLst>
        </xdr:cNvPr>
        <xdr:cNvSpPr txBox="1"/>
      </xdr:nvSpPr>
      <xdr:spPr>
        <a:xfrm>
          <a:off x="4229100" y="10278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57" name="直線コネクタ 156">
          <a:extLst>
            <a:ext uri="{FF2B5EF4-FFF2-40B4-BE49-F238E27FC236}">
              <a16:creationId xmlns:a16="http://schemas.microsoft.com/office/drawing/2014/main" id="{A8CDF1A6-202B-449D-8DE0-42A1FC6F8D05}"/>
            </a:ext>
          </a:extLst>
        </xdr:cNvPr>
        <xdr:cNvCxnSpPr/>
      </xdr:nvCxnSpPr>
      <xdr:spPr>
        <a:xfrm>
          <a:off x="4105275" y="102749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127652</xdr:rowOff>
    </xdr:from>
    <xdr:ext cx="405111" cy="259045"/>
    <xdr:sp macro="" textlink="">
      <xdr:nvSpPr>
        <xdr:cNvPr id="158" name="【陸上競技場・野球場・球技場】&#10;有形固定資産減価償却率最大値テキスト">
          <a:extLst>
            <a:ext uri="{FF2B5EF4-FFF2-40B4-BE49-F238E27FC236}">
              <a16:creationId xmlns:a16="http://schemas.microsoft.com/office/drawing/2014/main" id="{261CAE06-1478-4177-BE37-43C539282509}"/>
            </a:ext>
          </a:extLst>
        </xdr:cNvPr>
        <xdr:cNvSpPr txBox="1"/>
      </xdr:nvSpPr>
      <xdr:spPr>
        <a:xfrm>
          <a:off x="4229100" y="903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9525</xdr:rowOff>
    </xdr:from>
    <xdr:to>
      <xdr:col>24</xdr:col>
      <xdr:colOff>152400</xdr:colOff>
      <xdr:row>57</xdr:row>
      <xdr:rowOff>9525</xdr:rowOff>
    </xdr:to>
    <xdr:cxnSp macro="">
      <xdr:nvCxnSpPr>
        <xdr:cNvPr id="159" name="直線コネクタ 158">
          <a:extLst>
            <a:ext uri="{FF2B5EF4-FFF2-40B4-BE49-F238E27FC236}">
              <a16:creationId xmlns:a16="http://schemas.microsoft.com/office/drawing/2014/main" id="{B74D16CC-2E29-489A-98B5-558C6B14D3CE}"/>
            </a:ext>
          </a:extLst>
        </xdr:cNvPr>
        <xdr:cNvCxnSpPr/>
      </xdr:nvCxnSpPr>
      <xdr:spPr>
        <a:xfrm>
          <a:off x="4105275" y="9245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5732</xdr:rowOff>
    </xdr:from>
    <xdr:ext cx="405111" cy="259045"/>
    <xdr:sp macro="" textlink="">
      <xdr:nvSpPr>
        <xdr:cNvPr id="160" name="【陸上競技場・野球場・球技場】&#10;有形固定資産減価償却率平均値テキスト">
          <a:extLst>
            <a:ext uri="{FF2B5EF4-FFF2-40B4-BE49-F238E27FC236}">
              <a16:creationId xmlns:a16="http://schemas.microsoft.com/office/drawing/2014/main" id="{4606E490-CF51-429F-A1AD-7CC93B004F99}"/>
            </a:ext>
          </a:extLst>
        </xdr:cNvPr>
        <xdr:cNvSpPr txBox="1"/>
      </xdr:nvSpPr>
      <xdr:spPr>
        <a:xfrm>
          <a:off x="4229100" y="941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61" name="フローチャート: 判断 160">
          <a:extLst>
            <a:ext uri="{FF2B5EF4-FFF2-40B4-BE49-F238E27FC236}">
              <a16:creationId xmlns:a16="http://schemas.microsoft.com/office/drawing/2014/main" id="{3EC102B3-9C62-4DAB-AB4D-0C55E28EAFA1}"/>
            </a:ext>
          </a:extLst>
        </xdr:cNvPr>
        <xdr:cNvSpPr/>
      </xdr:nvSpPr>
      <xdr:spPr>
        <a:xfrm>
          <a:off x="4124325" y="94316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164465</xdr:rowOff>
    </xdr:from>
    <xdr:to>
      <xdr:col>20</xdr:col>
      <xdr:colOff>38100</xdr:colOff>
      <xdr:row>58</xdr:row>
      <xdr:rowOff>94615</xdr:rowOff>
    </xdr:to>
    <xdr:sp macro="" textlink="">
      <xdr:nvSpPr>
        <xdr:cNvPr id="162" name="フローチャート: 判断 161">
          <a:extLst>
            <a:ext uri="{FF2B5EF4-FFF2-40B4-BE49-F238E27FC236}">
              <a16:creationId xmlns:a16="http://schemas.microsoft.com/office/drawing/2014/main" id="{1567D354-3018-468A-A517-BD690A962EC5}"/>
            </a:ext>
          </a:extLst>
        </xdr:cNvPr>
        <xdr:cNvSpPr/>
      </xdr:nvSpPr>
      <xdr:spPr>
        <a:xfrm>
          <a:off x="3381375" y="94005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147320</xdr:rowOff>
    </xdr:from>
    <xdr:to>
      <xdr:col>15</xdr:col>
      <xdr:colOff>101600</xdr:colOff>
      <xdr:row>58</xdr:row>
      <xdr:rowOff>77470</xdr:rowOff>
    </xdr:to>
    <xdr:sp macro="" textlink="">
      <xdr:nvSpPr>
        <xdr:cNvPr id="163" name="フローチャート: 判断 162">
          <a:extLst>
            <a:ext uri="{FF2B5EF4-FFF2-40B4-BE49-F238E27FC236}">
              <a16:creationId xmlns:a16="http://schemas.microsoft.com/office/drawing/2014/main" id="{2005186A-0705-46D0-9591-1C4295DBE8D9}"/>
            </a:ext>
          </a:extLst>
        </xdr:cNvPr>
        <xdr:cNvSpPr/>
      </xdr:nvSpPr>
      <xdr:spPr>
        <a:xfrm>
          <a:off x="2571750" y="9383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64" name="フローチャート: 判断 163">
          <a:extLst>
            <a:ext uri="{FF2B5EF4-FFF2-40B4-BE49-F238E27FC236}">
              <a16:creationId xmlns:a16="http://schemas.microsoft.com/office/drawing/2014/main" id="{CDEC8581-0FA4-4B4D-BB1A-EF1A09975B60}"/>
            </a:ext>
          </a:extLst>
        </xdr:cNvPr>
        <xdr:cNvSpPr/>
      </xdr:nvSpPr>
      <xdr:spPr>
        <a:xfrm>
          <a:off x="1781175" y="94081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126365</xdr:rowOff>
    </xdr:from>
    <xdr:to>
      <xdr:col>6</xdr:col>
      <xdr:colOff>38100</xdr:colOff>
      <xdr:row>57</xdr:row>
      <xdr:rowOff>56515</xdr:rowOff>
    </xdr:to>
    <xdr:sp macro="" textlink="">
      <xdr:nvSpPr>
        <xdr:cNvPr id="165" name="フローチャート: 判断 164">
          <a:extLst>
            <a:ext uri="{FF2B5EF4-FFF2-40B4-BE49-F238E27FC236}">
              <a16:creationId xmlns:a16="http://schemas.microsoft.com/office/drawing/2014/main" id="{924C71D0-D590-4C49-9143-7FF06285E198}"/>
            </a:ext>
          </a:extLst>
        </xdr:cNvPr>
        <xdr:cNvSpPr/>
      </xdr:nvSpPr>
      <xdr:spPr>
        <a:xfrm>
          <a:off x="981075" y="9200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A2247D0A-2D67-4DDF-9602-543213B0C2C9}"/>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E692B14B-EB64-437E-995B-29342786ECAE}"/>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3C66645A-ABC1-4E4D-93A6-6BD9B249E584}"/>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278436A-51CD-4BA4-B9A1-7408CCE672C3}"/>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786B944-9F95-4E3C-AA3E-7531B9CB97BD}"/>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71" name="楕円 170">
          <a:extLst>
            <a:ext uri="{FF2B5EF4-FFF2-40B4-BE49-F238E27FC236}">
              <a16:creationId xmlns:a16="http://schemas.microsoft.com/office/drawing/2014/main" id="{F3EDD3FC-8052-44FD-B721-E7BFBFB1FAA6}"/>
            </a:ext>
          </a:extLst>
        </xdr:cNvPr>
        <xdr:cNvSpPr/>
      </xdr:nvSpPr>
      <xdr:spPr>
        <a:xfrm>
          <a:off x="4124325" y="9369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153052</xdr:rowOff>
    </xdr:from>
    <xdr:ext cx="405111" cy="259045"/>
    <xdr:sp macro="" textlink="">
      <xdr:nvSpPr>
        <xdr:cNvPr id="172" name="【陸上競技場・野球場・球技場】&#10;有形固定資産減価償却率該当値テキスト">
          <a:extLst>
            <a:ext uri="{FF2B5EF4-FFF2-40B4-BE49-F238E27FC236}">
              <a16:creationId xmlns:a16="http://schemas.microsoft.com/office/drawing/2014/main" id="{BE5905F8-D942-4299-B1E3-824C1999CD1E}"/>
            </a:ext>
          </a:extLst>
        </xdr:cNvPr>
        <xdr:cNvSpPr txBox="1"/>
      </xdr:nvSpPr>
      <xdr:spPr>
        <a:xfrm>
          <a:off x="4229100"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69215</xdr:rowOff>
    </xdr:from>
    <xdr:to>
      <xdr:col>20</xdr:col>
      <xdr:colOff>38100</xdr:colOff>
      <xdr:row>57</xdr:row>
      <xdr:rowOff>170815</xdr:rowOff>
    </xdr:to>
    <xdr:sp macro="" textlink="">
      <xdr:nvSpPr>
        <xdr:cNvPr id="173" name="楕円 172">
          <a:extLst>
            <a:ext uri="{FF2B5EF4-FFF2-40B4-BE49-F238E27FC236}">
              <a16:creationId xmlns:a16="http://schemas.microsoft.com/office/drawing/2014/main" id="{83A86BB3-85FB-4AD7-8F9F-9EDEC89A4B50}"/>
            </a:ext>
          </a:extLst>
        </xdr:cNvPr>
        <xdr:cNvSpPr/>
      </xdr:nvSpPr>
      <xdr:spPr>
        <a:xfrm>
          <a:off x="3381375" y="9305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120015</xdr:rowOff>
    </xdr:from>
    <xdr:to>
      <xdr:col>24</xdr:col>
      <xdr:colOff>63500</xdr:colOff>
      <xdr:row>58</xdr:row>
      <xdr:rowOff>9525</xdr:rowOff>
    </xdr:to>
    <xdr:cxnSp macro="">
      <xdr:nvCxnSpPr>
        <xdr:cNvPr id="174" name="直線コネクタ 173">
          <a:extLst>
            <a:ext uri="{FF2B5EF4-FFF2-40B4-BE49-F238E27FC236}">
              <a16:creationId xmlns:a16="http://schemas.microsoft.com/office/drawing/2014/main" id="{EFD3C344-69F7-44A2-8DAB-1381B2760283}"/>
            </a:ext>
          </a:extLst>
        </xdr:cNvPr>
        <xdr:cNvCxnSpPr/>
      </xdr:nvCxnSpPr>
      <xdr:spPr>
        <a:xfrm>
          <a:off x="3429000" y="9362440"/>
          <a:ext cx="75247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xdr:rowOff>
    </xdr:from>
    <xdr:to>
      <xdr:col>15</xdr:col>
      <xdr:colOff>101600</xdr:colOff>
      <xdr:row>57</xdr:row>
      <xdr:rowOff>111760</xdr:rowOff>
    </xdr:to>
    <xdr:sp macro="" textlink="">
      <xdr:nvSpPr>
        <xdr:cNvPr id="175" name="楕円 174">
          <a:extLst>
            <a:ext uri="{FF2B5EF4-FFF2-40B4-BE49-F238E27FC236}">
              <a16:creationId xmlns:a16="http://schemas.microsoft.com/office/drawing/2014/main" id="{5DD560F9-8B3F-42FE-9FFA-224668A5AC55}"/>
            </a:ext>
          </a:extLst>
        </xdr:cNvPr>
        <xdr:cNvSpPr/>
      </xdr:nvSpPr>
      <xdr:spPr>
        <a:xfrm>
          <a:off x="2571750" y="92462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177800</xdr:colOff>
      <xdr:row>57</xdr:row>
      <xdr:rowOff>120015</xdr:rowOff>
    </xdr:to>
    <xdr:cxnSp macro="">
      <xdr:nvCxnSpPr>
        <xdr:cNvPr id="176" name="直線コネクタ 175">
          <a:extLst>
            <a:ext uri="{FF2B5EF4-FFF2-40B4-BE49-F238E27FC236}">
              <a16:creationId xmlns:a16="http://schemas.microsoft.com/office/drawing/2014/main" id="{069C90DB-8A44-4FAA-A8E7-229FF6C3AFFB}"/>
            </a:ext>
          </a:extLst>
        </xdr:cNvPr>
        <xdr:cNvCxnSpPr/>
      </xdr:nvCxnSpPr>
      <xdr:spPr>
        <a:xfrm>
          <a:off x="2619375" y="9303385"/>
          <a:ext cx="80962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85742</xdr:rowOff>
    </xdr:from>
    <xdr:ext cx="405111" cy="259045"/>
    <xdr:sp macro="" textlink="">
      <xdr:nvSpPr>
        <xdr:cNvPr id="177" name="n_1aveValue【陸上競技場・野球場・球技場】&#10;有形固定資産減価償却率">
          <a:extLst>
            <a:ext uri="{FF2B5EF4-FFF2-40B4-BE49-F238E27FC236}">
              <a16:creationId xmlns:a16="http://schemas.microsoft.com/office/drawing/2014/main" id="{ADADB430-B696-48AA-B61A-CB5E7B5EFC5C}"/>
            </a:ext>
          </a:extLst>
        </xdr:cNvPr>
        <xdr:cNvSpPr txBox="1"/>
      </xdr:nvSpPr>
      <xdr:spPr>
        <a:xfrm>
          <a:off x="32391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68597</xdr:rowOff>
    </xdr:from>
    <xdr:ext cx="405111" cy="259045"/>
    <xdr:sp macro="" textlink="">
      <xdr:nvSpPr>
        <xdr:cNvPr id="178" name="n_2aveValue【陸上競技場・野球場・球技場】&#10;有形固定資産減価償却率">
          <a:extLst>
            <a:ext uri="{FF2B5EF4-FFF2-40B4-BE49-F238E27FC236}">
              <a16:creationId xmlns:a16="http://schemas.microsoft.com/office/drawing/2014/main" id="{61999D62-B8E7-4CFB-9A69-822E38462EFA}"/>
            </a:ext>
          </a:extLst>
        </xdr:cNvPr>
        <xdr:cNvSpPr txBox="1"/>
      </xdr:nvSpPr>
      <xdr:spPr>
        <a:xfrm>
          <a:off x="24390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179" name="n_3aveValue【陸上競技場・野球場・球技場】&#10;有形固定資産減価償却率">
          <a:extLst>
            <a:ext uri="{FF2B5EF4-FFF2-40B4-BE49-F238E27FC236}">
              <a16:creationId xmlns:a16="http://schemas.microsoft.com/office/drawing/2014/main" id="{E5901B5A-63D8-4940-847E-7B3027FA696F}"/>
            </a:ext>
          </a:extLst>
        </xdr:cNvPr>
        <xdr:cNvSpPr txBox="1"/>
      </xdr:nvSpPr>
      <xdr:spPr>
        <a:xfrm>
          <a:off x="1648469" y="920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73042</xdr:rowOff>
    </xdr:from>
    <xdr:ext cx="405111" cy="259045"/>
    <xdr:sp macro="" textlink="">
      <xdr:nvSpPr>
        <xdr:cNvPr id="180" name="n_4aveValue【陸上競技場・野球場・球技場】&#10;有形固定資産減価償却率">
          <a:extLst>
            <a:ext uri="{FF2B5EF4-FFF2-40B4-BE49-F238E27FC236}">
              <a16:creationId xmlns:a16="http://schemas.microsoft.com/office/drawing/2014/main" id="{65D93EDB-CD32-4919-968E-760319E947B3}"/>
            </a:ext>
          </a:extLst>
        </xdr:cNvPr>
        <xdr:cNvSpPr txBox="1"/>
      </xdr:nvSpPr>
      <xdr:spPr>
        <a:xfrm>
          <a:off x="848369" y="898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15892</xdr:rowOff>
    </xdr:from>
    <xdr:ext cx="405111" cy="259045"/>
    <xdr:sp macro="" textlink="">
      <xdr:nvSpPr>
        <xdr:cNvPr id="181" name="n_1mainValue【陸上競技場・野球場・球技場】&#10;有形固定資産減価償却率">
          <a:extLst>
            <a:ext uri="{FF2B5EF4-FFF2-40B4-BE49-F238E27FC236}">
              <a16:creationId xmlns:a16="http://schemas.microsoft.com/office/drawing/2014/main" id="{540E1AEF-B084-44E9-B280-0E0F2C963172}"/>
            </a:ext>
          </a:extLst>
        </xdr:cNvPr>
        <xdr:cNvSpPr txBox="1"/>
      </xdr:nvSpPr>
      <xdr:spPr>
        <a:xfrm>
          <a:off x="3239144" y="909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128287</xdr:rowOff>
    </xdr:from>
    <xdr:ext cx="405111" cy="259045"/>
    <xdr:sp macro="" textlink="">
      <xdr:nvSpPr>
        <xdr:cNvPr id="182" name="n_2mainValue【陸上競技場・野球場・球技場】&#10;有形固定資産減価償却率">
          <a:extLst>
            <a:ext uri="{FF2B5EF4-FFF2-40B4-BE49-F238E27FC236}">
              <a16:creationId xmlns:a16="http://schemas.microsoft.com/office/drawing/2014/main" id="{8D6C01C6-6702-49F0-88ED-4ABBC6F022CC}"/>
            </a:ext>
          </a:extLst>
        </xdr:cNvPr>
        <xdr:cNvSpPr txBox="1"/>
      </xdr:nvSpPr>
      <xdr:spPr>
        <a:xfrm>
          <a:off x="2439044" y="904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4C30FB-6AC0-4E6F-8B61-72981D508B2A}"/>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4" name="正方形/長方形 183">
          <a:extLst>
            <a:ext uri="{FF2B5EF4-FFF2-40B4-BE49-F238E27FC236}">
              <a16:creationId xmlns:a16="http://schemas.microsoft.com/office/drawing/2014/main" id="{528519D7-34DE-42CC-A13F-07448F5A27F3}"/>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5" name="正方形/長方形 184">
          <a:extLst>
            <a:ext uri="{FF2B5EF4-FFF2-40B4-BE49-F238E27FC236}">
              <a16:creationId xmlns:a16="http://schemas.microsoft.com/office/drawing/2014/main" id="{7443E683-744B-4F32-8ED7-231198359573}"/>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6" name="正方形/長方形 185">
          <a:extLst>
            <a:ext uri="{FF2B5EF4-FFF2-40B4-BE49-F238E27FC236}">
              <a16:creationId xmlns:a16="http://schemas.microsoft.com/office/drawing/2014/main" id="{9C5AB8A4-B315-4BA0-962F-20FF9297B3A1}"/>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7" name="正方形/長方形 186">
          <a:extLst>
            <a:ext uri="{FF2B5EF4-FFF2-40B4-BE49-F238E27FC236}">
              <a16:creationId xmlns:a16="http://schemas.microsoft.com/office/drawing/2014/main" id="{CF65874A-0B6A-4E45-9355-A6010484A644}"/>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D7AA04BD-855D-4011-B4AA-43ED8D0C3411}"/>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D831C895-5836-4BF3-9E7D-79F213176BD6}"/>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5FAA7AD1-FE95-44E9-90D9-6A35751A4DFC}"/>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3D4A042D-DAB4-4B22-9F3E-8A43EB922FE7}"/>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2" name="テキスト ボックス 191">
          <a:extLst>
            <a:ext uri="{FF2B5EF4-FFF2-40B4-BE49-F238E27FC236}">
              <a16:creationId xmlns:a16="http://schemas.microsoft.com/office/drawing/2014/main" id="{83E5DC17-82D6-43AA-9A5A-BB2EC8407E6E}"/>
            </a:ext>
          </a:extLst>
        </xdr:cNvPr>
        <xdr:cNvSpPr txBox="1"/>
      </xdr:nvSpPr>
      <xdr:spPr>
        <a:xfrm>
          <a:off x="5527221"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D3F582C3-340D-402E-957E-A274ABDC4B92}"/>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4" name="テキスト ボックス 193">
          <a:extLst>
            <a:ext uri="{FF2B5EF4-FFF2-40B4-BE49-F238E27FC236}">
              <a16:creationId xmlns:a16="http://schemas.microsoft.com/office/drawing/2014/main" id="{AD5A6C6C-04E5-42D8-A63D-AED5B1EA7E53}"/>
            </a:ext>
          </a:extLst>
        </xdr:cNvPr>
        <xdr:cNvSpPr txBox="1"/>
      </xdr:nvSpPr>
      <xdr:spPr>
        <a:xfrm>
          <a:off x="5527221"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7E2C185F-FF16-42FF-AB0D-B602E2B0C6CE}"/>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6" name="テキスト ボックス 195">
          <a:extLst>
            <a:ext uri="{FF2B5EF4-FFF2-40B4-BE49-F238E27FC236}">
              <a16:creationId xmlns:a16="http://schemas.microsoft.com/office/drawing/2014/main" id="{BAF217E9-0655-4774-AE2F-06D1B20B9F1A}"/>
            </a:ext>
          </a:extLst>
        </xdr:cNvPr>
        <xdr:cNvSpPr txBox="1"/>
      </xdr:nvSpPr>
      <xdr:spPr>
        <a:xfrm>
          <a:off x="5527221"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E2AEB30A-FFD9-48AA-B749-9B7F998AD953}"/>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8" name="テキスト ボックス 197">
          <a:extLst>
            <a:ext uri="{FF2B5EF4-FFF2-40B4-BE49-F238E27FC236}">
              <a16:creationId xmlns:a16="http://schemas.microsoft.com/office/drawing/2014/main" id="{4E6BC2D4-36B0-40A1-8F88-5A7E989D16B2}"/>
            </a:ext>
          </a:extLst>
        </xdr:cNvPr>
        <xdr:cNvSpPr txBox="1"/>
      </xdr:nvSpPr>
      <xdr:spPr>
        <a:xfrm>
          <a:off x="5527221"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22287E4F-5413-4880-ABF8-068A3ECA22B6}"/>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4D44724F-825E-4532-9519-6CEBFACC8B15}"/>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陸上競技場・野球場・球技場】&#10;一人当たり面積グラフ枠">
          <a:extLst>
            <a:ext uri="{FF2B5EF4-FFF2-40B4-BE49-F238E27FC236}">
              <a16:creationId xmlns:a16="http://schemas.microsoft.com/office/drawing/2014/main" id="{9F6AA831-0AC0-4896-80D3-C0EFE7DB9E4B}"/>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45720</xdr:rowOff>
    </xdr:from>
    <xdr:to>
      <xdr:col>54</xdr:col>
      <xdr:colOff>189865</xdr:colOff>
      <xdr:row>63</xdr:row>
      <xdr:rowOff>166878</xdr:rowOff>
    </xdr:to>
    <xdr:cxnSp macro="">
      <xdr:nvCxnSpPr>
        <xdr:cNvPr id="202" name="直線コネクタ 201">
          <a:extLst>
            <a:ext uri="{FF2B5EF4-FFF2-40B4-BE49-F238E27FC236}">
              <a16:creationId xmlns:a16="http://schemas.microsoft.com/office/drawing/2014/main" id="{EC9371EF-A88B-412F-9419-D20C7F779A3A}"/>
            </a:ext>
          </a:extLst>
        </xdr:cNvPr>
        <xdr:cNvCxnSpPr/>
      </xdr:nvCxnSpPr>
      <xdr:spPr>
        <a:xfrm flipV="1">
          <a:off x="9427845" y="9288145"/>
          <a:ext cx="1270" cy="108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170705</xdr:rowOff>
    </xdr:from>
    <xdr:ext cx="469744" cy="259045"/>
    <xdr:sp macro="" textlink="">
      <xdr:nvSpPr>
        <xdr:cNvPr id="203" name="【陸上競技場・野球場・球技場】&#10;一人当たり面積最小値テキスト">
          <a:extLst>
            <a:ext uri="{FF2B5EF4-FFF2-40B4-BE49-F238E27FC236}">
              <a16:creationId xmlns:a16="http://schemas.microsoft.com/office/drawing/2014/main" id="{6965F597-5771-41DF-BE9C-53F85BE5D0B4}"/>
            </a:ext>
          </a:extLst>
        </xdr:cNvPr>
        <xdr:cNvSpPr txBox="1"/>
      </xdr:nvSpPr>
      <xdr:spPr>
        <a:xfrm>
          <a:off x="9477375" y="1037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166878</xdr:rowOff>
    </xdr:from>
    <xdr:to>
      <xdr:col>55</xdr:col>
      <xdr:colOff>88900</xdr:colOff>
      <xdr:row>63</xdr:row>
      <xdr:rowOff>166878</xdr:rowOff>
    </xdr:to>
    <xdr:cxnSp macro="">
      <xdr:nvCxnSpPr>
        <xdr:cNvPr id="204" name="直線コネクタ 203">
          <a:extLst>
            <a:ext uri="{FF2B5EF4-FFF2-40B4-BE49-F238E27FC236}">
              <a16:creationId xmlns:a16="http://schemas.microsoft.com/office/drawing/2014/main" id="{8178949E-5199-4EFA-9F81-66A13F0E1310}"/>
            </a:ext>
          </a:extLst>
        </xdr:cNvPr>
        <xdr:cNvCxnSpPr/>
      </xdr:nvCxnSpPr>
      <xdr:spPr>
        <a:xfrm>
          <a:off x="9363075" y="1037450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163847</xdr:rowOff>
    </xdr:from>
    <xdr:ext cx="469744" cy="259045"/>
    <xdr:sp macro="" textlink="">
      <xdr:nvSpPr>
        <xdr:cNvPr id="205" name="【陸上競技場・野球場・球技場】&#10;一人当たり面積最大値テキスト">
          <a:extLst>
            <a:ext uri="{FF2B5EF4-FFF2-40B4-BE49-F238E27FC236}">
              <a16:creationId xmlns:a16="http://schemas.microsoft.com/office/drawing/2014/main" id="{F8A0A845-E8A1-434F-97A9-DCE2F08D9217}"/>
            </a:ext>
          </a:extLst>
        </xdr:cNvPr>
        <xdr:cNvSpPr txBox="1"/>
      </xdr:nvSpPr>
      <xdr:spPr>
        <a:xfrm>
          <a:off x="9477375" y="90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45720</xdr:rowOff>
    </xdr:from>
    <xdr:to>
      <xdr:col>55</xdr:col>
      <xdr:colOff>88900</xdr:colOff>
      <xdr:row>57</xdr:row>
      <xdr:rowOff>45720</xdr:rowOff>
    </xdr:to>
    <xdr:cxnSp macro="">
      <xdr:nvCxnSpPr>
        <xdr:cNvPr id="206" name="直線コネクタ 205">
          <a:extLst>
            <a:ext uri="{FF2B5EF4-FFF2-40B4-BE49-F238E27FC236}">
              <a16:creationId xmlns:a16="http://schemas.microsoft.com/office/drawing/2014/main" id="{03861935-A3A4-4BD9-9C41-0F71174C44E6}"/>
            </a:ext>
          </a:extLst>
        </xdr:cNvPr>
        <xdr:cNvCxnSpPr/>
      </xdr:nvCxnSpPr>
      <xdr:spPr>
        <a:xfrm>
          <a:off x="9363075" y="92881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17797</xdr:rowOff>
    </xdr:from>
    <xdr:ext cx="469744" cy="259045"/>
    <xdr:sp macro="" textlink="">
      <xdr:nvSpPr>
        <xdr:cNvPr id="207" name="【陸上競技場・野球場・球技場】&#10;一人当たり面積平均値テキスト">
          <a:extLst>
            <a:ext uri="{FF2B5EF4-FFF2-40B4-BE49-F238E27FC236}">
              <a16:creationId xmlns:a16="http://schemas.microsoft.com/office/drawing/2014/main" id="{4ADCCB63-AE9E-4615-A5DF-24E4971B57BD}"/>
            </a:ext>
          </a:extLst>
        </xdr:cNvPr>
        <xdr:cNvSpPr txBox="1"/>
      </xdr:nvSpPr>
      <xdr:spPr>
        <a:xfrm>
          <a:off x="9477375" y="990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8" name="フローチャート: 判断 207">
          <a:extLst>
            <a:ext uri="{FF2B5EF4-FFF2-40B4-BE49-F238E27FC236}">
              <a16:creationId xmlns:a16="http://schemas.microsoft.com/office/drawing/2014/main" id="{B59E7447-EEE5-4CBD-A411-C33F0F98922F}"/>
            </a:ext>
          </a:extLst>
        </xdr:cNvPr>
        <xdr:cNvSpPr/>
      </xdr:nvSpPr>
      <xdr:spPr>
        <a:xfrm>
          <a:off x="9401175" y="1005014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15494</xdr:rowOff>
    </xdr:from>
    <xdr:to>
      <xdr:col>50</xdr:col>
      <xdr:colOff>165100</xdr:colOff>
      <xdr:row>62</xdr:row>
      <xdr:rowOff>117094</xdr:rowOff>
    </xdr:to>
    <xdr:sp macro="" textlink="">
      <xdr:nvSpPr>
        <xdr:cNvPr id="209" name="フローチャート: 判断 208">
          <a:extLst>
            <a:ext uri="{FF2B5EF4-FFF2-40B4-BE49-F238E27FC236}">
              <a16:creationId xmlns:a16="http://schemas.microsoft.com/office/drawing/2014/main" id="{4A01EC56-6D4F-4F34-BF7E-AFAC00362502}"/>
            </a:ext>
          </a:extLst>
        </xdr:cNvPr>
        <xdr:cNvSpPr/>
      </xdr:nvSpPr>
      <xdr:spPr>
        <a:xfrm>
          <a:off x="8639175" y="1006119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24638</xdr:rowOff>
    </xdr:from>
    <xdr:to>
      <xdr:col>46</xdr:col>
      <xdr:colOff>38100</xdr:colOff>
      <xdr:row>62</xdr:row>
      <xdr:rowOff>126238</xdr:rowOff>
    </xdr:to>
    <xdr:sp macro="" textlink="">
      <xdr:nvSpPr>
        <xdr:cNvPr id="210" name="フローチャート: 判断 209">
          <a:extLst>
            <a:ext uri="{FF2B5EF4-FFF2-40B4-BE49-F238E27FC236}">
              <a16:creationId xmlns:a16="http://schemas.microsoft.com/office/drawing/2014/main" id="{61953053-4CBF-43EC-9E90-388614A1A1E5}"/>
            </a:ext>
          </a:extLst>
        </xdr:cNvPr>
        <xdr:cNvSpPr/>
      </xdr:nvSpPr>
      <xdr:spPr>
        <a:xfrm>
          <a:off x="7839075" y="100766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15494</xdr:rowOff>
    </xdr:from>
    <xdr:to>
      <xdr:col>41</xdr:col>
      <xdr:colOff>101600</xdr:colOff>
      <xdr:row>62</xdr:row>
      <xdr:rowOff>117094</xdr:rowOff>
    </xdr:to>
    <xdr:sp macro="" textlink="">
      <xdr:nvSpPr>
        <xdr:cNvPr id="211" name="フローチャート: 判断 210">
          <a:extLst>
            <a:ext uri="{FF2B5EF4-FFF2-40B4-BE49-F238E27FC236}">
              <a16:creationId xmlns:a16="http://schemas.microsoft.com/office/drawing/2014/main" id="{84684059-9D70-44F5-AC5B-F12BF26E7967}"/>
            </a:ext>
          </a:extLst>
        </xdr:cNvPr>
        <xdr:cNvSpPr/>
      </xdr:nvSpPr>
      <xdr:spPr>
        <a:xfrm>
          <a:off x="7029450" y="1006119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12" name="フローチャート: 判断 211">
          <a:extLst>
            <a:ext uri="{FF2B5EF4-FFF2-40B4-BE49-F238E27FC236}">
              <a16:creationId xmlns:a16="http://schemas.microsoft.com/office/drawing/2014/main" id="{45DE5C69-2FC3-4A68-BF68-D963A86A0302}"/>
            </a:ext>
          </a:extLst>
        </xdr:cNvPr>
        <xdr:cNvSpPr/>
      </xdr:nvSpPr>
      <xdr:spPr>
        <a:xfrm>
          <a:off x="6238875" y="1023632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79DA54CA-D068-4DCC-A81D-4124131A0718}"/>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4FE9E4E5-4A63-4FA2-B583-06C0A7A81577}"/>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A8B54B1-EFFE-4ED0-9191-2437CD59F19E}"/>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3701D05F-4B64-49DD-8628-8B37BE159AC3}"/>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33EDBB8D-0601-4A49-B788-2FB72AA0E3D0}"/>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106934</xdr:rowOff>
    </xdr:from>
    <xdr:to>
      <xdr:col>55</xdr:col>
      <xdr:colOff>50800</xdr:colOff>
      <xdr:row>64</xdr:row>
      <xdr:rowOff>37084</xdr:rowOff>
    </xdr:to>
    <xdr:sp macro="" textlink="">
      <xdr:nvSpPr>
        <xdr:cNvPr id="218" name="楕円 217">
          <a:extLst>
            <a:ext uri="{FF2B5EF4-FFF2-40B4-BE49-F238E27FC236}">
              <a16:creationId xmlns:a16="http://schemas.microsoft.com/office/drawing/2014/main" id="{D6076B4C-941E-497C-B8E1-95DA87E5935C}"/>
            </a:ext>
          </a:extLst>
        </xdr:cNvPr>
        <xdr:cNvSpPr/>
      </xdr:nvSpPr>
      <xdr:spPr>
        <a:xfrm>
          <a:off x="9401175" y="1031455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21861</xdr:rowOff>
    </xdr:from>
    <xdr:ext cx="469744" cy="259045"/>
    <xdr:sp macro="" textlink="">
      <xdr:nvSpPr>
        <xdr:cNvPr id="219" name="【陸上競技場・野球場・球技場】&#10;一人当たり面積該当値テキスト">
          <a:extLst>
            <a:ext uri="{FF2B5EF4-FFF2-40B4-BE49-F238E27FC236}">
              <a16:creationId xmlns:a16="http://schemas.microsoft.com/office/drawing/2014/main" id="{5FF82112-3456-45FA-9EED-69833B14559C}"/>
            </a:ext>
          </a:extLst>
        </xdr:cNvPr>
        <xdr:cNvSpPr txBox="1"/>
      </xdr:nvSpPr>
      <xdr:spPr>
        <a:xfrm>
          <a:off x="9477375" y="102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106934</xdr:rowOff>
    </xdr:from>
    <xdr:to>
      <xdr:col>50</xdr:col>
      <xdr:colOff>165100</xdr:colOff>
      <xdr:row>64</xdr:row>
      <xdr:rowOff>37084</xdr:rowOff>
    </xdr:to>
    <xdr:sp macro="" textlink="">
      <xdr:nvSpPr>
        <xdr:cNvPr id="220" name="楕円 219">
          <a:extLst>
            <a:ext uri="{FF2B5EF4-FFF2-40B4-BE49-F238E27FC236}">
              <a16:creationId xmlns:a16="http://schemas.microsoft.com/office/drawing/2014/main" id="{FBA49BD5-E053-43E2-B988-3B07E170F442}"/>
            </a:ext>
          </a:extLst>
        </xdr:cNvPr>
        <xdr:cNvSpPr/>
      </xdr:nvSpPr>
      <xdr:spPr>
        <a:xfrm>
          <a:off x="8639175" y="103145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157734</xdr:rowOff>
    </xdr:from>
    <xdr:to>
      <xdr:col>55</xdr:col>
      <xdr:colOff>0</xdr:colOff>
      <xdr:row>63</xdr:row>
      <xdr:rowOff>157734</xdr:rowOff>
    </xdr:to>
    <xdr:cxnSp macro="">
      <xdr:nvCxnSpPr>
        <xdr:cNvPr id="221" name="直線コネクタ 220">
          <a:extLst>
            <a:ext uri="{FF2B5EF4-FFF2-40B4-BE49-F238E27FC236}">
              <a16:creationId xmlns:a16="http://schemas.microsoft.com/office/drawing/2014/main" id="{F2D359C1-A297-40A6-948B-9B11671F902B}"/>
            </a:ext>
          </a:extLst>
        </xdr:cNvPr>
        <xdr:cNvCxnSpPr/>
      </xdr:nvCxnSpPr>
      <xdr:spPr>
        <a:xfrm>
          <a:off x="8686800" y="1037170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106934</xdr:rowOff>
    </xdr:from>
    <xdr:to>
      <xdr:col>46</xdr:col>
      <xdr:colOff>38100</xdr:colOff>
      <xdr:row>64</xdr:row>
      <xdr:rowOff>37084</xdr:rowOff>
    </xdr:to>
    <xdr:sp macro="" textlink="">
      <xdr:nvSpPr>
        <xdr:cNvPr id="222" name="楕円 221">
          <a:extLst>
            <a:ext uri="{FF2B5EF4-FFF2-40B4-BE49-F238E27FC236}">
              <a16:creationId xmlns:a16="http://schemas.microsoft.com/office/drawing/2014/main" id="{347ACE54-2A7C-4C9E-B1D4-EF5B088DF32C}"/>
            </a:ext>
          </a:extLst>
        </xdr:cNvPr>
        <xdr:cNvSpPr/>
      </xdr:nvSpPr>
      <xdr:spPr>
        <a:xfrm>
          <a:off x="7839075" y="1031455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157734</xdr:rowOff>
    </xdr:from>
    <xdr:to>
      <xdr:col>50</xdr:col>
      <xdr:colOff>114300</xdr:colOff>
      <xdr:row>63</xdr:row>
      <xdr:rowOff>157734</xdr:rowOff>
    </xdr:to>
    <xdr:cxnSp macro="">
      <xdr:nvCxnSpPr>
        <xdr:cNvPr id="223" name="直線コネクタ 222">
          <a:extLst>
            <a:ext uri="{FF2B5EF4-FFF2-40B4-BE49-F238E27FC236}">
              <a16:creationId xmlns:a16="http://schemas.microsoft.com/office/drawing/2014/main" id="{8C6380A7-6F08-4F94-AE77-47E458993373}"/>
            </a:ext>
          </a:extLst>
        </xdr:cNvPr>
        <xdr:cNvCxnSpPr/>
      </xdr:nvCxnSpPr>
      <xdr:spPr>
        <a:xfrm>
          <a:off x="7886700" y="1037170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133621</xdr:rowOff>
    </xdr:from>
    <xdr:ext cx="469744" cy="259045"/>
    <xdr:sp macro="" textlink="">
      <xdr:nvSpPr>
        <xdr:cNvPr id="224" name="n_1aveValue【陸上競技場・野球場・球技場】&#10;一人当たり面積">
          <a:extLst>
            <a:ext uri="{FF2B5EF4-FFF2-40B4-BE49-F238E27FC236}">
              <a16:creationId xmlns:a16="http://schemas.microsoft.com/office/drawing/2014/main" id="{1791E206-385B-4A36-BA78-84981B16ED8D}"/>
            </a:ext>
          </a:extLst>
        </xdr:cNvPr>
        <xdr:cNvSpPr txBox="1"/>
      </xdr:nvSpPr>
      <xdr:spPr>
        <a:xfrm>
          <a:off x="8458277" y="985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142765</xdr:rowOff>
    </xdr:from>
    <xdr:ext cx="469744" cy="259045"/>
    <xdr:sp macro="" textlink="">
      <xdr:nvSpPr>
        <xdr:cNvPr id="225" name="n_2aveValue【陸上競技場・野球場・球技場】&#10;一人当たり面積">
          <a:extLst>
            <a:ext uri="{FF2B5EF4-FFF2-40B4-BE49-F238E27FC236}">
              <a16:creationId xmlns:a16="http://schemas.microsoft.com/office/drawing/2014/main" id="{199F483A-55B4-4913-9B99-CFA008C0760B}"/>
            </a:ext>
          </a:extLst>
        </xdr:cNvPr>
        <xdr:cNvSpPr txBox="1"/>
      </xdr:nvSpPr>
      <xdr:spPr>
        <a:xfrm>
          <a:off x="7677227" y="987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133621</xdr:rowOff>
    </xdr:from>
    <xdr:ext cx="469744" cy="259045"/>
    <xdr:sp macro="" textlink="">
      <xdr:nvSpPr>
        <xdr:cNvPr id="226" name="n_3aveValue【陸上競技場・野球場・球技場】&#10;一人当たり面積">
          <a:extLst>
            <a:ext uri="{FF2B5EF4-FFF2-40B4-BE49-F238E27FC236}">
              <a16:creationId xmlns:a16="http://schemas.microsoft.com/office/drawing/2014/main" id="{50244298-2AD0-4AC2-BD12-58FC6961B983}"/>
            </a:ext>
          </a:extLst>
        </xdr:cNvPr>
        <xdr:cNvSpPr txBox="1"/>
      </xdr:nvSpPr>
      <xdr:spPr>
        <a:xfrm>
          <a:off x="6867602" y="985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27" name="n_4aveValue【陸上競技場・野球場・球技場】&#10;一人当たり面積">
          <a:extLst>
            <a:ext uri="{FF2B5EF4-FFF2-40B4-BE49-F238E27FC236}">
              <a16:creationId xmlns:a16="http://schemas.microsoft.com/office/drawing/2014/main" id="{6765BB97-7255-4D46-99D6-D491BB7AF365}"/>
            </a:ext>
          </a:extLst>
        </xdr:cNvPr>
        <xdr:cNvSpPr txBox="1"/>
      </xdr:nvSpPr>
      <xdr:spPr>
        <a:xfrm>
          <a:off x="6067502" y="1003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28211</xdr:rowOff>
    </xdr:from>
    <xdr:ext cx="469744" cy="259045"/>
    <xdr:sp macro="" textlink="">
      <xdr:nvSpPr>
        <xdr:cNvPr id="228" name="n_1mainValue【陸上競技場・野球場・球技場】&#10;一人当たり面積">
          <a:extLst>
            <a:ext uri="{FF2B5EF4-FFF2-40B4-BE49-F238E27FC236}">
              <a16:creationId xmlns:a16="http://schemas.microsoft.com/office/drawing/2014/main" id="{9488ADBB-370B-47C9-8A88-399AEEB5785E}"/>
            </a:ext>
          </a:extLst>
        </xdr:cNvPr>
        <xdr:cNvSpPr txBox="1"/>
      </xdr:nvSpPr>
      <xdr:spPr>
        <a:xfrm>
          <a:off x="8458277" y="1040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28211</xdr:rowOff>
    </xdr:from>
    <xdr:ext cx="469744" cy="259045"/>
    <xdr:sp macro="" textlink="">
      <xdr:nvSpPr>
        <xdr:cNvPr id="229" name="n_2mainValue【陸上競技場・野球場・球技場】&#10;一人当たり面積">
          <a:extLst>
            <a:ext uri="{FF2B5EF4-FFF2-40B4-BE49-F238E27FC236}">
              <a16:creationId xmlns:a16="http://schemas.microsoft.com/office/drawing/2014/main" id="{D8B9AB6D-223E-4638-B8EE-DB49047635EF}"/>
            </a:ext>
          </a:extLst>
        </xdr:cNvPr>
        <xdr:cNvSpPr txBox="1"/>
      </xdr:nvSpPr>
      <xdr:spPr>
        <a:xfrm>
          <a:off x="7677227" y="1040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E107FA50-AE68-4D18-87CE-DDF8B86A3186}"/>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1" name="正方形/長方形 230">
          <a:extLst>
            <a:ext uri="{FF2B5EF4-FFF2-40B4-BE49-F238E27FC236}">
              <a16:creationId xmlns:a16="http://schemas.microsoft.com/office/drawing/2014/main" id="{FE73582F-D7D8-444E-87D8-CB3CBA34C5D0}"/>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2" name="正方形/長方形 231">
          <a:extLst>
            <a:ext uri="{FF2B5EF4-FFF2-40B4-BE49-F238E27FC236}">
              <a16:creationId xmlns:a16="http://schemas.microsoft.com/office/drawing/2014/main" id="{3FE9E260-12B8-4307-874D-0AFBF89CA20D}"/>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3" name="正方形/長方形 232">
          <a:extLst>
            <a:ext uri="{FF2B5EF4-FFF2-40B4-BE49-F238E27FC236}">
              <a16:creationId xmlns:a16="http://schemas.microsoft.com/office/drawing/2014/main" id="{044DE7D5-03AF-4E70-81C4-2C56EC0EE385}"/>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4" name="正方形/長方形 233">
          <a:extLst>
            <a:ext uri="{FF2B5EF4-FFF2-40B4-BE49-F238E27FC236}">
              <a16:creationId xmlns:a16="http://schemas.microsoft.com/office/drawing/2014/main" id="{BAF5D515-7608-458F-A500-52C018ADB078}"/>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CCE27650-EB92-4D1B-8339-2D91CC92BED5}"/>
            </a:ext>
          </a:extLst>
        </xdr:cNvPr>
        <xdr:cNvSpPr/>
      </xdr:nvSpPr>
      <xdr:spPr>
        <a:xfrm>
          <a:off x="6858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a:extLst>
            <a:ext uri="{FF2B5EF4-FFF2-40B4-BE49-F238E27FC236}">
              <a16:creationId xmlns:a16="http://schemas.microsoft.com/office/drawing/2014/main" id="{FE27BB39-E9CF-4D31-8CE1-F05A2072B5AC}"/>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37" name="正方形/長方形 236">
          <a:extLst>
            <a:ext uri="{FF2B5EF4-FFF2-40B4-BE49-F238E27FC236}">
              <a16:creationId xmlns:a16="http://schemas.microsoft.com/office/drawing/2014/main" id="{4D3A2E4B-21D8-4812-936C-249C5B68BD2C}"/>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38" name="正方形/長方形 237">
          <a:extLst>
            <a:ext uri="{FF2B5EF4-FFF2-40B4-BE49-F238E27FC236}">
              <a16:creationId xmlns:a16="http://schemas.microsoft.com/office/drawing/2014/main" id="{9200C057-4BF5-4FA7-965A-67C56265C54C}"/>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39" name="正方形/長方形 238">
          <a:extLst>
            <a:ext uri="{FF2B5EF4-FFF2-40B4-BE49-F238E27FC236}">
              <a16:creationId xmlns:a16="http://schemas.microsoft.com/office/drawing/2014/main" id="{CAC717E8-0772-4D32-B376-CD452456116E}"/>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0" name="正方形/長方形 239">
          <a:extLst>
            <a:ext uri="{FF2B5EF4-FFF2-40B4-BE49-F238E27FC236}">
              <a16:creationId xmlns:a16="http://schemas.microsoft.com/office/drawing/2014/main" id="{E2B023DB-626E-48EE-B2A4-A83CCC4371C7}"/>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a:extLst>
            <a:ext uri="{FF2B5EF4-FFF2-40B4-BE49-F238E27FC236}">
              <a16:creationId xmlns:a16="http://schemas.microsoft.com/office/drawing/2014/main" id="{29AEADFE-BA27-4C40-A506-0C30D6B730D2}"/>
            </a:ext>
          </a:extLst>
        </xdr:cNvPr>
        <xdr:cNvSpPr/>
      </xdr:nvSpPr>
      <xdr:spPr>
        <a:xfrm>
          <a:off x="59531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a:extLst>
            <a:ext uri="{FF2B5EF4-FFF2-40B4-BE49-F238E27FC236}">
              <a16:creationId xmlns:a16="http://schemas.microsoft.com/office/drawing/2014/main" id="{6BA7450E-853B-4E4D-91D1-82D84754A08A}"/>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43" name="正方形/長方形 242">
          <a:extLst>
            <a:ext uri="{FF2B5EF4-FFF2-40B4-BE49-F238E27FC236}">
              <a16:creationId xmlns:a16="http://schemas.microsoft.com/office/drawing/2014/main" id="{4A344F65-2E1D-4372-9380-6EFD95B9FC5C}"/>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44" name="正方形/長方形 243">
          <a:extLst>
            <a:ext uri="{FF2B5EF4-FFF2-40B4-BE49-F238E27FC236}">
              <a16:creationId xmlns:a16="http://schemas.microsoft.com/office/drawing/2014/main" id="{D4B6D041-5063-49A3-B1C8-D3EF06196122}"/>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45" name="正方形/長方形 244">
          <a:extLst>
            <a:ext uri="{FF2B5EF4-FFF2-40B4-BE49-F238E27FC236}">
              <a16:creationId xmlns:a16="http://schemas.microsoft.com/office/drawing/2014/main" id="{885EA76A-80DB-4616-8EAE-1BBB7E04E4DD}"/>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46" name="正方形/長方形 245">
          <a:extLst>
            <a:ext uri="{FF2B5EF4-FFF2-40B4-BE49-F238E27FC236}">
              <a16:creationId xmlns:a16="http://schemas.microsoft.com/office/drawing/2014/main" id="{78619C21-D44E-4237-A688-B230B986899E}"/>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a:extLst>
            <a:ext uri="{FF2B5EF4-FFF2-40B4-BE49-F238E27FC236}">
              <a16:creationId xmlns:a16="http://schemas.microsoft.com/office/drawing/2014/main" id="{D3BA9907-7ECF-4DEE-A211-FE52B7380FC3}"/>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a:extLst>
            <a:ext uri="{FF2B5EF4-FFF2-40B4-BE49-F238E27FC236}">
              <a16:creationId xmlns:a16="http://schemas.microsoft.com/office/drawing/2014/main" id="{CE92DDEC-5465-4C00-8107-BB1E2EC98F54}"/>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a:extLst>
            <a:ext uri="{FF2B5EF4-FFF2-40B4-BE49-F238E27FC236}">
              <a16:creationId xmlns:a16="http://schemas.microsoft.com/office/drawing/2014/main" id="{6814E1F7-528B-4482-8272-B1F214470B93}"/>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0" name="テキスト ボックス 249">
          <a:extLst>
            <a:ext uri="{FF2B5EF4-FFF2-40B4-BE49-F238E27FC236}">
              <a16:creationId xmlns:a16="http://schemas.microsoft.com/office/drawing/2014/main" id="{C1D1A8F9-0460-40A5-A9C6-6B434FF2C9FA}"/>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1" name="直線コネクタ 250">
          <a:extLst>
            <a:ext uri="{FF2B5EF4-FFF2-40B4-BE49-F238E27FC236}">
              <a16:creationId xmlns:a16="http://schemas.microsoft.com/office/drawing/2014/main" id="{2F50DE23-D981-4D82-8885-28984D83F49A}"/>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2" name="テキスト ボックス 251">
          <a:extLst>
            <a:ext uri="{FF2B5EF4-FFF2-40B4-BE49-F238E27FC236}">
              <a16:creationId xmlns:a16="http://schemas.microsoft.com/office/drawing/2014/main" id="{B39B8F3C-98D7-4FBA-A947-F2AD9766233D}"/>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3" name="直線コネクタ 252">
          <a:extLst>
            <a:ext uri="{FF2B5EF4-FFF2-40B4-BE49-F238E27FC236}">
              <a16:creationId xmlns:a16="http://schemas.microsoft.com/office/drawing/2014/main" id="{B8F20502-BA20-45F5-BCAE-034121561DB5}"/>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4" name="テキスト ボックス 253">
          <a:extLst>
            <a:ext uri="{FF2B5EF4-FFF2-40B4-BE49-F238E27FC236}">
              <a16:creationId xmlns:a16="http://schemas.microsoft.com/office/drawing/2014/main" id="{FFE8D2C3-C26C-4A3A-9060-7E131E048127}"/>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5" name="直線コネクタ 254">
          <a:extLst>
            <a:ext uri="{FF2B5EF4-FFF2-40B4-BE49-F238E27FC236}">
              <a16:creationId xmlns:a16="http://schemas.microsoft.com/office/drawing/2014/main" id="{5C897F7A-6A80-4994-B4C4-F70985E6B81C}"/>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6" name="テキスト ボックス 255">
          <a:extLst>
            <a:ext uri="{FF2B5EF4-FFF2-40B4-BE49-F238E27FC236}">
              <a16:creationId xmlns:a16="http://schemas.microsoft.com/office/drawing/2014/main" id="{13FE18D2-E530-42F8-BD02-0ED387D29ABF}"/>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7" name="直線コネクタ 256">
          <a:extLst>
            <a:ext uri="{FF2B5EF4-FFF2-40B4-BE49-F238E27FC236}">
              <a16:creationId xmlns:a16="http://schemas.microsoft.com/office/drawing/2014/main" id="{01E10255-FB77-4902-8468-A72CD0B4643B}"/>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8" name="テキスト ボックス 257">
          <a:extLst>
            <a:ext uri="{FF2B5EF4-FFF2-40B4-BE49-F238E27FC236}">
              <a16:creationId xmlns:a16="http://schemas.microsoft.com/office/drawing/2014/main" id="{92A6EA80-CD53-4BA5-840A-645EA222E3F1}"/>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9" name="直線コネクタ 258">
          <a:extLst>
            <a:ext uri="{FF2B5EF4-FFF2-40B4-BE49-F238E27FC236}">
              <a16:creationId xmlns:a16="http://schemas.microsoft.com/office/drawing/2014/main" id="{31E94D77-EF80-4773-B913-5043FE6E471B}"/>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60" name="テキスト ボックス 259">
          <a:extLst>
            <a:ext uri="{FF2B5EF4-FFF2-40B4-BE49-F238E27FC236}">
              <a16:creationId xmlns:a16="http://schemas.microsoft.com/office/drawing/2014/main" id="{11DF17D9-68EB-417B-930A-728555D7F839}"/>
            </a:ext>
          </a:extLst>
        </xdr:cNvPr>
        <xdr:cNvSpPr txBox="1"/>
      </xdr:nvSpPr>
      <xdr:spPr>
        <a:xfrm>
          <a:off x="3881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1" name="直線コネクタ 260">
          <a:extLst>
            <a:ext uri="{FF2B5EF4-FFF2-40B4-BE49-F238E27FC236}">
              <a16:creationId xmlns:a16="http://schemas.microsoft.com/office/drawing/2014/main" id="{27AB3D2D-1753-42FA-9653-BEA37A784440}"/>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保健所】&#10;有形固定資産減価償却率グラフ枠">
          <a:extLst>
            <a:ext uri="{FF2B5EF4-FFF2-40B4-BE49-F238E27FC236}">
              <a16:creationId xmlns:a16="http://schemas.microsoft.com/office/drawing/2014/main" id="{7F5750F9-399F-4036-9C26-78265F5D13BD}"/>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101</xdr:row>
      <xdr:rowOff>106680</xdr:rowOff>
    </xdr:from>
    <xdr:to>
      <xdr:col>24</xdr:col>
      <xdr:colOff>62865</xdr:colOff>
      <xdr:row>109</xdr:row>
      <xdr:rowOff>64770</xdr:rowOff>
    </xdr:to>
    <xdr:cxnSp macro="">
      <xdr:nvCxnSpPr>
        <xdr:cNvPr id="263" name="直線コネクタ 262">
          <a:extLst>
            <a:ext uri="{FF2B5EF4-FFF2-40B4-BE49-F238E27FC236}">
              <a16:creationId xmlns:a16="http://schemas.microsoft.com/office/drawing/2014/main" id="{EDBFB29B-90BF-4392-8296-E32B768DAF1C}"/>
            </a:ext>
          </a:extLst>
        </xdr:cNvPr>
        <xdr:cNvCxnSpPr/>
      </xdr:nvCxnSpPr>
      <xdr:spPr>
        <a:xfrm flipV="1">
          <a:off x="4179570" y="16562705"/>
          <a:ext cx="1270" cy="1336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68597</xdr:rowOff>
    </xdr:from>
    <xdr:ext cx="405111" cy="259045"/>
    <xdr:sp macro="" textlink="">
      <xdr:nvSpPr>
        <xdr:cNvPr id="264" name="【保健所】&#10;有形固定資産減価償却率最小値テキスト">
          <a:extLst>
            <a:ext uri="{FF2B5EF4-FFF2-40B4-BE49-F238E27FC236}">
              <a16:creationId xmlns:a16="http://schemas.microsoft.com/office/drawing/2014/main" id="{33509693-E881-4283-AAF6-286AF5516A3A}"/>
            </a:ext>
          </a:extLst>
        </xdr:cNvPr>
        <xdr:cNvSpPr txBox="1"/>
      </xdr:nvSpPr>
      <xdr:spPr>
        <a:xfrm>
          <a:off x="4229100" y="1789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64770</xdr:rowOff>
    </xdr:from>
    <xdr:to>
      <xdr:col>24</xdr:col>
      <xdr:colOff>152400</xdr:colOff>
      <xdr:row>109</xdr:row>
      <xdr:rowOff>64770</xdr:rowOff>
    </xdr:to>
    <xdr:cxnSp macro="">
      <xdr:nvCxnSpPr>
        <xdr:cNvPr id="265" name="直線コネクタ 264">
          <a:extLst>
            <a:ext uri="{FF2B5EF4-FFF2-40B4-BE49-F238E27FC236}">
              <a16:creationId xmlns:a16="http://schemas.microsoft.com/office/drawing/2014/main" id="{32744D56-2518-4D2C-8808-E679E1D743CF}"/>
            </a:ext>
          </a:extLst>
        </xdr:cNvPr>
        <xdr:cNvCxnSpPr/>
      </xdr:nvCxnSpPr>
      <xdr:spPr>
        <a:xfrm>
          <a:off x="4105275" y="17898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53357</xdr:rowOff>
    </xdr:from>
    <xdr:ext cx="405111" cy="259045"/>
    <xdr:sp macro="" textlink="">
      <xdr:nvSpPr>
        <xdr:cNvPr id="266" name="【保健所】&#10;有形固定資産減価償却率最大値テキスト">
          <a:extLst>
            <a:ext uri="{FF2B5EF4-FFF2-40B4-BE49-F238E27FC236}">
              <a16:creationId xmlns:a16="http://schemas.microsoft.com/office/drawing/2014/main" id="{F58B4170-5B5A-4099-94B8-F3BBCECC8B9D}"/>
            </a:ext>
          </a:extLst>
        </xdr:cNvPr>
        <xdr:cNvSpPr txBox="1"/>
      </xdr:nvSpPr>
      <xdr:spPr>
        <a:xfrm>
          <a:off x="4229100" y="1633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106680</xdr:rowOff>
    </xdr:from>
    <xdr:to>
      <xdr:col>24</xdr:col>
      <xdr:colOff>152400</xdr:colOff>
      <xdr:row>101</xdr:row>
      <xdr:rowOff>106680</xdr:rowOff>
    </xdr:to>
    <xdr:cxnSp macro="">
      <xdr:nvCxnSpPr>
        <xdr:cNvPr id="267" name="直線コネクタ 266">
          <a:extLst>
            <a:ext uri="{FF2B5EF4-FFF2-40B4-BE49-F238E27FC236}">
              <a16:creationId xmlns:a16="http://schemas.microsoft.com/office/drawing/2014/main" id="{2DE7511D-9316-49BF-BCBF-0C2E7A8EF536}"/>
            </a:ext>
          </a:extLst>
        </xdr:cNvPr>
        <xdr:cNvCxnSpPr/>
      </xdr:nvCxnSpPr>
      <xdr:spPr>
        <a:xfrm>
          <a:off x="4105275" y="165627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121938</xdr:rowOff>
    </xdr:from>
    <xdr:ext cx="405111" cy="259045"/>
    <xdr:sp macro="" textlink="">
      <xdr:nvSpPr>
        <xdr:cNvPr id="268" name="【保健所】&#10;有形固定資産減価償却率平均値テキスト">
          <a:extLst>
            <a:ext uri="{FF2B5EF4-FFF2-40B4-BE49-F238E27FC236}">
              <a16:creationId xmlns:a16="http://schemas.microsoft.com/office/drawing/2014/main" id="{07019C44-6235-41B8-B0D3-31195EF90C6B}"/>
            </a:ext>
          </a:extLst>
        </xdr:cNvPr>
        <xdr:cNvSpPr txBox="1"/>
      </xdr:nvSpPr>
      <xdr:spPr>
        <a:xfrm>
          <a:off x="4229100" y="17270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143511</xdr:rowOff>
    </xdr:from>
    <xdr:to>
      <xdr:col>24</xdr:col>
      <xdr:colOff>114300</xdr:colOff>
      <xdr:row>106</xdr:row>
      <xdr:rowOff>73661</xdr:rowOff>
    </xdr:to>
    <xdr:sp macro="" textlink="">
      <xdr:nvSpPr>
        <xdr:cNvPr id="269" name="フローチャート: 判断 268">
          <a:extLst>
            <a:ext uri="{FF2B5EF4-FFF2-40B4-BE49-F238E27FC236}">
              <a16:creationId xmlns:a16="http://schemas.microsoft.com/office/drawing/2014/main" id="{36A1C7A1-849D-4271-9781-6A2BBEEAB479}"/>
            </a:ext>
          </a:extLst>
        </xdr:cNvPr>
        <xdr:cNvSpPr/>
      </xdr:nvSpPr>
      <xdr:spPr>
        <a:xfrm>
          <a:off x="4124325" y="172853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113030</xdr:rowOff>
    </xdr:from>
    <xdr:to>
      <xdr:col>20</xdr:col>
      <xdr:colOff>38100</xdr:colOff>
      <xdr:row>106</xdr:row>
      <xdr:rowOff>43180</xdr:rowOff>
    </xdr:to>
    <xdr:sp macro="" textlink="">
      <xdr:nvSpPr>
        <xdr:cNvPr id="270" name="フローチャート: 判断 269">
          <a:extLst>
            <a:ext uri="{FF2B5EF4-FFF2-40B4-BE49-F238E27FC236}">
              <a16:creationId xmlns:a16="http://schemas.microsoft.com/office/drawing/2014/main" id="{B1C3C8E3-B346-4C02-9177-2AFF10A7F54E}"/>
            </a:ext>
          </a:extLst>
        </xdr:cNvPr>
        <xdr:cNvSpPr/>
      </xdr:nvSpPr>
      <xdr:spPr>
        <a:xfrm>
          <a:off x="3381375" y="172580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118745</xdr:rowOff>
    </xdr:from>
    <xdr:to>
      <xdr:col>15</xdr:col>
      <xdr:colOff>101600</xdr:colOff>
      <xdr:row>106</xdr:row>
      <xdr:rowOff>48895</xdr:rowOff>
    </xdr:to>
    <xdr:sp macro="" textlink="">
      <xdr:nvSpPr>
        <xdr:cNvPr id="271" name="フローチャート: 判断 270">
          <a:extLst>
            <a:ext uri="{FF2B5EF4-FFF2-40B4-BE49-F238E27FC236}">
              <a16:creationId xmlns:a16="http://schemas.microsoft.com/office/drawing/2014/main" id="{10498855-1F9E-4526-9F51-05E5A27C80D8}"/>
            </a:ext>
          </a:extLst>
        </xdr:cNvPr>
        <xdr:cNvSpPr/>
      </xdr:nvSpPr>
      <xdr:spPr>
        <a:xfrm>
          <a:off x="2571750" y="172669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168275</xdr:rowOff>
    </xdr:from>
    <xdr:to>
      <xdr:col>10</xdr:col>
      <xdr:colOff>165100</xdr:colOff>
      <xdr:row>106</xdr:row>
      <xdr:rowOff>98425</xdr:rowOff>
    </xdr:to>
    <xdr:sp macro="" textlink="">
      <xdr:nvSpPr>
        <xdr:cNvPr id="272" name="フローチャート: 判断 271">
          <a:extLst>
            <a:ext uri="{FF2B5EF4-FFF2-40B4-BE49-F238E27FC236}">
              <a16:creationId xmlns:a16="http://schemas.microsoft.com/office/drawing/2014/main" id="{BACCDC17-FE8D-408E-8459-236FB1162600}"/>
            </a:ext>
          </a:extLst>
        </xdr:cNvPr>
        <xdr:cNvSpPr/>
      </xdr:nvSpPr>
      <xdr:spPr>
        <a:xfrm>
          <a:off x="1781175" y="17313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57786</xdr:rowOff>
    </xdr:from>
    <xdr:to>
      <xdr:col>6</xdr:col>
      <xdr:colOff>38100</xdr:colOff>
      <xdr:row>105</xdr:row>
      <xdr:rowOff>159386</xdr:rowOff>
    </xdr:to>
    <xdr:sp macro="" textlink="">
      <xdr:nvSpPr>
        <xdr:cNvPr id="273" name="フローチャート: 判断 272">
          <a:extLst>
            <a:ext uri="{FF2B5EF4-FFF2-40B4-BE49-F238E27FC236}">
              <a16:creationId xmlns:a16="http://schemas.microsoft.com/office/drawing/2014/main" id="{BDD929E5-0112-4EAF-8FED-EA07B43F1255}"/>
            </a:ext>
          </a:extLst>
        </xdr:cNvPr>
        <xdr:cNvSpPr/>
      </xdr:nvSpPr>
      <xdr:spPr>
        <a:xfrm>
          <a:off x="981075" y="172027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99AA4EBB-708C-4EFD-9C45-9B1E488DBE7A}"/>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2293090F-F893-4E44-B33E-2DF35772D20B}"/>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144FAA99-00E4-470C-9E99-8B29EA4BA89A}"/>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683A74FB-0CB1-4A54-A26F-4F4A6A655DE5}"/>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F987C390-6B0B-4723-8B69-573081B6688E}"/>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55880</xdr:rowOff>
    </xdr:from>
    <xdr:to>
      <xdr:col>24</xdr:col>
      <xdr:colOff>114300</xdr:colOff>
      <xdr:row>101</xdr:row>
      <xdr:rowOff>157480</xdr:rowOff>
    </xdr:to>
    <xdr:sp macro="" textlink="">
      <xdr:nvSpPr>
        <xdr:cNvPr id="279" name="楕円 278">
          <a:extLst>
            <a:ext uri="{FF2B5EF4-FFF2-40B4-BE49-F238E27FC236}">
              <a16:creationId xmlns:a16="http://schemas.microsoft.com/office/drawing/2014/main" id="{2B67FC1B-8829-4355-AB82-AA90C8FFB716}"/>
            </a:ext>
          </a:extLst>
        </xdr:cNvPr>
        <xdr:cNvSpPr/>
      </xdr:nvSpPr>
      <xdr:spPr>
        <a:xfrm>
          <a:off x="4124325" y="165150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8907</xdr:rowOff>
    </xdr:from>
    <xdr:ext cx="405111" cy="259045"/>
    <xdr:sp macro="" textlink="">
      <xdr:nvSpPr>
        <xdr:cNvPr id="280" name="【保健所】&#10;有形固定資産減価償却率該当値テキスト">
          <a:extLst>
            <a:ext uri="{FF2B5EF4-FFF2-40B4-BE49-F238E27FC236}">
              <a16:creationId xmlns:a16="http://schemas.microsoft.com/office/drawing/2014/main" id="{DBC4BD41-9563-4795-BA5D-C023DDCAF669}"/>
            </a:ext>
          </a:extLst>
        </xdr:cNvPr>
        <xdr:cNvSpPr txBox="1"/>
      </xdr:nvSpPr>
      <xdr:spPr>
        <a:xfrm>
          <a:off x="4229100" y="1647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12064</xdr:rowOff>
    </xdr:from>
    <xdr:to>
      <xdr:col>20</xdr:col>
      <xdr:colOff>38100</xdr:colOff>
      <xdr:row>101</xdr:row>
      <xdr:rowOff>113664</xdr:rowOff>
    </xdr:to>
    <xdr:sp macro="" textlink="">
      <xdr:nvSpPr>
        <xdr:cNvPr id="281" name="楕円 280">
          <a:extLst>
            <a:ext uri="{FF2B5EF4-FFF2-40B4-BE49-F238E27FC236}">
              <a16:creationId xmlns:a16="http://schemas.microsoft.com/office/drawing/2014/main" id="{EFD6CBB5-42BF-4FF0-9D1A-80D493596A9C}"/>
            </a:ext>
          </a:extLst>
        </xdr:cNvPr>
        <xdr:cNvSpPr/>
      </xdr:nvSpPr>
      <xdr:spPr>
        <a:xfrm>
          <a:off x="3381375" y="164680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62864</xdr:rowOff>
    </xdr:from>
    <xdr:to>
      <xdr:col>24</xdr:col>
      <xdr:colOff>63500</xdr:colOff>
      <xdr:row>101</xdr:row>
      <xdr:rowOff>106680</xdr:rowOff>
    </xdr:to>
    <xdr:cxnSp macro="">
      <xdr:nvCxnSpPr>
        <xdr:cNvPr id="282" name="直線コネクタ 281">
          <a:extLst>
            <a:ext uri="{FF2B5EF4-FFF2-40B4-BE49-F238E27FC236}">
              <a16:creationId xmlns:a16="http://schemas.microsoft.com/office/drawing/2014/main" id="{2E7F0F2C-EFB0-4741-968A-D8E48FAB6F7F}"/>
            </a:ext>
          </a:extLst>
        </xdr:cNvPr>
        <xdr:cNvCxnSpPr/>
      </xdr:nvCxnSpPr>
      <xdr:spPr>
        <a:xfrm>
          <a:off x="3429000" y="16525239"/>
          <a:ext cx="752475"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139700</xdr:rowOff>
    </xdr:from>
    <xdr:to>
      <xdr:col>15</xdr:col>
      <xdr:colOff>101600</xdr:colOff>
      <xdr:row>101</xdr:row>
      <xdr:rowOff>69850</xdr:rowOff>
    </xdr:to>
    <xdr:sp macro="" textlink="">
      <xdr:nvSpPr>
        <xdr:cNvPr id="283" name="楕円 282">
          <a:extLst>
            <a:ext uri="{FF2B5EF4-FFF2-40B4-BE49-F238E27FC236}">
              <a16:creationId xmlns:a16="http://schemas.microsoft.com/office/drawing/2014/main" id="{4940A71E-278C-4A60-B145-41093D894F21}"/>
            </a:ext>
          </a:extLst>
        </xdr:cNvPr>
        <xdr:cNvSpPr/>
      </xdr:nvSpPr>
      <xdr:spPr>
        <a:xfrm>
          <a:off x="2571750" y="16430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19050</xdr:rowOff>
    </xdr:from>
    <xdr:to>
      <xdr:col>19</xdr:col>
      <xdr:colOff>177800</xdr:colOff>
      <xdr:row>101</xdr:row>
      <xdr:rowOff>62864</xdr:rowOff>
    </xdr:to>
    <xdr:cxnSp macro="">
      <xdr:nvCxnSpPr>
        <xdr:cNvPr id="284" name="直線コネクタ 283">
          <a:extLst>
            <a:ext uri="{FF2B5EF4-FFF2-40B4-BE49-F238E27FC236}">
              <a16:creationId xmlns:a16="http://schemas.microsoft.com/office/drawing/2014/main" id="{122BBB89-C449-4A4C-A60C-A9442497AD67}"/>
            </a:ext>
          </a:extLst>
        </xdr:cNvPr>
        <xdr:cNvCxnSpPr/>
      </xdr:nvCxnSpPr>
      <xdr:spPr>
        <a:xfrm>
          <a:off x="2619375" y="16478250"/>
          <a:ext cx="809625"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34307</xdr:rowOff>
    </xdr:from>
    <xdr:ext cx="405111" cy="259045"/>
    <xdr:sp macro="" textlink="">
      <xdr:nvSpPr>
        <xdr:cNvPr id="285" name="n_1aveValue【保健所】&#10;有形固定資産減価償却率">
          <a:extLst>
            <a:ext uri="{FF2B5EF4-FFF2-40B4-BE49-F238E27FC236}">
              <a16:creationId xmlns:a16="http://schemas.microsoft.com/office/drawing/2014/main" id="{6ABE7705-8DBE-4DC9-848F-4EA157CAAC94}"/>
            </a:ext>
          </a:extLst>
        </xdr:cNvPr>
        <xdr:cNvSpPr txBox="1"/>
      </xdr:nvSpPr>
      <xdr:spPr>
        <a:xfrm>
          <a:off x="32391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40022</xdr:rowOff>
    </xdr:from>
    <xdr:ext cx="405111" cy="259045"/>
    <xdr:sp macro="" textlink="">
      <xdr:nvSpPr>
        <xdr:cNvPr id="286" name="n_2aveValue【保健所】&#10;有形固定資産減価償却率">
          <a:extLst>
            <a:ext uri="{FF2B5EF4-FFF2-40B4-BE49-F238E27FC236}">
              <a16:creationId xmlns:a16="http://schemas.microsoft.com/office/drawing/2014/main" id="{B7316648-6B26-472B-9A2C-C6D26A738C48}"/>
            </a:ext>
          </a:extLst>
        </xdr:cNvPr>
        <xdr:cNvSpPr txBox="1"/>
      </xdr:nvSpPr>
      <xdr:spPr>
        <a:xfrm>
          <a:off x="2439044" y="1735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114952</xdr:rowOff>
    </xdr:from>
    <xdr:ext cx="405111" cy="259045"/>
    <xdr:sp macro="" textlink="">
      <xdr:nvSpPr>
        <xdr:cNvPr id="287" name="n_3aveValue【保健所】&#10;有形固定資産減価償却率">
          <a:extLst>
            <a:ext uri="{FF2B5EF4-FFF2-40B4-BE49-F238E27FC236}">
              <a16:creationId xmlns:a16="http://schemas.microsoft.com/office/drawing/2014/main" id="{C7475800-2687-4F86-8E7F-09985DB31C1C}"/>
            </a:ext>
          </a:extLst>
        </xdr:cNvPr>
        <xdr:cNvSpPr txBox="1"/>
      </xdr:nvSpPr>
      <xdr:spPr>
        <a:xfrm>
          <a:off x="1648469"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4463</xdr:rowOff>
    </xdr:from>
    <xdr:ext cx="405111" cy="259045"/>
    <xdr:sp macro="" textlink="">
      <xdr:nvSpPr>
        <xdr:cNvPr id="288" name="n_4aveValue【保健所】&#10;有形固定資産減価償却率">
          <a:extLst>
            <a:ext uri="{FF2B5EF4-FFF2-40B4-BE49-F238E27FC236}">
              <a16:creationId xmlns:a16="http://schemas.microsoft.com/office/drawing/2014/main" id="{6957A598-817A-4C35-BBB6-F68AD5B4FB15}"/>
            </a:ext>
          </a:extLst>
        </xdr:cNvPr>
        <xdr:cNvSpPr txBox="1"/>
      </xdr:nvSpPr>
      <xdr:spPr>
        <a:xfrm>
          <a:off x="848369"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130191</xdr:rowOff>
    </xdr:from>
    <xdr:ext cx="405111" cy="259045"/>
    <xdr:sp macro="" textlink="">
      <xdr:nvSpPr>
        <xdr:cNvPr id="289" name="n_1mainValue【保健所】&#10;有形固定資産減価償却率">
          <a:extLst>
            <a:ext uri="{FF2B5EF4-FFF2-40B4-BE49-F238E27FC236}">
              <a16:creationId xmlns:a16="http://schemas.microsoft.com/office/drawing/2014/main" id="{11AB4C74-AE12-4F45-8E64-F3E3AB85DFBF}"/>
            </a:ext>
          </a:extLst>
        </xdr:cNvPr>
        <xdr:cNvSpPr txBox="1"/>
      </xdr:nvSpPr>
      <xdr:spPr>
        <a:xfrm>
          <a:off x="3239144" y="1624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86377</xdr:rowOff>
    </xdr:from>
    <xdr:ext cx="405111" cy="259045"/>
    <xdr:sp macro="" textlink="">
      <xdr:nvSpPr>
        <xdr:cNvPr id="290" name="n_2mainValue【保健所】&#10;有形固定資産減価償却率">
          <a:extLst>
            <a:ext uri="{FF2B5EF4-FFF2-40B4-BE49-F238E27FC236}">
              <a16:creationId xmlns:a16="http://schemas.microsoft.com/office/drawing/2014/main" id="{DFAB3106-6376-4559-ADF2-E90B582119E0}"/>
            </a:ext>
          </a:extLst>
        </xdr:cNvPr>
        <xdr:cNvSpPr txBox="1"/>
      </xdr:nvSpPr>
      <xdr:spPr>
        <a:xfrm>
          <a:off x="2439044"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5EF9D69F-92E0-4F19-9324-BBA2C6F99CA3}"/>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2" name="正方形/長方形 291">
          <a:extLst>
            <a:ext uri="{FF2B5EF4-FFF2-40B4-BE49-F238E27FC236}">
              <a16:creationId xmlns:a16="http://schemas.microsoft.com/office/drawing/2014/main" id="{4DA820D6-695B-4D3F-92B4-87A2B7A20012}"/>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93" name="正方形/長方形 292">
          <a:extLst>
            <a:ext uri="{FF2B5EF4-FFF2-40B4-BE49-F238E27FC236}">
              <a16:creationId xmlns:a16="http://schemas.microsoft.com/office/drawing/2014/main" id="{DE787289-D647-4293-B2DF-CDFD27ED5915}"/>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94" name="正方形/長方形 293">
          <a:extLst>
            <a:ext uri="{FF2B5EF4-FFF2-40B4-BE49-F238E27FC236}">
              <a16:creationId xmlns:a16="http://schemas.microsoft.com/office/drawing/2014/main" id="{6A028D34-4DFA-42D6-846D-04CC848A406F}"/>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295" name="正方形/長方形 294">
          <a:extLst>
            <a:ext uri="{FF2B5EF4-FFF2-40B4-BE49-F238E27FC236}">
              <a16:creationId xmlns:a16="http://schemas.microsoft.com/office/drawing/2014/main" id="{CFB14611-1448-45BC-9B60-B2207DE805F7}"/>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ABD90AAD-C9CD-40F2-8683-484B22FE27B6}"/>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7" name="テキスト ボックス 296">
          <a:extLst>
            <a:ext uri="{FF2B5EF4-FFF2-40B4-BE49-F238E27FC236}">
              <a16:creationId xmlns:a16="http://schemas.microsoft.com/office/drawing/2014/main" id="{447B727E-DF5E-4811-9B24-60CFE1289381}"/>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8" name="直線コネクタ 297">
          <a:extLst>
            <a:ext uri="{FF2B5EF4-FFF2-40B4-BE49-F238E27FC236}">
              <a16:creationId xmlns:a16="http://schemas.microsoft.com/office/drawing/2014/main" id="{3B5E0DB9-699A-45F2-B81F-CB6DFC5B8117}"/>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99" name="テキスト ボックス 298">
          <a:extLst>
            <a:ext uri="{FF2B5EF4-FFF2-40B4-BE49-F238E27FC236}">
              <a16:creationId xmlns:a16="http://schemas.microsoft.com/office/drawing/2014/main" id="{D5DDEEB7-794B-4973-AE5B-F4E99AF6060E}"/>
            </a:ext>
          </a:extLst>
        </xdr:cNvPr>
        <xdr:cNvSpPr txBox="1"/>
      </xdr:nvSpPr>
      <xdr:spPr>
        <a:xfrm>
          <a:off x="5527221"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00" name="直線コネクタ 299">
          <a:extLst>
            <a:ext uri="{FF2B5EF4-FFF2-40B4-BE49-F238E27FC236}">
              <a16:creationId xmlns:a16="http://schemas.microsoft.com/office/drawing/2014/main" id="{E2636232-DBFD-434C-AC54-F638E523C9C1}"/>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1" name="テキスト ボックス 300">
          <a:extLst>
            <a:ext uri="{FF2B5EF4-FFF2-40B4-BE49-F238E27FC236}">
              <a16:creationId xmlns:a16="http://schemas.microsoft.com/office/drawing/2014/main" id="{226E7A00-D8A0-4839-B597-E6CE240DF958}"/>
            </a:ext>
          </a:extLst>
        </xdr:cNvPr>
        <xdr:cNvSpPr txBox="1"/>
      </xdr:nvSpPr>
      <xdr:spPr>
        <a:xfrm>
          <a:off x="5527221"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2" name="直線コネクタ 301">
          <a:extLst>
            <a:ext uri="{FF2B5EF4-FFF2-40B4-BE49-F238E27FC236}">
              <a16:creationId xmlns:a16="http://schemas.microsoft.com/office/drawing/2014/main" id="{9E84FCC5-6A6C-4A5B-BB5D-D168CD3D013F}"/>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3" name="テキスト ボックス 302">
          <a:extLst>
            <a:ext uri="{FF2B5EF4-FFF2-40B4-BE49-F238E27FC236}">
              <a16:creationId xmlns:a16="http://schemas.microsoft.com/office/drawing/2014/main" id="{AD0614B4-4058-413C-A6F6-A87442A199FD}"/>
            </a:ext>
          </a:extLst>
        </xdr:cNvPr>
        <xdr:cNvSpPr txBox="1"/>
      </xdr:nvSpPr>
      <xdr:spPr>
        <a:xfrm>
          <a:off x="5527221"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4" name="直線コネクタ 303">
          <a:extLst>
            <a:ext uri="{FF2B5EF4-FFF2-40B4-BE49-F238E27FC236}">
              <a16:creationId xmlns:a16="http://schemas.microsoft.com/office/drawing/2014/main" id="{CF8E4E9B-1329-48A3-84FE-7B2624B1A014}"/>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5" name="テキスト ボックス 304">
          <a:extLst>
            <a:ext uri="{FF2B5EF4-FFF2-40B4-BE49-F238E27FC236}">
              <a16:creationId xmlns:a16="http://schemas.microsoft.com/office/drawing/2014/main" id="{AD7B9FE1-B8FD-426F-9E2E-A82FB709B583}"/>
            </a:ext>
          </a:extLst>
        </xdr:cNvPr>
        <xdr:cNvSpPr txBox="1"/>
      </xdr:nvSpPr>
      <xdr:spPr>
        <a:xfrm>
          <a:off x="5527221"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6" name="直線コネクタ 305">
          <a:extLst>
            <a:ext uri="{FF2B5EF4-FFF2-40B4-BE49-F238E27FC236}">
              <a16:creationId xmlns:a16="http://schemas.microsoft.com/office/drawing/2014/main" id="{3754CE62-C74D-4218-8477-2E3EE75D0643}"/>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07" name="テキスト ボックス 306">
          <a:extLst>
            <a:ext uri="{FF2B5EF4-FFF2-40B4-BE49-F238E27FC236}">
              <a16:creationId xmlns:a16="http://schemas.microsoft.com/office/drawing/2014/main" id="{5F40EE1A-4FD5-4F50-AB77-9E81AE7DFC85}"/>
            </a:ext>
          </a:extLst>
        </xdr:cNvPr>
        <xdr:cNvSpPr txBox="1"/>
      </xdr:nvSpPr>
      <xdr:spPr>
        <a:xfrm>
          <a:off x="5527221"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a:extLst>
            <a:ext uri="{FF2B5EF4-FFF2-40B4-BE49-F238E27FC236}">
              <a16:creationId xmlns:a16="http://schemas.microsoft.com/office/drawing/2014/main" id="{23D160B1-2BEE-4A4C-9EA3-9FBE17486684}"/>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a:extLst>
            <a:ext uri="{FF2B5EF4-FFF2-40B4-BE49-F238E27FC236}">
              <a16:creationId xmlns:a16="http://schemas.microsoft.com/office/drawing/2014/main" id="{88F4A6BD-A9C2-4A12-BDE3-BB3DB83CBA7D}"/>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保健所】&#10;一人当たり面積グラフ枠">
          <a:extLst>
            <a:ext uri="{FF2B5EF4-FFF2-40B4-BE49-F238E27FC236}">
              <a16:creationId xmlns:a16="http://schemas.microsoft.com/office/drawing/2014/main" id="{AAD4F1D5-461A-40CF-9DFD-7A8831FE4F40}"/>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11" name="直線コネクタ 310">
          <a:extLst>
            <a:ext uri="{FF2B5EF4-FFF2-40B4-BE49-F238E27FC236}">
              <a16:creationId xmlns:a16="http://schemas.microsoft.com/office/drawing/2014/main" id="{9248F27F-6A4F-4053-B755-219B020EF4ED}"/>
            </a:ext>
          </a:extLst>
        </xdr:cNvPr>
        <xdr:cNvCxnSpPr/>
      </xdr:nvCxnSpPr>
      <xdr:spPr>
        <a:xfrm flipV="1">
          <a:off x="9427845" y="16363950"/>
          <a:ext cx="1270" cy="145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12" name="【保健所】&#10;一人当たり面積最小値テキスト">
          <a:extLst>
            <a:ext uri="{FF2B5EF4-FFF2-40B4-BE49-F238E27FC236}">
              <a16:creationId xmlns:a16="http://schemas.microsoft.com/office/drawing/2014/main" id="{3C882A4D-4793-4C12-8D06-00167B086F21}"/>
            </a:ext>
          </a:extLst>
        </xdr:cNvPr>
        <xdr:cNvSpPr txBox="1"/>
      </xdr:nvSpPr>
      <xdr:spPr>
        <a:xfrm>
          <a:off x="9477375"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13" name="直線コネクタ 312">
          <a:extLst>
            <a:ext uri="{FF2B5EF4-FFF2-40B4-BE49-F238E27FC236}">
              <a16:creationId xmlns:a16="http://schemas.microsoft.com/office/drawing/2014/main" id="{1030C6A6-94F2-47D0-99C0-D16BBF585E29}"/>
            </a:ext>
          </a:extLst>
        </xdr:cNvPr>
        <xdr:cNvCxnSpPr/>
      </xdr:nvCxnSpPr>
      <xdr:spPr>
        <a:xfrm>
          <a:off x="9363075" y="1782381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14" name="【保健所】&#10;一人当たり面積最大値テキスト">
          <a:extLst>
            <a:ext uri="{FF2B5EF4-FFF2-40B4-BE49-F238E27FC236}">
              <a16:creationId xmlns:a16="http://schemas.microsoft.com/office/drawing/2014/main" id="{F528FA02-A199-48F3-AA68-6BE09E5D3D3C}"/>
            </a:ext>
          </a:extLst>
        </xdr:cNvPr>
        <xdr:cNvSpPr txBox="1"/>
      </xdr:nvSpPr>
      <xdr:spPr>
        <a:xfrm>
          <a:off x="9477375" y="161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15" name="直線コネクタ 314">
          <a:extLst>
            <a:ext uri="{FF2B5EF4-FFF2-40B4-BE49-F238E27FC236}">
              <a16:creationId xmlns:a16="http://schemas.microsoft.com/office/drawing/2014/main" id="{92A7082C-9BDB-4590-A3DF-FFF1512410F0}"/>
            </a:ext>
          </a:extLst>
        </xdr:cNvPr>
        <xdr:cNvCxnSpPr/>
      </xdr:nvCxnSpPr>
      <xdr:spPr>
        <a:xfrm>
          <a:off x="9363075" y="163639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25416</xdr:rowOff>
    </xdr:from>
    <xdr:ext cx="469744" cy="259045"/>
    <xdr:sp macro="" textlink="">
      <xdr:nvSpPr>
        <xdr:cNvPr id="316" name="【保健所】&#10;一人当たり面積平均値テキスト">
          <a:extLst>
            <a:ext uri="{FF2B5EF4-FFF2-40B4-BE49-F238E27FC236}">
              <a16:creationId xmlns:a16="http://schemas.microsoft.com/office/drawing/2014/main" id="{77D982EC-8D45-4A33-BFB1-040F81231792}"/>
            </a:ext>
          </a:extLst>
        </xdr:cNvPr>
        <xdr:cNvSpPr txBox="1"/>
      </xdr:nvSpPr>
      <xdr:spPr>
        <a:xfrm>
          <a:off x="9477375" y="17173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17" name="フローチャート: 判断 316">
          <a:extLst>
            <a:ext uri="{FF2B5EF4-FFF2-40B4-BE49-F238E27FC236}">
              <a16:creationId xmlns:a16="http://schemas.microsoft.com/office/drawing/2014/main" id="{AFC3A7E5-F5EA-4441-AC3B-90AA76E27ECD}"/>
            </a:ext>
          </a:extLst>
        </xdr:cNvPr>
        <xdr:cNvSpPr/>
      </xdr:nvSpPr>
      <xdr:spPr>
        <a:xfrm>
          <a:off x="9401175" y="173189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18" name="フローチャート: 判断 317">
          <a:extLst>
            <a:ext uri="{FF2B5EF4-FFF2-40B4-BE49-F238E27FC236}">
              <a16:creationId xmlns:a16="http://schemas.microsoft.com/office/drawing/2014/main" id="{30977740-2BF9-4531-8282-98B6595E5648}"/>
            </a:ext>
          </a:extLst>
        </xdr:cNvPr>
        <xdr:cNvSpPr/>
      </xdr:nvSpPr>
      <xdr:spPr>
        <a:xfrm>
          <a:off x="8639175" y="17230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19" name="フローチャート: 判断 318">
          <a:extLst>
            <a:ext uri="{FF2B5EF4-FFF2-40B4-BE49-F238E27FC236}">
              <a16:creationId xmlns:a16="http://schemas.microsoft.com/office/drawing/2014/main" id="{9B00718C-0AAA-43E9-955E-7E686F03B260}"/>
            </a:ext>
          </a:extLst>
        </xdr:cNvPr>
        <xdr:cNvSpPr/>
      </xdr:nvSpPr>
      <xdr:spPr>
        <a:xfrm>
          <a:off x="7839075" y="172307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320" name="フローチャート: 判断 319">
          <a:extLst>
            <a:ext uri="{FF2B5EF4-FFF2-40B4-BE49-F238E27FC236}">
              <a16:creationId xmlns:a16="http://schemas.microsoft.com/office/drawing/2014/main" id="{0DE81BFB-ED27-4DCB-B910-CD296E57B30D}"/>
            </a:ext>
          </a:extLst>
        </xdr:cNvPr>
        <xdr:cNvSpPr/>
      </xdr:nvSpPr>
      <xdr:spPr>
        <a:xfrm>
          <a:off x="7029450" y="1723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321" name="フローチャート: 判断 320">
          <a:extLst>
            <a:ext uri="{FF2B5EF4-FFF2-40B4-BE49-F238E27FC236}">
              <a16:creationId xmlns:a16="http://schemas.microsoft.com/office/drawing/2014/main" id="{AF6F85E1-CD8B-44B9-A51C-8A1E9CB02023}"/>
            </a:ext>
          </a:extLst>
        </xdr:cNvPr>
        <xdr:cNvSpPr/>
      </xdr:nvSpPr>
      <xdr:spPr>
        <a:xfrm>
          <a:off x="6238875" y="175901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14AFFDA3-C710-4AA6-A489-0E6EE9A8B7D7}"/>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279C84F8-57FD-4FDB-B1C9-A3FF0FDE0CF9}"/>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C75DEE08-4993-4D1A-BB4D-0140763CC65F}"/>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C4877385-1209-44E8-856B-192D1367D93E}"/>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550BDE9E-1569-4BBA-8E77-77A32356C5F9}"/>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27" name="楕円 326">
          <a:extLst>
            <a:ext uri="{FF2B5EF4-FFF2-40B4-BE49-F238E27FC236}">
              <a16:creationId xmlns:a16="http://schemas.microsoft.com/office/drawing/2014/main" id="{FAAB0A6B-5337-4C6E-8BEA-507223E7762B}"/>
            </a:ext>
          </a:extLst>
        </xdr:cNvPr>
        <xdr:cNvSpPr/>
      </xdr:nvSpPr>
      <xdr:spPr>
        <a:xfrm>
          <a:off x="9401175" y="1759013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83838</xdr:rowOff>
    </xdr:from>
    <xdr:ext cx="469744" cy="259045"/>
    <xdr:sp macro="" textlink="">
      <xdr:nvSpPr>
        <xdr:cNvPr id="328" name="【保健所】&#10;一人当たり面積該当値テキスト">
          <a:extLst>
            <a:ext uri="{FF2B5EF4-FFF2-40B4-BE49-F238E27FC236}">
              <a16:creationId xmlns:a16="http://schemas.microsoft.com/office/drawing/2014/main" id="{89D82850-0449-4A8D-9513-8776E1CD3D04}"/>
            </a:ext>
          </a:extLst>
        </xdr:cNvPr>
        <xdr:cNvSpPr txBox="1"/>
      </xdr:nvSpPr>
      <xdr:spPr>
        <a:xfrm>
          <a:off x="9477375" y="1757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329" name="楕円 328">
          <a:extLst>
            <a:ext uri="{FF2B5EF4-FFF2-40B4-BE49-F238E27FC236}">
              <a16:creationId xmlns:a16="http://schemas.microsoft.com/office/drawing/2014/main" id="{FDB0C500-DC48-4B9C-906D-7E695D781EFC}"/>
            </a:ext>
          </a:extLst>
        </xdr:cNvPr>
        <xdr:cNvSpPr/>
      </xdr:nvSpPr>
      <xdr:spPr>
        <a:xfrm>
          <a:off x="8639175" y="17590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156211</xdr:rowOff>
    </xdr:to>
    <xdr:cxnSp macro="">
      <xdr:nvCxnSpPr>
        <xdr:cNvPr id="330" name="直線コネクタ 329">
          <a:extLst>
            <a:ext uri="{FF2B5EF4-FFF2-40B4-BE49-F238E27FC236}">
              <a16:creationId xmlns:a16="http://schemas.microsoft.com/office/drawing/2014/main" id="{61CDB541-C164-43D7-926C-124CAC2EF1BD}"/>
            </a:ext>
          </a:extLst>
        </xdr:cNvPr>
        <xdr:cNvCxnSpPr/>
      </xdr:nvCxnSpPr>
      <xdr:spPr>
        <a:xfrm>
          <a:off x="8686800" y="176472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31" name="楕円 330">
          <a:extLst>
            <a:ext uri="{FF2B5EF4-FFF2-40B4-BE49-F238E27FC236}">
              <a16:creationId xmlns:a16="http://schemas.microsoft.com/office/drawing/2014/main" id="{3049C94D-9284-4272-BC69-1E76554F59DB}"/>
            </a:ext>
          </a:extLst>
        </xdr:cNvPr>
        <xdr:cNvSpPr/>
      </xdr:nvSpPr>
      <xdr:spPr>
        <a:xfrm>
          <a:off x="7839075" y="175901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107</xdr:row>
      <xdr:rowOff>156211</xdr:rowOff>
    </xdr:to>
    <xdr:cxnSp macro="">
      <xdr:nvCxnSpPr>
        <xdr:cNvPr id="332" name="直線コネクタ 331">
          <a:extLst>
            <a:ext uri="{FF2B5EF4-FFF2-40B4-BE49-F238E27FC236}">
              <a16:creationId xmlns:a16="http://schemas.microsoft.com/office/drawing/2014/main" id="{102992CF-5296-46D2-B152-CB42DE7CA3E8}"/>
            </a:ext>
          </a:extLst>
        </xdr:cNvPr>
        <xdr:cNvCxnSpPr/>
      </xdr:nvCxnSpPr>
      <xdr:spPr>
        <a:xfrm>
          <a:off x="7886700" y="1764728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333" name="n_1aveValue【保健所】&#10;一人当たり面積">
          <a:extLst>
            <a:ext uri="{FF2B5EF4-FFF2-40B4-BE49-F238E27FC236}">
              <a16:creationId xmlns:a16="http://schemas.microsoft.com/office/drawing/2014/main" id="{63AB0035-1E56-43B1-BA5A-7E1F102A40E2}"/>
            </a:ext>
          </a:extLst>
        </xdr:cNvPr>
        <xdr:cNvSpPr txBox="1"/>
      </xdr:nvSpPr>
      <xdr:spPr>
        <a:xfrm>
          <a:off x="8458277"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334" name="n_2aveValue【保健所】&#10;一人当たり面積">
          <a:extLst>
            <a:ext uri="{FF2B5EF4-FFF2-40B4-BE49-F238E27FC236}">
              <a16:creationId xmlns:a16="http://schemas.microsoft.com/office/drawing/2014/main" id="{912A9881-0CD2-40D6-8A5E-CC45BA51E1F5}"/>
            </a:ext>
          </a:extLst>
        </xdr:cNvPr>
        <xdr:cNvSpPr txBox="1"/>
      </xdr:nvSpPr>
      <xdr:spPr>
        <a:xfrm>
          <a:off x="7677227"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335" name="n_3aveValue【保健所】&#10;一人当たり面積">
          <a:extLst>
            <a:ext uri="{FF2B5EF4-FFF2-40B4-BE49-F238E27FC236}">
              <a16:creationId xmlns:a16="http://schemas.microsoft.com/office/drawing/2014/main" id="{97CCB248-64D2-44C5-8E3B-D7EEAAF83D5E}"/>
            </a:ext>
          </a:extLst>
        </xdr:cNvPr>
        <xdr:cNvSpPr txBox="1"/>
      </xdr:nvSpPr>
      <xdr:spPr>
        <a:xfrm>
          <a:off x="6867602"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52088</xdr:rowOff>
    </xdr:from>
    <xdr:ext cx="469744" cy="259045"/>
    <xdr:sp macro="" textlink="">
      <xdr:nvSpPr>
        <xdr:cNvPr id="336" name="n_4aveValue【保健所】&#10;一人当たり面積">
          <a:extLst>
            <a:ext uri="{FF2B5EF4-FFF2-40B4-BE49-F238E27FC236}">
              <a16:creationId xmlns:a16="http://schemas.microsoft.com/office/drawing/2014/main" id="{42E86C42-C3A7-4E84-8252-EC1578A517D6}"/>
            </a:ext>
          </a:extLst>
        </xdr:cNvPr>
        <xdr:cNvSpPr txBox="1"/>
      </xdr:nvSpPr>
      <xdr:spPr>
        <a:xfrm>
          <a:off x="6067502" y="1736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26688</xdr:rowOff>
    </xdr:from>
    <xdr:ext cx="469744" cy="259045"/>
    <xdr:sp macro="" textlink="">
      <xdr:nvSpPr>
        <xdr:cNvPr id="337" name="n_1mainValue【保健所】&#10;一人当たり面積">
          <a:extLst>
            <a:ext uri="{FF2B5EF4-FFF2-40B4-BE49-F238E27FC236}">
              <a16:creationId xmlns:a16="http://schemas.microsoft.com/office/drawing/2014/main" id="{7E5885E2-12A3-4782-9D50-610D3E3543F5}"/>
            </a:ext>
          </a:extLst>
        </xdr:cNvPr>
        <xdr:cNvSpPr txBox="1"/>
      </xdr:nvSpPr>
      <xdr:spPr>
        <a:xfrm>
          <a:off x="8458277" y="1768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338" name="n_2mainValue【保健所】&#10;一人当たり面積">
          <a:extLst>
            <a:ext uri="{FF2B5EF4-FFF2-40B4-BE49-F238E27FC236}">
              <a16:creationId xmlns:a16="http://schemas.microsoft.com/office/drawing/2014/main" id="{3AA43FAC-6374-4820-B21E-E6C0BA3B64B2}"/>
            </a:ext>
          </a:extLst>
        </xdr:cNvPr>
        <xdr:cNvSpPr txBox="1"/>
      </xdr:nvSpPr>
      <xdr:spPr>
        <a:xfrm>
          <a:off x="7677227" y="1768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a:extLst>
            <a:ext uri="{FF2B5EF4-FFF2-40B4-BE49-F238E27FC236}">
              <a16:creationId xmlns:a16="http://schemas.microsoft.com/office/drawing/2014/main" id="{D1B71CE1-52CB-4B7B-84EA-3CC5E065C2F1}"/>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40" name="正方形/長方形 339">
          <a:extLst>
            <a:ext uri="{FF2B5EF4-FFF2-40B4-BE49-F238E27FC236}">
              <a16:creationId xmlns:a16="http://schemas.microsoft.com/office/drawing/2014/main" id="{DCB0E0F3-AA92-43A1-A0BB-5062E3B32517}"/>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41" name="正方形/長方形 340">
          <a:extLst>
            <a:ext uri="{FF2B5EF4-FFF2-40B4-BE49-F238E27FC236}">
              <a16:creationId xmlns:a16="http://schemas.microsoft.com/office/drawing/2014/main" id="{DC9B067F-EA26-4574-88BE-093C15A50C4F}"/>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42" name="正方形/長方形 341">
          <a:extLst>
            <a:ext uri="{FF2B5EF4-FFF2-40B4-BE49-F238E27FC236}">
              <a16:creationId xmlns:a16="http://schemas.microsoft.com/office/drawing/2014/main" id="{3B5EF061-058A-45D5-B023-8A20F0D6B6A4}"/>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43" name="正方形/長方形 342">
          <a:extLst>
            <a:ext uri="{FF2B5EF4-FFF2-40B4-BE49-F238E27FC236}">
              <a16:creationId xmlns:a16="http://schemas.microsoft.com/office/drawing/2014/main" id="{9681672C-3E6A-4934-BB20-AB8FB3E0282F}"/>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93DBBA5E-3B0B-4BD4-9817-7089CBBCB05B}"/>
            </a:ext>
          </a:extLst>
        </xdr:cNvPr>
        <xdr:cNvSpPr/>
      </xdr:nvSpPr>
      <xdr:spPr>
        <a:xfrm>
          <a:off x="112109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5" name="正方形/長方形 344">
          <a:extLst>
            <a:ext uri="{FF2B5EF4-FFF2-40B4-BE49-F238E27FC236}">
              <a16:creationId xmlns:a16="http://schemas.microsoft.com/office/drawing/2014/main" id="{F58ECAA9-C65C-44FD-927A-0750333936CB}"/>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46" name="正方形/長方形 345">
          <a:extLst>
            <a:ext uri="{FF2B5EF4-FFF2-40B4-BE49-F238E27FC236}">
              <a16:creationId xmlns:a16="http://schemas.microsoft.com/office/drawing/2014/main" id="{5E161812-91E5-4B33-940A-84E62857F05F}"/>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47" name="正方形/長方形 346">
          <a:extLst>
            <a:ext uri="{FF2B5EF4-FFF2-40B4-BE49-F238E27FC236}">
              <a16:creationId xmlns:a16="http://schemas.microsoft.com/office/drawing/2014/main" id="{DDF6F347-B376-457B-B8DF-BE4AA9C5866D}"/>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48" name="正方形/長方形 347">
          <a:extLst>
            <a:ext uri="{FF2B5EF4-FFF2-40B4-BE49-F238E27FC236}">
              <a16:creationId xmlns:a16="http://schemas.microsoft.com/office/drawing/2014/main" id="{C1C5BEB3-6580-4C8F-B690-B77F584DBF8A}"/>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49" name="正方形/長方形 348">
          <a:extLst>
            <a:ext uri="{FF2B5EF4-FFF2-40B4-BE49-F238E27FC236}">
              <a16:creationId xmlns:a16="http://schemas.microsoft.com/office/drawing/2014/main" id="{CC71C36D-95F9-45F6-8EAA-D6954BC18C46}"/>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a:extLst>
            <a:ext uri="{FF2B5EF4-FFF2-40B4-BE49-F238E27FC236}">
              <a16:creationId xmlns:a16="http://schemas.microsoft.com/office/drawing/2014/main" id="{02EE91A1-E250-4211-8D5D-F1D2FA80E03D}"/>
            </a:ext>
          </a:extLst>
        </xdr:cNvPr>
        <xdr:cNvSpPr/>
      </xdr:nvSpPr>
      <xdr:spPr>
        <a:xfrm>
          <a:off x="164592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a:extLst>
            <a:ext uri="{FF2B5EF4-FFF2-40B4-BE49-F238E27FC236}">
              <a16:creationId xmlns:a16="http://schemas.microsoft.com/office/drawing/2014/main" id="{09977A7F-7A1C-4D21-A8CA-39104ACC757E}"/>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52" name="正方形/長方形 351">
          <a:extLst>
            <a:ext uri="{FF2B5EF4-FFF2-40B4-BE49-F238E27FC236}">
              <a16:creationId xmlns:a16="http://schemas.microsoft.com/office/drawing/2014/main" id="{B818A4F1-75E6-47B1-B0E8-26F9AFCF0F37}"/>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53" name="正方形/長方形 352">
          <a:extLst>
            <a:ext uri="{FF2B5EF4-FFF2-40B4-BE49-F238E27FC236}">
              <a16:creationId xmlns:a16="http://schemas.microsoft.com/office/drawing/2014/main" id="{B43576B0-70EF-4D84-9E98-E46A98ADB953}"/>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54" name="正方形/長方形 353">
          <a:extLst>
            <a:ext uri="{FF2B5EF4-FFF2-40B4-BE49-F238E27FC236}">
              <a16:creationId xmlns:a16="http://schemas.microsoft.com/office/drawing/2014/main" id="{307F1685-D87B-4E1E-9603-1D684C54DA8E}"/>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55" name="正方形/長方形 354">
          <a:extLst>
            <a:ext uri="{FF2B5EF4-FFF2-40B4-BE49-F238E27FC236}">
              <a16:creationId xmlns:a16="http://schemas.microsoft.com/office/drawing/2014/main" id="{145A69E1-6ED1-49CB-AD11-CA036B693821}"/>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a:extLst>
            <a:ext uri="{FF2B5EF4-FFF2-40B4-BE49-F238E27FC236}">
              <a16:creationId xmlns:a16="http://schemas.microsoft.com/office/drawing/2014/main" id="{226B3203-2710-4EB4-BB0E-553AE1505CF6}"/>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a:extLst>
            <a:ext uri="{FF2B5EF4-FFF2-40B4-BE49-F238E27FC236}">
              <a16:creationId xmlns:a16="http://schemas.microsoft.com/office/drawing/2014/main" id="{EEAA1308-62FB-4405-880E-FE5A639600BA}"/>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a:extLst>
            <a:ext uri="{FF2B5EF4-FFF2-40B4-BE49-F238E27FC236}">
              <a16:creationId xmlns:a16="http://schemas.microsoft.com/office/drawing/2014/main" id="{D73FBA99-E624-498B-A63A-156D59BEE665}"/>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9" name="テキスト ボックス 358">
          <a:extLst>
            <a:ext uri="{FF2B5EF4-FFF2-40B4-BE49-F238E27FC236}">
              <a16:creationId xmlns:a16="http://schemas.microsoft.com/office/drawing/2014/main" id="{8F70A7B0-8EAC-40DC-9D0F-F35D63455850}"/>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60" name="直線コネクタ 359">
          <a:extLst>
            <a:ext uri="{FF2B5EF4-FFF2-40B4-BE49-F238E27FC236}">
              <a16:creationId xmlns:a16="http://schemas.microsoft.com/office/drawing/2014/main" id="{361B7BAA-CCAD-4595-9E9D-4AC2D51C4EC9}"/>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61" name="テキスト ボックス 360">
          <a:extLst>
            <a:ext uri="{FF2B5EF4-FFF2-40B4-BE49-F238E27FC236}">
              <a16:creationId xmlns:a16="http://schemas.microsoft.com/office/drawing/2014/main" id="{BA59E5D6-54C0-4BE6-8AEE-8D4FD5C5DBCD}"/>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62" name="直線コネクタ 361">
          <a:extLst>
            <a:ext uri="{FF2B5EF4-FFF2-40B4-BE49-F238E27FC236}">
              <a16:creationId xmlns:a16="http://schemas.microsoft.com/office/drawing/2014/main" id="{28E2DA3A-FBE9-41CB-9E21-726EBF1E637D}"/>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63" name="テキスト ボックス 362">
          <a:extLst>
            <a:ext uri="{FF2B5EF4-FFF2-40B4-BE49-F238E27FC236}">
              <a16:creationId xmlns:a16="http://schemas.microsoft.com/office/drawing/2014/main" id="{D79CEE50-F5E9-4AC9-9E63-303FA9A7ACD3}"/>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64" name="直線コネクタ 363">
          <a:extLst>
            <a:ext uri="{FF2B5EF4-FFF2-40B4-BE49-F238E27FC236}">
              <a16:creationId xmlns:a16="http://schemas.microsoft.com/office/drawing/2014/main" id="{D0B7C412-21F4-41AF-928D-32A1B8BEC124}"/>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65" name="テキスト ボックス 364">
          <a:extLst>
            <a:ext uri="{FF2B5EF4-FFF2-40B4-BE49-F238E27FC236}">
              <a16:creationId xmlns:a16="http://schemas.microsoft.com/office/drawing/2014/main" id="{D3DBD254-7A97-491C-A7D9-45A8C2EDC9F7}"/>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66" name="直線コネクタ 365">
          <a:extLst>
            <a:ext uri="{FF2B5EF4-FFF2-40B4-BE49-F238E27FC236}">
              <a16:creationId xmlns:a16="http://schemas.microsoft.com/office/drawing/2014/main" id="{9FE567C9-7655-440A-B4A0-AA46DD06AFE9}"/>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67" name="テキスト ボックス 366">
          <a:extLst>
            <a:ext uri="{FF2B5EF4-FFF2-40B4-BE49-F238E27FC236}">
              <a16:creationId xmlns:a16="http://schemas.microsoft.com/office/drawing/2014/main" id="{96B63752-B96D-43B5-9C54-A7944A61CD11}"/>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8" name="直線コネクタ 367">
          <a:extLst>
            <a:ext uri="{FF2B5EF4-FFF2-40B4-BE49-F238E27FC236}">
              <a16:creationId xmlns:a16="http://schemas.microsoft.com/office/drawing/2014/main" id="{8F785D5A-F92C-49F9-B5A2-B59C0B15B314}"/>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9" name="テキスト ボックス 368">
          <a:extLst>
            <a:ext uri="{FF2B5EF4-FFF2-40B4-BE49-F238E27FC236}">
              <a16:creationId xmlns:a16="http://schemas.microsoft.com/office/drawing/2014/main" id="{96B9CD50-20C5-481D-AAF7-049BB48F2C95}"/>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0" name="【警察施設】&#10;有形固定資産減価償却率グラフ枠">
          <a:extLst>
            <a:ext uri="{FF2B5EF4-FFF2-40B4-BE49-F238E27FC236}">
              <a16:creationId xmlns:a16="http://schemas.microsoft.com/office/drawing/2014/main" id="{912DB2B7-C224-4B42-BFF1-D3EB41C604D0}"/>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64</xdr:row>
      <xdr:rowOff>9144</xdr:rowOff>
    </xdr:to>
    <xdr:cxnSp macro="">
      <xdr:nvCxnSpPr>
        <xdr:cNvPr id="371" name="直線コネクタ 370">
          <a:extLst>
            <a:ext uri="{FF2B5EF4-FFF2-40B4-BE49-F238E27FC236}">
              <a16:creationId xmlns:a16="http://schemas.microsoft.com/office/drawing/2014/main" id="{2C8410F1-B544-4881-9518-5C84D0C7603A}"/>
            </a:ext>
          </a:extLst>
        </xdr:cNvPr>
        <xdr:cNvCxnSpPr/>
      </xdr:nvCxnSpPr>
      <xdr:spPr>
        <a:xfrm flipV="1">
          <a:off x="14695170" y="9087866"/>
          <a:ext cx="1269" cy="129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12971</xdr:rowOff>
    </xdr:from>
    <xdr:ext cx="405111" cy="259045"/>
    <xdr:sp macro="" textlink="">
      <xdr:nvSpPr>
        <xdr:cNvPr id="372" name="【警察施設】&#10;有形固定資産減価償却率最小値テキスト">
          <a:extLst>
            <a:ext uri="{FF2B5EF4-FFF2-40B4-BE49-F238E27FC236}">
              <a16:creationId xmlns:a16="http://schemas.microsoft.com/office/drawing/2014/main" id="{F9B344AA-D3EF-4B21-AA60-2A6B771E6DCA}"/>
            </a:ext>
          </a:extLst>
        </xdr:cNvPr>
        <xdr:cNvSpPr txBox="1"/>
      </xdr:nvSpPr>
      <xdr:spPr>
        <a:xfrm>
          <a:off x="14744700" y="1038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xdr:rowOff>
    </xdr:from>
    <xdr:to>
      <xdr:col>86</xdr:col>
      <xdr:colOff>25400</xdr:colOff>
      <xdr:row>64</xdr:row>
      <xdr:rowOff>9144</xdr:rowOff>
    </xdr:to>
    <xdr:cxnSp macro="">
      <xdr:nvCxnSpPr>
        <xdr:cNvPr id="373" name="直線コネクタ 372">
          <a:extLst>
            <a:ext uri="{FF2B5EF4-FFF2-40B4-BE49-F238E27FC236}">
              <a16:creationId xmlns:a16="http://schemas.microsoft.com/office/drawing/2014/main" id="{D98C02C3-80D3-49F8-9FAF-45B9CEA1E72B}"/>
            </a:ext>
          </a:extLst>
        </xdr:cNvPr>
        <xdr:cNvCxnSpPr/>
      </xdr:nvCxnSpPr>
      <xdr:spPr>
        <a:xfrm>
          <a:off x="14611350" y="1038504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374" name="【警察施設】&#10;有形固定資産減価償却率最大値テキスト">
          <a:extLst>
            <a:ext uri="{FF2B5EF4-FFF2-40B4-BE49-F238E27FC236}">
              <a16:creationId xmlns:a16="http://schemas.microsoft.com/office/drawing/2014/main" id="{EC4DD502-4732-40D5-A965-90E2FD3566D3}"/>
            </a:ext>
          </a:extLst>
        </xdr:cNvPr>
        <xdr:cNvSpPr txBox="1"/>
      </xdr:nvSpPr>
      <xdr:spPr>
        <a:xfrm>
          <a:off x="14744700" y="8885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375" name="直線コネクタ 374">
          <a:extLst>
            <a:ext uri="{FF2B5EF4-FFF2-40B4-BE49-F238E27FC236}">
              <a16:creationId xmlns:a16="http://schemas.microsoft.com/office/drawing/2014/main" id="{A6BABDD8-D23D-42A3-B1A9-3103EE90F834}"/>
            </a:ext>
          </a:extLst>
        </xdr:cNvPr>
        <xdr:cNvCxnSpPr/>
      </xdr:nvCxnSpPr>
      <xdr:spPr>
        <a:xfrm>
          <a:off x="14611350" y="908786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127525</xdr:rowOff>
    </xdr:from>
    <xdr:ext cx="405111" cy="259045"/>
    <xdr:sp macro="" textlink="">
      <xdr:nvSpPr>
        <xdr:cNvPr id="376" name="【警察施設】&#10;有形固定資産減価償却率平均値テキスト">
          <a:extLst>
            <a:ext uri="{FF2B5EF4-FFF2-40B4-BE49-F238E27FC236}">
              <a16:creationId xmlns:a16="http://schemas.microsoft.com/office/drawing/2014/main" id="{06383A8E-37E0-472E-A517-1417FDAE4BF0}"/>
            </a:ext>
          </a:extLst>
        </xdr:cNvPr>
        <xdr:cNvSpPr txBox="1"/>
      </xdr:nvSpPr>
      <xdr:spPr>
        <a:xfrm>
          <a:off x="14744700" y="9363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377" name="フローチャート: 判断 376">
          <a:extLst>
            <a:ext uri="{FF2B5EF4-FFF2-40B4-BE49-F238E27FC236}">
              <a16:creationId xmlns:a16="http://schemas.microsoft.com/office/drawing/2014/main" id="{16CF5CB0-250D-4C1D-BE47-CE5FE1CFCDFF}"/>
            </a:ext>
          </a:extLst>
        </xdr:cNvPr>
        <xdr:cNvSpPr/>
      </xdr:nvSpPr>
      <xdr:spPr>
        <a:xfrm>
          <a:off x="14649450" y="950899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378" name="フローチャート: 判断 377">
          <a:extLst>
            <a:ext uri="{FF2B5EF4-FFF2-40B4-BE49-F238E27FC236}">
              <a16:creationId xmlns:a16="http://schemas.microsoft.com/office/drawing/2014/main" id="{CA8B8CB2-1323-41CB-BBF1-02A1806853A4}"/>
            </a:ext>
          </a:extLst>
        </xdr:cNvPr>
        <xdr:cNvSpPr/>
      </xdr:nvSpPr>
      <xdr:spPr>
        <a:xfrm>
          <a:off x="13887450" y="94843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111506</xdr:rowOff>
    </xdr:from>
    <xdr:to>
      <xdr:col>76</xdr:col>
      <xdr:colOff>165100</xdr:colOff>
      <xdr:row>58</xdr:row>
      <xdr:rowOff>41656</xdr:rowOff>
    </xdr:to>
    <xdr:sp macro="" textlink="">
      <xdr:nvSpPr>
        <xdr:cNvPr id="379" name="フローチャート: 判断 378">
          <a:extLst>
            <a:ext uri="{FF2B5EF4-FFF2-40B4-BE49-F238E27FC236}">
              <a16:creationId xmlns:a16="http://schemas.microsoft.com/office/drawing/2014/main" id="{04894ED2-370F-40D0-A118-4588B9195323}"/>
            </a:ext>
          </a:extLst>
        </xdr:cNvPr>
        <xdr:cNvSpPr/>
      </xdr:nvSpPr>
      <xdr:spPr>
        <a:xfrm>
          <a:off x="13096875" y="93507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54356</xdr:rowOff>
    </xdr:from>
    <xdr:to>
      <xdr:col>72</xdr:col>
      <xdr:colOff>38100</xdr:colOff>
      <xdr:row>58</xdr:row>
      <xdr:rowOff>155956</xdr:rowOff>
    </xdr:to>
    <xdr:sp macro="" textlink="">
      <xdr:nvSpPr>
        <xdr:cNvPr id="380" name="フローチャート: 判断 379">
          <a:extLst>
            <a:ext uri="{FF2B5EF4-FFF2-40B4-BE49-F238E27FC236}">
              <a16:creationId xmlns:a16="http://schemas.microsoft.com/office/drawing/2014/main" id="{4A1A3CC5-6771-4FB8-813B-E3F0C724EE21}"/>
            </a:ext>
          </a:extLst>
        </xdr:cNvPr>
        <xdr:cNvSpPr/>
      </xdr:nvSpPr>
      <xdr:spPr>
        <a:xfrm>
          <a:off x="12296775" y="94555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381" name="フローチャート: 判断 380">
          <a:extLst>
            <a:ext uri="{FF2B5EF4-FFF2-40B4-BE49-F238E27FC236}">
              <a16:creationId xmlns:a16="http://schemas.microsoft.com/office/drawing/2014/main" id="{847C92DB-4B4A-4542-B2F8-9E092CE120C7}"/>
            </a:ext>
          </a:extLst>
        </xdr:cNvPr>
        <xdr:cNvSpPr/>
      </xdr:nvSpPr>
      <xdr:spPr>
        <a:xfrm>
          <a:off x="11487150" y="990701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7BD35632-7A13-4B94-A92B-D9690D33D619}"/>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E2F0D012-BCC5-4740-800E-6D000D72CABC}"/>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C9C95706-AD9D-4A08-BB94-9221311F64FD}"/>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229342B5-1741-44FF-A479-A50EA9EEDA09}"/>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0CA9AC40-5008-4AB4-9277-F9173C62CF4C}"/>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387" name="楕円 386">
          <a:extLst>
            <a:ext uri="{FF2B5EF4-FFF2-40B4-BE49-F238E27FC236}">
              <a16:creationId xmlns:a16="http://schemas.microsoft.com/office/drawing/2014/main" id="{F2ED727E-1402-4AEF-AEEF-6A7BB4D6F22E}"/>
            </a:ext>
          </a:extLst>
        </xdr:cNvPr>
        <xdr:cNvSpPr/>
      </xdr:nvSpPr>
      <xdr:spPr>
        <a:xfrm>
          <a:off x="14649450" y="950899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83075</xdr:rowOff>
    </xdr:from>
    <xdr:ext cx="405111" cy="259045"/>
    <xdr:sp macro="" textlink="">
      <xdr:nvSpPr>
        <xdr:cNvPr id="388" name="【警察施設】&#10;有形固定資産減価償却率該当値テキスト">
          <a:extLst>
            <a:ext uri="{FF2B5EF4-FFF2-40B4-BE49-F238E27FC236}">
              <a16:creationId xmlns:a16="http://schemas.microsoft.com/office/drawing/2014/main" id="{345C208D-C757-4362-9B80-A0067DC47130}"/>
            </a:ext>
          </a:extLst>
        </xdr:cNvPr>
        <xdr:cNvSpPr txBox="1"/>
      </xdr:nvSpPr>
      <xdr:spPr>
        <a:xfrm>
          <a:off x="14744700" y="948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54356</xdr:rowOff>
    </xdr:from>
    <xdr:to>
      <xdr:col>81</xdr:col>
      <xdr:colOff>101600</xdr:colOff>
      <xdr:row>58</xdr:row>
      <xdr:rowOff>155956</xdr:rowOff>
    </xdr:to>
    <xdr:sp macro="" textlink="">
      <xdr:nvSpPr>
        <xdr:cNvPr id="389" name="楕円 388">
          <a:extLst>
            <a:ext uri="{FF2B5EF4-FFF2-40B4-BE49-F238E27FC236}">
              <a16:creationId xmlns:a16="http://schemas.microsoft.com/office/drawing/2014/main" id="{0D71CD98-1A3A-4BED-8A16-865CB51BD44B}"/>
            </a:ext>
          </a:extLst>
        </xdr:cNvPr>
        <xdr:cNvSpPr/>
      </xdr:nvSpPr>
      <xdr:spPr>
        <a:xfrm>
          <a:off x="13887450" y="945553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105156</xdr:rowOff>
    </xdr:from>
    <xdr:to>
      <xdr:col>85</xdr:col>
      <xdr:colOff>127000</xdr:colOff>
      <xdr:row>58</xdr:row>
      <xdr:rowOff>155448</xdr:rowOff>
    </xdr:to>
    <xdr:cxnSp macro="">
      <xdr:nvCxnSpPr>
        <xdr:cNvPr id="390" name="直線コネクタ 389">
          <a:extLst>
            <a:ext uri="{FF2B5EF4-FFF2-40B4-BE49-F238E27FC236}">
              <a16:creationId xmlns:a16="http://schemas.microsoft.com/office/drawing/2014/main" id="{06436A28-CD0A-41F1-84C5-3A11999E688F}"/>
            </a:ext>
          </a:extLst>
        </xdr:cNvPr>
        <xdr:cNvCxnSpPr/>
      </xdr:nvCxnSpPr>
      <xdr:spPr>
        <a:xfrm>
          <a:off x="13935075" y="9503156"/>
          <a:ext cx="762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159512</xdr:rowOff>
    </xdr:from>
    <xdr:to>
      <xdr:col>76</xdr:col>
      <xdr:colOff>165100</xdr:colOff>
      <xdr:row>59</xdr:row>
      <xdr:rowOff>89662</xdr:rowOff>
    </xdr:to>
    <xdr:sp macro="" textlink="">
      <xdr:nvSpPr>
        <xdr:cNvPr id="391" name="楕円 390">
          <a:extLst>
            <a:ext uri="{FF2B5EF4-FFF2-40B4-BE49-F238E27FC236}">
              <a16:creationId xmlns:a16="http://schemas.microsoft.com/office/drawing/2014/main" id="{E6E834AA-8A85-4DAA-9223-A6DC3A172037}"/>
            </a:ext>
          </a:extLst>
        </xdr:cNvPr>
        <xdr:cNvSpPr/>
      </xdr:nvSpPr>
      <xdr:spPr>
        <a:xfrm>
          <a:off x="13096875" y="95638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105156</xdr:rowOff>
    </xdr:from>
    <xdr:to>
      <xdr:col>81</xdr:col>
      <xdr:colOff>50800</xdr:colOff>
      <xdr:row>59</xdr:row>
      <xdr:rowOff>38862</xdr:rowOff>
    </xdr:to>
    <xdr:cxnSp macro="">
      <xdr:nvCxnSpPr>
        <xdr:cNvPr id="392" name="直線コネクタ 391">
          <a:extLst>
            <a:ext uri="{FF2B5EF4-FFF2-40B4-BE49-F238E27FC236}">
              <a16:creationId xmlns:a16="http://schemas.microsoft.com/office/drawing/2014/main" id="{7E32DDAC-C56C-46FB-9F5B-4876E614AF6B}"/>
            </a:ext>
          </a:extLst>
        </xdr:cNvPr>
        <xdr:cNvCxnSpPr/>
      </xdr:nvCxnSpPr>
      <xdr:spPr>
        <a:xfrm flipV="1">
          <a:off x="13144500" y="9503156"/>
          <a:ext cx="790575"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7637</xdr:rowOff>
    </xdr:from>
    <xdr:ext cx="405111" cy="259045"/>
    <xdr:sp macro="" textlink="">
      <xdr:nvSpPr>
        <xdr:cNvPr id="393" name="n_1aveValue【警察施設】&#10;有形固定資産減価償却率">
          <a:extLst>
            <a:ext uri="{FF2B5EF4-FFF2-40B4-BE49-F238E27FC236}">
              <a16:creationId xmlns:a16="http://schemas.microsoft.com/office/drawing/2014/main" id="{64C023CB-E27A-4665-81F9-350D9ACEB474}"/>
            </a:ext>
          </a:extLst>
        </xdr:cNvPr>
        <xdr:cNvSpPr txBox="1"/>
      </xdr:nvSpPr>
      <xdr:spPr>
        <a:xfrm>
          <a:off x="13745219"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58183</xdr:rowOff>
    </xdr:from>
    <xdr:ext cx="405111" cy="259045"/>
    <xdr:sp macro="" textlink="">
      <xdr:nvSpPr>
        <xdr:cNvPr id="394" name="n_2aveValue【警察施設】&#10;有形固定資産減価償却率">
          <a:extLst>
            <a:ext uri="{FF2B5EF4-FFF2-40B4-BE49-F238E27FC236}">
              <a16:creationId xmlns:a16="http://schemas.microsoft.com/office/drawing/2014/main" id="{E3A8DD25-3E8F-4747-BECE-31A4358E2C2A}"/>
            </a:ext>
          </a:extLst>
        </xdr:cNvPr>
        <xdr:cNvSpPr txBox="1"/>
      </xdr:nvSpPr>
      <xdr:spPr>
        <a:xfrm>
          <a:off x="12964169" y="91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1033</xdr:rowOff>
    </xdr:from>
    <xdr:ext cx="405111" cy="259045"/>
    <xdr:sp macro="" textlink="">
      <xdr:nvSpPr>
        <xdr:cNvPr id="395" name="n_3aveValue【警察施設】&#10;有形固定資産減価償却率">
          <a:extLst>
            <a:ext uri="{FF2B5EF4-FFF2-40B4-BE49-F238E27FC236}">
              <a16:creationId xmlns:a16="http://schemas.microsoft.com/office/drawing/2014/main" id="{306FD41D-5E7D-4377-8CAF-F38B93FD5744}"/>
            </a:ext>
          </a:extLst>
        </xdr:cNvPr>
        <xdr:cNvSpPr txBox="1"/>
      </xdr:nvSpPr>
      <xdr:spPr>
        <a:xfrm>
          <a:off x="12164069" y="924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396" name="n_4aveValue【警察施設】&#10;有形固定資産減価償却率">
          <a:extLst>
            <a:ext uri="{FF2B5EF4-FFF2-40B4-BE49-F238E27FC236}">
              <a16:creationId xmlns:a16="http://schemas.microsoft.com/office/drawing/2014/main" id="{EB29C9A0-C1E0-4DCA-8000-C0C91C3066C8}"/>
            </a:ext>
          </a:extLst>
        </xdr:cNvPr>
        <xdr:cNvSpPr txBox="1"/>
      </xdr:nvSpPr>
      <xdr:spPr>
        <a:xfrm>
          <a:off x="11354444" y="9704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1033</xdr:rowOff>
    </xdr:from>
    <xdr:ext cx="405111" cy="259045"/>
    <xdr:sp macro="" textlink="">
      <xdr:nvSpPr>
        <xdr:cNvPr id="397" name="n_1mainValue【警察施設】&#10;有形固定資産減価償却率">
          <a:extLst>
            <a:ext uri="{FF2B5EF4-FFF2-40B4-BE49-F238E27FC236}">
              <a16:creationId xmlns:a16="http://schemas.microsoft.com/office/drawing/2014/main" id="{6B1B0EE6-736B-4529-97B8-3FEF8FCA8CF1}"/>
            </a:ext>
          </a:extLst>
        </xdr:cNvPr>
        <xdr:cNvSpPr txBox="1"/>
      </xdr:nvSpPr>
      <xdr:spPr>
        <a:xfrm>
          <a:off x="13745219" y="924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80789</xdr:rowOff>
    </xdr:from>
    <xdr:ext cx="405111" cy="259045"/>
    <xdr:sp macro="" textlink="">
      <xdr:nvSpPr>
        <xdr:cNvPr id="398" name="n_2mainValue【警察施設】&#10;有形固定資産減価償却率">
          <a:extLst>
            <a:ext uri="{FF2B5EF4-FFF2-40B4-BE49-F238E27FC236}">
              <a16:creationId xmlns:a16="http://schemas.microsoft.com/office/drawing/2014/main" id="{56E49518-5F64-4D91-8FC1-F651BB518503}"/>
            </a:ext>
          </a:extLst>
        </xdr:cNvPr>
        <xdr:cNvSpPr txBox="1"/>
      </xdr:nvSpPr>
      <xdr:spPr>
        <a:xfrm>
          <a:off x="12964169" y="964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a:extLst>
            <a:ext uri="{FF2B5EF4-FFF2-40B4-BE49-F238E27FC236}">
              <a16:creationId xmlns:a16="http://schemas.microsoft.com/office/drawing/2014/main" id="{CA16D4C9-AF80-43BA-B659-5DE96BA13D0F}"/>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00" name="正方形/長方形 399">
          <a:extLst>
            <a:ext uri="{FF2B5EF4-FFF2-40B4-BE49-F238E27FC236}">
              <a16:creationId xmlns:a16="http://schemas.microsoft.com/office/drawing/2014/main" id="{2E2D0D62-5233-43B0-801C-14587924E420}"/>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01" name="正方形/長方形 400">
          <a:extLst>
            <a:ext uri="{FF2B5EF4-FFF2-40B4-BE49-F238E27FC236}">
              <a16:creationId xmlns:a16="http://schemas.microsoft.com/office/drawing/2014/main" id="{2558561E-E5EB-4CEB-8E5B-D782C62359F8}"/>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02" name="正方形/長方形 401">
          <a:extLst>
            <a:ext uri="{FF2B5EF4-FFF2-40B4-BE49-F238E27FC236}">
              <a16:creationId xmlns:a16="http://schemas.microsoft.com/office/drawing/2014/main" id="{49FDBA7D-4978-40C0-8B14-8759E749FFC4}"/>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03" name="正方形/長方形 402">
          <a:extLst>
            <a:ext uri="{FF2B5EF4-FFF2-40B4-BE49-F238E27FC236}">
              <a16:creationId xmlns:a16="http://schemas.microsoft.com/office/drawing/2014/main" id="{FEF7D2B4-F625-41A9-83F8-21F04D9C0E38}"/>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a:extLst>
            <a:ext uri="{FF2B5EF4-FFF2-40B4-BE49-F238E27FC236}">
              <a16:creationId xmlns:a16="http://schemas.microsoft.com/office/drawing/2014/main" id="{0C0152FD-4382-4C64-9170-0414656C08EB}"/>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a:extLst>
            <a:ext uri="{FF2B5EF4-FFF2-40B4-BE49-F238E27FC236}">
              <a16:creationId xmlns:a16="http://schemas.microsoft.com/office/drawing/2014/main" id="{1505C709-7A4C-42DE-8D16-AD1FCC536E82}"/>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a:extLst>
            <a:ext uri="{FF2B5EF4-FFF2-40B4-BE49-F238E27FC236}">
              <a16:creationId xmlns:a16="http://schemas.microsoft.com/office/drawing/2014/main" id="{1B6A29AC-5251-40E9-B4AF-CA34042BE727}"/>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a:extLst>
            <a:ext uri="{FF2B5EF4-FFF2-40B4-BE49-F238E27FC236}">
              <a16:creationId xmlns:a16="http://schemas.microsoft.com/office/drawing/2014/main" id="{797CEAFE-9854-4922-BF92-6C8F7A73BDE5}"/>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08" name="直線コネクタ 407">
          <a:extLst>
            <a:ext uri="{FF2B5EF4-FFF2-40B4-BE49-F238E27FC236}">
              <a16:creationId xmlns:a16="http://schemas.microsoft.com/office/drawing/2014/main" id="{DE6863F5-3A86-47C5-8A37-686835158888}"/>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9" name="テキスト ボックス 408">
          <a:extLst>
            <a:ext uri="{FF2B5EF4-FFF2-40B4-BE49-F238E27FC236}">
              <a16:creationId xmlns:a16="http://schemas.microsoft.com/office/drawing/2014/main" id="{A5991301-0693-48C8-A767-98DAE0A97BC3}"/>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0" name="直線コネクタ 409">
          <a:extLst>
            <a:ext uri="{FF2B5EF4-FFF2-40B4-BE49-F238E27FC236}">
              <a16:creationId xmlns:a16="http://schemas.microsoft.com/office/drawing/2014/main" id="{6EEFD83C-2AD1-4B8E-950D-DF80C5911094}"/>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1" name="テキスト ボックス 410">
          <a:extLst>
            <a:ext uri="{FF2B5EF4-FFF2-40B4-BE49-F238E27FC236}">
              <a16:creationId xmlns:a16="http://schemas.microsoft.com/office/drawing/2014/main" id="{DBF5FE53-5488-495A-B0B4-8C185B0AFC99}"/>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2" name="直線コネクタ 411">
          <a:extLst>
            <a:ext uri="{FF2B5EF4-FFF2-40B4-BE49-F238E27FC236}">
              <a16:creationId xmlns:a16="http://schemas.microsoft.com/office/drawing/2014/main" id="{47AE857E-F033-482A-AF81-C00BC8701522}"/>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3" name="テキスト ボックス 412">
          <a:extLst>
            <a:ext uri="{FF2B5EF4-FFF2-40B4-BE49-F238E27FC236}">
              <a16:creationId xmlns:a16="http://schemas.microsoft.com/office/drawing/2014/main" id="{E0AD001D-9D16-48B8-83ED-AE15E7E3FF56}"/>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4" name="直線コネクタ 413">
          <a:extLst>
            <a:ext uri="{FF2B5EF4-FFF2-40B4-BE49-F238E27FC236}">
              <a16:creationId xmlns:a16="http://schemas.microsoft.com/office/drawing/2014/main" id="{4A798D31-8134-45CC-AD20-836E04DAC8F4}"/>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5" name="テキスト ボックス 414">
          <a:extLst>
            <a:ext uri="{FF2B5EF4-FFF2-40B4-BE49-F238E27FC236}">
              <a16:creationId xmlns:a16="http://schemas.microsoft.com/office/drawing/2014/main" id="{FD039612-8D76-4721-A5C1-BC007C51139E}"/>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6" name="直線コネクタ 415">
          <a:extLst>
            <a:ext uri="{FF2B5EF4-FFF2-40B4-BE49-F238E27FC236}">
              <a16:creationId xmlns:a16="http://schemas.microsoft.com/office/drawing/2014/main" id="{87C3E227-E42C-4BC8-B5FF-D3320461D0AF}"/>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7" name="テキスト ボックス 416">
          <a:extLst>
            <a:ext uri="{FF2B5EF4-FFF2-40B4-BE49-F238E27FC236}">
              <a16:creationId xmlns:a16="http://schemas.microsoft.com/office/drawing/2014/main" id="{4837F8C7-7BE7-467D-9D19-CB9F84FFC0AF}"/>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a:extLst>
            <a:ext uri="{FF2B5EF4-FFF2-40B4-BE49-F238E27FC236}">
              <a16:creationId xmlns:a16="http://schemas.microsoft.com/office/drawing/2014/main" id="{06114669-3724-45C2-A7A1-CC5D47EF3744}"/>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a:extLst>
            <a:ext uri="{FF2B5EF4-FFF2-40B4-BE49-F238E27FC236}">
              <a16:creationId xmlns:a16="http://schemas.microsoft.com/office/drawing/2014/main" id="{2ED8FA60-8C5F-49B0-B225-2914D53A09E1}"/>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警察施設】&#10;一人当たり面積グラフ枠">
          <a:extLst>
            <a:ext uri="{FF2B5EF4-FFF2-40B4-BE49-F238E27FC236}">
              <a16:creationId xmlns:a16="http://schemas.microsoft.com/office/drawing/2014/main" id="{C04E8F97-0501-467C-8D12-C5F211716D85}"/>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19050</xdr:rowOff>
    </xdr:to>
    <xdr:cxnSp macro="">
      <xdr:nvCxnSpPr>
        <xdr:cNvPr id="421" name="直線コネクタ 420">
          <a:extLst>
            <a:ext uri="{FF2B5EF4-FFF2-40B4-BE49-F238E27FC236}">
              <a16:creationId xmlns:a16="http://schemas.microsoft.com/office/drawing/2014/main" id="{11D32216-F811-4751-A4DF-180DE04851AC}"/>
            </a:ext>
          </a:extLst>
        </xdr:cNvPr>
        <xdr:cNvCxnSpPr/>
      </xdr:nvCxnSpPr>
      <xdr:spPr>
        <a:xfrm flipV="1">
          <a:off x="19952970" y="8953500"/>
          <a:ext cx="1269"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22877</xdr:rowOff>
    </xdr:from>
    <xdr:ext cx="469744" cy="259045"/>
    <xdr:sp macro="" textlink="">
      <xdr:nvSpPr>
        <xdr:cNvPr id="422" name="【警察施設】&#10;一人当たり面積最小値テキスト">
          <a:extLst>
            <a:ext uri="{FF2B5EF4-FFF2-40B4-BE49-F238E27FC236}">
              <a16:creationId xmlns:a16="http://schemas.microsoft.com/office/drawing/2014/main" id="{9AB05582-18A5-40A6-A350-6F86898F3572}"/>
            </a:ext>
          </a:extLst>
        </xdr:cNvPr>
        <xdr:cNvSpPr txBox="1"/>
      </xdr:nvSpPr>
      <xdr:spPr>
        <a:xfrm>
          <a:off x="20002500" y="1023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19050</xdr:rowOff>
    </xdr:from>
    <xdr:to>
      <xdr:col>116</xdr:col>
      <xdr:colOff>152400</xdr:colOff>
      <xdr:row>63</xdr:row>
      <xdr:rowOff>19050</xdr:rowOff>
    </xdr:to>
    <xdr:cxnSp macro="">
      <xdr:nvCxnSpPr>
        <xdr:cNvPr id="423" name="直線コネクタ 422">
          <a:extLst>
            <a:ext uri="{FF2B5EF4-FFF2-40B4-BE49-F238E27FC236}">
              <a16:creationId xmlns:a16="http://schemas.microsoft.com/office/drawing/2014/main" id="{AE9C291F-9B71-44E3-AE76-6351BD98746E}"/>
            </a:ext>
          </a:extLst>
        </xdr:cNvPr>
        <xdr:cNvCxnSpPr/>
      </xdr:nvCxnSpPr>
      <xdr:spPr>
        <a:xfrm>
          <a:off x="19878675" y="1022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424" name="【警察施設】&#10;一人当たり面積最大値テキスト">
          <a:extLst>
            <a:ext uri="{FF2B5EF4-FFF2-40B4-BE49-F238E27FC236}">
              <a16:creationId xmlns:a16="http://schemas.microsoft.com/office/drawing/2014/main" id="{418CAB89-3EDF-437E-853F-2A45F8F49457}"/>
            </a:ext>
          </a:extLst>
        </xdr:cNvPr>
        <xdr:cNvSpPr txBox="1"/>
      </xdr:nvSpPr>
      <xdr:spPr>
        <a:xfrm>
          <a:off x="20002500" y="875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425" name="直線コネクタ 424">
          <a:extLst>
            <a:ext uri="{FF2B5EF4-FFF2-40B4-BE49-F238E27FC236}">
              <a16:creationId xmlns:a16="http://schemas.microsoft.com/office/drawing/2014/main" id="{D0BF99DC-4FAE-40CB-91DC-F9E3087B8250}"/>
            </a:ext>
          </a:extLst>
        </xdr:cNvPr>
        <xdr:cNvCxnSpPr/>
      </xdr:nvCxnSpPr>
      <xdr:spPr>
        <a:xfrm>
          <a:off x="19878675" y="8953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67327</xdr:rowOff>
    </xdr:from>
    <xdr:ext cx="469744" cy="259045"/>
    <xdr:sp macro="" textlink="">
      <xdr:nvSpPr>
        <xdr:cNvPr id="426" name="【警察施設】&#10;一人当たり面積平均値テキスト">
          <a:extLst>
            <a:ext uri="{FF2B5EF4-FFF2-40B4-BE49-F238E27FC236}">
              <a16:creationId xmlns:a16="http://schemas.microsoft.com/office/drawing/2014/main" id="{EFCF5041-E1FF-4D32-B3D4-9B7860F81BCB}"/>
            </a:ext>
          </a:extLst>
        </xdr:cNvPr>
        <xdr:cNvSpPr txBox="1"/>
      </xdr:nvSpPr>
      <xdr:spPr>
        <a:xfrm>
          <a:off x="20002500" y="962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44450</xdr:rowOff>
    </xdr:from>
    <xdr:to>
      <xdr:col>116</xdr:col>
      <xdr:colOff>114300</xdr:colOff>
      <xdr:row>60</xdr:row>
      <xdr:rowOff>146050</xdr:rowOff>
    </xdr:to>
    <xdr:sp macro="" textlink="">
      <xdr:nvSpPr>
        <xdr:cNvPr id="427" name="フローチャート: 判断 426">
          <a:extLst>
            <a:ext uri="{FF2B5EF4-FFF2-40B4-BE49-F238E27FC236}">
              <a16:creationId xmlns:a16="http://schemas.microsoft.com/office/drawing/2014/main" id="{7F115984-1ACF-4E7F-B20A-5EC521046C03}"/>
            </a:ext>
          </a:extLst>
        </xdr:cNvPr>
        <xdr:cNvSpPr/>
      </xdr:nvSpPr>
      <xdr:spPr>
        <a:xfrm>
          <a:off x="19897725" y="9772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xdr:rowOff>
    </xdr:from>
    <xdr:to>
      <xdr:col>112</xdr:col>
      <xdr:colOff>38100</xdr:colOff>
      <xdr:row>60</xdr:row>
      <xdr:rowOff>107950</xdr:rowOff>
    </xdr:to>
    <xdr:sp macro="" textlink="">
      <xdr:nvSpPr>
        <xdr:cNvPr id="428" name="フローチャート: 判断 427">
          <a:extLst>
            <a:ext uri="{FF2B5EF4-FFF2-40B4-BE49-F238E27FC236}">
              <a16:creationId xmlns:a16="http://schemas.microsoft.com/office/drawing/2014/main" id="{7D9454B0-1FFE-4D89-8392-33738C62032D}"/>
            </a:ext>
          </a:extLst>
        </xdr:cNvPr>
        <xdr:cNvSpPr/>
      </xdr:nvSpPr>
      <xdr:spPr>
        <a:xfrm>
          <a:off x="19154775" y="973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158750</xdr:rowOff>
    </xdr:from>
    <xdr:to>
      <xdr:col>107</xdr:col>
      <xdr:colOff>101600</xdr:colOff>
      <xdr:row>59</xdr:row>
      <xdr:rowOff>88900</xdr:rowOff>
    </xdr:to>
    <xdr:sp macro="" textlink="">
      <xdr:nvSpPr>
        <xdr:cNvPr id="429" name="フローチャート: 判断 428">
          <a:extLst>
            <a:ext uri="{FF2B5EF4-FFF2-40B4-BE49-F238E27FC236}">
              <a16:creationId xmlns:a16="http://schemas.microsoft.com/office/drawing/2014/main" id="{01FFE950-C2F9-4E79-B6B9-60B0CC83F1C0}"/>
            </a:ext>
          </a:extLst>
        </xdr:cNvPr>
        <xdr:cNvSpPr/>
      </xdr:nvSpPr>
      <xdr:spPr>
        <a:xfrm>
          <a:off x="18345150" y="9563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430" name="フローチャート: 判断 429">
          <a:extLst>
            <a:ext uri="{FF2B5EF4-FFF2-40B4-BE49-F238E27FC236}">
              <a16:creationId xmlns:a16="http://schemas.microsoft.com/office/drawing/2014/main" id="{41B02923-FB57-4B06-AB69-A08D224348B6}"/>
            </a:ext>
          </a:extLst>
        </xdr:cNvPr>
        <xdr:cNvSpPr/>
      </xdr:nvSpPr>
      <xdr:spPr>
        <a:xfrm>
          <a:off x="17554575" y="9848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431" name="フローチャート: 判断 430">
          <a:extLst>
            <a:ext uri="{FF2B5EF4-FFF2-40B4-BE49-F238E27FC236}">
              <a16:creationId xmlns:a16="http://schemas.microsoft.com/office/drawing/2014/main" id="{BD0A58D6-F3D0-42E6-9390-B1C2943B4CE1}"/>
            </a:ext>
          </a:extLst>
        </xdr:cNvPr>
        <xdr:cNvSpPr/>
      </xdr:nvSpPr>
      <xdr:spPr>
        <a:xfrm>
          <a:off x="16754475" y="98679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ED4F3966-A194-400F-BD0A-8BC4BA587C48}"/>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2609B39B-F479-425C-96F0-0B1F851A5ED1}"/>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AA9B20ED-1A2A-40A9-AF4E-5CE596EF65F7}"/>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4CD74875-D5B0-4EB8-8BC5-4044C3A5C798}"/>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5D25320-FC20-4DD0-B0DF-F2DD8EAD31C7}"/>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158750</xdr:rowOff>
    </xdr:from>
    <xdr:to>
      <xdr:col>116</xdr:col>
      <xdr:colOff>114300</xdr:colOff>
      <xdr:row>61</xdr:row>
      <xdr:rowOff>88900</xdr:rowOff>
    </xdr:to>
    <xdr:sp macro="" textlink="">
      <xdr:nvSpPr>
        <xdr:cNvPr id="437" name="楕円 436">
          <a:extLst>
            <a:ext uri="{FF2B5EF4-FFF2-40B4-BE49-F238E27FC236}">
              <a16:creationId xmlns:a16="http://schemas.microsoft.com/office/drawing/2014/main" id="{71B85ECF-88B6-425B-8E2E-A0B19C0333C8}"/>
            </a:ext>
          </a:extLst>
        </xdr:cNvPr>
        <xdr:cNvSpPr/>
      </xdr:nvSpPr>
      <xdr:spPr>
        <a:xfrm>
          <a:off x="19897725" y="9886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137177</xdr:rowOff>
    </xdr:from>
    <xdr:ext cx="469744" cy="259045"/>
    <xdr:sp macro="" textlink="">
      <xdr:nvSpPr>
        <xdr:cNvPr id="438" name="【警察施設】&#10;一人当たり面積該当値テキスト">
          <a:extLst>
            <a:ext uri="{FF2B5EF4-FFF2-40B4-BE49-F238E27FC236}">
              <a16:creationId xmlns:a16="http://schemas.microsoft.com/office/drawing/2014/main" id="{188B0A6D-CB04-472B-B162-DDE93F708783}"/>
            </a:ext>
          </a:extLst>
        </xdr:cNvPr>
        <xdr:cNvSpPr txBox="1"/>
      </xdr:nvSpPr>
      <xdr:spPr>
        <a:xfrm>
          <a:off x="20002500" y="98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158750</xdr:rowOff>
    </xdr:from>
    <xdr:to>
      <xdr:col>112</xdr:col>
      <xdr:colOff>38100</xdr:colOff>
      <xdr:row>61</xdr:row>
      <xdr:rowOff>88900</xdr:rowOff>
    </xdr:to>
    <xdr:sp macro="" textlink="">
      <xdr:nvSpPr>
        <xdr:cNvPr id="439" name="楕円 438">
          <a:extLst>
            <a:ext uri="{FF2B5EF4-FFF2-40B4-BE49-F238E27FC236}">
              <a16:creationId xmlns:a16="http://schemas.microsoft.com/office/drawing/2014/main" id="{B2E0298E-01C2-4EF5-8AE4-BDD5C958A47A}"/>
            </a:ext>
          </a:extLst>
        </xdr:cNvPr>
        <xdr:cNvSpPr/>
      </xdr:nvSpPr>
      <xdr:spPr>
        <a:xfrm>
          <a:off x="19154775" y="98869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38100</xdr:rowOff>
    </xdr:from>
    <xdr:to>
      <xdr:col>116</xdr:col>
      <xdr:colOff>63500</xdr:colOff>
      <xdr:row>61</xdr:row>
      <xdr:rowOff>38100</xdr:rowOff>
    </xdr:to>
    <xdr:cxnSp macro="">
      <xdr:nvCxnSpPr>
        <xdr:cNvPr id="440" name="直線コネクタ 439">
          <a:extLst>
            <a:ext uri="{FF2B5EF4-FFF2-40B4-BE49-F238E27FC236}">
              <a16:creationId xmlns:a16="http://schemas.microsoft.com/office/drawing/2014/main" id="{ED1F4DBC-5DB7-4F1B-913B-33DA52BCFD71}"/>
            </a:ext>
          </a:extLst>
        </xdr:cNvPr>
        <xdr:cNvCxnSpPr/>
      </xdr:nvCxnSpPr>
      <xdr:spPr>
        <a:xfrm>
          <a:off x="19202400" y="99250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441" name="楕円 440">
          <a:extLst>
            <a:ext uri="{FF2B5EF4-FFF2-40B4-BE49-F238E27FC236}">
              <a16:creationId xmlns:a16="http://schemas.microsoft.com/office/drawing/2014/main" id="{065F6F52-4D4E-4F49-92DB-F50038C6A91E}"/>
            </a:ext>
          </a:extLst>
        </xdr:cNvPr>
        <xdr:cNvSpPr/>
      </xdr:nvSpPr>
      <xdr:spPr>
        <a:xfrm>
          <a:off x="18345150" y="9934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38100</xdr:rowOff>
    </xdr:from>
    <xdr:to>
      <xdr:col>111</xdr:col>
      <xdr:colOff>177800</xdr:colOff>
      <xdr:row>61</xdr:row>
      <xdr:rowOff>95250</xdr:rowOff>
    </xdr:to>
    <xdr:cxnSp macro="">
      <xdr:nvCxnSpPr>
        <xdr:cNvPr id="442" name="直線コネクタ 441">
          <a:extLst>
            <a:ext uri="{FF2B5EF4-FFF2-40B4-BE49-F238E27FC236}">
              <a16:creationId xmlns:a16="http://schemas.microsoft.com/office/drawing/2014/main" id="{58B1EED8-B8E1-4432-8DAE-C101380D16C1}"/>
            </a:ext>
          </a:extLst>
        </xdr:cNvPr>
        <xdr:cNvCxnSpPr/>
      </xdr:nvCxnSpPr>
      <xdr:spPr>
        <a:xfrm flipV="1">
          <a:off x="18392775" y="9925050"/>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124477</xdr:rowOff>
    </xdr:from>
    <xdr:ext cx="469744" cy="259045"/>
    <xdr:sp macro="" textlink="">
      <xdr:nvSpPr>
        <xdr:cNvPr id="443" name="n_1aveValue【警察施設】&#10;一人当たり面積">
          <a:extLst>
            <a:ext uri="{FF2B5EF4-FFF2-40B4-BE49-F238E27FC236}">
              <a16:creationId xmlns:a16="http://schemas.microsoft.com/office/drawing/2014/main" id="{D8348D64-3F37-4721-A1B7-F4BE6E6E0C95}"/>
            </a:ext>
          </a:extLst>
        </xdr:cNvPr>
        <xdr:cNvSpPr txBox="1"/>
      </xdr:nvSpPr>
      <xdr:spPr>
        <a:xfrm>
          <a:off x="189834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105427</xdr:rowOff>
    </xdr:from>
    <xdr:ext cx="469744" cy="259045"/>
    <xdr:sp macro="" textlink="">
      <xdr:nvSpPr>
        <xdr:cNvPr id="444" name="n_2aveValue【警察施設】&#10;一人当たり面積">
          <a:extLst>
            <a:ext uri="{FF2B5EF4-FFF2-40B4-BE49-F238E27FC236}">
              <a16:creationId xmlns:a16="http://schemas.microsoft.com/office/drawing/2014/main" id="{115C0D16-13A7-4037-89FD-178BFB33C94B}"/>
            </a:ext>
          </a:extLst>
        </xdr:cNvPr>
        <xdr:cNvSpPr txBox="1"/>
      </xdr:nvSpPr>
      <xdr:spPr>
        <a:xfrm>
          <a:off x="18183302" y="934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445" name="n_3aveValue【警察施設】&#10;一人当たり面積">
          <a:extLst>
            <a:ext uri="{FF2B5EF4-FFF2-40B4-BE49-F238E27FC236}">
              <a16:creationId xmlns:a16="http://schemas.microsoft.com/office/drawing/2014/main" id="{D84ED224-8FC4-4BBB-9F1B-695AA23A0A50}"/>
            </a:ext>
          </a:extLst>
        </xdr:cNvPr>
        <xdr:cNvSpPr txBox="1"/>
      </xdr:nvSpPr>
      <xdr:spPr>
        <a:xfrm>
          <a:off x="17383202" y="962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446" name="n_4aveValue【警察施設】&#10;一人当たり面積">
          <a:extLst>
            <a:ext uri="{FF2B5EF4-FFF2-40B4-BE49-F238E27FC236}">
              <a16:creationId xmlns:a16="http://schemas.microsoft.com/office/drawing/2014/main" id="{BC3ADAEE-5549-4672-B164-5FBB266D2A09}"/>
            </a:ext>
          </a:extLst>
        </xdr:cNvPr>
        <xdr:cNvSpPr txBox="1"/>
      </xdr:nvSpPr>
      <xdr:spPr>
        <a:xfrm>
          <a:off x="16592627" y="964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80027</xdr:rowOff>
    </xdr:from>
    <xdr:ext cx="469744" cy="259045"/>
    <xdr:sp macro="" textlink="">
      <xdr:nvSpPr>
        <xdr:cNvPr id="447" name="n_1mainValue【警察施設】&#10;一人当たり面積">
          <a:extLst>
            <a:ext uri="{FF2B5EF4-FFF2-40B4-BE49-F238E27FC236}">
              <a16:creationId xmlns:a16="http://schemas.microsoft.com/office/drawing/2014/main" id="{AD7ECDD2-14FA-44AF-9B3D-73129C20F515}"/>
            </a:ext>
          </a:extLst>
        </xdr:cNvPr>
        <xdr:cNvSpPr txBox="1"/>
      </xdr:nvSpPr>
      <xdr:spPr>
        <a:xfrm>
          <a:off x="18983402" y="997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448" name="n_2mainValue【警察施設】&#10;一人当たり面積">
          <a:extLst>
            <a:ext uri="{FF2B5EF4-FFF2-40B4-BE49-F238E27FC236}">
              <a16:creationId xmlns:a16="http://schemas.microsoft.com/office/drawing/2014/main" id="{B29B19CD-3C8F-4D3F-A174-771D34DC5B73}"/>
            </a:ext>
          </a:extLst>
        </xdr:cNvPr>
        <xdr:cNvSpPr txBox="1"/>
      </xdr:nvSpPr>
      <xdr:spPr>
        <a:xfrm>
          <a:off x="18183302" y="100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9" name="正方形/長方形 448">
          <a:extLst>
            <a:ext uri="{FF2B5EF4-FFF2-40B4-BE49-F238E27FC236}">
              <a16:creationId xmlns:a16="http://schemas.microsoft.com/office/drawing/2014/main" id="{75660492-5FF7-41FF-BDB8-068615F32C3B}"/>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50" name="正方形/長方形 449">
          <a:extLst>
            <a:ext uri="{FF2B5EF4-FFF2-40B4-BE49-F238E27FC236}">
              <a16:creationId xmlns:a16="http://schemas.microsoft.com/office/drawing/2014/main" id="{FD7F6C27-A0DF-4B65-92AA-1A844DED454D}"/>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51" name="正方形/長方形 450">
          <a:extLst>
            <a:ext uri="{FF2B5EF4-FFF2-40B4-BE49-F238E27FC236}">
              <a16:creationId xmlns:a16="http://schemas.microsoft.com/office/drawing/2014/main" id="{8BD29A1F-ABDA-4AEE-B15B-D29D7493A8C6}"/>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52" name="正方形/長方形 451">
          <a:extLst>
            <a:ext uri="{FF2B5EF4-FFF2-40B4-BE49-F238E27FC236}">
              <a16:creationId xmlns:a16="http://schemas.microsoft.com/office/drawing/2014/main" id="{F2AA1B6E-6DC9-4B30-8B2E-B0D605A65ECA}"/>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53" name="正方形/長方形 452">
          <a:extLst>
            <a:ext uri="{FF2B5EF4-FFF2-40B4-BE49-F238E27FC236}">
              <a16:creationId xmlns:a16="http://schemas.microsoft.com/office/drawing/2014/main" id="{161158F5-2EE2-4D80-9A4D-848C358FF943}"/>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正方形/長方形 453">
          <a:extLst>
            <a:ext uri="{FF2B5EF4-FFF2-40B4-BE49-F238E27FC236}">
              <a16:creationId xmlns:a16="http://schemas.microsoft.com/office/drawing/2014/main" id="{FE8B0001-4BBB-4744-BE06-8AEB10C5775C}"/>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5" name="テキスト ボックス 454">
          <a:extLst>
            <a:ext uri="{FF2B5EF4-FFF2-40B4-BE49-F238E27FC236}">
              <a16:creationId xmlns:a16="http://schemas.microsoft.com/office/drawing/2014/main" id="{E0F5C7B4-4025-4FDB-8C37-36A00502A907}"/>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6" name="直線コネクタ 455">
          <a:extLst>
            <a:ext uri="{FF2B5EF4-FFF2-40B4-BE49-F238E27FC236}">
              <a16:creationId xmlns:a16="http://schemas.microsoft.com/office/drawing/2014/main" id="{60FA2B6E-05F4-4F17-B7EB-83DFFE991087}"/>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57" name="テキスト ボックス 456">
          <a:extLst>
            <a:ext uri="{FF2B5EF4-FFF2-40B4-BE49-F238E27FC236}">
              <a16:creationId xmlns:a16="http://schemas.microsoft.com/office/drawing/2014/main" id="{45F4D812-F63D-449A-B109-C8A84A1996A3}"/>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8" name="直線コネクタ 457">
          <a:extLst>
            <a:ext uri="{FF2B5EF4-FFF2-40B4-BE49-F238E27FC236}">
              <a16:creationId xmlns:a16="http://schemas.microsoft.com/office/drawing/2014/main" id="{8060E3B1-724C-466B-8827-45004D9AC3AC}"/>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9" name="テキスト ボックス 458">
          <a:extLst>
            <a:ext uri="{FF2B5EF4-FFF2-40B4-BE49-F238E27FC236}">
              <a16:creationId xmlns:a16="http://schemas.microsoft.com/office/drawing/2014/main" id="{27CABB3A-DE73-47A8-B575-F3DB6E0CADAB}"/>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0" name="直線コネクタ 459">
          <a:extLst>
            <a:ext uri="{FF2B5EF4-FFF2-40B4-BE49-F238E27FC236}">
              <a16:creationId xmlns:a16="http://schemas.microsoft.com/office/drawing/2014/main" id="{EF2EAD4E-B78D-4666-A456-83B994F96F97}"/>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1" name="テキスト ボックス 460">
          <a:extLst>
            <a:ext uri="{FF2B5EF4-FFF2-40B4-BE49-F238E27FC236}">
              <a16:creationId xmlns:a16="http://schemas.microsoft.com/office/drawing/2014/main" id="{3B3325E9-C54F-4653-8A4D-E4924356B99A}"/>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2" name="直線コネクタ 461">
          <a:extLst>
            <a:ext uri="{FF2B5EF4-FFF2-40B4-BE49-F238E27FC236}">
              <a16:creationId xmlns:a16="http://schemas.microsoft.com/office/drawing/2014/main" id="{FAD42EDD-EE2D-4360-9AF5-5D9F1C150727}"/>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3" name="テキスト ボックス 462">
          <a:extLst>
            <a:ext uri="{FF2B5EF4-FFF2-40B4-BE49-F238E27FC236}">
              <a16:creationId xmlns:a16="http://schemas.microsoft.com/office/drawing/2014/main" id="{BFE2097A-0C46-4EB3-B6D8-7D24B3F1BB33}"/>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4" name="直線コネクタ 463">
          <a:extLst>
            <a:ext uri="{FF2B5EF4-FFF2-40B4-BE49-F238E27FC236}">
              <a16:creationId xmlns:a16="http://schemas.microsoft.com/office/drawing/2014/main" id="{1E839C3A-0106-4221-896E-F3FF2B49B114}"/>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5" name="テキスト ボックス 464">
          <a:extLst>
            <a:ext uri="{FF2B5EF4-FFF2-40B4-BE49-F238E27FC236}">
              <a16:creationId xmlns:a16="http://schemas.microsoft.com/office/drawing/2014/main" id="{283E0920-D326-43EF-AEAC-629A33F19F77}"/>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6" name="直線コネクタ 465">
          <a:extLst>
            <a:ext uri="{FF2B5EF4-FFF2-40B4-BE49-F238E27FC236}">
              <a16:creationId xmlns:a16="http://schemas.microsoft.com/office/drawing/2014/main" id="{E5077E21-8CCD-4B53-B06E-EE47E93AC28B}"/>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67" name="テキスト ボックス 466">
          <a:extLst>
            <a:ext uri="{FF2B5EF4-FFF2-40B4-BE49-F238E27FC236}">
              <a16:creationId xmlns:a16="http://schemas.microsoft.com/office/drawing/2014/main" id="{89FD6EA4-09B5-40F4-8E2F-067275DF5BD3}"/>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8" name="直線コネクタ 467">
          <a:extLst>
            <a:ext uri="{FF2B5EF4-FFF2-40B4-BE49-F238E27FC236}">
              <a16:creationId xmlns:a16="http://schemas.microsoft.com/office/drawing/2014/main" id="{44EDB085-C0B5-4074-AF1F-2FA09151BD0D}"/>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69" name="テキスト ボックス 468">
          <a:extLst>
            <a:ext uri="{FF2B5EF4-FFF2-40B4-BE49-F238E27FC236}">
              <a16:creationId xmlns:a16="http://schemas.microsoft.com/office/drawing/2014/main" id="{66F3D43A-CD23-4A2E-96F3-C361CB4E5D9C}"/>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0" name="【庁舎】&#10;有形固定資産減価償却率グラフ枠">
          <a:extLst>
            <a:ext uri="{FF2B5EF4-FFF2-40B4-BE49-F238E27FC236}">
              <a16:creationId xmlns:a16="http://schemas.microsoft.com/office/drawing/2014/main" id="{5083D01E-6D3A-4083-A2BD-569CC20983CA}"/>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41911</xdr:rowOff>
    </xdr:from>
    <xdr:to>
      <xdr:col>85</xdr:col>
      <xdr:colOff>126364</xdr:colOff>
      <xdr:row>85</xdr:row>
      <xdr:rowOff>99061</xdr:rowOff>
    </xdr:to>
    <xdr:cxnSp macro="">
      <xdr:nvCxnSpPr>
        <xdr:cNvPr id="471" name="直線コネクタ 470">
          <a:extLst>
            <a:ext uri="{FF2B5EF4-FFF2-40B4-BE49-F238E27FC236}">
              <a16:creationId xmlns:a16="http://schemas.microsoft.com/office/drawing/2014/main" id="{F3F4FE03-BE96-4FBF-9C93-5331991B31FB}"/>
            </a:ext>
          </a:extLst>
        </xdr:cNvPr>
        <xdr:cNvCxnSpPr/>
      </xdr:nvCxnSpPr>
      <xdr:spPr>
        <a:xfrm flipV="1">
          <a:off x="14695170" y="12684761"/>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102888</xdr:rowOff>
    </xdr:from>
    <xdr:ext cx="405111" cy="259045"/>
    <xdr:sp macro="" textlink="">
      <xdr:nvSpPr>
        <xdr:cNvPr id="472" name="【庁舎】&#10;有形固定資産減価償却率最小値テキスト">
          <a:extLst>
            <a:ext uri="{FF2B5EF4-FFF2-40B4-BE49-F238E27FC236}">
              <a16:creationId xmlns:a16="http://schemas.microsoft.com/office/drawing/2014/main" id="{D9D4EF8E-6A94-424F-A073-2E775B478C76}"/>
            </a:ext>
          </a:extLst>
        </xdr:cNvPr>
        <xdr:cNvSpPr txBox="1"/>
      </xdr:nvSpPr>
      <xdr:spPr>
        <a:xfrm>
          <a:off x="14744700" y="1387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99061</xdr:rowOff>
    </xdr:from>
    <xdr:to>
      <xdr:col>86</xdr:col>
      <xdr:colOff>25400</xdr:colOff>
      <xdr:row>85</xdr:row>
      <xdr:rowOff>99061</xdr:rowOff>
    </xdr:to>
    <xdr:cxnSp macro="">
      <xdr:nvCxnSpPr>
        <xdr:cNvPr id="473" name="直線コネクタ 472">
          <a:extLst>
            <a:ext uri="{FF2B5EF4-FFF2-40B4-BE49-F238E27FC236}">
              <a16:creationId xmlns:a16="http://schemas.microsoft.com/office/drawing/2014/main" id="{794827FA-C957-4E85-96A3-D14B09935F4F}"/>
            </a:ext>
          </a:extLst>
        </xdr:cNvPr>
        <xdr:cNvCxnSpPr/>
      </xdr:nvCxnSpPr>
      <xdr:spPr>
        <a:xfrm>
          <a:off x="14611350" y="138753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160038</xdr:rowOff>
    </xdr:from>
    <xdr:ext cx="405111" cy="259045"/>
    <xdr:sp macro="" textlink="">
      <xdr:nvSpPr>
        <xdr:cNvPr id="474" name="【庁舎】&#10;有形固定資産減価償却率最大値テキスト">
          <a:extLst>
            <a:ext uri="{FF2B5EF4-FFF2-40B4-BE49-F238E27FC236}">
              <a16:creationId xmlns:a16="http://schemas.microsoft.com/office/drawing/2014/main" id="{B15BEA07-DE05-48C4-93D0-7965827F6AAF}"/>
            </a:ext>
          </a:extLst>
        </xdr:cNvPr>
        <xdr:cNvSpPr txBox="1"/>
      </xdr:nvSpPr>
      <xdr:spPr>
        <a:xfrm>
          <a:off x="14744700" y="1247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41911</xdr:rowOff>
    </xdr:from>
    <xdr:to>
      <xdr:col>86</xdr:col>
      <xdr:colOff>25400</xdr:colOff>
      <xdr:row>78</xdr:row>
      <xdr:rowOff>41911</xdr:rowOff>
    </xdr:to>
    <xdr:cxnSp macro="">
      <xdr:nvCxnSpPr>
        <xdr:cNvPr id="475" name="直線コネクタ 474">
          <a:extLst>
            <a:ext uri="{FF2B5EF4-FFF2-40B4-BE49-F238E27FC236}">
              <a16:creationId xmlns:a16="http://schemas.microsoft.com/office/drawing/2014/main" id="{36AB3680-C983-4231-9E09-F88942B84153}"/>
            </a:ext>
          </a:extLst>
        </xdr:cNvPr>
        <xdr:cNvCxnSpPr/>
      </xdr:nvCxnSpPr>
      <xdr:spPr>
        <a:xfrm>
          <a:off x="14611350" y="126847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156227</xdr:rowOff>
    </xdr:from>
    <xdr:ext cx="405111" cy="259045"/>
    <xdr:sp macro="" textlink="">
      <xdr:nvSpPr>
        <xdr:cNvPr id="476" name="【庁舎】&#10;有形固定資産減価償却率平均値テキスト">
          <a:extLst>
            <a:ext uri="{FF2B5EF4-FFF2-40B4-BE49-F238E27FC236}">
              <a16:creationId xmlns:a16="http://schemas.microsoft.com/office/drawing/2014/main" id="{2224DDD8-6053-4A39-B1B3-27009632B08D}"/>
            </a:ext>
          </a:extLst>
        </xdr:cNvPr>
        <xdr:cNvSpPr txBox="1"/>
      </xdr:nvSpPr>
      <xdr:spPr>
        <a:xfrm>
          <a:off x="14744700" y="13284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477" name="フローチャート: 判断 476">
          <a:extLst>
            <a:ext uri="{FF2B5EF4-FFF2-40B4-BE49-F238E27FC236}">
              <a16:creationId xmlns:a16="http://schemas.microsoft.com/office/drawing/2014/main" id="{73C68597-6395-4ED6-9161-2B3CC9707D90}"/>
            </a:ext>
          </a:extLst>
        </xdr:cNvPr>
        <xdr:cNvSpPr/>
      </xdr:nvSpPr>
      <xdr:spPr>
        <a:xfrm>
          <a:off x="14649450" y="13296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478" name="フローチャート: 判断 477">
          <a:extLst>
            <a:ext uri="{FF2B5EF4-FFF2-40B4-BE49-F238E27FC236}">
              <a16:creationId xmlns:a16="http://schemas.microsoft.com/office/drawing/2014/main" id="{33B88CCF-9AD5-420E-904E-95E21A1BA332}"/>
            </a:ext>
          </a:extLst>
        </xdr:cNvPr>
        <xdr:cNvSpPr/>
      </xdr:nvSpPr>
      <xdr:spPr>
        <a:xfrm>
          <a:off x="13887450" y="132041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479" name="フローチャート: 判断 478">
          <a:extLst>
            <a:ext uri="{FF2B5EF4-FFF2-40B4-BE49-F238E27FC236}">
              <a16:creationId xmlns:a16="http://schemas.microsoft.com/office/drawing/2014/main" id="{3BD14DC8-9F2B-4E7E-A32D-4B7E6E5EDBF9}"/>
            </a:ext>
          </a:extLst>
        </xdr:cNvPr>
        <xdr:cNvSpPr/>
      </xdr:nvSpPr>
      <xdr:spPr>
        <a:xfrm>
          <a:off x="13096875" y="131146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480" name="フローチャート: 判断 479">
          <a:extLst>
            <a:ext uri="{FF2B5EF4-FFF2-40B4-BE49-F238E27FC236}">
              <a16:creationId xmlns:a16="http://schemas.microsoft.com/office/drawing/2014/main" id="{5B9F80F9-21D9-4C8A-B764-258E52381627}"/>
            </a:ext>
          </a:extLst>
        </xdr:cNvPr>
        <xdr:cNvSpPr/>
      </xdr:nvSpPr>
      <xdr:spPr>
        <a:xfrm>
          <a:off x="12296775" y="132124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90170</xdr:rowOff>
    </xdr:from>
    <xdr:to>
      <xdr:col>67</xdr:col>
      <xdr:colOff>101600</xdr:colOff>
      <xdr:row>79</xdr:row>
      <xdr:rowOff>20320</xdr:rowOff>
    </xdr:to>
    <xdr:sp macro="" textlink="">
      <xdr:nvSpPr>
        <xdr:cNvPr id="481" name="フローチャート: 判断 480">
          <a:extLst>
            <a:ext uri="{FF2B5EF4-FFF2-40B4-BE49-F238E27FC236}">
              <a16:creationId xmlns:a16="http://schemas.microsoft.com/office/drawing/2014/main" id="{EAC5C161-5C06-4FDE-AFDB-1A87856A072A}"/>
            </a:ext>
          </a:extLst>
        </xdr:cNvPr>
        <xdr:cNvSpPr/>
      </xdr:nvSpPr>
      <xdr:spPr>
        <a:xfrm>
          <a:off x="11487150" y="127266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148CD55F-9DF6-48D5-9182-DF3F3661F70F}"/>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50931A31-4321-45D8-BF9B-A132EF42A2C6}"/>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5BD5EFF-C48C-4879-AA73-D0928C2E63C5}"/>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0D6CC6B6-B723-4ACC-8F6D-2C14B6339280}"/>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6EA8364C-85CC-4942-ACFE-1969756936ED}"/>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90170</xdr:rowOff>
    </xdr:from>
    <xdr:to>
      <xdr:col>85</xdr:col>
      <xdr:colOff>177800</xdr:colOff>
      <xdr:row>80</xdr:row>
      <xdr:rowOff>20320</xdr:rowOff>
    </xdr:to>
    <xdr:sp macro="" textlink="">
      <xdr:nvSpPr>
        <xdr:cNvPr id="487" name="楕円 486">
          <a:extLst>
            <a:ext uri="{FF2B5EF4-FFF2-40B4-BE49-F238E27FC236}">
              <a16:creationId xmlns:a16="http://schemas.microsoft.com/office/drawing/2014/main" id="{E8AC34BE-E394-4632-8B09-9780E467407E}"/>
            </a:ext>
          </a:extLst>
        </xdr:cNvPr>
        <xdr:cNvSpPr/>
      </xdr:nvSpPr>
      <xdr:spPr>
        <a:xfrm>
          <a:off x="14649450" y="128885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113047</xdr:rowOff>
    </xdr:from>
    <xdr:ext cx="405111" cy="259045"/>
    <xdr:sp macro="" textlink="">
      <xdr:nvSpPr>
        <xdr:cNvPr id="488" name="【庁舎】&#10;有形固定資産減価償却率該当値テキスト">
          <a:extLst>
            <a:ext uri="{FF2B5EF4-FFF2-40B4-BE49-F238E27FC236}">
              <a16:creationId xmlns:a16="http://schemas.microsoft.com/office/drawing/2014/main" id="{D996B2BD-36A7-4503-9B00-88CBBFCD4DCA}"/>
            </a:ext>
          </a:extLst>
        </xdr:cNvPr>
        <xdr:cNvSpPr txBox="1"/>
      </xdr:nvSpPr>
      <xdr:spPr>
        <a:xfrm>
          <a:off x="14744700" y="1275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25400</xdr:rowOff>
    </xdr:from>
    <xdr:to>
      <xdr:col>81</xdr:col>
      <xdr:colOff>101600</xdr:colOff>
      <xdr:row>79</xdr:row>
      <xdr:rowOff>127000</xdr:rowOff>
    </xdr:to>
    <xdr:sp macro="" textlink="">
      <xdr:nvSpPr>
        <xdr:cNvPr id="489" name="楕円 488">
          <a:extLst>
            <a:ext uri="{FF2B5EF4-FFF2-40B4-BE49-F238E27FC236}">
              <a16:creationId xmlns:a16="http://schemas.microsoft.com/office/drawing/2014/main" id="{2D85B8AE-253C-49D0-A131-AA72BFCBBB25}"/>
            </a:ext>
          </a:extLst>
        </xdr:cNvPr>
        <xdr:cNvSpPr/>
      </xdr:nvSpPr>
      <xdr:spPr>
        <a:xfrm>
          <a:off x="13887450" y="12830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76200</xdr:rowOff>
    </xdr:from>
    <xdr:to>
      <xdr:col>85</xdr:col>
      <xdr:colOff>127000</xdr:colOff>
      <xdr:row>79</xdr:row>
      <xdr:rowOff>140970</xdr:rowOff>
    </xdr:to>
    <xdr:cxnSp macro="">
      <xdr:nvCxnSpPr>
        <xdr:cNvPr id="490" name="直線コネクタ 489">
          <a:extLst>
            <a:ext uri="{FF2B5EF4-FFF2-40B4-BE49-F238E27FC236}">
              <a16:creationId xmlns:a16="http://schemas.microsoft.com/office/drawing/2014/main" id="{23C5AF30-B6F2-4D88-A201-A83263FBFA2A}"/>
            </a:ext>
          </a:extLst>
        </xdr:cNvPr>
        <xdr:cNvCxnSpPr/>
      </xdr:nvCxnSpPr>
      <xdr:spPr>
        <a:xfrm>
          <a:off x="13935075" y="12877800"/>
          <a:ext cx="762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6350</xdr:rowOff>
    </xdr:from>
    <xdr:to>
      <xdr:col>76</xdr:col>
      <xdr:colOff>165100</xdr:colOff>
      <xdr:row>81</xdr:row>
      <xdr:rowOff>107950</xdr:rowOff>
    </xdr:to>
    <xdr:sp macro="" textlink="">
      <xdr:nvSpPr>
        <xdr:cNvPr id="491" name="楕円 490">
          <a:extLst>
            <a:ext uri="{FF2B5EF4-FFF2-40B4-BE49-F238E27FC236}">
              <a16:creationId xmlns:a16="http://schemas.microsoft.com/office/drawing/2014/main" id="{5DDE5354-45DE-4F61-98FA-58F411002441}"/>
            </a:ext>
          </a:extLst>
        </xdr:cNvPr>
        <xdr:cNvSpPr/>
      </xdr:nvSpPr>
      <xdr:spPr>
        <a:xfrm>
          <a:off x="13096875" y="131349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76200</xdr:rowOff>
    </xdr:from>
    <xdr:to>
      <xdr:col>81</xdr:col>
      <xdr:colOff>50800</xdr:colOff>
      <xdr:row>81</xdr:row>
      <xdr:rowOff>57150</xdr:rowOff>
    </xdr:to>
    <xdr:cxnSp macro="">
      <xdr:nvCxnSpPr>
        <xdr:cNvPr id="492" name="直線コネクタ 491">
          <a:extLst>
            <a:ext uri="{FF2B5EF4-FFF2-40B4-BE49-F238E27FC236}">
              <a16:creationId xmlns:a16="http://schemas.microsoft.com/office/drawing/2014/main" id="{7E12AA93-1D1E-4F66-AC1C-7B38F4166E5D}"/>
            </a:ext>
          </a:extLst>
        </xdr:cNvPr>
        <xdr:cNvCxnSpPr/>
      </xdr:nvCxnSpPr>
      <xdr:spPr>
        <a:xfrm flipV="1">
          <a:off x="13144500" y="12877800"/>
          <a:ext cx="790575"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493" name="n_1aveValue【庁舎】&#10;有形固定資産減価償却率">
          <a:extLst>
            <a:ext uri="{FF2B5EF4-FFF2-40B4-BE49-F238E27FC236}">
              <a16:creationId xmlns:a16="http://schemas.microsoft.com/office/drawing/2014/main" id="{30D4C67B-C1AF-4152-A75C-EC9442C5CD4C}"/>
            </a:ext>
          </a:extLst>
        </xdr:cNvPr>
        <xdr:cNvSpPr txBox="1"/>
      </xdr:nvSpPr>
      <xdr:spPr>
        <a:xfrm>
          <a:off x="13745219"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494" name="n_2aveValue【庁舎】&#10;有形固定資産減価償却率">
          <a:extLst>
            <a:ext uri="{FF2B5EF4-FFF2-40B4-BE49-F238E27FC236}">
              <a16:creationId xmlns:a16="http://schemas.microsoft.com/office/drawing/2014/main" id="{E1DEF29E-EB8D-4B56-A8F0-5D906BD19C21}"/>
            </a:ext>
          </a:extLst>
        </xdr:cNvPr>
        <xdr:cNvSpPr txBox="1"/>
      </xdr:nvSpPr>
      <xdr:spPr>
        <a:xfrm>
          <a:off x="12964169" y="1289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495" name="n_3aveValue【庁舎】&#10;有形固定資産減価償却率">
          <a:extLst>
            <a:ext uri="{FF2B5EF4-FFF2-40B4-BE49-F238E27FC236}">
              <a16:creationId xmlns:a16="http://schemas.microsoft.com/office/drawing/2014/main" id="{F7A48A7A-F1FF-4D8E-840D-5F2955718789}"/>
            </a:ext>
          </a:extLst>
        </xdr:cNvPr>
        <xdr:cNvSpPr txBox="1"/>
      </xdr:nvSpPr>
      <xdr:spPr>
        <a:xfrm>
          <a:off x="12164069" y="1300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496" name="n_4aveValue【庁舎】&#10;有形固定資産減価償却率">
          <a:extLst>
            <a:ext uri="{FF2B5EF4-FFF2-40B4-BE49-F238E27FC236}">
              <a16:creationId xmlns:a16="http://schemas.microsoft.com/office/drawing/2014/main" id="{395E42F7-DB91-4485-A0B7-BC604EB0C63F}"/>
            </a:ext>
          </a:extLst>
        </xdr:cNvPr>
        <xdr:cNvSpPr txBox="1"/>
      </xdr:nvSpPr>
      <xdr:spPr>
        <a:xfrm>
          <a:off x="11354444" y="1251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143527</xdr:rowOff>
    </xdr:from>
    <xdr:ext cx="405111" cy="259045"/>
    <xdr:sp macro="" textlink="">
      <xdr:nvSpPr>
        <xdr:cNvPr id="497" name="n_1mainValue【庁舎】&#10;有形固定資産減価償却率">
          <a:extLst>
            <a:ext uri="{FF2B5EF4-FFF2-40B4-BE49-F238E27FC236}">
              <a16:creationId xmlns:a16="http://schemas.microsoft.com/office/drawing/2014/main" id="{F73DE236-CD14-41AD-9242-4A4CA20E7ED9}"/>
            </a:ext>
          </a:extLst>
        </xdr:cNvPr>
        <xdr:cNvSpPr txBox="1"/>
      </xdr:nvSpPr>
      <xdr:spPr>
        <a:xfrm>
          <a:off x="13745219" y="1261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99077</xdr:rowOff>
    </xdr:from>
    <xdr:ext cx="405111" cy="259045"/>
    <xdr:sp macro="" textlink="">
      <xdr:nvSpPr>
        <xdr:cNvPr id="498" name="n_2mainValue【庁舎】&#10;有形固定資産減価償却率">
          <a:extLst>
            <a:ext uri="{FF2B5EF4-FFF2-40B4-BE49-F238E27FC236}">
              <a16:creationId xmlns:a16="http://schemas.microsoft.com/office/drawing/2014/main" id="{4A143172-27E4-4F8A-B22E-034591368075}"/>
            </a:ext>
          </a:extLst>
        </xdr:cNvPr>
        <xdr:cNvSpPr txBox="1"/>
      </xdr:nvSpPr>
      <xdr:spPr>
        <a:xfrm>
          <a:off x="12964169" y="1322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a:extLst>
            <a:ext uri="{FF2B5EF4-FFF2-40B4-BE49-F238E27FC236}">
              <a16:creationId xmlns:a16="http://schemas.microsoft.com/office/drawing/2014/main" id="{04F6BF20-2D2E-4BD9-B951-24915FD801A3}"/>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00" name="正方形/長方形 499">
          <a:extLst>
            <a:ext uri="{FF2B5EF4-FFF2-40B4-BE49-F238E27FC236}">
              <a16:creationId xmlns:a16="http://schemas.microsoft.com/office/drawing/2014/main" id="{50F693F9-C8D9-4104-8142-B205BE13B85E}"/>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01" name="正方形/長方形 500">
          <a:extLst>
            <a:ext uri="{FF2B5EF4-FFF2-40B4-BE49-F238E27FC236}">
              <a16:creationId xmlns:a16="http://schemas.microsoft.com/office/drawing/2014/main" id="{ACCBC3F3-C945-4D64-8E74-1050815B039A}"/>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02" name="正方形/長方形 501">
          <a:extLst>
            <a:ext uri="{FF2B5EF4-FFF2-40B4-BE49-F238E27FC236}">
              <a16:creationId xmlns:a16="http://schemas.microsoft.com/office/drawing/2014/main" id="{FA84B5DA-620C-4B6F-A638-32D49CBA2240}"/>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03" name="正方形/長方形 502">
          <a:extLst>
            <a:ext uri="{FF2B5EF4-FFF2-40B4-BE49-F238E27FC236}">
              <a16:creationId xmlns:a16="http://schemas.microsoft.com/office/drawing/2014/main" id="{EDF93D08-77AC-4C7A-82EA-7447D6978F9B}"/>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a:extLst>
            <a:ext uri="{FF2B5EF4-FFF2-40B4-BE49-F238E27FC236}">
              <a16:creationId xmlns:a16="http://schemas.microsoft.com/office/drawing/2014/main" id="{893A9FB4-00A1-419B-B55C-B328CA668E57}"/>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5" name="テキスト ボックス 504">
          <a:extLst>
            <a:ext uri="{FF2B5EF4-FFF2-40B4-BE49-F238E27FC236}">
              <a16:creationId xmlns:a16="http://schemas.microsoft.com/office/drawing/2014/main" id="{D23AC6BE-6FD3-4756-9BE9-952E27E8AB63}"/>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6" name="直線コネクタ 505">
          <a:extLst>
            <a:ext uri="{FF2B5EF4-FFF2-40B4-BE49-F238E27FC236}">
              <a16:creationId xmlns:a16="http://schemas.microsoft.com/office/drawing/2014/main" id="{96DADBEF-A7C2-4BC4-A9E1-F315DEE9480E}"/>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7" name="直線コネクタ 506">
          <a:extLst>
            <a:ext uri="{FF2B5EF4-FFF2-40B4-BE49-F238E27FC236}">
              <a16:creationId xmlns:a16="http://schemas.microsoft.com/office/drawing/2014/main" id="{C46D612A-F959-43ED-AA0E-C282AB8DCE7B}"/>
            </a:ext>
          </a:extLst>
        </xdr:cNvPr>
        <xdr:cNvCxnSpPr/>
      </xdr:nvCxnSpPr>
      <xdr:spPr>
        <a:xfrm>
          <a:off x="164592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8" name="テキスト ボックス 507">
          <a:extLst>
            <a:ext uri="{FF2B5EF4-FFF2-40B4-BE49-F238E27FC236}">
              <a16:creationId xmlns:a16="http://schemas.microsoft.com/office/drawing/2014/main" id="{986E9812-E3BA-4B97-A84F-D4733BEB844B}"/>
            </a:ext>
          </a:extLst>
        </xdr:cNvPr>
        <xdr:cNvSpPr txBox="1"/>
      </xdr:nvSpPr>
      <xdr:spPr>
        <a:xfrm>
          <a:off x="160523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9" name="直線コネクタ 508">
          <a:extLst>
            <a:ext uri="{FF2B5EF4-FFF2-40B4-BE49-F238E27FC236}">
              <a16:creationId xmlns:a16="http://schemas.microsoft.com/office/drawing/2014/main" id="{A472668B-2CAD-4EE0-90BD-41F1E5C1F842}"/>
            </a:ext>
          </a:extLst>
        </xdr:cNvPr>
        <xdr:cNvCxnSpPr/>
      </xdr:nvCxnSpPr>
      <xdr:spPr>
        <a:xfrm>
          <a:off x="164592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0" name="テキスト ボックス 509">
          <a:extLst>
            <a:ext uri="{FF2B5EF4-FFF2-40B4-BE49-F238E27FC236}">
              <a16:creationId xmlns:a16="http://schemas.microsoft.com/office/drawing/2014/main" id="{A60E8E0C-69DD-4B81-9F07-4F18321CB5CE}"/>
            </a:ext>
          </a:extLst>
        </xdr:cNvPr>
        <xdr:cNvSpPr txBox="1"/>
      </xdr:nvSpPr>
      <xdr:spPr>
        <a:xfrm>
          <a:off x="16052346"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1" name="直線コネクタ 510">
          <a:extLst>
            <a:ext uri="{FF2B5EF4-FFF2-40B4-BE49-F238E27FC236}">
              <a16:creationId xmlns:a16="http://schemas.microsoft.com/office/drawing/2014/main" id="{B353FF0C-50F1-49D6-BBB3-BDD19E6D18C3}"/>
            </a:ext>
          </a:extLst>
        </xdr:cNvPr>
        <xdr:cNvCxnSpPr/>
      </xdr:nvCxnSpPr>
      <xdr:spPr>
        <a:xfrm>
          <a:off x="164592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2" name="テキスト ボックス 511">
          <a:extLst>
            <a:ext uri="{FF2B5EF4-FFF2-40B4-BE49-F238E27FC236}">
              <a16:creationId xmlns:a16="http://schemas.microsoft.com/office/drawing/2014/main" id="{A8A25FB1-6654-4471-8AC5-D5B5D5BE5C78}"/>
            </a:ext>
          </a:extLst>
        </xdr:cNvPr>
        <xdr:cNvSpPr txBox="1"/>
      </xdr:nvSpPr>
      <xdr:spPr>
        <a:xfrm>
          <a:off x="16052346"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3" name="直線コネクタ 512">
          <a:extLst>
            <a:ext uri="{FF2B5EF4-FFF2-40B4-BE49-F238E27FC236}">
              <a16:creationId xmlns:a16="http://schemas.microsoft.com/office/drawing/2014/main" id="{CB1763D0-E177-4496-8CC6-315EBA77EB6C}"/>
            </a:ext>
          </a:extLst>
        </xdr:cNvPr>
        <xdr:cNvCxnSpPr/>
      </xdr:nvCxnSpPr>
      <xdr:spPr>
        <a:xfrm>
          <a:off x="164592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4" name="テキスト ボックス 513">
          <a:extLst>
            <a:ext uri="{FF2B5EF4-FFF2-40B4-BE49-F238E27FC236}">
              <a16:creationId xmlns:a16="http://schemas.microsoft.com/office/drawing/2014/main" id="{86F6A5E0-EE3E-4D54-A006-17E38A60347A}"/>
            </a:ext>
          </a:extLst>
        </xdr:cNvPr>
        <xdr:cNvSpPr txBox="1"/>
      </xdr:nvSpPr>
      <xdr:spPr>
        <a:xfrm>
          <a:off x="16052346"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5" name="直線コネクタ 514">
          <a:extLst>
            <a:ext uri="{FF2B5EF4-FFF2-40B4-BE49-F238E27FC236}">
              <a16:creationId xmlns:a16="http://schemas.microsoft.com/office/drawing/2014/main" id="{5B271C9F-EC88-4B60-BD7B-EC729EE1FBC7}"/>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6" name="テキスト ボックス 515">
          <a:extLst>
            <a:ext uri="{FF2B5EF4-FFF2-40B4-BE49-F238E27FC236}">
              <a16:creationId xmlns:a16="http://schemas.microsoft.com/office/drawing/2014/main" id="{25F260FB-370B-4B64-87C3-73591BD5DB0C}"/>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7" name="【庁舎】&#10;一人当たり面積グラフ枠">
          <a:extLst>
            <a:ext uri="{FF2B5EF4-FFF2-40B4-BE49-F238E27FC236}">
              <a16:creationId xmlns:a16="http://schemas.microsoft.com/office/drawing/2014/main" id="{C88AC099-B86A-4365-8612-C79AC9C29F04}"/>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70104</xdr:rowOff>
    </xdr:from>
    <xdr:to>
      <xdr:col>116</xdr:col>
      <xdr:colOff>62864</xdr:colOff>
      <xdr:row>84</xdr:row>
      <xdr:rowOff>42672</xdr:rowOff>
    </xdr:to>
    <xdr:cxnSp macro="">
      <xdr:nvCxnSpPr>
        <xdr:cNvPr id="518" name="直線コネクタ 517">
          <a:extLst>
            <a:ext uri="{FF2B5EF4-FFF2-40B4-BE49-F238E27FC236}">
              <a16:creationId xmlns:a16="http://schemas.microsoft.com/office/drawing/2014/main" id="{0D048F52-ACAE-453D-A809-9293828F6F67}"/>
            </a:ext>
          </a:extLst>
        </xdr:cNvPr>
        <xdr:cNvCxnSpPr/>
      </xdr:nvCxnSpPr>
      <xdr:spPr>
        <a:xfrm flipV="1">
          <a:off x="19952970" y="12706604"/>
          <a:ext cx="1269" cy="950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46499</xdr:rowOff>
    </xdr:from>
    <xdr:ext cx="469744" cy="259045"/>
    <xdr:sp macro="" textlink="">
      <xdr:nvSpPr>
        <xdr:cNvPr id="519" name="【庁舎】&#10;一人当たり面積最小値テキスト">
          <a:extLst>
            <a:ext uri="{FF2B5EF4-FFF2-40B4-BE49-F238E27FC236}">
              <a16:creationId xmlns:a16="http://schemas.microsoft.com/office/drawing/2014/main" id="{CE18ECA9-E2A2-4972-8186-E09C39010DAF}"/>
            </a:ext>
          </a:extLst>
        </xdr:cNvPr>
        <xdr:cNvSpPr txBox="1"/>
      </xdr:nvSpPr>
      <xdr:spPr>
        <a:xfrm>
          <a:off x="20002500" y="1366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42672</xdr:rowOff>
    </xdr:from>
    <xdr:to>
      <xdr:col>116</xdr:col>
      <xdr:colOff>152400</xdr:colOff>
      <xdr:row>84</xdr:row>
      <xdr:rowOff>42672</xdr:rowOff>
    </xdr:to>
    <xdr:cxnSp macro="">
      <xdr:nvCxnSpPr>
        <xdr:cNvPr id="520" name="直線コネクタ 519">
          <a:extLst>
            <a:ext uri="{FF2B5EF4-FFF2-40B4-BE49-F238E27FC236}">
              <a16:creationId xmlns:a16="http://schemas.microsoft.com/office/drawing/2014/main" id="{C5DB814A-D5B5-47B3-A645-6F5BDA299BC6}"/>
            </a:ext>
          </a:extLst>
        </xdr:cNvPr>
        <xdr:cNvCxnSpPr/>
      </xdr:nvCxnSpPr>
      <xdr:spPr>
        <a:xfrm>
          <a:off x="19878675" y="136570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16781</xdr:rowOff>
    </xdr:from>
    <xdr:ext cx="469744" cy="259045"/>
    <xdr:sp macro="" textlink="">
      <xdr:nvSpPr>
        <xdr:cNvPr id="521" name="【庁舎】&#10;一人当たり面積最大値テキスト">
          <a:extLst>
            <a:ext uri="{FF2B5EF4-FFF2-40B4-BE49-F238E27FC236}">
              <a16:creationId xmlns:a16="http://schemas.microsoft.com/office/drawing/2014/main" id="{A043CF82-49E2-47D7-AE7D-9B34EFEF21DE}"/>
            </a:ext>
          </a:extLst>
        </xdr:cNvPr>
        <xdr:cNvSpPr txBox="1"/>
      </xdr:nvSpPr>
      <xdr:spPr>
        <a:xfrm>
          <a:off x="20002500" y="1249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70104</xdr:rowOff>
    </xdr:from>
    <xdr:to>
      <xdr:col>116</xdr:col>
      <xdr:colOff>152400</xdr:colOff>
      <xdr:row>78</xdr:row>
      <xdr:rowOff>70104</xdr:rowOff>
    </xdr:to>
    <xdr:cxnSp macro="">
      <xdr:nvCxnSpPr>
        <xdr:cNvPr id="522" name="直線コネクタ 521">
          <a:extLst>
            <a:ext uri="{FF2B5EF4-FFF2-40B4-BE49-F238E27FC236}">
              <a16:creationId xmlns:a16="http://schemas.microsoft.com/office/drawing/2014/main" id="{3B39570D-3704-4A7A-8A1B-85CE7BCAC6BD}"/>
            </a:ext>
          </a:extLst>
        </xdr:cNvPr>
        <xdr:cNvCxnSpPr/>
      </xdr:nvCxnSpPr>
      <xdr:spPr>
        <a:xfrm>
          <a:off x="19878675" y="127066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167912</xdr:rowOff>
    </xdr:from>
    <xdr:ext cx="469744" cy="259045"/>
    <xdr:sp macro="" textlink="">
      <xdr:nvSpPr>
        <xdr:cNvPr id="523" name="【庁舎】&#10;一人当たり面積平均値テキスト">
          <a:extLst>
            <a:ext uri="{FF2B5EF4-FFF2-40B4-BE49-F238E27FC236}">
              <a16:creationId xmlns:a16="http://schemas.microsoft.com/office/drawing/2014/main" id="{D19C37E7-BB77-40C1-8B7B-88D26A6D8374}"/>
            </a:ext>
          </a:extLst>
        </xdr:cNvPr>
        <xdr:cNvSpPr txBox="1"/>
      </xdr:nvSpPr>
      <xdr:spPr>
        <a:xfrm>
          <a:off x="20002500" y="13128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524" name="フローチャート: 判断 523">
          <a:extLst>
            <a:ext uri="{FF2B5EF4-FFF2-40B4-BE49-F238E27FC236}">
              <a16:creationId xmlns:a16="http://schemas.microsoft.com/office/drawing/2014/main" id="{F192D613-1D81-4886-97C7-3A01373680C5}"/>
            </a:ext>
          </a:extLst>
        </xdr:cNvPr>
        <xdr:cNvSpPr/>
      </xdr:nvSpPr>
      <xdr:spPr>
        <a:xfrm>
          <a:off x="19897725" y="1326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135889</xdr:rowOff>
    </xdr:from>
    <xdr:to>
      <xdr:col>112</xdr:col>
      <xdr:colOff>38100</xdr:colOff>
      <xdr:row>82</xdr:row>
      <xdr:rowOff>66039</xdr:rowOff>
    </xdr:to>
    <xdr:sp macro="" textlink="">
      <xdr:nvSpPr>
        <xdr:cNvPr id="525" name="フローチャート: 判断 524">
          <a:extLst>
            <a:ext uri="{FF2B5EF4-FFF2-40B4-BE49-F238E27FC236}">
              <a16:creationId xmlns:a16="http://schemas.microsoft.com/office/drawing/2014/main" id="{A12C8D43-099B-417A-A947-0FDA9F61718F}"/>
            </a:ext>
          </a:extLst>
        </xdr:cNvPr>
        <xdr:cNvSpPr/>
      </xdr:nvSpPr>
      <xdr:spPr>
        <a:xfrm>
          <a:off x="19154775" y="132613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131318</xdr:rowOff>
    </xdr:from>
    <xdr:to>
      <xdr:col>107</xdr:col>
      <xdr:colOff>101600</xdr:colOff>
      <xdr:row>82</xdr:row>
      <xdr:rowOff>61468</xdr:rowOff>
    </xdr:to>
    <xdr:sp macro="" textlink="">
      <xdr:nvSpPr>
        <xdr:cNvPr id="526" name="フローチャート: 判断 525">
          <a:extLst>
            <a:ext uri="{FF2B5EF4-FFF2-40B4-BE49-F238E27FC236}">
              <a16:creationId xmlns:a16="http://schemas.microsoft.com/office/drawing/2014/main" id="{4EA81EA6-90E7-4D98-8CEE-906F5192091D}"/>
            </a:ext>
          </a:extLst>
        </xdr:cNvPr>
        <xdr:cNvSpPr/>
      </xdr:nvSpPr>
      <xdr:spPr>
        <a:xfrm>
          <a:off x="18345150" y="132567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527" name="フローチャート: 判断 526">
          <a:extLst>
            <a:ext uri="{FF2B5EF4-FFF2-40B4-BE49-F238E27FC236}">
              <a16:creationId xmlns:a16="http://schemas.microsoft.com/office/drawing/2014/main" id="{83C33867-B245-41EE-B976-6E9490E0160C}"/>
            </a:ext>
          </a:extLst>
        </xdr:cNvPr>
        <xdr:cNvSpPr/>
      </xdr:nvSpPr>
      <xdr:spPr>
        <a:xfrm>
          <a:off x="17554575" y="132490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167894</xdr:rowOff>
    </xdr:from>
    <xdr:to>
      <xdr:col>98</xdr:col>
      <xdr:colOff>38100</xdr:colOff>
      <xdr:row>82</xdr:row>
      <xdr:rowOff>98044</xdr:rowOff>
    </xdr:to>
    <xdr:sp macro="" textlink="">
      <xdr:nvSpPr>
        <xdr:cNvPr id="528" name="フローチャート: 判断 527">
          <a:extLst>
            <a:ext uri="{FF2B5EF4-FFF2-40B4-BE49-F238E27FC236}">
              <a16:creationId xmlns:a16="http://schemas.microsoft.com/office/drawing/2014/main" id="{CE9FD7FE-B5DC-4642-B1B7-AF55B1303D0B}"/>
            </a:ext>
          </a:extLst>
        </xdr:cNvPr>
        <xdr:cNvSpPr/>
      </xdr:nvSpPr>
      <xdr:spPr>
        <a:xfrm>
          <a:off x="16754475" y="132901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93D2915B-355F-4392-A74A-43FC69E12338}"/>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B48CE373-C650-4FDF-892A-452355DB0E0D}"/>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4288E38F-E0C7-4631-8B9E-9A92CE2199D7}"/>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CF27AE11-63F4-4297-A9A3-1A989DA9931A}"/>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5D957BEC-0B8F-4248-A4D7-E5755B4D0092}"/>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1015</xdr:rowOff>
    </xdr:from>
    <xdr:to>
      <xdr:col>116</xdr:col>
      <xdr:colOff>114300</xdr:colOff>
      <xdr:row>82</xdr:row>
      <xdr:rowOff>102615</xdr:rowOff>
    </xdr:to>
    <xdr:sp macro="" textlink="">
      <xdr:nvSpPr>
        <xdr:cNvPr id="534" name="楕円 533">
          <a:extLst>
            <a:ext uri="{FF2B5EF4-FFF2-40B4-BE49-F238E27FC236}">
              <a16:creationId xmlns:a16="http://schemas.microsoft.com/office/drawing/2014/main" id="{4BB2A5D2-4BA9-4F06-846C-360C18FB3592}"/>
            </a:ext>
          </a:extLst>
        </xdr:cNvPr>
        <xdr:cNvSpPr/>
      </xdr:nvSpPr>
      <xdr:spPr>
        <a:xfrm>
          <a:off x="19897725" y="132883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150892</xdr:rowOff>
    </xdr:from>
    <xdr:ext cx="469744" cy="259045"/>
    <xdr:sp macro="" textlink="">
      <xdr:nvSpPr>
        <xdr:cNvPr id="535" name="【庁舎】&#10;一人当たり面積該当値テキスト">
          <a:extLst>
            <a:ext uri="{FF2B5EF4-FFF2-40B4-BE49-F238E27FC236}">
              <a16:creationId xmlns:a16="http://schemas.microsoft.com/office/drawing/2014/main" id="{C74D3862-CD92-4981-A4E2-D82B47E19D2D}"/>
            </a:ext>
          </a:extLst>
        </xdr:cNvPr>
        <xdr:cNvSpPr txBox="1"/>
      </xdr:nvSpPr>
      <xdr:spPr>
        <a:xfrm>
          <a:off x="20002500" y="1327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536" name="楕円 535">
          <a:extLst>
            <a:ext uri="{FF2B5EF4-FFF2-40B4-BE49-F238E27FC236}">
              <a16:creationId xmlns:a16="http://schemas.microsoft.com/office/drawing/2014/main" id="{5A882539-19C4-45C2-A6DC-27A7E85C1041}"/>
            </a:ext>
          </a:extLst>
        </xdr:cNvPr>
        <xdr:cNvSpPr/>
      </xdr:nvSpPr>
      <xdr:spPr>
        <a:xfrm>
          <a:off x="19154775" y="132943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51815</xdr:rowOff>
    </xdr:from>
    <xdr:to>
      <xdr:col>116</xdr:col>
      <xdr:colOff>63500</xdr:colOff>
      <xdr:row>82</xdr:row>
      <xdr:rowOff>60961</xdr:rowOff>
    </xdr:to>
    <xdr:cxnSp macro="">
      <xdr:nvCxnSpPr>
        <xdr:cNvPr id="537" name="直線コネクタ 536">
          <a:extLst>
            <a:ext uri="{FF2B5EF4-FFF2-40B4-BE49-F238E27FC236}">
              <a16:creationId xmlns:a16="http://schemas.microsoft.com/office/drawing/2014/main" id="{023BB51D-D535-4D74-B347-B6606C4AF025}"/>
            </a:ext>
          </a:extLst>
        </xdr:cNvPr>
        <xdr:cNvCxnSpPr/>
      </xdr:nvCxnSpPr>
      <xdr:spPr>
        <a:xfrm flipV="1">
          <a:off x="19202400" y="13336015"/>
          <a:ext cx="752475"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538" name="楕円 537">
          <a:extLst>
            <a:ext uri="{FF2B5EF4-FFF2-40B4-BE49-F238E27FC236}">
              <a16:creationId xmlns:a16="http://schemas.microsoft.com/office/drawing/2014/main" id="{DABDD6C7-699E-4630-8D6A-11F660D02B88}"/>
            </a:ext>
          </a:extLst>
        </xdr:cNvPr>
        <xdr:cNvSpPr/>
      </xdr:nvSpPr>
      <xdr:spPr>
        <a:xfrm>
          <a:off x="18345150" y="132943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60961</xdr:rowOff>
    </xdr:to>
    <xdr:cxnSp macro="">
      <xdr:nvCxnSpPr>
        <xdr:cNvPr id="539" name="直線コネクタ 538">
          <a:extLst>
            <a:ext uri="{FF2B5EF4-FFF2-40B4-BE49-F238E27FC236}">
              <a16:creationId xmlns:a16="http://schemas.microsoft.com/office/drawing/2014/main" id="{1DF77A74-154C-4EEC-AB2A-F9B0D5C0DB85}"/>
            </a:ext>
          </a:extLst>
        </xdr:cNvPr>
        <xdr:cNvCxnSpPr/>
      </xdr:nvCxnSpPr>
      <xdr:spPr>
        <a:xfrm>
          <a:off x="18392775" y="1335151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82566</xdr:rowOff>
    </xdr:from>
    <xdr:ext cx="469744" cy="259045"/>
    <xdr:sp macro="" textlink="">
      <xdr:nvSpPr>
        <xdr:cNvPr id="540" name="n_1aveValue【庁舎】&#10;一人当たり面積">
          <a:extLst>
            <a:ext uri="{FF2B5EF4-FFF2-40B4-BE49-F238E27FC236}">
              <a16:creationId xmlns:a16="http://schemas.microsoft.com/office/drawing/2014/main" id="{D332FE75-7A79-4AC6-9299-38CCFB8AD1E6}"/>
            </a:ext>
          </a:extLst>
        </xdr:cNvPr>
        <xdr:cNvSpPr txBox="1"/>
      </xdr:nvSpPr>
      <xdr:spPr>
        <a:xfrm>
          <a:off x="18983402"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77995</xdr:rowOff>
    </xdr:from>
    <xdr:ext cx="469744" cy="259045"/>
    <xdr:sp macro="" textlink="">
      <xdr:nvSpPr>
        <xdr:cNvPr id="541" name="n_2aveValue【庁舎】&#10;一人当たり面積">
          <a:extLst>
            <a:ext uri="{FF2B5EF4-FFF2-40B4-BE49-F238E27FC236}">
              <a16:creationId xmlns:a16="http://schemas.microsoft.com/office/drawing/2014/main" id="{CFD7F69D-6104-48AE-8BED-310D02BE6683}"/>
            </a:ext>
          </a:extLst>
        </xdr:cNvPr>
        <xdr:cNvSpPr txBox="1"/>
      </xdr:nvSpPr>
      <xdr:spPr>
        <a:xfrm>
          <a:off x="18183302" y="130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73423</xdr:rowOff>
    </xdr:from>
    <xdr:ext cx="469744" cy="259045"/>
    <xdr:sp macro="" textlink="">
      <xdr:nvSpPr>
        <xdr:cNvPr id="542" name="n_3aveValue【庁舎】&#10;一人当たり面積">
          <a:extLst>
            <a:ext uri="{FF2B5EF4-FFF2-40B4-BE49-F238E27FC236}">
              <a16:creationId xmlns:a16="http://schemas.microsoft.com/office/drawing/2014/main" id="{B051A3E5-B63C-43A1-A388-B777366FED89}"/>
            </a:ext>
          </a:extLst>
        </xdr:cNvPr>
        <xdr:cNvSpPr txBox="1"/>
      </xdr:nvSpPr>
      <xdr:spPr>
        <a:xfrm>
          <a:off x="17383202" y="130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114571</xdr:rowOff>
    </xdr:from>
    <xdr:ext cx="469744" cy="259045"/>
    <xdr:sp macro="" textlink="">
      <xdr:nvSpPr>
        <xdr:cNvPr id="543" name="n_4aveValue【庁舎】&#10;一人当たり面積">
          <a:extLst>
            <a:ext uri="{FF2B5EF4-FFF2-40B4-BE49-F238E27FC236}">
              <a16:creationId xmlns:a16="http://schemas.microsoft.com/office/drawing/2014/main" id="{0B92A2F7-BF66-40E2-8118-854022AF17B4}"/>
            </a:ext>
          </a:extLst>
        </xdr:cNvPr>
        <xdr:cNvSpPr txBox="1"/>
      </xdr:nvSpPr>
      <xdr:spPr>
        <a:xfrm>
          <a:off x="16592627" y="130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102888</xdr:rowOff>
    </xdr:from>
    <xdr:ext cx="469744" cy="259045"/>
    <xdr:sp macro="" textlink="">
      <xdr:nvSpPr>
        <xdr:cNvPr id="544" name="n_1mainValue【庁舎】&#10;一人当たり面積">
          <a:extLst>
            <a:ext uri="{FF2B5EF4-FFF2-40B4-BE49-F238E27FC236}">
              <a16:creationId xmlns:a16="http://schemas.microsoft.com/office/drawing/2014/main" id="{4A0E9E3F-EB37-4848-86D0-EC9F2457825C}"/>
            </a:ext>
          </a:extLst>
        </xdr:cNvPr>
        <xdr:cNvSpPr txBox="1"/>
      </xdr:nvSpPr>
      <xdr:spPr>
        <a:xfrm>
          <a:off x="18983402" y="133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102888</xdr:rowOff>
    </xdr:from>
    <xdr:ext cx="469744" cy="259045"/>
    <xdr:sp macro="" textlink="">
      <xdr:nvSpPr>
        <xdr:cNvPr id="545" name="n_2mainValue【庁舎】&#10;一人当たり面積">
          <a:extLst>
            <a:ext uri="{FF2B5EF4-FFF2-40B4-BE49-F238E27FC236}">
              <a16:creationId xmlns:a16="http://schemas.microsoft.com/office/drawing/2014/main" id="{A7157A10-EDED-437C-97DC-EA746D842CE6}"/>
            </a:ext>
          </a:extLst>
        </xdr:cNvPr>
        <xdr:cNvSpPr txBox="1"/>
      </xdr:nvSpPr>
      <xdr:spPr>
        <a:xfrm>
          <a:off x="18183302" y="133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6" name="正方形/長方形 545">
          <a:extLst>
            <a:ext uri="{FF2B5EF4-FFF2-40B4-BE49-F238E27FC236}">
              <a16:creationId xmlns:a16="http://schemas.microsoft.com/office/drawing/2014/main" id="{8F92B3C7-0FC6-41D6-98F7-7832F1ADD4DE}"/>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7" name="正方形/長方形 546">
          <a:extLst>
            <a:ext uri="{FF2B5EF4-FFF2-40B4-BE49-F238E27FC236}">
              <a16:creationId xmlns:a16="http://schemas.microsoft.com/office/drawing/2014/main" id="{CDC60F84-D7A9-4031-A0F2-4CD289144EF8}"/>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8" name="テキスト ボックス 547">
          <a:extLst>
            <a:ext uri="{FF2B5EF4-FFF2-40B4-BE49-F238E27FC236}">
              <a16:creationId xmlns:a16="http://schemas.microsoft.com/office/drawing/2014/main" id="{3BB151AF-AD52-4B8F-8F3B-295997747FF5}"/>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累計施設ごとの有形固定資産減価償却率については、多くの類型で類似団体平均を下回っている。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保健所については、有形固定資産減価償却率が類似団体に比べて著しく低い水準にあるが、平成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年度に弘前地区健康福祉庁舎の新築を行い移転集約化を行ったためである。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年度に本庁舎の長寿命化改修工事が終了し、分母となる有形固定資産が増加したため低下している。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1,275,783
1,269,494
9,645.64
665,826,953
645,964,109
2,421,300
380,442,670
1,060,326,998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財政力指数については、地方交付税への依存度合いが大きいことから、全国の中でも低い水準にある。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上昇傾向にあり、令和元年度は、分母（基準財政需要額）が社会保障関係費等の増により増となったものの、地方消費税等の増により分子（基準財政収入額）が増となった結果、前年度同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臨時財政対策債を含めた実質的な地方交付税の減等により、分母（経常一般財源等総額）が減となったものの、人件費や公債費の減等により、分子（経常経費充当一般財源等）がそれ以上に減となったことにより、比率は減となった。</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109220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103630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152417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109220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11086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135890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10121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39370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96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人口１人当たり人件費・物件費等決算額については、全国の中でも高い水準にあるが、地理的要因等により内部管理経費等が他団体に比較し多くなる傾向にあるものと考えられる。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青森県行財政改革大綱に基づき、引き続き人件費の適正管理に取り組むほか、組織の見直し、内部コストの抑制及び民間活力の活用などの取組みを推進することとしている。</a:t>
          </a: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83125</xdr:rowOff>
    </xdr:from>
    <xdr:to>
      <xdr:col>23</xdr:col>
      <xdr:colOff>133350</xdr:colOff>
      <xdr:row>82</xdr:row>
      <xdr:rowOff>146548</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142025"/>
          <a:ext cx="8382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26354</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2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106370</xdr:rowOff>
    </xdr:from>
    <xdr:to>
      <xdr:col>19</xdr:col>
      <xdr:colOff>133350</xdr:colOff>
      <xdr:row>82</xdr:row>
      <xdr:rowOff>146548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165270"/>
          <a:ext cx="889000" cy="4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102007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3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15239</xdr:rowOff>
    </xdr:from>
    <xdr:to>
      <xdr:col>15</xdr:col>
      <xdr:colOff>82550</xdr:colOff>
      <xdr:row>82</xdr:row>
      <xdr:rowOff>106370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74139"/>
          <a:ext cx="889000" cy="9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72407</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15239</xdr:rowOff>
    </xdr:from>
    <xdr:to>
      <xdr:col>11</xdr:col>
      <xdr:colOff>31750</xdr:colOff>
      <xdr:row>82</xdr:row>
      <xdr:rowOff>17734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074139"/>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7014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2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73458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3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32325</xdr:rowOff>
    </xdr:from>
    <xdr:to>
      <xdr:col>23</xdr:col>
      <xdr:colOff>184150</xdr:colOff>
      <xdr:row>82</xdr:row>
      <xdr:rowOff>133925</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48852</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95748</xdr:rowOff>
    </xdr:from>
    <xdr:to>
      <xdr:col>19</xdr:col>
      <xdr:colOff>184150</xdr:colOff>
      <xdr:row>83</xdr:row>
      <xdr:rowOff>25898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1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36075</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92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55570</xdr:rowOff>
    </xdr:from>
    <xdr:to>
      <xdr:col>15</xdr:col>
      <xdr:colOff>133350</xdr:colOff>
      <xdr:row>82</xdr:row>
      <xdr:rowOff>157170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1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167347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88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135889</xdr:rowOff>
    </xdr:from>
    <xdr:to>
      <xdr:col>11</xdr:col>
      <xdr:colOff>82550</xdr:colOff>
      <xdr:row>82</xdr:row>
      <xdr:rowOff>66039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76216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138384</xdr:rowOff>
    </xdr:from>
    <xdr:to>
      <xdr:col>7</xdr:col>
      <xdr:colOff>31750</xdr:colOff>
      <xdr:row>82</xdr:row>
      <xdr:rowOff>68534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0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78711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9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給与制度や諸手当については、社会経済情勢の変化や人事委員会勧告を踏まえ、適時適切に見直すこととしており、平成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年度からは給与制度の総合的見直しを実施し、ラスパイレス指数も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を下回る状況が続いている。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引き続き、青森県行財政改革大綱に基づき、給与制度や諸手当等について適時適切に見直し、適正化を図ることとしている。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166914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1913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167821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2258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30843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30843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一般行政部門の定員適正化については、平成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1,731</a:t>
          </a:r>
          <a:r>
            <a:rPr kumimoji="1" lang="ja-JP" altLang="en-US" sz="1300">
              <a:latin typeface="ＭＳ Ｐゴシック" panose="020B0600070205080204" pitchFamily="50" charset="-128"/>
              <a:ea typeface="ＭＳ Ｐゴシック" panose="020B0600070205080204" pitchFamily="50" charset="-128"/>
            </a:rPr>
            <a:t>人の削減を行い、平成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年度までの新たに設定した計画期間においても、目標適正化数の</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人を上回る、</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人の削減を行ったところであり、教育部門及び警察部門も同様に、計画的に定員適正化を進めている。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引き続き、青森県行財政改革大綱に基づき、適正な定員管理を行う。</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169118</xdr:rowOff>
    </xdr:from>
    <xdr:to>
      <xdr:col>81</xdr:col>
      <xdr:colOff>44450</xdr:colOff>
      <xdr:row>67</xdr:row>
      <xdr:rowOff>75136</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456118"/>
          <a:ext cx="0" cy="110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47213</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53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75136</xdr:rowOff>
    </xdr:from>
    <xdr:to>
      <xdr:col>81</xdr:col>
      <xdr:colOff>133350</xdr:colOff>
      <xdr:row>67</xdr:row>
      <xdr:rowOff>75136</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562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84045</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1019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169118</xdr:rowOff>
    </xdr:from>
    <xdr:to>
      <xdr:col>81</xdr:col>
      <xdr:colOff>133350</xdr:colOff>
      <xdr:row>60</xdr:row>
      <xdr:rowOff>169118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45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138666</xdr:rowOff>
    </xdr:from>
    <xdr:to>
      <xdr:col>81</xdr:col>
      <xdr:colOff>44450</xdr:colOff>
      <xdr:row>60</xdr:row>
      <xdr:rowOff>169118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425666"/>
          <a:ext cx="838200" cy="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163641</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793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20114</xdr:rowOff>
    </xdr:from>
    <xdr:to>
      <xdr:col>81</xdr:col>
      <xdr:colOff>95250</xdr:colOff>
      <xdr:row>63</xdr:row>
      <xdr:rowOff>121714</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82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134371</xdr:rowOff>
    </xdr:from>
    <xdr:to>
      <xdr:col>77</xdr:col>
      <xdr:colOff>44450</xdr:colOff>
      <xdr:row>60</xdr:row>
      <xdr:rowOff>138666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421371"/>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129695</xdr:rowOff>
    </xdr:from>
    <xdr:to>
      <xdr:col>77</xdr:col>
      <xdr:colOff>95250</xdr:colOff>
      <xdr:row>63</xdr:row>
      <xdr:rowOff>59845</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7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44622</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845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120135</xdr:rowOff>
    </xdr:from>
    <xdr:to>
      <xdr:col>72</xdr:col>
      <xdr:colOff>203200</xdr:colOff>
      <xdr:row>60</xdr:row>
      <xdr:rowOff>134371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407135"/>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84958</xdr:rowOff>
    </xdr:from>
    <xdr:to>
      <xdr:col>73</xdr:col>
      <xdr:colOff>44450</xdr:colOff>
      <xdr:row>63</xdr:row>
      <xdr:rowOff>15108</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7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171335</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80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88379</xdr:rowOff>
    </xdr:from>
    <xdr:to>
      <xdr:col>68</xdr:col>
      <xdr:colOff>152400</xdr:colOff>
      <xdr:row>60</xdr:row>
      <xdr:rowOff>120135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0375379"/>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80114</xdr:rowOff>
    </xdr:from>
    <xdr:to>
      <xdr:col>68</xdr:col>
      <xdr:colOff>203200</xdr:colOff>
      <xdr:row>62</xdr:row>
      <xdr:rowOff>10264</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53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166491</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62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145410</xdr:rowOff>
    </xdr:from>
    <xdr:to>
      <xdr:col>64</xdr:col>
      <xdr:colOff>152400</xdr:colOff>
      <xdr:row>62</xdr:row>
      <xdr:rowOff>75560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6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60337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69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118318</xdr:rowOff>
    </xdr:from>
    <xdr:to>
      <xdr:col>81</xdr:col>
      <xdr:colOff>95250</xdr:colOff>
      <xdr:row>61</xdr:row>
      <xdr:rowOff>48468</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4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39595</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32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87866</xdr:rowOff>
    </xdr:from>
    <xdr:to>
      <xdr:col>77</xdr:col>
      <xdr:colOff>95250</xdr:colOff>
      <xdr:row>61</xdr:row>
      <xdr:rowOff>18016</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3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28193</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4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83571</xdr:rowOff>
    </xdr:from>
    <xdr:to>
      <xdr:col>73</xdr:col>
      <xdr:colOff>44450</xdr:colOff>
      <xdr:row>61</xdr:row>
      <xdr:rowOff>13721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3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23898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3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69335</xdr:rowOff>
    </xdr:from>
    <xdr:to>
      <xdr:col>68</xdr:col>
      <xdr:colOff>203200</xdr:colOff>
      <xdr:row>60</xdr:row>
      <xdr:rowOff>170935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9662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2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37579</xdr:rowOff>
    </xdr:from>
    <xdr:to>
      <xdr:col>64</xdr:col>
      <xdr:colOff>152400</xdr:colOff>
      <xdr:row>60</xdr:row>
      <xdr:rowOff>139179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3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149356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これまでの国の経済対策に呼応した公共事業の追加や北海道・東北新幹線に係る建設負担金などの影響により全国の中では高い水準にあるが、近年は、県債の発行抑制や公債費の平準化対策などにより減少傾向にある。</a:t>
          </a:r>
        </a:p>
        <a:p>
          <a:r>
            <a:rPr kumimoji="1" lang="ja-JP" altLang="en-US" sz="1300">
              <a:latin typeface="ＭＳ Ｐゴシック" panose="020B0600070205080204" pitchFamily="50" charset="-128"/>
              <a:ea typeface="ＭＳ Ｐゴシック" panose="020B0600070205080204" pitchFamily="50" charset="-128"/>
            </a:rPr>
            <a:t>　引き続き、県債発行の抑制等による公債費の抑制を図ることとしている。</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5292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83202</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5292</xdr:rowOff>
    </xdr:from>
    <xdr:to>
      <xdr:col>77</xdr:col>
      <xdr:colOff>44450</xdr:colOff>
      <xdr:row>42</xdr:row>
      <xdr:rowOff>65617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72061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105833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95250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73067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66269</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95902</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125942</xdr:rowOff>
    </xdr:from>
    <xdr:to>
      <xdr:col>77</xdr:col>
      <xdr:colOff>95250</xdr:colOff>
      <xdr:row>42</xdr:row>
      <xdr:rowOff>56092</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40869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分母（標準的な一般財源収入）が減となったものの、分子（公債費、退職手当等将来的に県が負担する額の合計額）がそれ以上に減となったことにより、類似団体の中でも上位の水準にあ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引き続き、青森県行財政改革大綱に基づき、県債の新規発行の抑制等により、県債残高の圧縮等将来負担額の減少に努めることとしている。</a:t>
          </a: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3" name="将来負担の状況最小値テキスト">
          <a:extLst>
            <a:ext uri="{FF2B5EF4-FFF2-40B4-BE49-F238E27FC236}">
              <a16:creationId xmlns:a16="http://schemas.microsoft.com/office/drawing/2014/main" id="{00000000-0008-0000-0300-0000A7010000}"/>
            </a:ext>
          </a:extLst>
        </xdr:cNvPr>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5" name="将来負担の状況最大値テキスト">
          <a:extLst>
            <a:ext uri="{FF2B5EF4-FFF2-40B4-BE49-F238E27FC236}">
              <a16:creationId xmlns:a16="http://schemas.microsoft.com/office/drawing/2014/main" id="{00000000-0008-0000-0300-0000A9010000}"/>
            </a:ext>
          </a:extLst>
        </xdr:cNvPr>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66827</xdr:rowOff>
    </xdr:from>
    <xdr:to>
      <xdr:col>81</xdr:col>
      <xdr:colOff>44450</xdr:colOff>
      <xdr:row>17</xdr:row>
      <xdr:rowOff>106401</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6179800" y="2981477"/>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121175</xdr:rowOff>
    </xdr:from>
    <xdr:ext cx="762000" cy="259045"/>
    <xdr:sp macro="" textlink="">
      <xdr:nvSpPr>
        <xdr:cNvPr id="428" name="将来負担の状況平均値テキスト">
          <a:extLst>
            <a:ext uri="{FF2B5EF4-FFF2-40B4-BE49-F238E27FC236}">
              <a16:creationId xmlns:a16="http://schemas.microsoft.com/office/drawing/2014/main" id="{00000000-0008-0000-0300-0000AC010000}"/>
            </a:ext>
          </a:extLst>
        </xdr:cNvPr>
        <xdr:cNvSpPr txBox="1"/>
      </xdr:nvSpPr>
      <xdr:spPr>
        <a:xfrm>
          <a:off x="17106900" y="320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106401</xdr:rowOff>
    </xdr:from>
    <xdr:to>
      <xdr:col>77</xdr:col>
      <xdr:colOff>44450</xdr:colOff>
      <xdr:row>17</xdr:row>
      <xdr:rowOff>150800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5290800" y="3021051"/>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58716</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331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150800</xdr:rowOff>
    </xdr:from>
    <xdr:to>
      <xdr:col>72</xdr:col>
      <xdr:colOff>203200</xdr:colOff>
      <xdr:row>18</xdr:row>
      <xdr:rowOff>8306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4401800" y="30654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64025</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8306</xdr:rowOff>
    </xdr:from>
    <xdr:to>
      <xdr:col>68</xdr:col>
      <xdr:colOff>152400</xdr:colOff>
      <xdr:row>18</xdr:row>
      <xdr:rowOff>38710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3512800" y="309440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71746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45204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16027</xdr:rowOff>
    </xdr:from>
    <xdr:to>
      <xdr:col>81</xdr:col>
      <xdr:colOff>95250</xdr:colOff>
      <xdr:row>17</xdr:row>
      <xdr:rowOff>117627</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967200" y="2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32554</xdr:rowOff>
    </xdr:from>
    <xdr:ext cx="762000" cy="259045"/>
    <xdr:sp macro="" textlink="">
      <xdr:nvSpPr>
        <xdr:cNvPr id="447" name="将来負担の状況該当値テキスト">
          <a:extLst>
            <a:ext uri="{FF2B5EF4-FFF2-40B4-BE49-F238E27FC236}">
              <a16:creationId xmlns:a16="http://schemas.microsoft.com/office/drawing/2014/main" id="{00000000-0008-0000-0300-0000BF010000}"/>
            </a:ext>
          </a:extLst>
        </xdr:cNvPr>
        <xdr:cNvSpPr txBox="1"/>
      </xdr:nvSpPr>
      <xdr:spPr>
        <a:xfrm>
          <a:off x="17106900" y="277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55601</xdr:rowOff>
    </xdr:from>
    <xdr:to>
      <xdr:col>77</xdr:col>
      <xdr:colOff>95250</xdr:colOff>
      <xdr:row>17</xdr:row>
      <xdr:rowOff>157201</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29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167378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3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100000</xdr:rowOff>
    </xdr:from>
    <xdr:to>
      <xdr:col>73</xdr:col>
      <xdr:colOff>44450</xdr:colOff>
      <xdr:row>18</xdr:row>
      <xdr:rowOff>30150</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30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40327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128956</xdr:rowOff>
    </xdr:from>
    <xdr:to>
      <xdr:col>68</xdr:col>
      <xdr:colOff>203200</xdr:colOff>
      <xdr:row>18</xdr:row>
      <xdr:rowOff>59106</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30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69283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1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159360</xdr:rowOff>
    </xdr:from>
    <xdr:to>
      <xdr:col>64</xdr:col>
      <xdr:colOff>152400</xdr:colOff>
      <xdr:row>18</xdr:row>
      <xdr:rowOff>89510</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30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99687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1,275,783
1,269,494
9,645.64
665,826,953
645,964,109
2,421,300
380,442,670
1,060,326,998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人件費に係る経常収支比率は、定員適正化の着実な実施等の結果として、平成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年度以降は類似団体及び全国平均を下回って推移している。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青森県行財政改革大綱に基づき、引き続き職員給与・職員数の適正化等に取り組むこととしている。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69850</xdr:rowOff>
    </xdr:from>
    <xdr:to>
      <xdr:col>24</xdr:col>
      <xdr:colOff>25400</xdr:colOff>
      <xdr:row>34</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589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86377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146050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588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162577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588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107950</xdr:rowOff>
    </xdr:from>
    <xdr:to>
      <xdr:col>11</xdr:col>
      <xdr:colOff>9525</xdr:colOff>
      <xdr:row>34</xdr:row>
      <xdr:rowOff>127000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593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19050</xdr:rowOff>
    </xdr:from>
    <xdr:to>
      <xdr:col>24</xdr:col>
      <xdr:colOff>76200</xdr:colOff>
      <xdr:row>34</xdr:row>
      <xdr:rowOff>120650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99077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95250</xdr:rowOff>
    </xdr:from>
    <xdr:to>
      <xdr:col>20</xdr:col>
      <xdr:colOff>38100</xdr:colOff>
      <xdr:row>35</xdr:row>
      <xdr:rowOff>25400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35577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57150</xdr:rowOff>
    </xdr:from>
    <xdr:to>
      <xdr:col>11</xdr:col>
      <xdr:colOff>60325</xdr:colOff>
      <xdr:row>34</xdr:row>
      <xdr:rowOff>158750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168927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物件費に係る経常収支比率は、類似団体及び全国平均をともに上回っている。本県は広大な面積に加え、積雪寒冷地であることから、内部管理経費等が他団体に比較し多くなる傾向にあるものと考えられる。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今後も、優先度を踏まえた施策の重点化に取り組むとともに、青森県行財政改革大綱に基づく、組織の見直し、内部コストの抑制などの取組みを推進することとしている。</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149860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578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487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58420</xdr:rowOff>
    </xdr:from>
    <xdr:to>
      <xdr:col>69</xdr:col>
      <xdr:colOff>92075</xdr:colOff>
      <xdr:row>20</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99060</xdr:rowOff>
    </xdr:from>
    <xdr:to>
      <xdr:col>78</xdr:col>
      <xdr:colOff>120650</xdr:colOff>
      <xdr:row>21</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13987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xdr:rowOff>
    </xdr:from>
    <xdr:to>
      <xdr:col>65</xdr:col>
      <xdr:colOff>53975</xdr:colOff>
      <xdr:row>20</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93997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扶助費に係る経常収支比率は、類似団体及び全国平均と同程度で推移しているが、令和元年度は生活保護費等の増により微増となった。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104140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69867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58420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58420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58420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本県は広大な面積に加え、積雪寒冷地であることから、例年、除雪費等が他団体に比較し多くなる傾向にあったものの、令和元年度は少雪により除雪費が減少したことから、減となった。</a:t>
          </a: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57</xdr:row>
      <xdr:rowOff>50800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671800" y="9671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xdr:rowOff>
    </xdr:from>
    <xdr:to>
      <xdr:col>78</xdr:col>
      <xdr:colOff>69850</xdr:colOff>
      <xdr:row>57</xdr:row>
      <xdr:rowOff>50800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4424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107950</xdr:rowOff>
    </xdr:from>
    <xdr:to>
      <xdr:col>73</xdr:col>
      <xdr:colOff>180975</xdr:colOff>
      <xdr:row>55</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69850</xdr:rowOff>
    </xdr:from>
    <xdr:to>
      <xdr:col>69</xdr:col>
      <xdr:colOff>92075</xdr:colOff>
      <xdr:row>54</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130827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99077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52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133350</xdr:rowOff>
    </xdr:from>
    <xdr:to>
      <xdr:col>74</xdr:col>
      <xdr:colOff>31750</xdr:colOff>
      <xdr:row>55</xdr:row>
      <xdr:rowOff>63500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48277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57150</xdr:rowOff>
    </xdr:from>
    <xdr:to>
      <xdr:col>69</xdr:col>
      <xdr:colOff>142875</xdr:colOff>
      <xdr:row>54</xdr:row>
      <xdr:rowOff>158750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補助費等に係る経常収支比率は、類似団体及び全国平均をともに下回っている。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国民健康保険関連経費が事業会計への繰出金に移行したことにより、一時的に減少したものの、社会保障関係費の増加等により、近年、決算額は上昇傾向にあることから、引き続き、毎年度の予算編成において、更なる事務事業の見直しを行うこととしている。</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760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110672</xdr:rowOff>
    </xdr:from>
    <xdr:to>
      <xdr:col>82</xdr:col>
      <xdr:colOff>107950</xdr:colOff>
      <xdr:row>37</xdr:row>
      <xdr:rowOff>167822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828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40112</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72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68035</xdr:rowOff>
    </xdr:from>
    <xdr:to>
      <xdr:col>82</xdr:col>
      <xdr:colOff>158750</xdr:colOff>
      <xdr:row>39</xdr:row>
      <xdr:rowOff>169635</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40</xdr:row>
      <xdr:rowOff>110672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82872"/>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xdr:rowOff>
    </xdr:from>
    <xdr:to>
      <xdr:col>78</xdr:col>
      <xdr:colOff>120650</xdr:colOff>
      <xdr:row>38</xdr:row>
      <xdr:rowOff>112485</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53522</xdr:rowOff>
    </xdr:from>
    <xdr:to>
      <xdr:col>73</xdr:col>
      <xdr:colOff>180975</xdr:colOff>
      <xdr:row>40</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7400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42</xdr:row>
      <xdr:rowOff>10885</xdr:rowOff>
    </xdr:from>
    <xdr:to>
      <xdr:col>74</xdr:col>
      <xdr:colOff>31750</xdr:colOff>
      <xdr:row>42</xdr:row>
      <xdr:rowOff>112485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97262</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102507</xdr:rowOff>
    </xdr:from>
    <xdr:to>
      <xdr:col>69</xdr:col>
      <xdr:colOff>92075</xdr:colOff>
      <xdr:row>39</xdr:row>
      <xdr:rowOff>53522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461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40</xdr:row>
      <xdr:rowOff>125185</xdr:rowOff>
    </xdr:from>
    <xdr:to>
      <xdr:col>69</xdr:col>
      <xdr:colOff>142875</xdr:colOff>
      <xdr:row>41</xdr:row>
      <xdr:rowOff>55335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133549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59872</xdr:rowOff>
    </xdr:from>
    <xdr:to>
      <xdr:col>78</xdr:col>
      <xdr:colOff>120650</xdr:colOff>
      <xdr:row>36</xdr:row>
      <xdr:rowOff>161472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59872</xdr:rowOff>
    </xdr:from>
    <xdr:to>
      <xdr:col>74</xdr:col>
      <xdr:colOff>31750</xdr:colOff>
      <xdr:row>40</xdr:row>
      <xdr:rowOff>161472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2722</xdr:rowOff>
    </xdr:from>
    <xdr:to>
      <xdr:col>69</xdr:col>
      <xdr:colOff>142875</xdr:colOff>
      <xdr:row>39</xdr:row>
      <xdr:rowOff>104322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114499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163484</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43874</xdr:rowOff>
    </xdr:from>
    <xdr:to>
      <xdr:col>54</xdr:col>
      <xdr:colOff>158750</xdr:colOff>
      <xdr:row>83</xdr:row>
      <xdr:rowOff>103909</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436466" y="11681692"/>
          <a:ext cx="4697557" cy="183803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及び全国平均をともに上回っている。これは、これまでの国の経済対策に呼応した公共事業の追加や北海道・東北新幹線に係る建設負担金等を含む県単独事業費が高い水準で推移してきたこと等によるものである。</a:t>
          </a:r>
        </a:p>
        <a:p>
          <a:r>
            <a:rPr kumimoji="1" lang="ja-JP" altLang="en-US" sz="1300">
              <a:latin typeface="ＭＳ Ｐゴシック" panose="020B0600070205080204" pitchFamily="50" charset="-128"/>
              <a:ea typeface="ＭＳ Ｐゴシック" panose="020B0600070205080204" pitchFamily="50" charset="-128"/>
            </a:rPr>
            <a:t>　今後とも、青森県行財政改革大綱に基づき、県債発行の抑制等により、県債残高の圧縮に努め、将来の公債費負担の軽減を図ることとしている。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69850</xdr:rowOff>
    </xdr:from>
    <xdr:to>
      <xdr:col>26</xdr:col>
      <xdr:colOff>184150</xdr:colOff>
      <xdr:row>82</xdr:row>
      <xdr:rowOff>69850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99077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156227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12700</xdr:rowOff>
    </xdr:from>
    <xdr:to>
      <xdr:col>26</xdr:col>
      <xdr:colOff>184150</xdr:colOff>
      <xdr:row>79</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41927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127000</xdr:rowOff>
    </xdr:from>
    <xdr:to>
      <xdr:col>26</xdr:col>
      <xdr:colOff>184150</xdr:colOff>
      <xdr:row>75</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41927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69850</xdr:rowOff>
    </xdr:from>
    <xdr:to>
      <xdr:col>26</xdr:col>
      <xdr:colOff>184150</xdr:colOff>
      <xdr:row>72</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99077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155575</xdr:rowOff>
    </xdr:from>
    <xdr:to>
      <xdr:col>24</xdr:col>
      <xdr:colOff>25400</xdr:colOff>
      <xdr:row>80</xdr:row>
      <xdr:rowOff>98425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4999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70502</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4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155575</xdr:rowOff>
    </xdr:from>
    <xdr:to>
      <xdr:col>24</xdr:col>
      <xdr:colOff>114300</xdr:colOff>
      <xdr:row>72</xdr:row>
      <xdr:rowOff>155575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49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41275</xdr:rowOff>
    </xdr:from>
    <xdr:to>
      <xdr:col>24</xdr:col>
      <xdr:colOff>25400</xdr:colOff>
      <xdr:row>80</xdr:row>
      <xdr:rowOff>98425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7572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121302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51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104775</xdr:rowOff>
    </xdr:from>
    <xdr:to>
      <xdr:col>24</xdr:col>
      <xdr:colOff>76200</xdr:colOff>
      <xdr:row>78</xdr:row>
      <xdr:rowOff>34925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98425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804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152400</xdr:rowOff>
    </xdr:from>
    <xdr:to>
      <xdr:col>20</xdr:col>
      <xdr:colOff>38100</xdr:colOff>
      <xdr:row>78</xdr:row>
      <xdr:rowOff>82550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92727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28575</xdr:rowOff>
    </xdr:from>
    <xdr:to>
      <xdr:col>15</xdr:col>
      <xdr:colOff>149225</xdr:colOff>
      <xdr:row>78</xdr:row>
      <xdr:rowOff>130175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40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140352</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7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84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104775</xdr:rowOff>
    </xdr:from>
    <xdr:to>
      <xdr:col>11</xdr:col>
      <xdr:colOff>60325</xdr:colOff>
      <xdr:row>79</xdr:row>
      <xdr:rowOff>34925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45102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4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123825</xdr:rowOff>
    </xdr:from>
    <xdr:to>
      <xdr:col>6</xdr:col>
      <xdr:colOff>171450</xdr:colOff>
      <xdr:row>79</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4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64152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6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161925</xdr:rowOff>
    </xdr:from>
    <xdr:to>
      <xdr:col>24</xdr:col>
      <xdr:colOff>76200</xdr:colOff>
      <xdr:row>80</xdr:row>
      <xdr:rowOff>92075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70502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61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47625</xdr:rowOff>
    </xdr:from>
    <xdr:to>
      <xdr:col>20</xdr:col>
      <xdr:colOff>38100</xdr:colOff>
      <xdr:row>80</xdr:row>
      <xdr:rowOff>149225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134002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85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公債費以外の経費に係る経常収支比率は、類似団体を下回っている。これは、人件費、補助費等に係る経常収支比率が類似団体を下回っていることによるものである。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72136</xdr:rowOff>
    </xdr:from>
    <xdr:to>
      <xdr:col>82</xdr:col>
      <xdr:colOff>107950</xdr:colOff>
      <xdr:row>74</xdr:row>
      <xdr:rowOff>99568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27594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53848</xdr:rowOff>
    </xdr:from>
    <xdr:to>
      <xdr:col>78</xdr:col>
      <xdr:colOff>69850</xdr:colOff>
      <xdr:row>74</xdr:row>
      <xdr:rowOff>99568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27411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39133</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152146</xdr:rowOff>
    </xdr:from>
    <xdr:to>
      <xdr:col>73</xdr:col>
      <xdr:colOff>180975</xdr:colOff>
      <xdr:row>74</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2667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60706</xdr:rowOff>
    </xdr:from>
    <xdr:to>
      <xdr:col>69</xdr:col>
      <xdr:colOff>92075</xdr:colOff>
      <xdr:row>73</xdr:row>
      <xdr:rowOff>152146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25765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21336</xdr:rowOff>
    </xdr:from>
    <xdr:to>
      <xdr:col>82</xdr:col>
      <xdr:colOff>158750</xdr:colOff>
      <xdr:row>74</xdr:row>
      <xdr:rowOff>122936</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37863</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5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48768</xdr:rowOff>
    </xdr:from>
    <xdr:to>
      <xdr:col>78</xdr:col>
      <xdr:colOff>120650</xdr:colOff>
      <xdr:row>74</xdr:row>
      <xdr:rowOff>150368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160545</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xdr:rowOff>
    </xdr:from>
    <xdr:to>
      <xdr:col>74</xdr:col>
      <xdr:colOff>31750</xdr:colOff>
      <xdr:row>74</xdr:row>
      <xdr:rowOff>104648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114825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101346</xdr:rowOff>
    </xdr:from>
    <xdr:to>
      <xdr:col>69</xdr:col>
      <xdr:colOff>142875</xdr:colOff>
      <xdr:row>74</xdr:row>
      <xdr:rowOff>31496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41673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4638</xdr:rowOff>
    </xdr:from>
    <xdr:to>
      <xdr:col>29</xdr:col>
      <xdr:colOff>127000</xdr:colOff>
      <xdr:row>18</xdr:row>
      <xdr:rowOff>13874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38363"/>
          <a:ext cx="647700" cy="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106291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8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13874</xdr:rowOff>
    </xdr:from>
    <xdr:to>
      <xdr:col>26</xdr:col>
      <xdr:colOff>50800</xdr:colOff>
      <xdr:row>18</xdr:row>
      <xdr:rowOff>39477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47599"/>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55602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39477</xdr:rowOff>
    </xdr:from>
    <xdr:to>
      <xdr:col>22</xdr:col>
      <xdr:colOff>114300</xdr:colOff>
      <xdr:row>18</xdr:row>
      <xdr:rowOff>73127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73202"/>
          <a:ext cx="6985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80428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5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59868</xdr:rowOff>
    </xdr:from>
    <xdr:to>
      <xdr:col>18</xdr:col>
      <xdr:colOff>177800</xdr:colOff>
      <xdr:row>18</xdr:row>
      <xdr:rowOff>73127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93593"/>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30594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4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53453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125288</xdr:rowOff>
    </xdr:from>
    <xdr:to>
      <xdr:col>29</xdr:col>
      <xdr:colOff>177800</xdr:colOff>
      <xdr:row>18</xdr:row>
      <xdr:rowOff>55438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33865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9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134524</xdr:rowOff>
    </xdr:from>
    <xdr:to>
      <xdr:col>26</xdr:col>
      <xdr:colOff>101600</xdr:colOff>
      <xdr:row>18</xdr:row>
      <xdr:rowOff>64674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49451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8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160127</xdr:rowOff>
    </xdr:from>
    <xdr:to>
      <xdr:col>22</xdr:col>
      <xdr:colOff>165100</xdr:colOff>
      <xdr:row>18</xdr:row>
      <xdr:rowOff>90277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2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75054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0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22327</xdr:rowOff>
    </xdr:from>
    <xdr:to>
      <xdr:col>19</xdr:col>
      <xdr:colOff>38100</xdr:colOff>
      <xdr:row>18</xdr:row>
      <xdr:rowOff>123927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108704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9068</xdr:rowOff>
    </xdr:from>
    <xdr:to>
      <xdr:col>15</xdr:col>
      <xdr:colOff>101600</xdr:colOff>
      <xdr:row>18</xdr:row>
      <xdr:rowOff>110668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95445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105664</xdr:rowOff>
    </xdr:from>
    <xdr:to>
      <xdr:col>29</xdr:col>
      <xdr:colOff>127000</xdr:colOff>
      <xdr:row>34</xdr:row>
      <xdr:rowOff>198781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73114"/>
          <a:ext cx="647700" cy="9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38752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209906</xdr:rowOff>
    </xdr:from>
    <xdr:to>
      <xdr:col>26</xdr:col>
      <xdr:colOff>50800</xdr:colOff>
      <xdr:row>34</xdr:row>
      <xdr:rowOff>198781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134456"/>
          <a:ext cx="698500" cy="3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40352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209906</xdr:rowOff>
    </xdr:from>
    <xdr:to>
      <xdr:col>22</xdr:col>
      <xdr:colOff>114300</xdr:colOff>
      <xdr:row>34</xdr:row>
      <xdr:rowOff>62687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134456"/>
          <a:ext cx="698500" cy="195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297832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30683</xdr:rowOff>
    </xdr:from>
    <xdr:to>
      <xdr:col>18</xdr:col>
      <xdr:colOff>177800</xdr:colOff>
      <xdr:row>34</xdr:row>
      <xdr:rowOff>62687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298133"/>
          <a:ext cx="698500" cy="3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241139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103293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54864</xdr:rowOff>
    </xdr:from>
    <xdr:to>
      <xdr:col>29</xdr:col>
      <xdr:colOff>177800</xdr:colOff>
      <xdr:row>34</xdr:row>
      <xdr:rowOff>156464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22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242841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6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147981</xdr:rowOff>
    </xdr:from>
    <xdr:to>
      <xdr:col>26</xdr:col>
      <xdr:colOff>101600</xdr:colOff>
      <xdr:row>34</xdr:row>
      <xdr:rowOff>249580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1543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259758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84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159106</xdr:rowOff>
    </xdr:from>
    <xdr:to>
      <xdr:col>22</xdr:col>
      <xdr:colOff>165100</xdr:colOff>
      <xdr:row>33</xdr:row>
      <xdr:rowOff>260706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08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99433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5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11887</xdr:rowOff>
    </xdr:from>
    <xdr:to>
      <xdr:col>19</xdr:col>
      <xdr:colOff>38100</xdr:colOff>
      <xdr:row>34</xdr:row>
      <xdr:rowOff>113487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7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123664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4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322783</xdr:rowOff>
    </xdr:from>
    <xdr:to>
      <xdr:col>15</xdr:col>
      <xdr:colOff>101600</xdr:colOff>
      <xdr:row>34</xdr:row>
      <xdr:rowOff>81483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4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91660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1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1,275,783
1,269,494
9,645.64
665,826,953
645,964,109
2,421,300
380,442,670
1,060,326,998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18313</xdr:rowOff>
    </xdr:from>
    <xdr:to>
      <xdr:col>24</xdr:col>
      <xdr:colOff>63500</xdr:colOff>
      <xdr:row>37</xdr:row>
      <xdr:rowOff>36647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61963"/>
          <a:ext cx="8382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162435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48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18313</xdr:rowOff>
    </xdr:from>
    <xdr:to>
      <xdr:col>19</xdr:col>
      <xdr:colOff>177800</xdr:colOff>
      <xdr:row>37</xdr:row>
      <xdr:rowOff>70434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61963"/>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109278</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5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70434</xdr:rowOff>
    </xdr:from>
    <xdr:to>
      <xdr:col>15</xdr:col>
      <xdr:colOff>50800</xdr:colOff>
      <xdr:row>37</xdr:row>
      <xdr:rowOff>74183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14084"/>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144070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58638</xdr:rowOff>
    </xdr:from>
    <xdr:to>
      <xdr:col>10</xdr:col>
      <xdr:colOff>114300</xdr:colOff>
      <xdr:row>37</xdr:row>
      <xdr:rowOff>74183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0228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98670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117233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157297</xdr:rowOff>
    </xdr:from>
    <xdr:to>
      <xdr:col>24</xdr:col>
      <xdr:colOff>114300</xdr:colOff>
      <xdr:row>37</xdr:row>
      <xdr:rowOff>87447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72224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4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138963</xdr:rowOff>
    </xdr:from>
    <xdr:to>
      <xdr:col>20</xdr:col>
      <xdr:colOff>38100</xdr:colOff>
      <xdr:row>37</xdr:row>
      <xdr:rowOff>69113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60240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6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19634</xdr:rowOff>
    </xdr:from>
    <xdr:to>
      <xdr:col>15</xdr:col>
      <xdr:colOff>101600</xdr:colOff>
      <xdr:row>37</xdr:row>
      <xdr:rowOff>121234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112361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5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23383</xdr:rowOff>
    </xdr:from>
    <xdr:to>
      <xdr:col>10</xdr:col>
      <xdr:colOff>165100</xdr:colOff>
      <xdr:row>37</xdr:row>
      <xdr:rowOff>124983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116110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45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7838</xdr:rowOff>
    </xdr:from>
    <xdr:to>
      <xdr:col>6</xdr:col>
      <xdr:colOff>38100</xdr:colOff>
      <xdr:row>37</xdr:row>
      <xdr:rowOff>109438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100565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4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a:extLst>
            <a:ext uri="{FF2B5EF4-FFF2-40B4-BE49-F238E27FC236}">
              <a16:creationId xmlns:a16="http://schemas.microsoft.com/office/drawing/2014/main" id="{00000000-0008-0000-0600-00006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a:extLst>
            <a:ext uri="{FF2B5EF4-FFF2-40B4-BE49-F238E27FC236}">
              <a16:creationId xmlns:a16="http://schemas.microsoft.com/office/drawing/2014/main" id="{00000000-0008-0000-0600-00006B000000}"/>
            </a:ext>
          </a:extLst>
        </xdr:cNvPr>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a:extLst>
            <a:ext uri="{FF2B5EF4-FFF2-40B4-BE49-F238E27FC236}">
              <a16:creationId xmlns:a16="http://schemas.microsoft.com/office/drawing/2014/main" id="{00000000-0008-0000-0600-00006D000000}"/>
            </a:ext>
          </a:extLst>
        </xdr:cNvPr>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68777</xdr:rowOff>
    </xdr:from>
    <xdr:to>
      <xdr:col>24</xdr:col>
      <xdr:colOff>63500</xdr:colOff>
      <xdr:row>54</xdr:row>
      <xdr:rowOff>104267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3797300" y="9327077"/>
          <a:ext cx="8382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98988</xdr:rowOff>
    </xdr:from>
    <xdr:ext cx="534377" cy="259045"/>
    <xdr:sp macro="" textlink="">
      <xdr:nvSpPr>
        <xdr:cNvPr id="112" name="物件費平均値テキスト">
          <a:extLst>
            <a:ext uri="{FF2B5EF4-FFF2-40B4-BE49-F238E27FC236}">
              <a16:creationId xmlns:a16="http://schemas.microsoft.com/office/drawing/2014/main" id="{00000000-0008-0000-0600-000070000000}"/>
            </a:ext>
          </a:extLst>
        </xdr:cNvPr>
        <xdr:cNvSpPr txBox="1"/>
      </xdr:nvSpPr>
      <xdr:spPr>
        <a:xfrm>
          <a:off x="4686300" y="935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a:extLst>
            <a:ext uri="{FF2B5EF4-FFF2-40B4-BE49-F238E27FC236}">
              <a16:creationId xmlns:a16="http://schemas.microsoft.com/office/drawing/2014/main" id="{00000000-0008-0000-0600-000071000000}"/>
            </a:ext>
          </a:extLst>
        </xdr:cNvPr>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104267</xdr:rowOff>
    </xdr:from>
    <xdr:to>
      <xdr:col>19</xdr:col>
      <xdr:colOff>177800</xdr:colOff>
      <xdr:row>54</xdr:row>
      <xdr:rowOff>147072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2908300" y="9362567"/>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89844</xdr:rowOff>
    </xdr:from>
    <xdr:ext cx="534377"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517411" y="951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147072</xdr:rowOff>
    </xdr:from>
    <xdr:to>
      <xdr:col>15</xdr:col>
      <xdr:colOff>50800</xdr:colOff>
      <xdr:row>54</xdr:row>
      <xdr:rowOff>149416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019300" y="9405372"/>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80415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641111" y="95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114840</xdr:rowOff>
    </xdr:from>
    <xdr:to>
      <xdr:col>10</xdr:col>
      <xdr:colOff>114300</xdr:colOff>
      <xdr:row>54</xdr:row>
      <xdr:rowOff>149416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1130300" y="9373140"/>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20603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752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97674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8631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17977</xdr:rowOff>
    </xdr:from>
    <xdr:to>
      <xdr:col>24</xdr:col>
      <xdr:colOff>114300</xdr:colOff>
      <xdr:row>54</xdr:row>
      <xdr:rowOff>119577</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4584700" y="927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40854</xdr:rowOff>
    </xdr:from>
    <xdr:ext cx="534377" cy="259045"/>
    <xdr:sp macro="" textlink="">
      <xdr:nvSpPr>
        <xdr:cNvPr id="131" name="物件費該当値テキスト">
          <a:extLst>
            <a:ext uri="{FF2B5EF4-FFF2-40B4-BE49-F238E27FC236}">
              <a16:creationId xmlns:a16="http://schemas.microsoft.com/office/drawing/2014/main" id="{00000000-0008-0000-0600-000083000000}"/>
            </a:ext>
          </a:extLst>
        </xdr:cNvPr>
        <xdr:cNvSpPr txBox="1"/>
      </xdr:nvSpPr>
      <xdr:spPr>
        <a:xfrm>
          <a:off x="4686300" y="91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53467</xdr:rowOff>
    </xdr:from>
    <xdr:to>
      <xdr:col>20</xdr:col>
      <xdr:colOff>38100</xdr:colOff>
      <xdr:row>54</xdr:row>
      <xdr:rowOff>155067</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3746500" y="93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144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74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96272</xdr:rowOff>
    </xdr:from>
    <xdr:to>
      <xdr:col>15</xdr:col>
      <xdr:colOff>101600</xdr:colOff>
      <xdr:row>55</xdr:row>
      <xdr:rowOff>26422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2857500" y="93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42949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91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98616</xdr:rowOff>
    </xdr:from>
    <xdr:to>
      <xdr:col>10</xdr:col>
      <xdr:colOff>165100</xdr:colOff>
      <xdr:row>55</xdr:row>
      <xdr:rowOff>28766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968500" y="93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19893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752111" y="94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64040</xdr:rowOff>
    </xdr:from>
    <xdr:to>
      <xdr:col>6</xdr:col>
      <xdr:colOff>38100</xdr:colOff>
      <xdr:row>54</xdr:row>
      <xdr:rowOff>165640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079500" y="93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10717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63111" y="909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31877</xdr:rowOff>
    </xdr:from>
    <xdr:to>
      <xdr:col>24</xdr:col>
      <xdr:colOff>62865</xdr:colOff>
      <xdr:row>79</xdr:row>
      <xdr:rowOff>124588</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547727"/>
          <a:ext cx="1270" cy="112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128415</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67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124588</xdr:rowOff>
    </xdr:from>
    <xdr:to>
      <xdr:col>24</xdr:col>
      <xdr:colOff>152400</xdr:colOff>
      <xdr:row>79</xdr:row>
      <xdr:rowOff>124588</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66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150004</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23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31877</xdr:rowOff>
    </xdr:from>
    <xdr:to>
      <xdr:col>24</xdr:col>
      <xdr:colOff>152400</xdr:colOff>
      <xdr:row>73</xdr:row>
      <xdr:rowOff>31877</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54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6223</xdr:rowOff>
    </xdr:from>
    <xdr:to>
      <xdr:col>24</xdr:col>
      <xdr:colOff>63500</xdr:colOff>
      <xdr:row>73</xdr:row>
      <xdr:rowOff>138430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3797300" y="12350623"/>
          <a:ext cx="838200" cy="30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164355</xdr:rowOff>
    </xdr:from>
    <xdr:ext cx="469744"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319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14478</xdr:rowOff>
    </xdr:from>
    <xdr:to>
      <xdr:col>24</xdr:col>
      <xdr:colOff>114300</xdr:colOff>
      <xdr:row>77</xdr:row>
      <xdr:rowOff>116078</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139573</xdr:rowOff>
    </xdr:from>
    <xdr:to>
      <xdr:col>19</xdr:col>
      <xdr:colOff>177800</xdr:colOff>
      <xdr:row>72</xdr:row>
      <xdr:rowOff>6223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231252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51325</xdr:rowOff>
    </xdr:from>
    <xdr:ext cx="469744"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497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139573</xdr:rowOff>
    </xdr:from>
    <xdr:to>
      <xdr:col>15</xdr:col>
      <xdr:colOff>50800</xdr:colOff>
      <xdr:row>72</xdr:row>
      <xdr:rowOff>158369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2312523"/>
          <a:ext cx="889000" cy="1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888</xdr:rowOff>
    </xdr:from>
    <xdr:to>
      <xdr:col>15</xdr:col>
      <xdr:colOff>101600</xdr:colOff>
      <xdr:row>77</xdr:row>
      <xdr:rowOff>102488</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20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93615</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73428" y="1329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158369</xdr:rowOff>
    </xdr:from>
    <xdr:to>
      <xdr:col>10</xdr:col>
      <xdr:colOff>114300</xdr:colOff>
      <xdr:row>73</xdr:row>
      <xdr:rowOff>96139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2502769"/>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79248</xdr:rowOff>
    </xdr:from>
    <xdr:to>
      <xdr:col>10</xdr:col>
      <xdr:colOff>165100</xdr:colOff>
      <xdr:row>78</xdr:row>
      <xdr:rowOff>9398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2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525</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84428" y="133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108077</xdr:rowOff>
    </xdr:from>
    <xdr:to>
      <xdr:col>6</xdr:col>
      <xdr:colOff>38100</xdr:colOff>
      <xdr:row>78</xdr:row>
      <xdr:rowOff>38227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30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29354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95428" y="1340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87630</xdr:rowOff>
    </xdr:from>
    <xdr:to>
      <xdr:col>24</xdr:col>
      <xdr:colOff>114300</xdr:colOff>
      <xdr:row>74</xdr:row>
      <xdr:rowOff>17780</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2557</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25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126873</xdr:rowOff>
    </xdr:from>
    <xdr:to>
      <xdr:col>20</xdr:col>
      <xdr:colOff>38100</xdr:colOff>
      <xdr:row>72</xdr:row>
      <xdr:rowOff>57023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22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73550</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17411" y="120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88773</xdr:rowOff>
    </xdr:from>
    <xdr:to>
      <xdr:col>15</xdr:col>
      <xdr:colOff>101600</xdr:colOff>
      <xdr:row>72</xdr:row>
      <xdr:rowOff>18923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226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35450</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20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107569</xdr:rowOff>
    </xdr:from>
    <xdr:to>
      <xdr:col>10</xdr:col>
      <xdr:colOff>165100</xdr:colOff>
      <xdr:row>73</xdr:row>
      <xdr:rowOff>37719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24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54246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2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45339</xdr:rowOff>
    </xdr:from>
    <xdr:to>
      <xdr:col>6</xdr:col>
      <xdr:colOff>38100</xdr:colOff>
      <xdr:row>73</xdr:row>
      <xdr:rowOff>146939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25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163466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33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6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145904</xdr:rowOff>
    </xdr:from>
    <xdr:to>
      <xdr:col>24</xdr:col>
      <xdr:colOff>63500</xdr:colOff>
      <xdr:row>94</xdr:row>
      <xdr:rowOff>21699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090754"/>
          <a:ext cx="8382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34343</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15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21699</xdr:rowOff>
    </xdr:from>
    <xdr:to>
      <xdr:col>19</xdr:col>
      <xdr:colOff>177800</xdr:colOff>
      <xdr:row>94</xdr:row>
      <xdr:rowOff>23223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1379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37282</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174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23223</xdr:rowOff>
    </xdr:from>
    <xdr:to>
      <xdr:col>15</xdr:col>
      <xdr:colOff>50800</xdr:colOff>
      <xdr:row>94</xdr:row>
      <xdr:rowOff>33238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139523"/>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50237</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33238</xdr:rowOff>
    </xdr:from>
    <xdr:to>
      <xdr:col>10</xdr:col>
      <xdr:colOff>114300</xdr:colOff>
      <xdr:row>94</xdr:row>
      <xdr:rowOff>59145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149538"/>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83873</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95104</xdr:rowOff>
    </xdr:from>
    <xdr:to>
      <xdr:col>24</xdr:col>
      <xdr:colOff>114300</xdr:colOff>
      <xdr:row>94</xdr:row>
      <xdr:rowOff>25254</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0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117981</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58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142349</xdr:rowOff>
    </xdr:from>
    <xdr:to>
      <xdr:col>20</xdr:col>
      <xdr:colOff>38100</xdr:colOff>
      <xdr:row>94</xdr:row>
      <xdr:rowOff>72499</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0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89026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17411" y="1586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143873</xdr:rowOff>
    </xdr:from>
    <xdr:to>
      <xdr:col>15</xdr:col>
      <xdr:colOff>101600</xdr:colOff>
      <xdr:row>94</xdr:row>
      <xdr:rowOff>74023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0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90550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586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153888</xdr:rowOff>
    </xdr:from>
    <xdr:to>
      <xdr:col>10</xdr:col>
      <xdr:colOff>165100</xdr:colOff>
      <xdr:row>94</xdr:row>
      <xdr:rowOff>84038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0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100565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8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8345</xdr:rowOff>
    </xdr:from>
    <xdr:to>
      <xdr:col>6</xdr:col>
      <xdr:colOff>38100</xdr:colOff>
      <xdr:row>94</xdr:row>
      <xdr:rowOff>109945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1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126472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58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補助費等グラフ枠">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5" name="補助費等最小値テキスト">
          <a:extLst>
            <a:ext uri="{FF2B5EF4-FFF2-40B4-BE49-F238E27FC236}">
              <a16:creationId xmlns:a16="http://schemas.microsoft.com/office/drawing/2014/main" id="{00000000-0008-0000-0600-000013010000}"/>
            </a:ext>
          </a:extLst>
        </xdr:cNvPr>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7" name="補助費等最大値テキスト">
          <a:extLst>
            <a:ext uri="{FF2B5EF4-FFF2-40B4-BE49-F238E27FC236}">
              <a16:creationId xmlns:a16="http://schemas.microsoft.com/office/drawing/2014/main" id="{00000000-0008-0000-0600-000015010000}"/>
            </a:ext>
          </a:extLst>
        </xdr:cNvPr>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140386</xdr:rowOff>
    </xdr:from>
    <xdr:to>
      <xdr:col>55</xdr:col>
      <xdr:colOff>0</xdr:colOff>
      <xdr:row>38</xdr:row>
      <xdr:rowOff>128910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9639300" y="6484036"/>
          <a:ext cx="838200" cy="15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126727</xdr:rowOff>
    </xdr:from>
    <xdr:ext cx="599010" cy="259045"/>
    <xdr:sp macro="" textlink="">
      <xdr:nvSpPr>
        <xdr:cNvPr id="280" name="補助費等平均値テキスト">
          <a:extLst>
            <a:ext uri="{FF2B5EF4-FFF2-40B4-BE49-F238E27FC236}">
              <a16:creationId xmlns:a16="http://schemas.microsoft.com/office/drawing/2014/main" id="{00000000-0008-0000-0600-000018010000}"/>
            </a:ext>
          </a:extLst>
        </xdr:cNvPr>
        <xdr:cNvSpPr txBox="1"/>
      </xdr:nvSpPr>
      <xdr:spPr>
        <a:xfrm>
          <a:off x="10528300" y="5956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1" name="フローチャート: 判断 280">
          <a:extLst>
            <a:ext uri="{FF2B5EF4-FFF2-40B4-BE49-F238E27FC236}">
              <a16:creationId xmlns:a16="http://schemas.microsoft.com/office/drawing/2014/main" id="{00000000-0008-0000-0600-000019010000}"/>
            </a:ext>
          </a:extLst>
        </xdr:cNvPr>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30658</xdr:rowOff>
    </xdr:from>
    <xdr:to>
      <xdr:col>50</xdr:col>
      <xdr:colOff>114300</xdr:colOff>
      <xdr:row>38</xdr:row>
      <xdr:rowOff>128910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8750300" y="6374308"/>
          <a:ext cx="889000" cy="26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30658</xdr:rowOff>
    </xdr:from>
    <xdr:to>
      <xdr:col>45</xdr:col>
      <xdr:colOff>177800</xdr:colOff>
      <xdr:row>37</xdr:row>
      <xdr:rowOff>61564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7861300" y="6374308"/>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2814</xdr:rowOff>
    </xdr:from>
    <xdr:to>
      <xdr:col>41</xdr:col>
      <xdr:colOff>50800</xdr:colOff>
      <xdr:row>37</xdr:row>
      <xdr:rowOff>61564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972300" y="6346464"/>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152712</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672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89586</xdr:rowOff>
    </xdr:from>
    <xdr:to>
      <xdr:col>55</xdr:col>
      <xdr:colOff>50800</xdr:colOff>
      <xdr:row>38</xdr:row>
      <xdr:rowOff>19735</xdr:rowOff>
    </xdr:to>
    <xdr:sp macro="" textlink="">
      <xdr:nvSpPr>
        <xdr:cNvPr id="298" name="楕円 297">
          <a:extLst>
            <a:ext uri="{FF2B5EF4-FFF2-40B4-BE49-F238E27FC236}">
              <a16:creationId xmlns:a16="http://schemas.microsoft.com/office/drawing/2014/main" id="{00000000-0008-0000-0600-00002A010000}"/>
            </a:ext>
          </a:extLst>
        </xdr:cNvPr>
        <xdr:cNvSpPr/>
      </xdr:nvSpPr>
      <xdr:spPr>
        <a:xfrm>
          <a:off x="10426700" y="6433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4513</xdr:rowOff>
    </xdr:from>
    <xdr:ext cx="599010" cy="259045"/>
    <xdr:sp macro="" textlink="">
      <xdr:nvSpPr>
        <xdr:cNvPr id="299" name="補助費等該当値テキスト">
          <a:extLst>
            <a:ext uri="{FF2B5EF4-FFF2-40B4-BE49-F238E27FC236}">
              <a16:creationId xmlns:a16="http://schemas.microsoft.com/office/drawing/2014/main" id="{00000000-0008-0000-0600-00002B010000}"/>
            </a:ext>
          </a:extLst>
        </xdr:cNvPr>
        <xdr:cNvSpPr txBox="1"/>
      </xdr:nvSpPr>
      <xdr:spPr>
        <a:xfrm>
          <a:off x="10528300" y="63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78110</xdr:rowOff>
    </xdr:from>
    <xdr:to>
      <xdr:col>50</xdr:col>
      <xdr:colOff>165100</xdr:colOff>
      <xdr:row>39</xdr:row>
      <xdr:rowOff>8260</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9588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170837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27095" y="668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151308</xdr:rowOff>
    </xdr:from>
    <xdr:to>
      <xdr:col>46</xdr:col>
      <xdr:colOff>38100</xdr:colOff>
      <xdr:row>37</xdr:row>
      <xdr:rowOff>81458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8699500" y="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72585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41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10764</xdr:rowOff>
    </xdr:from>
    <xdr:to>
      <xdr:col>41</xdr:col>
      <xdr:colOff>101600</xdr:colOff>
      <xdr:row>37</xdr:row>
      <xdr:rowOff>112364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7810500" y="63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103491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4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123464</xdr:rowOff>
    </xdr:from>
    <xdr:to>
      <xdr:col>36</xdr:col>
      <xdr:colOff>165100</xdr:colOff>
      <xdr:row>37</xdr:row>
      <xdr:rowOff>53614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6921500" y="6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44741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38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6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6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6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普通建設事業費グラフ枠">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1" name="普通建設事業費最小値テキスト">
          <a:extLst>
            <a:ext uri="{FF2B5EF4-FFF2-40B4-BE49-F238E27FC236}">
              <a16:creationId xmlns:a16="http://schemas.microsoft.com/office/drawing/2014/main" id="{00000000-0008-0000-0600-00004B010000}"/>
            </a:ext>
          </a:extLst>
        </xdr:cNvPr>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3" name="普通建設事業費最大値テキスト">
          <a:extLst>
            <a:ext uri="{FF2B5EF4-FFF2-40B4-BE49-F238E27FC236}">
              <a16:creationId xmlns:a16="http://schemas.microsoft.com/office/drawing/2014/main" id="{00000000-0008-0000-0600-00004D010000}"/>
            </a:ext>
          </a:extLst>
        </xdr:cNvPr>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153092</xdr:rowOff>
    </xdr:from>
    <xdr:to>
      <xdr:col>55</xdr:col>
      <xdr:colOff>0</xdr:colOff>
      <xdr:row>57</xdr:row>
      <xdr:rowOff>54184</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9639300" y="9754292"/>
          <a:ext cx="8382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100785</xdr:rowOff>
    </xdr:from>
    <xdr:ext cx="599010" cy="259045"/>
    <xdr:sp macro="" textlink="">
      <xdr:nvSpPr>
        <xdr:cNvPr id="336" name="普通建設事業費平均値テキスト">
          <a:extLst>
            <a:ext uri="{FF2B5EF4-FFF2-40B4-BE49-F238E27FC236}">
              <a16:creationId xmlns:a16="http://schemas.microsoft.com/office/drawing/2014/main" id="{00000000-0008-0000-0600-000050010000}"/>
            </a:ext>
          </a:extLst>
        </xdr:cNvPr>
        <xdr:cNvSpPr txBox="1"/>
      </xdr:nvSpPr>
      <xdr:spPr>
        <a:xfrm>
          <a:off x="10528300" y="9359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7" name="フローチャート: 判断 336">
          <a:extLst>
            <a:ext uri="{FF2B5EF4-FFF2-40B4-BE49-F238E27FC236}">
              <a16:creationId xmlns:a16="http://schemas.microsoft.com/office/drawing/2014/main" id="{00000000-0008-0000-0600-000051010000}"/>
            </a:ext>
          </a:extLst>
        </xdr:cNvPr>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13132</xdr:rowOff>
    </xdr:from>
    <xdr:to>
      <xdr:col>50</xdr:col>
      <xdr:colOff>114300</xdr:colOff>
      <xdr:row>57</xdr:row>
      <xdr:rowOff>54184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8750300" y="9785782"/>
          <a:ext cx="889000" cy="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138733</xdr:rowOff>
    </xdr:from>
    <xdr:ext cx="599010"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93270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13132</xdr:rowOff>
    </xdr:from>
    <xdr:to>
      <xdr:col>45</xdr:col>
      <xdr:colOff>177800</xdr:colOff>
      <xdr:row>57</xdr:row>
      <xdr:rowOff>14389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7861300" y="978578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88460</xdr:rowOff>
    </xdr:from>
    <xdr:ext cx="599010"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8450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14389</xdr:rowOff>
    </xdr:from>
    <xdr:to>
      <xdr:col>41</xdr:col>
      <xdr:colOff>50800</xdr:colOff>
      <xdr:row>57</xdr:row>
      <xdr:rowOff>128498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6972300" y="9787039"/>
          <a:ext cx="8890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40701</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7561795" y="947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127760</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705111" y="9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102292</xdr:rowOff>
    </xdr:from>
    <xdr:to>
      <xdr:col>55</xdr:col>
      <xdr:colOff>50800</xdr:colOff>
      <xdr:row>57</xdr:row>
      <xdr:rowOff>32442</xdr:rowOff>
    </xdr:to>
    <xdr:sp macro="" textlink="">
      <xdr:nvSpPr>
        <xdr:cNvPr id="354" name="楕円 353">
          <a:extLst>
            <a:ext uri="{FF2B5EF4-FFF2-40B4-BE49-F238E27FC236}">
              <a16:creationId xmlns:a16="http://schemas.microsoft.com/office/drawing/2014/main" id="{00000000-0008-0000-0600-000062010000}"/>
            </a:ext>
          </a:extLst>
        </xdr:cNvPr>
        <xdr:cNvSpPr/>
      </xdr:nvSpPr>
      <xdr:spPr>
        <a:xfrm>
          <a:off x="10426700" y="97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80719</xdr:rowOff>
    </xdr:from>
    <xdr:ext cx="599010" cy="259045"/>
    <xdr:sp macro="" textlink="">
      <xdr:nvSpPr>
        <xdr:cNvPr id="355" name="普通建設事業費該当値テキスト">
          <a:extLst>
            <a:ext uri="{FF2B5EF4-FFF2-40B4-BE49-F238E27FC236}">
              <a16:creationId xmlns:a16="http://schemas.microsoft.com/office/drawing/2014/main" id="{00000000-0008-0000-0600-000063010000}"/>
            </a:ext>
          </a:extLst>
        </xdr:cNvPr>
        <xdr:cNvSpPr txBox="1"/>
      </xdr:nvSpPr>
      <xdr:spPr>
        <a:xfrm>
          <a:off x="10528300" y="968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3384</xdr:rowOff>
    </xdr:from>
    <xdr:to>
      <xdr:col>50</xdr:col>
      <xdr:colOff>165100</xdr:colOff>
      <xdr:row>57</xdr:row>
      <xdr:rowOff>104984</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9588500" y="97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96111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59411" y="98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133782</xdr:rowOff>
    </xdr:from>
    <xdr:to>
      <xdr:col>46</xdr:col>
      <xdr:colOff>38100</xdr:colOff>
      <xdr:row>57</xdr:row>
      <xdr:rowOff>63932</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8699500" y="97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55059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2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135039</xdr:rowOff>
    </xdr:from>
    <xdr:to>
      <xdr:col>41</xdr:col>
      <xdr:colOff>101600</xdr:colOff>
      <xdr:row>57</xdr:row>
      <xdr:rowOff>65189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7810500" y="97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56316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77698</xdr:rowOff>
    </xdr:from>
    <xdr:to>
      <xdr:col>36</xdr:col>
      <xdr:colOff>165100</xdr:colOff>
      <xdr:row>58</xdr:row>
      <xdr:rowOff>7848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6921500" y="98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170425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9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a:extLst>
            <a:ext uri="{FF2B5EF4-FFF2-40B4-BE49-F238E27FC236}">
              <a16:creationId xmlns:a16="http://schemas.microsoft.com/office/drawing/2014/main" id="{00000000-0008-0000-0600-00006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a:extLst>
            <a:ext uri="{FF2B5EF4-FFF2-40B4-BE49-F238E27FC236}">
              <a16:creationId xmlns:a16="http://schemas.microsoft.com/office/drawing/2014/main" id="{00000000-0008-0000-0600-00006D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a:extLst>
            <a:ext uri="{FF2B5EF4-FFF2-40B4-BE49-F238E27FC236}">
              <a16:creationId xmlns:a16="http://schemas.microsoft.com/office/drawing/2014/main" id="{00000000-0008-0000-0600-00007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2" name="直線コネクタ 371">
          <a:extLst>
            <a:ext uri="{FF2B5EF4-FFF2-40B4-BE49-F238E27FC236}">
              <a16:creationId xmlns:a16="http://schemas.microsoft.com/office/drawing/2014/main" id="{00000000-0008-0000-0600-00007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4" name="直線コネクタ 373">
          <a:extLst>
            <a:ext uri="{FF2B5EF4-FFF2-40B4-BE49-F238E27FC236}">
              <a16:creationId xmlns:a16="http://schemas.microsoft.com/office/drawing/2014/main" id="{00000000-0008-0000-0600-00007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2" name="普通建設事業費 （ うち新規整備　）グラフ枠">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4" name="普通建設事業費 （ うち新規整備　）最小値テキスト">
          <a:extLst>
            <a:ext uri="{FF2B5EF4-FFF2-40B4-BE49-F238E27FC236}">
              <a16:creationId xmlns:a16="http://schemas.microsoft.com/office/drawing/2014/main" id="{00000000-0008-0000-0600-000080010000}"/>
            </a:ext>
          </a:extLst>
        </xdr:cNvPr>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6" name="普通建設事業費 （ うち新規整備　）最大値テキスト">
          <a:extLst>
            <a:ext uri="{FF2B5EF4-FFF2-40B4-BE49-F238E27FC236}">
              <a16:creationId xmlns:a16="http://schemas.microsoft.com/office/drawing/2014/main" id="{00000000-0008-0000-0600-000082010000}"/>
            </a:ext>
          </a:extLst>
        </xdr:cNvPr>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156022</xdr:rowOff>
    </xdr:from>
    <xdr:to>
      <xdr:col>55</xdr:col>
      <xdr:colOff>0</xdr:colOff>
      <xdr:row>75</xdr:row>
      <xdr:rowOff>54066</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flipV="1">
          <a:off x="9639300" y="12843322"/>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158252</xdr:rowOff>
    </xdr:from>
    <xdr:ext cx="534377" cy="259045"/>
    <xdr:sp macro="" textlink="">
      <xdr:nvSpPr>
        <xdr:cNvPr id="389" name="普通建設事業費 （ うち新規整備　）平均値テキスト">
          <a:extLst>
            <a:ext uri="{FF2B5EF4-FFF2-40B4-BE49-F238E27FC236}">
              <a16:creationId xmlns:a16="http://schemas.microsoft.com/office/drawing/2014/main" id="{00000000-0008-0000-0600-000085010000}"/>
            </a:ext>
          </a:extLst>
        </xdr:cNvPr>
        <xdr:cNvSpPr txBox="1"/>
      </xdr:nvSpPr>
      <xdr:spPr>
        <a:xfrm>
          <a:off x="10528300" y="12502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0" name="フローチャート: 判断 389">
          <a:extLst>
            <a:ext uri="{FF2B5EF4-FFF2-40B4-BE49-F238E27FC236}">
              <a16:creationId xmlns:a16="http://schemas.microsoft.com/office/drawing/2014/main" id="{00000000-0008-0000-0600-000086010000}"/>
            </a:ext>
          </a:extLst>
        </xdr:cNvPr>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3111</xdr:rowOff>
    </xdr:from>
    <xdr:to>
      <xdr:col>50</xdr:col>
      <xdr:colOff>114300</xdr:colOff>
      <xdr:row>75</xdr:row>
      <xdr:rowOff>54066</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8750300" y="12861861"/>
          <a:ext cx="8890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2" name="フローチャート: 判断 391">
          <a:extLst>
            <a:ext uri="{FF2B5EF4-FFF2-40B4-BE49-F238E27FC236}">
              <a16:creationId xmlns:a16="http://schemas.microsoft.com/office/drawing/2014/main" id="{00000000-0008-0000-0600-000088010000}"/>
            </a:ext>
          </a:extLst>
        </xdr:cNvPr>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135703</xdr:rowOff>
    </xdr:from>
    <xdr:ext cx="534377"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9359411" y="12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123286</xdr:rowOff>
    </xdr:from>
    <xdr:to>
      <xdr:col>45</xdr:col>
      <xdr:colOff>177800</xdr:colOff>
      <xdr:row>75</xdr:row>
      <xdr:rowOff>3111</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7861300" y="12810586"/>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5" name="フローチャート: 判断 394">
          <a:extLst>
            <a:ext uri="{FF2B5EF4-FFF2-40B4-BE49-F238E27FC236}">
              <a16:creationId xmlns:a16="http://schemas.microsoft.com/office/drawing/2014/main" id="{00000000-0008-0000-0600-00008B010000}"/>
            </a:ext>
          </a:extLst>
        </xdr:cNvPr>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135658</xdr:rowOff>
    </xdr:from>
    <xdr:ext cx="534377"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84831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69543</xdr:rowOff>
    </xdr:from>
    <xdr:to>
      <xdr:col>41</xdr:col>
      <xdr:colOff>50800</xdr:colOff>
      <xdr:row>74</xdr:row>
      <xdr:rowOff>123286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972300" y="12756843"/>
          <a:ext cx="889000" cy="5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26273</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7594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16306</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705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105222</xdr:rowOff>
    </xdr:from>
    <xdr:to>
      <xdr:col>55</xdr:col>
      <xdr:colOff>50800</xdr:colOff>
      <xdr:row>75</xdr:row>
      <xdr:rowOff>35372</xdr:rowOff>
    </xdr:to>
    <xdr:sp macro="" textlink="">
      <xdr:nvSpPr>
        <xdr:cNvPr id="407" name="楕円 406">
          <a:extLst>
            <a:ext uri="{FF2B5EF4-FFF2-40B4-BE49-F238E27FC236}">
              <a16:creationId xmlns:a16="http://schemas.microsoft.com/office/drawing/2014/main" id="{00000000-0008-0000-0600-000097010000}"/>
            </a:ext>
          </a:extLst>
        </xdr:cNvPr>
        <xdr:cNvSpPr/>
      </xdr:nvSpPr>
      <xdr:spPr>
        <a:xfrm>
          <a:off x="10426700" y="127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83649</xdr:rowOff>
    </xdr:from>
    <xdr:ext cx="534377" cy="259045"/>
    <xdr:sp macro="" textlink="">
      <xdr:nvSpPr>
        <xdr:cNvPr id="408" name="普通建設事業費 （ うち新規整備　）該当値テキスト">
          <a:extLst>
            <a:ext uri="{FF2B5EF4-FFF2-40B4-BE49-F238E27FC236}">
              <a16:creationId xmlns:a16="http://schemas.microsoft.com/office/drawing/2014/main" id="{00000000-0008-0000-0600-000098010000}"/>
            </a:ext>
          </a:extLst>
        </xdr:cNvPr>
        <xdr:cNvSpPr txBox="1"/>
      </xdr:nvSpPr>
      <xdr:spPr>
        <a:xfrm>
          <a:off x="10528300" y="127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3266</xdr:rowOff>
    </xdr:from>
    <xdr:to>
      <xdr:col>50</xdr:col>
      <xdr:colOff>165100</xdr:colOff>
      <xdr:row>75</xdr:row>
      <xdr:rowOff>104866</xdr:rowOff>
    </xdr:to>
    <xdr:sp macro="" textlink="">
      <xdr:nvSpPr>
        <xdr:cNvPr id="409" name="楕円 408">
          <a:extLst>
            <a:ext uri="{FF2B5EF4-FFF2-40B4-BE49-F238E27FC236}">
              <a16:creationId xmlns:a16="http://schemas.microsoft.com/office/drawing/2014/main" id="{00000000-0008-0000-0600-000099010000}"/>
            </a:ext>
          </a:extLst>
        </xdr:cNvPr>
        <xdr:cNvSpPr/>
      </xdr:nvSpPr>
      <xdr:spPr>
        <a:xfrm>
          <a:off x="9588500" y="128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95993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59411" y="129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123761</xdr:rowOff>
    </xdr:from>
    <xdr:to>
      <xdr:col>46</xdr:col>
      <xdr:colOff>38100</xdr:colOff>
      <xdr:row>75</xdr:row>
      <xdr:rowOff>53911</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8699500" y="128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45038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9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72486</xdr:rowOff>
    </xdr:from>
    <xdr:to>
      <xdr:col>41</xdr:col>
      <xdr:colOff>101600</xdr:colOff>
      <xdr:row>75</xdr:row>
      <xdr:rowOff>2636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7810500" y="127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165213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8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18743</xdr:rowOff>
    </xdr:from>
    <xdr:to>
      <xdr:col>36</xdr:col>
      <xdr:colOff>165100</xdr:colOff>
      <xdr:row>74</xdr:row>
      <xdr:rowOff>120343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6921500" y="1270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111470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6" name="普通建設事業費 （ うち更新整備　）グラフ枠">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38" name="普通建設事業費 （ うち更新整備　）最小値テキスト">
          <a:extLst>
            <a:ext uri="{FF2B5EF4-FFF2-40B4-BE49-F238E27FC236}">
              <a16:creationId xmlns:a16="http://schemas.microsoft.com/office/drawing/2014/main" id="{00000000-0008-0000-0600-0000B6010000}"/>
            </a:ext>
          </a:extLst>
        </xdr:cNvPr>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0" name="普通建設事業費 （ うち更新整備　）最大値テキスト">
          <a:extLst>
            <a:ext uri="{FF2B5EF4-FFF2-40B4-BE49-F238E27FC236}">
              <a16:creationId xmlns:a16="http://schemas.microsoft.com/office/drawing/2014/main" id="{00000000-0008-0000-0600-0000B8010000}"/>
            </a:ext>
          </a:extLst>
        </xdr:cNvPr>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80767</xdr:rowOff>
    </xdr:from>
    <xdr:to>
      <xdr:col>55</xdr:col>
      <xdr:colOff>0</xdr:colOff>
      <xdr:row>95</xdr:row>
      <xdr:rowOff>87464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9639300" y="16368517"/>
          <a:ext cx="8382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65521</xdr:rowOff>
    </xdr:from>
    <xdr:ext cx="534377" cy="259045"/>
    <xdr:sp macro="" textlink="">
      <xdr:nvSpPr>
        <xdr:cNvPr id="443" name="普通建設事業費 （ うち更新整備　）平均値テキスト">
          <a:extLst>
            <a:ext uri="{FF2B5EF4-FFF2-40B4-BE49-F238E27FC236}">
              <a16:creationId xmlns:a16="http://schemas.microsoft.com/office/drawing/2014/main" id="{00000000-0008-0000-0600-0000BB010000}"/>
            </a:ext>
          </a:extLst>
        </xdr:cNvPr>
        <xdr:cNvSpPr txBox="1"/>
      </xdr:nvSpPr>
      <xdr:spPr>
        <a:xfrm>
          <a:off x="10528300" y="1635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4" name="フローチャート: 判断 443">
          <a:extLst>
            <a:ext uri="{FF2B5EF4-FFF2-40B4-BE49-F238E27FC236}">
              <a16:creationId xmlns:a16="http://schemas.microsoft.com/office/drawing/2014/main" id="{00000000-0008-0000-0600-0000BC010000}"/>
            </a:ext>
          </a:extLst>
        </xdr:cNvPr>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80767</xdr:rowOff>
    </xdr:from>
    <xdr:to>
      <xdr:col>50</xdr:col>
      <xdr:colOff>114300</xdr:colOff>
      <xdr:row>95</xdr:row>
      <xdr:rowOff>97455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8750300" y="16368517"/>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46" name="フローチャート: 判断 445">
          <a:extLst>
            <a:ext uri="{FF2B5EF4-FFF2-40B4-BE49-F238E27FC236}">
              <a16:creationId xmlns:a16="http://schemas.microsoft.com/office/drawing/2014/main" id="{00000000-0008-0000-0600-0000BE010000}"/>
            </a:ext>
          </a:extLst>
        </xdr:cNvPr>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51737</xdr:rowOff>
    </xdr:from>
    <xdr:ext cx="534377"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9359411" y="165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97455</xdr:rowOff>
    </xdr:from>
    <xdr:to>
      <xdr:col>45</xdr:col>
      <xdr:colOff>177800</xdr:colOff>
      <xdr:row>95</xdr:row>
      <xdr:rowOff>147199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7861300" y="16385205"/>
          <a:ext cx="889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49" name="フローチャート: 判断 448">
          <a:extLst>
            <a:ext uri="{FF2B5EF4-FFF2-40B4-BE49-F238E27FC236}">
              <a16:creationId xmlns:a16="http://schemas.microsoft.com/office/drawing/2014/main" id="{00000000-0008-0000-0600-0000C1010000}"/>
            </a:ext>
          </a:extLst>
        </xdr:cNvPr>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44628</xdr:rowOff>
    </xdr:from>
    <xdr:ext cx="534377"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8483111" y="165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147199</xdr:rowOff>
    </xdr:from>
    <xdr:to>
      <xdr:col>41</xdr:col>
      <xdr:colOff>50800</xdr:colOff>
      <xdr:row>97</xdr:row>
      <xdr:rowOff>125070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6972300" y="16434949"/>
          <a:ext cx="889000" cy="3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99948</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7594111" y="16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26339</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705111" y="168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36664</xdr:rowOff>
    </xdr:from>
    <xdr:to>
      <xdr:col>55</xdr:col>
      <xdr:colOff>50800</xdr:colOff>
      <xdr:row>95</xdr:row>
      <xdr:rowOff>138264</xdr:rowOff>
    </xdr:to>
    <xdr:sp macro="" textlink="">
      <xdr:nvSpPr>
        <xdr:cNvPr id="461" name="楕円 460">
          <a:extLst>
            <a:ext uri="{FF2B5EF4-FFF2-40B4-BE49-F238E27FC236}">
              <a16:creationId xmlns:a16="http://schemas.microsoft.com/office/drawing/2014/main" id="{00000000-0008-0000-0600-0000CD010000}"/>
            </a:ext>
          </a:extLst>
        </xdr:cNvPr>
        <xdr:cNvSpPr/>
      </xdr:nvSpPr>
      <xdr:spPr>
        <a:xfrm>
          <a:off x="10426700" y="163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59541</xdr:rowOff>
    </xdr:from>
    <xdr:ext cx="534377" cy="259045"/>
    <xdr:sp macro="" textlink="">
      <xdr:nvSpPr>
        <xdr:cNvPr id="462" name="普通建設事業費 （ うち更新整備　）該当値テキスト">
          <a:extLst>
            <a:ext uri="{FF2B5EF4-FFF2-40B4-BE49-F238E27FC236}">
              <a16:creationId xmlns:a16="http://schemas.microsoft.com/office/drawing/2014/main" id="{00000000-0008-0000-0600-0000CE010000}"/>
            </a:ext>
          </a:extLst>
        </xdr:cNvPr>
        <xdr:cNvSpPr txBox="1"/>
      </xdr:nvSpPr>
      <xdr:spPr>
        <a:xfrm>
          <a:off x="10528300" y="161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29967</xdr:rowOff>
    </xdr:from>
    <xdr:to>
      <xdr:col>50</xdr:col>
      <xdr:colOff>165100</xdr:colOff>
      <xdr:row>95</xdr:row>
      <xdr:rowOff>131567</xdr:rowOff>
    </xdr:to>
    <xdr:sp macro="" textlink="">
      <xdr:nvSpPr>
        <xdr:cNvPr id="463" name="楕円 462">
          <a:extLst>
            <a:ext uri="{FF2B5EF4-FFF2-40B4-BE49-F238E27FC236}">
              <a16:creationId xmlns:a16="http://schemas.microsoft.com/office/drawing/2014/main" id="{00000000-0008-0000-0600-0000CF010000}"/>
            </a:ext>
          </a:extLst>
        </xdr:cNvPr>
        <xdr:cNvSpPr/>
      </xdr:nvSpPr>
      <xdr:spPr>
        <a:xfrm>
          <a:off x="9588500" y="163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148094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59411" y="160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46655</xdr:rowOff>
    </xdr:from>
    <xdr:to>
      <xdr:col>46</xdr:col>
      <xdr:colOff>38100</xdr:colOff>
      <xdr:row>95</xdr:row>
      <xdr:rowOff>148255</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8699500" y="163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164782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96399</xdr:rowOff>
    </xdr:from>
    <xdr:to>
      <xdr:col>41</xdr:col>
      <xdr:colOff>101600</xdr:colOff>
      <xdr:row>96</xdr:row>
      <xdr:rowOff>26549</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7810500" y="163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43076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1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74270</xdr:rowOff>
    </xdr:from>
    <xdr:to>
      <xdr:col>36</xdr:col>
      <xdr:colOff>165100</xdr:colOff>
      <xdr:row>98</xdr:row>
      <xdr:rowOff>4420</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6921500" y="167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20947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災害復旧事業費グラフ枠">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1" name="災害復旧事業費最小値テキスト">
          <a:extLst>
            <a:ext uri="{FF2B5EF4-FFF2-40B4-BE49-F238E27FC236}">
              <a16:creationId xmlns:a16="http://schemas.microsoft.com/office/drawing/2014/main" id="{00000000-0008-0000-0600-0000EB010000}"/>
            </a:ext>
          </a:extLst>
        </xdr:cNvPr>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3" name="災害復旧事業費最大値テキスト">
          <a:extLst>
            <a:ext uri="{FF2B5EF4-FFF2-40B4-BE49-F238E27FC236}">
              <a16:creationId xmlns:a16="http://schemas.microsoft.com/office/drawing/2014/main" id="{00000000-0008-0000-0600-0000ED010000}"/>
            </a:ext>
          </a:extLst>
        </xdr:cNvPr>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129276</xdr:rowOff>
    </xdr:from>
    <xdr:to>
      <xdr:col>85</xdr:col>
      <xdr:colOff>127000</xdr:colOff>
      <xdr:row>38</xdr:row>
      <xdr:rowOff>136591</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5481300" y="664437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6" name="災害復旧事業費平均値テキスト">
          <a:extLst>
            <a:ext uri="{FF2B5EF4-FFF2-40B4-BE49-F238E27FC236}">
              <a16:creationId xmlns:a16="http://schemas.microsoft.com/office/drawing/2014/main" id="{00000000-0008-0000-0600-0000F0010000}"/>
            </a:ext>
          </a:extLst>
        </xdr:cNvPr>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497" name="フローチャート: 判断 496">
          <a:extLst>
            <a:ext uri="{FF2B5EF4-FFF2-40B4-BE49-F238E27FC236}">
              <a16:creationId xmlns:a16="http://schemas.microsoft.com/office/drawing/2014/main" id="{00000000-0008-0000-0600-0000F1010000}"/>
            </a:ext>
          </a:extLst>
        </xdr:cNvPr>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69771</xdr:rowOff>
    </xdr:from>
    <xdr:to>
      <xdr:col>81</xdr:col>
      <xdr:colOff>50800</xdr:colOff>
      <xdr:row>38</xdr:row>
      <xdr:rowOff>129276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4592300" y="6584871"/>
          <a:ext cx="8890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499" name="フローチャート: 判断 498">
          <a:extLst>
            <a:ext uri="{FF2B5EF4-FFF2-40B4-BE49-F238E27FC236}">
              <a16:creationId xmlns:a16="http://schemas.microsoft.com/office/drawing/2014/main" id="{00000000-0008-0000-0600-0000F3010000}"/>
            </a:ext>
          </a:extLst>
        </xdr:cNvPr>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69771</xdr:rowOff>
    </xdr:from>
    <xdr:to>
      <xdr:col>76</xdr:col>
      <xdr:colOff>114300</xdr:colOff>
      <xdr:row>38</xdr:row>
      <xdr:rowOff>109982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3703300" y="6584871"/>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109982</xdr:rowOff>
    </xdr:from>
    <xdr:to>
      <xdr:col>71</xdr:col>
      <xdr:colOff>177800</xdr:colOff>
      <xdr:row>38</xdr:row>
      <xdr:rowOff>113663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2814300" y="6625082"/>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85791</xdr:rowOff>
    </xdr:from>
    <xdr:to>
      <xdr:col>85</xdr:col>
      <xdr:colOff>177800</xdr:colOff>
      <xdr:row>39</xdr:row>
      <xdr:rowOff>15941</xdr:rowOff>
    </xdr:to>
    <xdr:sp macro="" textlink="">
      <xdr:nvSpPr>
        <xdr:cNvPr id="514" name="楕円 513">
          <a:extLst>
            <a:ext uri="{FF2B5EF4-FFF2-40B4-BE49-F238E27FC236}">
              <a16:creationId xmlns:a16="http://schemas.microsoft.com/office/drawing/2014/main" id="{00000000-0008-0000-0600-000002020000}"/>
            </a:ext>
          </a:extLst>
        </xdr:cNvPr>
        <xdr:cNvSpPr/>
      </xdr:nvSpPr>
      <xdr:spPr>
        <a:xfrm>
          <a:off x="162687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718</xdr:rowOff>
    </xdr:from>
    <xdr:ext cx="378565" cy="259045"/>
    <xdr:sp macro="" textlink="">
      <xdr:nvSpPr>
        <xdr:cNvPr id="515" name="災害復旧事業費該当値テキスト">
          <a:extLst>
            <a:ext uri="{FF2B5EF4-FFF2-40B4-BE49-F238E27FC236}">
              <a16:creationId xmlns:a16="http://schemas.microsoft.com/office/drawing/2014/main" id="{00000000-0008-0000-0600-000003020000}"/>
            </a:ext>
          </a:extLst>
        </xdr:cNvPr>
        <xdr:cNvSpPr txBox="1"/>
      </xdr:nvSpPr>
      <xdr:spPr>
        <a:xfrm>
          <a:off x="16370300" y="651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78476</xdr:rowOff>
    </xdr:from>
    <xdr:to>
      <xdr:col>81</xdr:col>
      <xdr:colOff>101600</xdr:colOff>
      <xdr:row>39</xdr:row>
      <xdr:rowOff>8626</xdr:rowOff>
    </xdr:to>
    <xdr:sp macro="" textlink="">
      <xdr:nvSpPr>
        <xdr:cNvPr id="516" name="楕円 515">
          <a:extLst>
            <a:ext uri="{FF2B5EF4-FFF2-40B4-BE49-F238E27FC236}">
              <a16:creationId xmlns:a16="http://schemas.microsoft.com/office/drawing/2014/main" id="{00000000-0008-0000-0600-000004020000}"/>
            </a:ext>
          </a:extLst>
        </xdr:cNvPr>
        <xdr:cNvSpPr/>
      </xdr:nvSpPr>
      <xdr:spPr>
        <a:xfrm>
          <a:off x="154305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171203</xdr:rowOff>
    </xdr:from>
    <xdr:ext cx="378565"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79317" y="6686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18971</xdr:rowOff>
    </xdr:from>
    <xdr:to>
      <xdr:col>76</xdr:col>
      <xdr:colOff>165100</xdr:colOff>
      <xdr:row>38</xdr:row>
      <xdr:rowOff>120571</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4541500" y="65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111698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62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59182</xdr:rowOff>
    </xdr:from>
    <xdr:to>
      <xdr:col>72</xdr:col>
      <xdr:colOff>38100</xdr:colOff>
      <xdr:row>38</xdr:row>
      <xdr:rowOff>160782</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3652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151909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62863</xdr:rowOff>
    </xdr:from>
    <xdr:to>
      <xdr:col>67</xdr:col>
      <xdr:colOff>101600</xdr:colOff>
      <xdr:row>38</xdr:row>
      <xdr:rowOff>164463</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2763500" y="65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155590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6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6" name="失業対策事業費グラフ枠">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38" name="失業対策事業費最小値テキスト">
          <a:extLst>
            <a:ext uri="{FF2B5EF4-FFF2-40B4-BE49-F238E27FC236}">
              <a16:creationId xmlns:a16="http://schemas.microsoft.com/office/drawing/2014/main" id="{00000000-0008-0000-0600-00001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0" name="失業対策事業費最大値テキスト">
          <a:extLst>
            <a:ext uri="{FF2B5EF4-FFF2-40B4-BE49-F238E27FC236}">
              <a16:creationId xmlns:a16="http://schemas.microsoft.com/office/drawing/2014/main" id="{00000000-0008-0000-0600-00001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3" name="失業対策事業費平均値テキスト">
          <a:extLst>
            <a:ext uri="{FF2B5EF4-FFF2-40B4-BE49-F238E27FC236}">
              <a16:creationId xmlns:a16="http://schemas.microsoft.com/office/drawing/2014/main" id="{00000000-0008-0000-0600-00001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4" name="フローチャート: 判断 543">
          <a:extLst>
            <a:ext uri="{FF2B5EF4-FFF2-40B4-BE49-F238E27FC236}">
              <a16:creationId xmlns:a16="http://schemas.microsoft.com/office/drawing/2014/main" id="{00000000-0008-0000-0600-00002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6" name="フローチャート: 判断 545">
          <a:extLst>
            <a:ext uri="{FF2B5EF4-FFF2-40B4-BE49-F238E27FC236}">
              <a16:creationId xmlns:a16="http://schemas.microsoft.com/office/drawing/2014/main" id="{00000000-0008-0000-0600-00002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49" name="フローチャート: 判断 548">
          <a:extLst>
            <a:ext uri="{FF2B5EF4-FFF2-40B4-BE49-F238E27FC236}">
              <a16:creationId xmlns:a16="http://schemas.microsoft.com/office/drawing/2014/main" id="{00000000-0008-0000-0600-00002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楕円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2" name="失業対策事業費該当値テキスト">
          <a:extLst>
            <a:ext uri="{FF2B5EF4-FFF2-40B4-BE49-F238E27FC236}">
              <a16:creationId xmlns:a16="http://schemas.microsoft.com/office/drawing/2014/main" id="{00000000-0008-0000-0600-00003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3" name="楕円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5" name="楕円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0" name="公債費グラフ枠">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2" name="公債費最小値テキスト">
          <a:extLst>
            <a:ext uri="{FF2B5EF4-FFF2-40B4-BE49-F238E27FC236}">
              <a16:creationId xmlns:a16="http://schemas.microsoft.com/office/drawing/2014/main" id="{00000000-0008-0000-0600-000050020000}"/>
            </a:ext>
          </a:extLst>
        </xdr:cNvPr>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4" name="公債費最大値テキスト">
          <a:extLst>
            <a:ext uri="{FF2B5EF4-FFF2-40B4-BE49-F238E27FC236}">
              <a16:creationId xmlns:a16="http://schemas.microsoft.com/office/drawing/2014/main" id="{00000000-0008-0000-0600-000052020000}"/>
            </a:ext>
          </a:extLst>
        </xdr:cNvPr>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27160</xdr:rowOff>
    </xdr:from>
    <xdr:to>
      <xdr:col>85</xdr:col>
      <xdr:colOff>127000</xdr:colOff>
      <xdr:row>72</xdr:row>
      <xdr:rowOff>32372</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flipV="1">
          <a:off x="15481300" y="12371560"/>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71487</xdr:rowOff>
    </xdr:from>
    <xdr:ext cx="534377" cy="259045"/>
    <xdr:sp macro="" textlink="">
      <xdr:nvSpPr>
        <xdr:cNvPr id="597" name="公債費平均値テキスト">
          <a:extLst>
            <a:ext uri="{FF2B5EF4-FFF2-40B4-BE49-F238E27FC236}">
              <a16:creationId xmlns:a16="http://schemas.microsoft.com/office/drawing/2014/main" id="{00000000-0008-0000-0600-000055020000}"/>
            </a:ext>
          </a:extLst>
        </xdr:cNvPr>
        <xdr:cNvSpPr txBox="1"/>
      </xdr:nvSpPr>
      <xdr:spPr>
        <a:xfrm>
          <a:off x="16370300" y="1258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135379</xdr:rowOff>
    </xdr:from>
    <xdr:to>
      <xdr:col>81</xdr:col>
      <xdr:colOff>50800</xdr:colOff>
      <xdr:row>72</xdr:row>
      <xdr:rowOff>32372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4592300" y="12308329"/>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0" name="フローチャート: 判断 599">
          <a:extLst>
            <a:ext uri="{FF2B5EF4-FFF2-40B4-BE49-F238E27FC236}">
              <a16:creationId xmlns:a16="http://schemas.microsoft.com/office/drawing/2014/main" id="{00000000-0008-0000-0600-000058020000}"/>
            </a:ext>
          </a:extLst>
        </xdr:cNvPr>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151520</xdr:rowOff>
    </xdr:from>
    <xdr:ext cx="534377"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014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135379</xdr:rowOff>
    </xdr:from>
    <xdr:to>
      <xdr:col>76</xdr:col>
      <xdr:colOff>114300</xdr:colOff>
      <xdr:row>72</xdr:row>
      <xdr:rowOff>22999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3703300" y="12308329"/>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3" name="フローチャート: 判断 602">
          <a:extLst>
            <a:ext uri="{FF2B5EF4-FFF2-40B4-BE49-F238E27FC236}">
              <a16:creationId xmlns:a16="http://schemas.microsoft.com/office/drawing/2014/main" id="{00000000-0008-0000-0600-00005B020000}"/>
            </a:ext>
          </a:extLst>
        </xdr:cNvPr>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113299</xdr:rowOff>
    </xdr:from>
    <xdr:ext cx="534377"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3251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151130</xdr:rowOff>
    </xdr:from>
    <xdr:to>
      <xdr:col>71</xdr:col>
      <xdr:colOff>177800</xdr:colOff>
      <xdr:row>72</xdr:row>
      <xdr:rowOff>22999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814300" y="12324080"/>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06" name="フローチャート: 判断 605">
          <a:extLst>
            <a:ext uri="{FF2B5EF4-FFF2-40B4-BE49-F238E27FC236}">
              <a16:creationId xmlns:a16="http://schemas.microsoft.com/office/drawing/2014/main" id="{00000000-0008-0000-0600-00005E020000}"/>
            </a:ext>
          </a:extLst>
        </xdr:cNvPr>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110190</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436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82483</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547111" y="12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147810</xdr:rowOff>
    </xdr:from>
    <xdr:to>
      <xdr:col>85</xdr:col>
      <xdr:colOff>177800</xdr:colOff>
      <xdr:row>72</xdr:row>
      <xdr:rowOff>77960</xdr:rowOff>
    </xdr:to>
    <xdr:sp macro="" textlink="">
      <xdr:nvSpPr>
        <xdr:cNvPr id="615" name="楕円 614">
          <a:extLst>
            <a:ext uri="{FF2B5EF4-FFF2-40B4-BE49-F238E27FC236}">
              <a16:creationId xmlns:a16="http://schemas.microsoft.com/office/drawing/2014/main" id="{00000000-0008-0000-0600-000067020000}"/>
            </a:ext>
          </a:extLst>
        </xdr:cNvPr>
        <xdr:cNvSpPr/>
      </xdr:nvSpPr>
      <xdr:spPr>
        <a:xfrm>
          <a:off x="16268700" y="123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170687</xdr:rowOff>
    </xdr:from>
    <xdr:ext cx="534377" cy="259045"/>
    <xdr:sp macro="" textlink="">
      <xdr:nvSpPr>
        <xdr:cNvPr id="616" name="公債費該当値テキスト">
          <a:extLst>
            <a:ext uri="{FF2B5EF4-FFF2-40B4-BE49-F238E27FC236}">
              <a16:creationId xmlns:a16="http://schemas.microsoft.com/office/drawing/2014/main" id="{00000000-0008-0000-0600-000068020000}"/>
            </a:ext>
          </a:extLst>
        </xdr:cNvPr>
        <xdr:cNvSpPr txBox="1"/>
      </xdr:nvSpPr>
      <xdr:spPr>
        <a:xfrm>
          <a:off x="16370300" y="1217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153022</xdr:rowOff>
    </xdr:from>
    <xdr:to>
      <xdr:col>81</xdr:col>
      <xdr:colOff>101600</xdr:colOff>
      <xdr:row>72</xdr:row>
      <xdr:rowOff>83172</xdr:rowOff>
    </xdr:to>
    <xdr:sp macro="" textlink="">
      <xdr:nvSpPr>
        <xdr:cNvPr id="617" name="楕円 616">
          <a:extLst>
            <a:ext uri="{FF2B5EF4-FFF2-40B4-BE49-F238E27FC236}">
              <a16:creationId xmlns:a16="http://schemas.microsoft.com/office/drawing/2014/main" id="{00000000-0008-0000-0600-000069020000}"/>
            </a:ext>
          </a:extLst>
        </xdr:cNvPr>
        <xdr:cNvSpPr/>
      </xdr:nvSpPr>
      <xdr:spPr>
        <a:xfrm>
          <a:off x="15430500" y="123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99699</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01411" y="1210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84579</xdr:rowOff>
    </xdr:from>
    <xdr:to>
      <xdr:col>76</xdr:col>
      <xdr:colOff>165100</xdr:colOff>
      <xdr:row>72</xdr:row>
      <xdr:rowOff>14729</xdr:rowOff>
    </xdr:to>
    <xdr:sp macro="" textlink="">
      <xdr:nvSpPr>
        <xdr:cNvPr id="619" name="楕円 618">
          <a:extLst>
            <a:ext uri="{FF2B5EF4-FFF2-40B4-BE49-F238E27FC236}">
              <a16:creationId xmlns:a16="http://schemas.microsoft.com/office/drawing/2014/main" id="{00000000-0008-0000-0600-00006B020000}"/>
            </a:ext>
          </a:extLst>
        </xdr:cNvPr>
        <xdr:cNvSpPr/>
      </xdr:nvSpPr>
      <xdr:spPr>
        <a:xfrm>
          <a:off x="14541500" y="122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31256</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0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143649</xdr:rowOff>
    </xdr:from>
    <xdr:to>
      <xdr:col>72</xdr:col>
      <xdr:colOff>38100</xdr:colOff>
      <xdr:row>72</xdr:row>
      <xdr:rowOff>73799</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13652500" y="123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90326</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20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100330</xdr:rowOff>
    </xdr:from>
    <xdr:to>
      <xdr:col>67</xdr:col>
      <xdr:colOff>101600</xdr:colOff>
      <xdr:row>72</xdr:row>
      <xdr:rowOff>30480</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2763500" y="122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47007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20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5" name="正方形/長方形 624">
          <a:extLst>
            <a:ext uri="{FF2B5EF4-FFF2-40B4-BE49-F238E27FC236}">
              <a16:creationId xmlns:a16="http://schemas.microsoft.com/office/drawing/2014/main" id="{00000000-0008-0000-0600-00007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6" name="正方形/長方形 625">
          <a:extLst>
            <a:ext uri="{FF2B5EF4-FFF2-40B4-BE49-F238E27FC236}">
              <a16:creationId xmlns:a16="http://schemas.microsoft.com/office/drawing/2014/main" id="{00000000-0008-0000-0600-000072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5" name="積立金グラフ枠">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137795</xdr:rowOff>
    </xdr:from>
    <xdr:to>
      <xdr:col>85</xdr:col>
      <xdr:colOff>126364</xdr:colOff>
      <xdr:row>97</xdr:row>
      <xdr:rowOff>33934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6317595" y="15396845"/>
          <a:ext cx="1269" cy="1267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37761</xdr:rowOff>
    </xdr:from>
    <xdr:ext cx="469744" cy="259045"/>
    <xdr:sp macro="" textlink="">
      <xdr:nvSpPr>
        <xdr:cNvPr id="647" name="積立金最小値テキスト">
          <a:extLst>
            <a:ext uri="{FF2B5EF4-FFF2-40B4-BE49-F238E27FC236}">
              <a16:creationId xmlns:a16="http://schemas.microsoft.com/office/drawing/2014/main" id="{00000000-0008-0000-0600-000087020000}"/>
            </a:ext>
          </a:extLst>
        </xdr:cNvPr>
        <xdr:cNvSpPr txBox="1"/>
      </xdr:nvSpPr>
      <xdr:spPr>
        <a:xfrm>
          <a:off x="16370300" y="166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33934</xdr:rowOff>
    </xdr:from>
    <xdr:to>
      <xdr:col>86</xdr:col>
      <xdr:colOff>25400</xdr:colOff>
      <xdr:row>97</xdr:row>
      <xdr:rowOff>33934</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6230600" y="1666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84472</xdr:rowOff>
    </xdr:from>
    <xdr:ext cx="534377" cy="259045"/>
    <xdr:sp macro="" textlink="">
      <xdr:nvSpPr>
        <xdr:cNvPr id="649" name="積立金最大値テキスト">
          <a:extLst>
            <a:ext uri="{FF2B5EF4-FFF2-40B4-BE49-F238E27FC236}">
              <a16:creationId xmlns:a16="http://schemas.microsoft.com/office/drawing/2014/main" id="{00000000-0008-0000-0600-000089020000}"/>
            </a:ext>
          </a:extLst>
        </xdr:cNvPr>
        <xdr:cNvSpPr txBox="1"/>
      </xdr:nvSpPr>
      <xdr:spPr>
        <a:xfrm>
          <a:off x="16370300" y="151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137795</xdr:rowOff>
    </xdr:from>
    <xdr:to>
      <xdr:col>86</xdr:col>
      <xdr:colOff>25400</xdr:colOff>
      <xdr:row>89</xdr:row>
      <xdr:rowOff>137795</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6230600" y="1539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112344</xdr:rowOff>
    </xdr:from>
    <xdr:to>
      <xdr:col>85</xdr:col>
      <xdr:colOff>127000</xdr:colOff>
      <xdr:row>98</xdr:row>
      <xdr:rowOff>40793</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flipV="1">
          <a:off x="15481300" y="16571544"/>
          <a:ext cx="838200" cy="27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119930</xdr:rowOff>
    </xdr:from>
    <xdr:ext cx="469744" cy="259045"/>
    <xdr:sp macro="" textlink="">
      <xdr:nvSpPr>
        <xdr:cNvPr id="652" name="積立金平均値テキスト">
          <a:extLst>
            <a:ext uri="{FF2B5EF4-FFF2-40B4-BE49-F238E27FC236}">
              <a16:creationId xmlns:a16="http://schemas.microsoft.com/office/drawing/2014/main" id="{00000000-0008-0000-0600-00008C020000}"/>
            </a:ext>
          </a:extLst>
        </xdr:cNvPr>
        <xdr:cNvSpPr txBox="1"/>
      </xdr:nvSpPr>
      <xdr:spPr>
        <a:xfrm>
          <a:off x="16370300" y="16064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97053</xdr:rowOff>
    </xdr:from>
    <xdr:to>
      <xdr:col>85</xdr:col>
      <xdr:colOff>177800</xdr:colOff>
      <xdr:row>95</xdr:row>
      <xdr:rowOff>27203</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6268700" y="162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90475</xdr:rowOff>
    </xdr:from>
    <xdr:to>
      <xdr:col>81</xdr:col>
      <xdr:colOff>50800</xdr:colOff>
      <xdr:row>98</xdr:row>
      <xdr:rowOff>40793</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4592300" y="16206775"/>
          <a:ext cx="889000" cy="6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42723</xdr:rowOff>
    </xdr:from>
    <xdr:to>
      <xdr:col>81</xdr:col>
      <xdr:colOff>101600</xdr:colOff>
      <xdr:row>94</xdr:row>
      <xdr:rowOff>144323</xdr:rowOff>
    </xdr:to>
    <xdr:sp macro="" textlink="">
      <xdr:nvSpPr>
        <xdr:cNvPr id="655" name="フローチャート: 判断 654">
          <a:extLst>
            <a:ext uri="{FF2B5EF4-FFF2-40B4-BE49-F238E27FC236}">
              <a16:creationId xmlns:a16="http://schemas.microsoft.com/office/drawing/2014/main" id="{00000000-0008-0000-0600-00008F020000}"/>
            </a:ext>
          </a:extLst>
        </xdr:cNvPr>
        <xdr:cNvSpPr/>
      </xdr:nvSpPr>
      <xdr:spPr>
        <a:xfrm>
          <a:off x="15430500" y="1615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160850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01411" y="159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90475</xdr:rowOff>
    </xdr:from>
    <xdr:to>
      <xdr:col>76</xdr:col>
      <xdr:colOff>114300</xdr:colOff>
      <xdr:row>95</xdr:row>
      <xdr:rowOff>29668</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3703300" y="16206775"/>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97358</xdr:rowOff>
    </xdr:from>
    <xdr:to>
      <xdr:col>76</xdr:col>
      <xdr:colOff>165100</xdr:colOff>
      <xdr:row>94</xdr:row>
      <xdr:rowOff>27508</xdr:rowOff>
    </xdr:to>
    <xdr:sp macro="" textlink="">
      <xdr:nvSpPr>
        <xdr:cNvPr id="658" name="フローチャート: 判断 657">
          <a:extLst>
            <a:ext uri="{FF2B5EF4-FFF2-40B4-BE49-F238E27FC236}">
              <a16:creationId xmlns:a16="http://schemas.microsoft.com/office/drawing/2014/main" id="{00000000-0008-0000-0600-000092020000}"/>
            </a:ext>
          </a:extLst>
        </xdr:cNvPr>
        <xdr:cNvSpPr/>
      </xdr:nvSpPr>
      <xdr:spPr>
        <a:xfrm>
          <a:off x="14541500" y="1604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44035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58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29668</xdr:rowOff>
    </xdr:from>
    <xdr:to>
      <xdr:col>71</xdr:col>
      <xdr:colOff>177800</xdr:colOff>
      <xdr:row>97</xdr:row>
      <xdr:rowOff>96799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2814300" y="16317418"/>
          <a:ext cx="889000" cy="4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49961</xdr:rowOff>
    </xdr:from>
    <xdr:to>
      <xdr:col>72</xdr:col>
      <xdr:colOff>38100</xdr:colOff>
      <xdr:row>92</xdr:row>
      <xdr:rowOff>151561</xdr:rowOff>
    </xdr:to>
    <xdr:sp macro="" textlink="">
      <xdr:nvSpPr>
        <xdr:cNvPr id="661" name="フローチャート: 判断 660">
          <a:extLst>
            <a:ext uri="{FF2B5EF4-FFF2-40B4-BE49-F238E27FC236}">
              <a16:creationId xmlns:a16="http://schemas.microsoft.com/office/drawing/2014/main" id="{00000000-0008-0000-0600-000095020000}"/>
            </a:ext>
          </a:extLst>
        </xdr:cNvPr>
        <xdr:cNvSpPr/>
      </xdr:nvSpPr>
      <xdr:spPr>
        <a:xfrm>
          <a:off x="13652500" y="1582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168088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55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117399</xdr:rowOff>
    </xdr:from>
    <xdr:to>
      <xdr:col>67</xdr:col>
      <xdr:colOff>101600</xdr:colOff>
      <xdr:row>94</xdr:row>
      <xdr:rowOff>47549</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2763500" y="1606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64076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58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61544</xdr:rowOff>
    </xdr:from>
    <xdr:to>
      <xdr:col>85</xdr:col>
      <xdr:colOff>177800</xdr:colOff>
      <xdr:row>96</xdr:row>
      <xdr:rowOff>163144</xdr:rowOff>
    </xdr:to>
    <xdr:sp macro="" textlink="">
      <xdr:nvSpPr>
        <xdr:cNvPr id="670" name="楕円 669">
          <a:extLst>
            <a:ext uri="{FF2B5EF4-FFF2-40B4-BE49-F238E27FC236}">
              <a16:creationId xmlns:a16="http://schemas.microsoft.com/office/drawing/2014/main" id="{00000000-0008-0000-0600-00009E020000}"/>
            </a:ext>
          </a:extLst>
        </xdr:cNvPr>
        <xdr:cNvSpPr/>
      </xdr:nvSpPr>
      <xdr:spPr>
        <a:xfrm>
          <a:off x="16268700" y="165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147921</xdr:rowOff>
    </xdr:from>
    <xdr:ext cx="469744" cy="259045"/>
    <xdr:sp macro="" textlink="">
      <xdr:nvSpPr>
        <xdr:cNvPr id="671" name="積立金該当値テキスト">
          <a:extLst>
            <a:ext uri="{FF2B5EF4-FFF2-40B4-BE49-F238E27FC236}">
              <a16:creationId xmlns:a16="http://schemas.microsoft.com/office/drawing/2014/main" id="{00000000-0008-0000-0600-00009F020000}"/>
            </a:ext>
          </a:extLst>
        </xdr:cNvPr>
        <xdr:cNvSpPr txBox="1"/>
      </xdr:nvSpPr>
      <xdr:spPr>
        <a:xfrm>
          <a:off x="16370300" y="1643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161443</xdr:rowOff>
    </xdr:from>
    <xdr:to>
      <xdr:col>81</xdr:col>
      <xdr:colOff>101600</xdr:colOff>
      <xdr:row>98</xdr:row>
      <xdr:rowOff>91593</xdr:rowOff>
    </xdr:to>
    <xdr:sp macro="" textlink="">
      <xdr:nvSpPr>
        <xdr:cNvPr id="672" name="楕円 671">
          <a:extLst>
            <a:ext uri="{FF2B5EF4-FFF2-40B4-BE49-F238E27FC236}">
              <a16:creationId xmlns:a16="http://schemas.microsoft.com/office/drawing/2014/main" id="{00000000-0008-0000-0600-0000A0020000}"/>
            </a:ext>
          </a:extLst>
        </xdr:cNvPr>
        <xdr:cNvSpPr/>
      </xdr:nvSpPr>
      <xdr:spPr>
        <a:xfrm>
          <a:off x="15430500" y="167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82720</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33728" y="168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39675</xdr:rowOff>
    </xdr:from>
    <xdr:to>
      <xdr:col>76</xdr:col>
      <xdr:colOff>165100</xdr:colOff>
      <xdr:row>94</xdr:row>
      <xdr:rowOff>141275</xdr:rowOff>
    </xdr:to>
    <xdr:sp macro="" textlink="">
      <xdr:nvSpPr>
        <xdr:cNvPr id="674" name="楕円 673">
          <a:extLst>
            <a:ext uri="{FF2B5EF4-FFF2-40B4-BE49-F238E27FC236}">
              <a16:creationId xmlns:a16="http://schemas.microsoft.com/office/drawing/2014/main" id="{00000000-0008-0000-0600-0000A2020000}"/>
            </a:ext>
          </a:extLst>
        </xdr:cNvPr>
        <xdr:cNvSpPr/>
      </xdr:nvSpPr>
      <xdr:spPr>
        <a:xfrm>
          <a:off x="14541500" y="161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132402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2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150318</xdr:rowOff>
    </xdr:from>
    <xdr:to>
      <xdr:col>72</xdr:col>
      <xdr:colOff>38100</xdr:colOff>
      <xdr:row>95</xdr:row>
      <xdr:rowOff>80468</xdr:rowOff>
    </xdr:to>
    <xdr:sp macro="" textlink="">
      <xdr:nvSpPr>
        <xdr:cNvPr id="676" name="楕円 675">
          <a:extLst>
            <a:ext uri="{FF2B5EF4-FFF2-40B4-BE49-F238E27FC236}">
              <a16:creationId xmlns:a16="http://schemas.microsoft.com/office/drawing/2014/main" id="{00000000-0008-0000-0600-0000A4020000}"/>
            </a:ext>
          </a:extLst>
        </xdr:cNvPr>
        <xdr:cNvSpPr/>
      </xdr:nvSpPr>
      <xdr:spPr>
        <a:xfrm>
          <a:off x="13652500" y="162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71595</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68428" y="1635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45999</xdr:rowOff>
    </xdr:from>
    <xdr:to>
      <xdr:col>67</xdr:col>
      <xdr:colOff>101600</xdr:colOff>
      <xdr:row>97</xdr:row>
      <xdr:rowOff>147599</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2763500" y="166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138726</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79428" y="1676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0" name="正方形/長方形 679">
          <a:extLst>
            <a:ext uri="{FF2B5EF4-FFF2-40B4-BE49-F238E27FC236}">
              <a16:creationId xmlns:a16="http://schemas.microsoft.com/office/drawing/2014/main" id="{00000000-0008-0000-0600-0000A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1" name="正方形/長方形 680">
          <a:extLst>
            <a:ext uri="{FF2B5EF4-FFF2-40B4-BE49-F238E27FC236}">
              <a16:creationId xmlns:a16="http://schemas.microsoft.com/office/drawing/2014/main" id="{00000000-0008-0000-0600-0000A9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2" name="正方形/長方形 681">
          <a:extLst>
            <a:ext uri="{FF2B5EF4-FFF2-40B4-BE49-F238E27FC236}">
              <a16:creationId xmlns:a16="http://schemas.microsoft.com/office/drawing/2014/main" id="{00000000-0008-0000-0600-0000AA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2" name="投資及び出資金グラフ枠">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4" name="投資及び出資金最小値テキスト">
          <a:extLst>
            <a:ext uri="{FF2B5EF4-FFF2-40B4-BE49-F238E27FC236}">
              <a16:creationId xmlns:a16="http://schemas.microsoft.com/office/drawing/2014/main" id="{00000000-0008-0000-0600-0000C0020000}"/>
            </a:ext>
          </a:extLst>
        </xdr:cNvPr>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6" name="投資及び出資金最大値テキスト">
          <a:extLst>
            <a:ext uri="{FF2B5EF4-FFF2-40B4-BE49-F238E27FC236}">
              <a16:creationId xmlns:a16="http://schemas.microsoft.com/office/drawing/2014/main" id="{00000000-0008-0000-0600-0000C2020000}"/>
            </a:ext>
          </a:extLst>
        </xdr:cNvPr>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77651</xdr:rowOff>
    </xdr:from>
    <xdr:to>
      <xdr:col>116</xdr:col>
      <xdr:colOff>63500</xdr:colOff>
      <xdr:row>39</xdr:row>
      <xdr:rowOff>76019</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flipV="1">
          <a:off x="21323300" y="5564051"/>
          <a:ext cx="838200" cy="119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09" name="投資及び出資金平均値テキスト">
          <a:extLst>
            <a:ext uri="{FF2B5EF4-FFF2-40B4-BE49-F238E27FC236}">
              <a16:creationId xmlns:a16="http://schemas.microsoft.com/office/drawing/2014/main" id="{00000000-0008-0000-0600-0000C5020000}"/>
            </a:ext>
          </a:extLst>
        </xdr:cNvPr>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72753</xdr:rowOff>
    </xdr:from>
    <xdr:to>
      <xdr:col>111</xdr:col>
      <xdr:colOff>177800</xdr:colOff>
      <xdr:row>39</xdr:row>
      <xdr:rowOff>76019</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0434300" y="67593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2" name="フローチャート: 判断 711">
          <a:extLst>
            <a:ext uri="{FF2B5EF4-FFF2-40B4-BE49-F238E27FC236}">
              <a16:creationId xmlns:a16="http://schemas.microsoft.com/office/drawing/2014/main" id="{00000000-0008-0000-0600-0000C8020000}"/>
            </a:ext>
          </a:extLst>
        </xdr:cNvPr>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46627</xdr:rowOff>
    </xdr:from>
    <xdr:to>
      <xdr:col>107</xdr:col>
      <xdr:colOff>50800</xdr:colOff>
      <xdr:row>39</xdr:row>
      <xdr:rowOff>72753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9545300" y="67331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5" name="フローチャート: 判断 714">
          <a:extLst>
            <a:ext uri="{FF2B5EF4-FFF2-40B4-BE49-F238E27FC236}">
              <a16:creationId xmlns:a16="http://schemas.microsoft.com/office/drawing/2014/main" id="{00000000-0008-0000-0600-0000CB020000}"/>
            </a:ext>
          </a:extLst>
        </xdr:cNvPr>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164573</xdr:rowOff>
    </xdr:from>
    <xdr:ext cx="313932"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20277333" y="6336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46627</xdr:rowOff>
    </xdr:from>
    <xdr:to>
      <xdr:col>102</xdr:col>
      <xdr:colOff>114300</xdr:colOff>
      <xdr:row>39</xdr:row>
      <xdr:rowOff>62956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18656300" y="67331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26851</xdr:rowOff>
    </xdr:from>
    <xdr:to>
      <xdr:col>116</xdr:col>
      <xdr:colOff>114300</xdr:colOff>
      <xdr:row>32</xdr:row>
      <xdr:rowOff>128451</xdr:rowOff>
    </xdr:to>
    <xdr:sp macro="" textlink="">
      <xdr:nvSpPr>
        <xdr:cNvPr id="727" name="楕円 726">
          <a:extLst>
            <a:ext uri="{FF2B5EF4-FFF2-40B4-BE49-F238E27FC236}">
              <a16:creationId xmlns:a16="http://schemas.microsoft.com/office/drawing/2014/main" id="{00000000-0008-0000-0600-0000D7020000}"/>
            </a:ext>
          </a:extLst>
        </xdr:cNvPr>
        <xdr:cNvSpPr/>
      </xdr:nvSpPr>
      <xdr:spPr>
        <a:xfrm>
          <a:off x="22110700" y="55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49728</xdr:rowOff>
    </xdr:from>
    <xdr:ext cx="378565" cy="259045"/>
    <xdr:sp macro="" textlink="">
      <xdr:nvSpPr>
        <xdr:cNvPr id="728" name="投資及び出資金該当値テキスト">
          <a:extLst>
            <a:ext uri="{FF2B5EF4-FFF2-40B4-BE49-F238E27FC236}">
              <a16:creationId xmlns:a16="http://schemas.microsoft.com/office/drawing/2014/main" id="{00000000-0008-0000-0600-0000D8020000}"/>
            </a:ext>
          </a:extLst>
        </xdr:cNvPr>
        <xdr:cNvSpPr txBox="1"/>
      </xdr:nvSpPr>
      <xdr:spPr>
        <a:xfrm>
          <a:off x="22212300" y="5364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25219</xdr:rowOff>
    </xdr:from>
    <xdr:to>
      <xdr:col>112</xdr:col>
      <xdr:colOff>38100</xdr:colOff>
      <xdr:row>39</xdr:row>
      <xdr:rowOff>126819</xdr:rowOff>
    </xdr:to>
    <xdr:sp macro="" textlink="">
      <xdr:nvSpPr>
        <xdr:cNvPr id="729" name="楕円 728">
          <a:extLst>
            <a:ext uri="{FF2B5EF4-FFF2-40B4-BE49-F238E27FC236}">
              <a16:creationId xmlns:a16="http://schemas.microsoft.com/office/drawing/2014/main" id="{00000000-0008-0000-0600-0000D9020000}"/>
            </a:ext>
          </a:extLst>
        </xdr:cNvPr>
        <xdr:cNvSpPr/>
      </xdr:nvSpPr>
      <xdr:spPr>
        <a:xfrm>
          <a:off x="21272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117946</xdr:rowOff>
    </xdr:from>
    <xdr:ext cx="249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85950" y="68044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21953</xdr:rowOff>
    </xdr:from>
    <xdr:to>
      <xdr:col>107</xdr:col>
      <xdr:colOff>101600</xdr:colOff>
      <xdr:row>39</xdr:row>
      <xdr:rowOff>123553</xdr:rowOff>
    </xdr:to>
    <xdr:sp macro="" textlink="">
      <xdr:nvSpPr>
        <xdr:cNvPr id="731" name="楕円 730">
          <a:extLst>
            <a:ext uri="{FF2B5EF4-FFF2-40B4-BE49-F238E27FC236}">
              <a16:creationId xmlns:a16="http://schemas.microsoft.com/office/drawing/2014/main" id="{00000000-0008-0000-0600-0000DB020000}"/>
            </a:ext>
          </a:extLst>
        </xdr:cNvPr>
        <xdr:cNvSpPr/>
      </xdr:nvSpPr>
      <xdr:spPr>
        <a:xfrm>
          <a:off x="20383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114680</xdr:rowOff>
    </xdr:from>
    <xdr:ext cx="249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309650" y="6801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167277</xdr:rowOff>
    </xdr:from>
    <xdr:to>
      <xdr:col>102</xdr:col>
      <xdr:colOff>165100</xdr:colOff>
      <xdr:row>39</xdr:row>
      <xdr:rowOff>97427</xdr:rowOff>
    </xdr:to>
    <xdr:sp macro="" textlink="">
      <xdr:nvSpPr>
        <xdr:cNvPr id="733" name="楕円 732">
          <a:extLst>
            <a:ext uri="{FF2B5EF4-FFF2-40B4-BE49-F238E27FC236}">
              <a16:creationId xmlns:a16="http://schemas.microsoft.com/office/drawing/2014/main" id="{00000000-0008-0000-0600-0000DD020000}"/>
            </a:ext>
          </a:extLst>
        </xdr:cNvPr>
        <xdr:cNvSpPr/>
      </xdr:nvSpPr>
      <xdr:spPr>
        <a:xfrm>
          <a:off x="19494500" y="66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88554</xdr:rowOff>
    </xdr:from>
    <xdr:ext cx="313932"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88333" y="6775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12156</xdr:rowOff>
    </xdr:from>
    <xdr:to>
      <xdr:col>98</xdr:col>
      <xdr:colOff>38100</xdr:colOff>
      <xdr:row>39</xdr:row>
      <xdr:rowOff>113756</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18605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104883</xdr:rowOff>
    </xdr:from>
    <xdr:ext cx="313932"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99333" y="67914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7" name="正方形/長方形 736">
          <a:extLst>
            <a:ext uri="{FF2B5EF4-FFF2-40B4-BE49-F238E27FC236}">
              <a16:creationId xmlns:a16="http://schemas.microsoft.com/office/drawing/2014/main" id="{00000000-0008-0000-0600-0000E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1" name="貸付金最小値テキスト">
          <a:extLst>
            <a:ext uri="{FF2B5EF4-FFF2-40B4-BE49-F238E27FC236}">
              <a16:creationId xmlns:a16="http://schemas.microsoft.com/office/drawing/2014/main" id="{00000000-0008-0000-0600-0000F9020000}"/>
            </a:ext>
          </a:extLst>
        </xdr:cNvPr>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3" name="貸付金最大値テキスト">
          <a:extLst>
            <a:ext uri="{FF2B5EF4-FFF2-40B4-BE49-F238E27FC236}">
              <a16:creationId xmlns:a16="http://schemas.microsoft.com/office/drawing/2014/main" id="{00000000-0008-0000-0600-0000FB020000}"/>
            </a:ext>
          </a:extLst>
        </xdr:cNvPr>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161711</xdr:rowOff>
    </xdr:from>
    <xdr:to>
      <xdr:col>116</xdr:col>
      <xdr:colOff>63500</xdr:colOff>
      <xdr:row>57</xdr:row>
      <xdr:rowOff>19832</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1323300" y="9762911"/>
          <a:ext cx="8382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20369</xdr:rowOff>
    </xdr:from>
    <xdr:ext cx="534377" cy="259045"/>
    <xdr:sp macro="" textlink="">
      <xdr:nvSpPr>
        <xdr:cNvPr id="766" name="貸付金平均値テキスト">
          <a:extLst>
            <a:ext uri="{FF2B5EF4-FFF2-40B4-BE49-F238E27FC236}">
              <a16:creationId xmlns:a16="http://schemas.microsoft.com/office/drawing/2014/main" id="{00000000-0008-0000-0600-0000FE020000}"/>
            </a:ext>
          </a:extLst>
        </xdr:cNvPr>
        <xdr:cNvSpPr txBox="1"/>
      </xdr:nvSpPr>
      <xdr:spPr>
        <a:xfrm>
          <a:off x="22212300" y="9450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161711</xdr:rowOff>
    </xdr:from>
    <xdr:to>
      <xdr:col>111</xdr:col>
      <xdr:colOff>177800</xdr:colOff>
      <xdr:row>56</xdr:row>
      <xdr:rowOff>170235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0434300" y="9762911"/>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69" name="フローチャート: 判断 768">
          <a:extLst>
            <a:ext uri="{FF2B5EF4-FFF2-40B4-BE49-F238E27FC236}">
              <a16:creationId xmlns:a16="http://schemas.microsoft.com/office/drawing/2014/main" id="{00000000-0008-0000-0600-000001030000}"/>
            </a:ext>
          </a:extLst>
        </xdr:cNvPr>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66715</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434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94960</xdr:rowOff>
    </xdr:from>
    <xdr:to>
      <xdr:col>107</xdr:col>
      <xdr:colOff>50800</xdr:colOff>
      <xdr:row>56</xdr:row>
      <xdr:rowOff>170235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9545300" y="9696160"/>
          <a:ext cx="8890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2" name="フローチャート: 判断 771">
          <a:extLst>
            <a:ext uri="{FF2B5EF4-FFF2-40B4-BE49-F238E27FC236}">
              <a16:creationId xmlns:a16="http://schemas.microsoft.com/office/drawing/2014/main" id="{00000000-0008-0000-0600-000004030000}"/>
            </a:ext>
          </a:extLst>
        </xdr:cNvPr>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53212</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671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73945</xdr:rowOff>
    </xdr:from>
    <xdr:to>
      <xdr:col>102</xdr:col>
      <xdr:colOff>114300</xdr:colOff>
      <xdr:row>56</xdr:row>
      <xdr:rowOff>94960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656300" y="9675145"/>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19216</xdr:rowOff>
    </xdr:from>
    <xdr:ext cx="534377"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278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100222</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389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140482</xdr:rowOff>
    </xdr:from>
    <xdr:to>
      <xdr:col>116</xdr:col>
      <xdr:colOff>114300</xdr:colOff>
      <xdr:row>57</xdr:row>
      <xdr:rowOff>70632</xdr:rowOff>
    </xdr:to>
    <xdr:sp macro="" textlink="">
      <xdr:nvSpPr>
        <xdr:cNvPr id="784" name="楕円 783">
          <a:extLst>
            <a:ext uri="{FF2B5EF4-FFF2-40B4-BE49-F238E27FC236}">
              <a16:creationId xmlns:a16="http://schemas.microsoft.com/office/drawing/2014/main" id="{00000000-0008-0000-0600-000010030000}"/>
            </a:ext>
          </a:extLst>
        </xdr:cNvPr>
        <xdr:cNvSpPr/>
      </xdr:nvSpPr>
      <xdr:spPr>
        <a:xfrm>
          <a:off x="22110700" y="97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118909</xdr:rowOff>
    </xdr:from>
    <xdr:ext cx="534377" cy="259045"/>
    <xdr:sp macro="" textlink="">
      <xdr:nvSpPr>
        <xdr:cNvPr id="785" name="貸付金該当値テキスト">
          <a:extLst>
            <a:ext uri="{FF2B5EF4-FFF2-40B4-BE49-F238E27FC236}">
              <a16:creationId xmlns:a16="http://schemas.microsoft.com/office/drawing/2014/main" id="{00000000-0008-0000-0600-000011030000}"/>
            </a:ext>
          </a:extLst>
        </xdr:cNvPr>
        <xdr:cNvSpPr txBox="1"/>
      </xdr:nvSpPr>
      <xdr:spPr>
        <a:xfrm>
          <a:off x="22212300" y="97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110911</xdr:rowOff>
    </xdr:from>
    <xdr:to>
      <xdr:col>112</xdr:col>
      <xdr:colOff>38100</xdr:colOff>
      <xdr:row>57</xdr:row>
      <xdr:rowOff>41061</xdr:rowOff>
    </xdr:to>
    <xdr:sp macro="" textlink="">
      <xdr:nvSpPr>
        <xdr:cNvPr id="786" name="楕円 785">
          <a:extLst>
            <a:ext uri="{FF2B5EF4-FFF2-40B4-BE49-F238E27FC236}">
              <a16:creationId xmlns:a16="http://schemas.microsoft.com/office/drawing/2014/main" id="{00000000-0008-0000-0600-000012030000}"/>
            </a:ext>
          </a:extLst>
        </xdr:cNvPr>
        <xdr:cNvSpPr/>
      </xdr:nvSpPr>
      <xdr:spPr>
        <a:xfrm>
          <a:off x="21272500" y="9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32188</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43411" y="980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119435</xdr:rowOff>
    </xdr:from>
    <xdr:to>
      <xdr:col>107</xdr:col>
      <xdr:colOff>101600</xdr:colOff>
      <xdr:row>57</xdr:row>
      <xdr:rowOff>49585</xdr:rowOff>
    </xdr:to>
    <xdr:sp macro="" textlink="">
      <xdr:nvSpPr>
        <xdr:cNvPr id="788" name="楕円 787">
          <a:extLst>
            <a:ext uri="{FF2B5EF4-FFF2-40B4-BE49-F238E27FC236}">
              <a16:creationId xmlns:a16="http://schemas.microsoft.com/office/drawing/2014/main" id="{00000000-0008-0000-0600-000014030000}"/>
            </a:ext>
          </a:extLst>
        </xdr:cNvPr>
        <xdr:cNvSpPr/>
      </xdr:nvSpPr>
      <xdr:spPr>
        <a:xfrm>
          <a:off x="20383500" y="97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40712</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67111" y="98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44160</xdr:rowOff>
    </xdr:from>
    <xdr:to>
      <xdr:col>102</xdr:col>
      <xdr:colOff>165100</xdr:colOff>
      <xdr:row>56</xdr:row>
      <xdr:rowOff>145760</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19494500" y="96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136887</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7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23145</xdr:rowOff>
    </xdr:from>
    <xdr:to>
      <xdr:col>98</xdr:col>
      <xdr:colOff>38100</xdr:colOff>
      <xdr:row>56</xdr:row>
      <xdr:rowOff>124745</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18605500" y="96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115872</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97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a:extLst>
            <a:ext uri="{FF2B5EF4-FFF2-40B4-BE49-F238E27FC236}">
              <a16:creationId xmlns:a16="http://schemas.microsoft.com/office/drawing/2014/main" id="{00000000-0008-0000-0600-00001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a:extLst>
            <a:ext uri="{FF2B5EF4-FFF2-40B4-BE49-F238E27FC236}">
              <a16:creationId xmlns:a16="http://schemas.microsoft.com/office/drawing/2014/main" id="{00000000-0008-0000-0600-00003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129413</xdr:rowOff>
    </xdr:from>
    <xdr:to>
      <xdr:col>116</xdr:col>
      <xdr:colOff>62864</xdr:colOff>
      <xdr:row>73</xdr:row>
      <xdr:rowOff>86795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22159595" y="11959463"/>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90622</xdr:rowOff>
    </xdr:from>
    <xdr:ext cx="469744" cy="259045"/>
    <xdr:sp macro="" textlink="">
      <xdr:nvSpPr>
        <xdr:cNvPr id="818" name="繰出金最小値テキスト">
          <a:extLst>
            <a:ext uri="{FF2B5EF4-FFF2-40B4-BE49-F238E27FC236}">
              <a16:creationId xmlns:a16="http://schemas.microsoft.com/office/drawing/2014/main" id="{00000000-0008-0000-0600-000032030000}"/>
            </a:ext>
          </a:extLst>
        </xdr:cNvPr>
        <xdr:cNvSpPr txBox="1"/>
      </xdr:nvSpPr>
      <xdr:spPr>
        <a:xfrm>
          <a:off x="22212300" y="126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86795</xdr:rowOff>
    </xdr:from>
    <xdr:to>
      <xdr:col>116</xdr:col>
      <xdr:colOff>152400</xdr:colOff>
      <xdr:row>73</xdr:row>
      <xdr:rowOff>86795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22072600" y="1260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76090</xdr:rowOff>
    </xdr:from>
    <xdr:ext cx="534377" cy="259045"/>
    <xdr:sp macro="" textlink="">
      <xdr:nvSpPr>
        <xdr:cNvPr id="820" name="繰出金最大値テキスト">
          <a:extLst>
            <a:ext uri="{FF2B5EF4-FFF2-40B4-BE49-F238E27FC236}">
              <a16:creationId xmlns:a16="http://schemas.microsoft.com/office/drawing/2014/main" id="{00000000-0008-0000-0600-000034030000}"/>
            </a:ext>
          </a:extLst>
        </xdr:cNvPr>
        <xdr:cNvSpPr txBox="1"/>
      </xdr:nvSpPr>
      <xdr:spPr>
        <a:xfrm>
          <a:off x="22212300" y="117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129413</xdr:rowOff>
    </xdr:from>
    <xdr:to>
      <xdr:col>116</xdr:col>
      <xdr:colOff>152400</xdr:colOff>
      <xdr:row>69</xdr:row>
      <xdr:rowOff>129413</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22072600" y="1195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76835</xdr:rowOff>
    </xdr:from>
    <xdr:to>
      <xdr:col>116</xdr:col>
      <xdr:colOff>63500</xdr:colOff>
      <xdr:row>73</xdr:row>
      <xdr:rowOff>60016</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1323300" y="12421235"/>
          <a:ext cx="838200" cy="15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52178</xdr:rowOff>
    </xdr:from>
    <xdr:ext cx="469744" cy="259045"/>
    <xdr:sp macro="" textlink="">
      <xdr:nvSpPr>
        <xdr:cNvPr id="823" name="繰出金平均値テキスト">
          <a:extLst>
            <a:ext uri="{FF2B5EF4-FFF2-40B4-BE49-F238E27FC236}">
              <a16:creationId xmlns:a16="http://schemas.microsoft.com/office/drawing/2014/main" id="{00000000-0008-0000-0600-000037030000}"/>
            </a:ext>
          </a:extLst>
        </xdr:cNvPr>
        <xdr:cNvSpPr txBox="1"/>
      </xdr:nvSpPr>
      <xdr:spPr>
        <a:xfrm>
          <a:off x="22212300" y="12225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29301</xdr:rowOff>
    </xdr:from>
    <xdr:to>
      <xdr:col>116</xdr:col>
      <xdr:colOff>114300</xdr:colOff>
      <xdr:row>72</xdr:row>
      <xdr:rowOff>130901</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221107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76835</xdr:rowOff>
    </xdr:from>
    <xdr:to>
      <xdr:col>111</xdr:col>
      <xdr:colOff>177800</xdr:colOff>
      <xdr:row>79</xdr:row>
      <xdr:rowOff>2049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0434300" y="12421235"/>
          <a:ext cx="889000" cy="11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10033</xdr:rowOff>
    </xdr:from>
    <xdr:to>
      <xdr:col>112</xdr:col>
      <xdr:colOff>38100</xdr:colOff>
      <xdr:row>72</xdr:row>
      <xdr:rowOff>111633</xdr:rowOff>
    </xdr:to>
    <xdr:sp macro="" textlink="">
      <xdr:nvSpPr>
        <xdr:cNvPr id="826" name="フローチャート: 判断 825">
          <a:extLst>
            <a:ext uri="{FF2B5EF4-FFF2-40B4-BE49-F238E27FC236}">
              <a16:creationId xmlns:a16="http://schemas.microsoft.com/office/drawing/2014/main" id="{00000000-0008-0000-0600-00003A030000}"/>
            </a:ext>
          </a:extLst>
        </xdr:cNvPr>
        <xdr:cNvSpPr/>
      </xdr:nvSpPr>
      <xdr:spPr>
        <a:xfrm>
          <a:off x="21272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128160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757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147701</xdr:rowOff>
    </xdr:from>
    <xdr:to>
      <xdr:col>107</xdr:col>
      <xdr:colOff>50800</xdr:colOff>
      <xdr:row>79</xdr:row>
      <xdr:rowOff>2049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9545300" y="13520801"/>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54611</xdr:rowOff>
    </xdr:from>
    <xdr:to>
      <xdr:col>107</xdr:col>
      <xdr:colOff>101600</xdr:colOff>
      <xdr:row>78</xdr:row>
      <xdr:rowOff>156211</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0383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1288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100512</xdr:rowOff>
    </xdr:from>
    <xdr:to>
      <xdr:col>102</xdr:col>
      <xdr:colOff>114300</xdr:colOff>
      <xdr:row>78</xdr:row>
      <xdr:rowOff>147701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656300" y="13473612"/>
          <a:ext cx="8890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36812</xdr:rowOff>
    </xdr:from>
    <xdr:to>
      <xdr:col>102</xdr:col>
      <xdr:colOff>165100</xdr:colOff>
      <xdr:row>78</xdr:row>
      <xdr:rowOff>138412</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19494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154939</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9054</xdr:rowOff>
    </xdr:from>
    <xdr:to>
      <xdr:col>98</xdr:col>
      <xdr:colOff>38100</xdr:colOff>
      <xdr:row>78</xdr:row>
      <xdr:rowOff>110654</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18605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127181</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9216</xdr:rowOff>
    </xdr:from>
    <xdr:to>
      <xdr:col>116</xdr:col>
      <xdr:colOff>114300</xdr:colOff>
      <xdr:row>73</xdr:row>
      <xdr:rowOff>110816</xdr:rowOff>
    </xdr:to>
    <xdr:sp macro="" textlink="">
      <xdr:nvSpPr>
        <xdr:cNvPr id="841" name="楕円 840">
          <a:extLst>
            <a:ext uri="{FF2B5EF4-FFF2-40B4-BE49-F238E27FC236}">
              <a16:creationId xmlns:a16="http://schemas.microsoft.com/office/drawing/2014/main" id="{00000000-0008-0000-0600-000049030000}"/>
            </a:ext>
          </a:extLst>
        </xdr:cNvPr>
        <xdr:cNvSpPr/>
      </xdr:nvSpPr>
      <xdr:spPr>
        <a:xfrm>
          <a:off x="22110700" y="1252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95593</xdr:rowOff>
    </xdr:from>
    <xdr:ext cx="469744" cy="259045"/>
    <xdr:sp macro="" textlink="">
      <xdr:nvSpPr>
        <xdr:cNvPr id="842" name="繰出金該当値テキスト">
          <a:extLst>
            <a:ext uri="{FF2B5EF4-FFF2-40B4-BE49-F238E27FC236}">
              <a16:creationId xmlns:a16="http://schemas.microsoft.com/office/drawing/2014/main" id="{00000000-0008-0000-0600-00004A030000}"/>
            </a:ext>
          </a:extLst>
        </xdr:cNvPr>
        <xdr:cNvSpPr txBox="1"/>
      </xdr:nvSpPr>
      <xdr:spPr>
        <a:xfrm>
          <a:off x="22212300" y="124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26035</xdr:rowOff>
    </xdr:from>
    <xdr:to>
      <xdr:col>112</xdr:col>
      <xdr:colOff>38100</xdr:colOff>
      <xdr:row>72</xdr:row>
      <xdr:rowOff>127635</xdr:rowOff>
    </xdr:to>
    <xdr:sp macro="" textlink="">
      <xdr:nvSpPr>
        <xdr:cNvPr id="843" name="楕円 842">
          <a:extLst>
            <a:ext uri="{FF2B5EF4-FFF2-40B4-BE49-F238E27FC236}">
              <a16:creationId xmlns:a16="http://schemas.microsoft.com/office/drawing/2014/main" id="{00000000-0008-0000-0600-00004B030000}"/>
            </a:ext>
          </a:extLst>
        </xdr:cNvPr>
        <xdr:cNvSpPr/>
      </xdr:nvSpPr>
      <xdr:spPr>
        <a:xfrm>
          <a:off x="21272500" y="123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118762</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75728" y="124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122699</xdr:rowOff>
    </xdr:from>
    <xdr:to>
      <xdr:col>107</xdr:col>
      <xdr:colOff>101600</xdr:colOff>
      <xdr:row>79</xdr:row>
      <xdr:rowOff>52849</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0383500" y="134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43976</xdr:rowOff>
    </xdr:from>
    <xdr:ext cx="378565"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5017" y="1358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96901</xdr:rowOff>
    </xdr:from>
    <xdr:to>
      <xdr:col>102</xdr:col>
      <xdr:colOff>165100</xdr:colOff>
      <xdr:row>79</xdr:row>
      <xdr:rowOff>27051</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19494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18178</xdr:rowOff>
    </xdr:from>
    <xdr:ext cx="378565"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6017" y="1356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49712</xdr:rowOff>
    </xdr:from>
    <xdr:to>
      <xdr:col>98</xdr:col>
      <xdr:colOff>38100</xdr:colOff>
      <xdr:row>78</xdr:row>
      <xdr:rowOff>151312</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18605500" y="134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142439</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21428" y="1351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a:extLst>
            <a:ext uri="{FF2B5EF4-FFF2-40B4-BE49-F238E27FC236}">
              <a16:creationId xmlns:a16="http://schemas.microsoft.com/office/drawing/2014/main" id="{00000000-0008-0000-0600-00006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a:extLst>
            <a:ext uri="{FF2B5EF4-FFF2-40B4-BE49-F238E27FC236}">
              <a16:creationId xmlns:a16="http://schemas.microsoft.com/office/drawing/2014/main" id="{00000000-0008-0000-0600-00006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a:extLst>
            <a:ext uri="{FF2B5EF4-FFF2-40B4-BE49-F238E27FC236}">
              <a16:creationId xmlns:a16="http://schemas.microsoft.com/office/drawing/2014/main" id="{00000000-0008-0000-0600-00006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a:extLst>
            <a:ext uri="{FF2B5EF4-FFF2-40B4-BE49-F238E27FC236}">
              <a16:creationId xmlns:a16="http://schemas.microsoft.com/office/drawing/2014/main" id="{00000000-0008-0000-0600-00007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506,328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・人件費は、住民一人あたり</a:t>
          </a:r>
          <a:r>
            <a:rPr kumimoji="1" lang="en-US" altLang="ja-JP" sz="1300">
              <a:latin typeface="ＭＳ Ｐゴシック" panose="020B0600070205080204" pitchFamily="50" charset="-128"/>
              <a:ea typeface="ＭＳ Ｐゴシック" panose="020B0600070205080204" pitchFamily="50" charset="-128"/>
            </a:rPr>
            <a:t>126,004</a:t>
          </a:r>
          <a:r>
            <a:rPr kumimoji="1" lang="ja-JP" altLang="en-US" sz="1300">
              <a:latin typeface="ＭＳ Ｐゴシック" panose="020B0600070205080204" pitchFamily="50" charset="-128"/>
              <a:ea typeface="ＭＳ Ｐゴシック" panose="020B0600070205080204" pitchFamily="50" charset="-128"/>
            </a:rPr>
            <a:t>円となっており、住民一人当たりではほぼ横ばいという状況であるが、類似団体と比較しても低い水準となっている。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10,360</a:t>
          </a:r>
          <a:r>
            <a:rPr kumimoji="1" lang="ja-JP" altLang="en-US" sz="1300">
              <a:latin typeface="ＭＳ Ｐゴシック" panose="020B0600070205080204" pitchFamily="50" charset="-128"/>
              <a:ea typeface="ＭＳ Ｐゴシック" panose="020B0600070205080204" pitchFamily="50" charset="-128"/>
            </a:rPr>
            <a:t>円となっている。本県は広大な面積に加え、積雪寒冷地であることから除雪経費等が類似団体より多くなる傾向があり、高い水準となっている。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103,735</a:t>
          </a:r>
          <a:r>
            <a:rPr kumimoji="1" lang="ja-JP" altLang="en-US" sz="1300">
              <a:latin typeface="ＭＳ Ｐゴシック" panose="020B0600070205080204" pitchFamily="50" charset="-128"/>
              <a:ea typeface="ＭＳ Ｐゴシック" panose="020B0600070205080204" pitchFamily="50" charset="-128"/>
            </a:rPr>
            <a:t>円となっている。消費税率の引上げに伴う社会保障関係費の増等により増となったものの、類似団体よりも低い水準となっている。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101,297</a:t>
          </a:r>
          <a:r>
            <a:rPr kumimoji="1" lang="ja-JP" altLang="en-US" sz="1300">
              <a:latin typeface="ＭＳ Ｐゴシック" panose="020B0600070205080204" pitchFamily="50" charset="-128"/>
              <a:ea typeface="ＭＳ Ｐゴシック" panose="020B0600070205080204" pitchFamily="50" charset="-128"/>
            </a:rPr>
            <a:t>円となっており、国の「防災・減災、国土強靱化のための３か年緊急対策」等に基づく増等により、類似団体と同様に増加した。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89,923</a:t>
          </a:r>
          <a:r>
            <a:rPr kumimoji="1" lang="ja-JP" altLang="en-US" sz="1300">
              <a:latin typeface="ＭＳ Ｐゴシック" panose="020B0600070205080204" pitchFamily="50" charset="-128"/>
              <a:ea typeface="ＭＳ Ｐゴシック" panose="020B0600070205080204" pitchFamily="50" charset="-128"/>
            </a:rPr>
            <a:t>円となっており、近年の借入利率の低下傾向等による償還利子の減等はあるものの、住民一人あたりではほぼ横ばいという状況である。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1,275,783
1,269,494
9,645.64
665,826,953
645,964,109
2,421,300
380,442,670
1,060,326,998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71120</xdr:rowOff>
    </xdr:from>
    <xdr:to>
      <xdr:col>24</xdr:col>
      <xdr:colOff>63500</xdr:colOff>
      <xdr:row>36</xdr:row>
      <xdr:rowOff>162560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43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150966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0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80917</xdr:rowOff>
    </xdr:from>
    <xdr:to>
      <xdr:col>19</xdr:col>
      <xdr:colOff>177800</xdr:colOff>
      <xdr:row>36</xdr:row>
      <xdr:rowOff>162560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5311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153143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80917</xdr:rowOff>
    </xdr:from>
    <xdr:to>
      <xdr:col>15</xdr:col>
      <xdr:colOff>50800</xdr:colOff>
      <xdr:row>36</xdr:row>
      <xdr:rowOff>113574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53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17616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113574</xdr:rowOff>
    </xdr:from>
    <xdr:to>
      <xdr:col>10</xdr:col>
      <xdr:colOff>114300</xdr:colOff>
      <xdr:row>37</xdr:row>
      <xdr:rowOff>111942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85774"/>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30678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138447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20320</xdr:rowOff>
    </xdr:from>
    <xdr:to>
      <xdr:col>24</xdr:col>
      <xdr:colOff>114300</xdr:colOff>
      <xdr:row>36</xdr:row>
      <xdr:rowOff>121920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170197</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7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111760</xdr:rowOff>
    </xdr:from>
    <xdr:to>
      <xdr:col>20</xdr:col>
      <xdr:colOff>38100</xdr:colOff>
      <xdr:row>37</xdr:row>
      <xdr:rowOff>41910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33037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30117</xdr:rowOff>
    </xdr:from>
    <xdr:to>
      <xdr:col>15</xdr:col>
      <xdr:colOff>101600</xdr:colOff>
      <xdr:row>36</xdr:row>
      <xdr:rowOff>131717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122844</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29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62774</xdr:rowOff>
    </xdr:from>
    <xdr:to>
      <xdr:col>10</xdr:col>
      <xdr:colOff>165100</xdr:colOff>
      <xdr:row>36</xdr:row>
      <xdr:rowOff>164374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155501</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32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61142</xdr:rowOff>
    </xdr:from>
    <xdr:to>
      <xdr:col>6</xdr:col>
      <xdr:colOff>38100</xdr:colOff>
      <xdr:row>37</xdr:row>
      <xdr:rowOff>162742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153868</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497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46020</xdr:rowOff>
    </xdr:from>
    <xdr:to>
      <xdr:col>24</xdr:col>
      <xdr:colOff>63500</xdr:colOff>
      <xdr:row>55</xdr:row>
      <xdr:rowOff>76103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475770"/>
          <a:ext cx="8382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100164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8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30338</xdr:rowOff>
    </xdr:from>
    <xdr:to>
      <xdr:col>19</xdr:col>
      <xdr:colOff>177800</xdr:colOff>
      <xdr:row>55</xdr:row>
      <xdr:rowOff>46020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460088"/>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31508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1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64582</xdr:rowOff>
    </xdr:from>
    <xdr:to>
      <xdr:col>15</xdr:col>
      <xdr:colOff>50800</xdr:colOff>
      <xdr:row>55</xdr:row>
      <xdr:rowOff>30338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151432"/>
          <a:ext cx="889000" cy="30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8648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64582</xdr:rowOff>
    </xdr:from>
    <xdr:to>
      <xdr:col>10</xdr:col>
      <xdr:colOff>114300</xdr:colOff>
      <xdr:row>54</xdr:row>
      <xdr:rowOff>89819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151432"/>
          <a:ext cx="889000" cy="19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18315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21607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25303</xdr:rowOff>
    </xdr:from>
    <xdr:to>
      <xdr:col>24</xdr:col>
      <xdr:colOff>114300</xdr:colOff>
      <xdr:row>55</xdr:row>
      <xdr:rowOff>126903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3730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166670</xdr:rowOff>
    </xdr:from>
    <xdr:to>
      <xdr:col>20</xdr:col>
      <xdr:colOff>38100</xdr:colOff>
      <xdr:row>55</xdr:row>
      <xdr:rowOff>96820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87947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5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150988</xdr:rowOff>
    </xdr:from>
    <xdr:to>
      <xdr:col>15</xdr:col>
      <xdr:colOff>101600</xdr:colOff>
      <xdr:row>55</xdr:row>
      <xdr:rowOff>81138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72265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50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13782</xdr:rowOff>
    </xdr:from>
    <xdr:to>
      <xdr:col>10</xdr:col>
      <xdr:colOff>165100</xdr:colOff>
      <xdr:row>53</xdr:row>
      <xdr:rowOff>115382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1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131909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88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39019</xdr:rowOff>
    </xdr:from>
    <xdr:to>
      <xdr:col>6</xdr:col>
      <xdr:colOff>38100</xdr:colOff>
      <xdr:row>54</xdr:row>
      <xdr:rowOff>140619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2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157146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0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34435</xdr:rowOff>
    </xdr:from>
    <xdr:to>
      <xdr:col>24</xdr:col>
      <xdr:colOff>63500</xdr:colOff>
      <xdr:row>74</xdr:row>
      <xdr:rowOff>63936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378835"/>
          <a:ext cx="838200" cy="3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67218</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411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85598</xdr:rowOff>
    </xdr:from>
    <xdr:to>
      <xdr:col>19</xdr:col>
      <xdr:colOff>177800</xdr:colOff>
      <xdr:row>74</xdr:row>
      <xdr:rowOff>63936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429998"/>
          <a:ext cx="889000" cy="3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55135</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9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85598</xdr:rowOff>
    </xdr:from>
    <xdr:to>
      <xdr:col>15</xdr:col>
      <xdr:colOff>50800</xdr:colOff>
      <xdr:row>74</xdr:row>
      <xdr:rowOff>131645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429998"/>
          <a:ext cx="889000" cy="38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8653</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6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131645</xdr:rowOff>
    </xdr:from>
    <xdr:to>
      <xdr:col>10</xdr:col>
      <xdr:colOff>114300</xdr:colOff>
      <xdr:row>76</xdr:row>
      <xdr:rowOff>17126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818945"/>
          <a:ext cx="889000" cy="2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106008</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155085</xdr:rowOff>
    </xdr:from>
    <xdr:to>
      <xdr:col>24</xdr:col>
      <xdr:colOff>114300</xdr:colOff>
      <xdr:row>72</xdr:row>
      <xdr:rowOff>85235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3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6512</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13136</xdr:rowOff>
    </xdr:from>
    <xdr:to>
      <xdr:col>20</xdr:col>
      <xdr:colOff>38100</xdr:colOff>
      <xdr:row>74</xdr:row>
      <xdr:rowOff>114736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131263</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4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34798</xdr:rowOff>
    </xdr:from>
    <xdr:to>
      <xdr:col>15</xdr:col>
      <xdr:colOff>101600</xdr:colOff>
      <xdr:row>72</xdr:row>
      <xdr:rowOff>136398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3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152925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15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80845</xdr:rowOff>
    </xdr:from>
    <xdr:to>
      <xdr:col>10</xdr:col>
      <xdr:colOff>165100</xdr:colOff>
      <xdr:row>75</xdr:row>
      <xdr:rowOff>10995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7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2122</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86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137777</xdr:rowOff>
    </xdr:from>
    <xdr:to>
      <xdr:col>6</xdr:col>
      <xdr:colOff>38100</xdr:colOff>
      <xdr:row>76</xdr:row>
      <xdr:rowOff>67928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965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84454</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7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111773</xdr:rowOff>
    </xdr:from>
    <xdr:to>
      <xdr:col>24</xdr:col>
      <xdr:colOff>63500</xdr:colOff>
      <xdr:row>97</xdr:row>
      <xdr:rowOff>159169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42423"/>
          <a:ext cx="8382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159169</xdr:rowOff>
    </xdr:from>
    <xdr:to>
      <xdr:col>19</xdr:col>
      <xdr:colOff>177800</xdr:colOff>
      <xdr:row>98</xdr:row>
      <xdr:rowOff>7189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89819"/>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37368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109486</xdr:rowOff>
    </xdr:from>
    <xdr:to>
      <xdr:col>15</xdr:col>
      <xdr:colOff>50800</xdr:colOff>
      <xdr:row>98</xdr:row>
      <xdr:rowOff>7189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40136"/>
          <a:ext cx="889000" cy="6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49598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107581</xdr:rowOff>
    </xdr:from>
    <xdr:to>
      <xdr:col>10</xdr:col>
      <xdr:colOff>114300</xdr:colOff>
      <xdr:row>97</xdr:row>
      <xdr:rowOff>109486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82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60973</xdr:rowOff>
    </xdr:from>
    <xdr:to>
      <xdr:col>24</xdr:col>
      <xdr:colOff>114300</xdr:colOff>
      <xdr:row>97</xdr:row>
      <xdr:rowOff>162573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39400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108369</xdr:rowOff>
    </xdr:from>
    <xdr:to>
      <xdr:col>20</xdr:col>
      <xdr:colOff>38100</xdr:colOff>
      <xdr:row>98</xdr:row>
      <xdr:rowOff>38519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29646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8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127839</xdr:rowOff>
    </xdr:from>
    <xdr:to>
      <xdr:col>15</xdr:col>
      <xdr:colOff>101600</xdr:colOff>
      <xdr:row>98</xdr:row>
      <xdr:rowOff>57989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49116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58686</xdr:rowOff>
    </xdr:from>
    <xdr:to>
      <xdr:col>10</xdr:col>
      <xdr:colOff>165100</xdr:colOff>
      <xdr:row>97</xdr:row>
      <xdr:rowOff>160286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151413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56781</xdr:rowOff>
    </xdr:from>
    <xdr:to>
      <xdr:col>6</xdr:col>
      <xdr:colOff>38100</xdr:colOff>
      <xdr:row>97</xdr:row>
      <xdr:rowOff>158381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149508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149301</xdr:rowOff>
    </xdr:from>
    <xdr:to>
      <xdr:col>55</xdr:col>
      <xdr:colOff>0</xdr:colOff>
      <xdr:row>37</xdr:row>
      <xdr:rowOff>169875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49295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144238</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169875</xdr:rowOff>
    </xdr:from>
    <xdr:to>
      <xdr:col>50</xdr:col>
      <xdr:colOff>114300</xdr:colOff>
      <xdr:row>38</xdr:row>
      <xdr:rowOff>5283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135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148505</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90780</xdr:rowOff>
    </xdr:from>
    <xdr:to>
      <xdr:col>45</xdr:col>
      <xdr:colOff>177800</xdr:colOff>
      <xdr:row>38</xdr:row>
      <xdr:rowOff>5283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34430"/>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143476</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45060</xdr:rowOff>
    </xdr:from>
    <xdr:to>
      <xdr:col>41</xdr:col>
      <xdr:colOff>50800</xdr:colOff>
      <xdr:row>37</xdr:row>
      <xdr:rowOff>90780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70291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98501</xdr:rowOff>
    </xdr:from>
    <xdr:to>
      <xdr:col>55</xdr:col>
      <xdr:colOff>50800</xdr:colOff>
      <xdr:row>38</xdr:row>
      <xdr:rowOff>28651</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76928</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119075</xdr:rowOff>
    </xdr:from>
    <xdr:to>
      <xdr:col>50</xdr:col>
      <xdr:colOff>165100</xdr:colOff>
      <xdr:row>38</xdr:row>
      <xdr:rowOff>49225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40352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5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125933</xdr:rowOff>
    </xdr:from>
    <xdr:to>
      <xdr:col>46</xdr:col>
      <xdr:colOff>38100</xdr:colOff>
      <xdr:row>38</xdr:row>
      <xdr:rowOff>56083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47210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56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39980</xdr:rowOff>
    </xdr:from>
    <xdr:to>
      <xdr:col>41</xdr:col>
      <xdr:colOff>101600</xdr:colOff>
      <xdr:row>37</xdr:row>
      <xdr:rowOff>141580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132707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4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165710</xdr:rowOff>
    </xdr:from>
    <xdr:to>
      <xdr:col>36</xdr:col>
      <xdr:colOff>165100</xdr:colOff>
      <xdr:row>33</xdr:row>
      <xdr:rowOff>95860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6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86987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7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2007</xdr:rowOff>
    </xdr:from>
    <xdr:to>
      <xdr:col>55</xdr:col>
      <xdr:colOff>0</xdr:colOff>
      <xdr:row>57</xdr:row>
      <xdr:rowOff>14732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774657"/>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81373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339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165379</xdr:rowOff>
    </xdr:from>
    <xdr:to>
      <xdr:col>50</xdr:col>
      <xdr:colOff>114300</xdr:colOff>
      <xdr:row>57</xdr:row>
      <xdr:rowOff>2007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766579"/>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90746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76835</xdr:rowOff>
    </xdr:from>
    <xdr:to>
      <xdr:col>45</xdr:col>
      <xdr:colOff>177800</xdr:colOff>
      <xdr:row>56</xdr:row>
      <xdr:rowOff>165379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678035"/>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77296</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76835</xdr:rowOff>
    </xdr:from>
    <xdr:to>
      <xdr:col>41</xdr:col>
      <xdr:colOff>50800</xdr:colOff>
      <xdr:row>56</xdr:row>
      <xdr:rowOff>119735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678035"/>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37190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68775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135382</xdr:rowOff>
    </xdr:from>
    <xdr:to>
      <xdr:col>55</xdr:col>
      <xdr:colOff>50800</xdr:colOff>
      <xdr:row>57</xdr:row>
      <xdr:rowOff>65532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113809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1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122657</xdr:rowOff>
    </xdr:from>
    <xdr:to>
      <xdr:col>50</xdr:col>
      <xdr:colOff>165100</xdr:colOff>
      <xdr:row>57</xdr:row>
      <xdr:rowOff>52807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43934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8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114579</xdr:rowOff>
    </xdr:from>
    <xdr:to>
      <xdr:col>46</xdr:col>
      <xdr:colOff>38100</xdr:colOff>
      <xdr:row>57</xdr:row>
      <xdr:rowOff>44729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35856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26035</xdr:rowOff>
    </xdr:from>
    <xdr:to>
      <xdr:col>41</xdr:col>
      <xdr:colOff>101600</xdr:colOff>
      <xdr:row>56</xdr:row>
      <xdr:rowOff>127635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144162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68935</xdr:rowOff>
    </xdr:from>
    <xdr:to>
      <xdr:col>36</xdr:col>
      <xdr:colOff>165100</xdr:colOff>
      <xdr:row>56</xdr:row>
      <xdr:rowOff>170535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136843</xdr:rowOff>
    </xdr:from>
    <xdr:to>
      <xdr:col>55</xdr:col>
      <xdr:colOff>0</xdr:colOff>
      <xdr:row>76</xdr:row>
      <xdr:rowOff>151261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167043"/>
          <a:ext cx="8382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140450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82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128939</xdr:rowOff>
    </xdr:from>
    <xdr:to>
      <xdr:col>50</xdr:col>
      <xdr:colOff>114300</xdr:colOff>
      <xdr:row>76</xdr:row>
      <xdr:rowOff>151261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59139"/>
          <a:ext cx="8890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18350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7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97932</xdr:rowOff>
    </xdr:from>
    <xdr:to>
      <xdr:col>45</xdr:col>
      <xdr:colOff>177800</xdr:colOff>
      <xdr:row>76</xdr:row>
      <xdr:rowOff>128939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28132"/>
          <a:ext cx="889000" cy="3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162009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70190</xdr:rowOff>
    </xdr:from>
    <xdr:to>
      <xdr:col>41</xdr:col>
      <xdr:colOff>50800</xdr:colOff>
      <xdr:row>76</xdr:row>
      <xdr:rowOff>97932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00390"/>
          <a:ext cx="889000" cy="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124976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42435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86043</xdr:rowOff>
    </xdr:from>
    <xdr:to>
      <xdr:col>55</xdr:col>
      <xdr:colOff>50800</xdr:colOff>
      <xdr:row>77</xdr:row>
      <xdr:rowOff>16193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64470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100461</xdr:rowOff>
    </xdr:from>
    <xdr:to>
      <xdr:col>50</xdr:col>
      <xdr:colOff>165100</xdr:colOff>
      <xdr:row>77</xdr:row>
      <xdr:rowOff>30611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21738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22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78139</xdr:rowOff>
    </xdr:from>
    <xdr:to>
      <xdr:col>46</xdr:col>
      <xdr:colOff>38100</xdr:colOff>
      <xdr:row>77</xdr:row>
      <xdr:rowOff>8289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170866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20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47132</xdr:rowOff>
    </xdr:from>
    <xdr:to>
      <xdr:col>41</xdr:col>
      <xdr:colOff>101600</xdr:colOff>
      <xdr:row>76</xdr:row>
      <xdr:rowOff>148732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0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139859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19390</xdr:rowOff>
    </xdr:from>
    <xdr:to>
      <xdr:col>36</xdr:col>
      <xdr:colOff>165100</xdr:colOff>
      <xdr:row>76</xdr:row>
      <xdr:rowOff>120990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112117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69081</xdr:rowOff>
    </xdr:from>
    <xdr:to>
      <xdr:col>55</xdr:col>
      <xdr:colOff>0</xdr:colOff>
      <xdr:row>96</xdr:row>
      <xdr:rowOff>133604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528281"/>
          <a:ext cx="8382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46454</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16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133604</xdr:rowOff>
    </xdr:from>
    <xdr:to>
      <xdr:col>50</xdr:col>
      <xdr:colOff>114300</xdr:colOff>
      <xdr:row>96</xdr:row>
      <xdr:rowOff>143796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592804"/>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46531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594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143796</xdr:rowOff>
    </xdr:from>
    <xdr:to>
      <xdr:col>45</xdr:col>
      <xdr:colOff>177800</xdr:colOff>
      <xdr:row>97</xdr:row>
      <xdr:rowOff>38354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602996"/>
          <a:ext cx="889000" cy="6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38354</xdr:rowOff>
    </xdr:from>
    <xdr:to>
      <xdr:col>41</xdr:col>
      <xdr:colOff>50800</xdr:colOff>
      <xdr:row>97</xdr:row>
      <xdr:rowOff>130042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69004"/>
          <a:ext cx="889000" cy="9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18281</xdr:rowOff>
    </xdr:from>
    <xdr:to>
      <xdr:col>55</xdr:col>
      <xdr:colOff>50800</xdr:colOff>
      <xdr:row>96</xdr:row>
      <xdr:rowOff>119881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4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168158</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4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82804</xdr:rowOff>
    </xdr:from>
    <xdr:to>
      <xdr:col>50</xdr:col>
      <xdr:colOff>165100</xdr:colOff>
      <xdr:row>97</xdr:row>
      <xdr:rowOff>12954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4081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59411" y="166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92996</xdr:rowOff>
    </xdr:from>
    <xdr:to>
      <xdr:col>46</xdr:col>
      <xdr:colOff>38100</xdr:colOff>
      <xdr:row>97</xdr:row>
      <xdr:rowOff>23146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14273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159004</xdr:rowOff>
    </xdr:from>
    <xdr:to>
      <xdr:col>41</xdr:col>
      <xdr:colOff>101600</xdr:colOff>
      <xdr:row>97</xdr:row>
      <xdr:rowOff>89154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80281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79242</xdr:rowOff>
    </xdr:from>
    <xdr:to>
      <xdr:col>36</xdr:col>
      <xdr:colOff>165100</xdr:colOff>
      <xdr:row>98</xdr:row>
      <xdr:rowOff>9392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7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57567</xdr:rowOff>
    </xdr:from>
    <xdr:to>
      <xdr:col>85</xdr:col>
      <xdr:colOff>127000</xdr:colOff>
      <xdr:row>38</xdr:row>
      <xdr:rowOff>89245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72667"/>
          <a:ext cx="8382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111940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11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57567</xdr:rowOff>
    </xdr:from>
    <xdr:to>
      <xdr:col>81</xdr:col>
      <xdr:colOff>50800</xdr:colOff>
      <xdr:row>39</xdr:row>
      <xdr:rowOff>77162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72667"/>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131426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50873</xdr:rowOff>
    </xdr:from>
    <xdr:to>
      <xdr:col>76</xdr:col>
      <xdr:colOff>114300</xdr:colOff>
      <xdr:row>39</xdr:row>
      <xdr:rowOff>77162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73742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156245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125168</xdr:rowOff>
    </xdr:from>
    <xdr:to>
      <xdr:col>71</xdr:col>
      <xdr:colOff>177800</xdr:colOff>
      <xdr:row>39</xdr:row>
      <xdr:rowOff>50873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640268"/>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37210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55661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38445</xdr:rowOff>
    </xdr:from>
    <xdr:to>
      <xdr:col>85</xdr:col>
      <xdr:colOff>177800</xdr:colOff>
      <xdr:row>38</xdr:row>
      <xdr:rowOff>140045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5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16872</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5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6767</xdr:rowOff>
    </xdr:from>
    <xdr:to>
      <xdr:col>81</xdr:col>
      <xdr:colOff>101600</xdr:colOff>
      <xdr:row>38</xdr:row>
      <xdr:rowOff>108367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99494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6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26362</xdr:rowOff>
    </xdr:from>
    <xdr:to>
      <xdr:col>76</xdr:col>
      <xdr:colOff>165100</xdr:colOff>
      <xdr:row>39</xdr:row>
      <xdr:rowOff>127962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7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119089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8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73</xdr:rowOff>
    </xdr:from>
    <xdr:to>
      <xdr:col>72</xdr:col>
      <xdr:colOff>38100</xdr:colOff>
      <xdr:row>39</xdr:row>
      <xdr:rowOff>101673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6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92800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77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74368</xdr:rowOff>
    </xdr:from>
    <xdr:to>
      <xdr:col>67</xdr:col>
      <xdr:colOff>101600</xdr:colOff>
      <xdr:row>39</xdr:row>
      <xdr:rowOff>4518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167095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85369</xdr:rowOff>
    </xdr:from>
    <xdr:to>
      <xdr:col>85</xdr:col>
      <xdr:colOff>127000</xdr:colOff>
      <xdr:row>56</xdr:row>
      <xdr:rowOff>90170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686569"/>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99890</xdr:rowOff>
    </xdr:from>
    <xdr:ext cx="599010"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186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142139</xdr:rowOff>
    </xdr:from>
    <xdr:to>
      <xdr:col>81</xdr:col>
      <xdr:colOff>50800</xdr:colOff>
      <xdr:row>56</xdr:row>
      <xdr:rowOff>90170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228989"/>
          <a:ext cx="889000" cy="4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18280</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169095" y="91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142139</xdr:rowOff>
    </xdr:from>
    <xdr:to>
      <xdr:col>76</xdr:col>
      <xdr:colOff>114300</xdr:colOff>
      <xdr:row>55</xdr:row>
      <xdr:rowOff>115925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228989"/>
          <a:ext cx="889000" cy="3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23283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2927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115925</xdr:rowOff>
    </xdr:from>
    <xdr:to>
      <xdr:col>71</xdr:col>
      <xdr:colOff>177800</xdr:colOff>
      <xdr:row>56</xdr:row>
      <xdr:rowOff>115239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545675"/>
          <a:ext cx="889000" cy="1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159072</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62399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3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34569</xdr:rowOff>
    </xdr:from>
    <xdr:to>
      <xdr:col>85</xdr:col>
      <xdr:colOff>177800</xdr:colOff>
      <xdr:row>56</xdr:row>
      <xdr:rowOff>136169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6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12996</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61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39370</xdr:rowOff>
    </xdr:from>
    <xdr:to>
      <xdr:col>81</xdr:col>
      <xdr:colOff>101600</xdr:colOff>
      <xdr:row>56</xdr:row>
      <xdr:rowOff>140970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132097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69095" y="973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91339</xdr:rowOff>
    </xdr:from>
    <xdr:to>
      <xdr:col>76</xdr:col>
      <xdr:colOff>165100</xdr:colOff>
      <xdr:row>54</xdr:row>
      <xdr:rowOff>21489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1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38016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895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65125</xdr:rowOff>
    </xdr:from>
    <xdr:to>
      <xdr:col>72</xdr:col>
      <xdr:colOff>38100</xdr:colOff>
      <xdr:row>55</xdr:row>
      <xdr:rowOff>166725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4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11802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927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64439</xdr:rowOff>
    </xdr:from>
    <xdr:to>
      <xdr:col>67</xdr:col>
      <xdr:colOff>101600</xdr:colOff>
      <xdr:row>56</xdr:row>
      <xdr:rowOff>166039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157166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975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129276</xdr:rowOff>
    </xdr:from>
    <xdr:to>
      <xdr:col>85</xdr:col>
      <xdr:colOff>127000</xdr:colOff>
      <xdr:row>78</xdr:row>
      <xdr:rowOff>136592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02376"/>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69748</xdr:rowOff>
    </xdr:from>
    <xdr:to>
      <xdr:col>81</xdr:col>
      <xdr:colOff>50800</xdr:colOff>
      <xdr:row>78</xdr:row>
      <xdr:rowOff>129276</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42848"/>
          <a:ext cx="889000" cy="5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69748</xdr:rowOff>
    </xdr:from>
    <xdr:to>
      <xdr:col>76</xdr:col>
      <xdr:colOff>114300</xdr:colOff>
      <xdr:row>78</xdr:row>
      <xdr:rowOff>109982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42848"/>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109982</xdr:rowOff>
    </xdr:from>
    <xdr:to>
      <xdr:col>71</xdr:col>
      <xdr:colOff>177800</xdr:colOff>
      <xdr:row>78</xdr:row>
      <xdr:rowOff>113663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83082"/>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85792</xdr:rowOff>
    </xdr:from>
    <xdr:to>
      <xdr:col>85</xdr:col>
      <xdr:colOff>177800</xdr:colOff>
      <xdr:row>79</xdr:row>
      <xdr:rowOff>15942</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719</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7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78476</xdr:rowOff>
    </xdr:from>
    <xdr:to>
      <xdr:col>81</xdr:col>
      <xdr:colOff>101600</xdr:colOff>
      <xdr:row>79</xdr:row>
      <xdr:rowOff>8626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171203</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79317" y="13544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18948</xdr:rowOff>
    </xdr:from>
    <xdr:to>
      <xdr:col>76</xdr:col>
      <xdr:colOff>165100</xdr:colOff>
      <xdr:row>78</xdr:row>
      <xdr:rowOff>120548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111675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59182</xdr:rowOff>
    </xdr:from>
    <xdr:to>
      <xdr:col>72</xdr:col>
      <xdr:colOff>38100</xdr:colOff>
      <xdr:row>78</xdr:row>
      <xdr:rowOff>160782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151909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62863</xdr:rowOff>
    </xdr:from>
    <xdr:to>
      <xdr:col>67</xdr:col>
      <xdr:colOff>101600</xdr:colOff>
      <xdr:row>78</xdr:row>
      <xdr:rowOff>164463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155590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26155</xdr:rowOff>
    </xdr:from>
    <xdr:to>
      <xdr:col>85</xdr:col>
      <xdr:colOff>127000</xdr:colOff>
      <xdr:row>92</xdr:row>
      <xdr:rowOff>31321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5799555"/>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69065</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013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134969</xdr:rowOff>
    </xdr:from>
    <xdr:to>
      <xdr:col>81</xdr:col>
      <xdr:colOff>50800</xdr:colOff>
      <xdr:row>92</xdr:row>
      <xdr:rowOff>31321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5736919"/>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149257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014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134969</xdr:rowOff>
    </xdr:from>
    <xdr:to>
      <xdr:col>76</xdr:col>
      <xdr:colOff>114300</xdr:colOff>
      <xdr:row>92</xdr:row>
      <xdr:rowOff>22749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5736919"/>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111219</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150992</xdr:rowOff>
    </xdr:from>
    <xdr:to>
      <xdr:col>71</xdr:col>
      <xdr:colOff>177800</xdr:colOff>
      <xdr:row>92</xdr:row>
      <xdr:rowOff>22749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5752942"/>
          <a:ext cx="889000" cy="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108224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80449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58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146805</xdr:rowOff>
    </xdr:from>
    <xdr:to>
      <xdr:col>85</xdr:col>
      <xdr:colOff>177800</xdr:colOff>
      <xdr:row>92</xdr:row>
      <xdr:rowOff>76955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57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169682</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60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151971</xdr:rowOff>
    </xdr:from>
    <xdr:to>
      <xdr:col>81</xdr:col>
      <xdr:colOff>101600</xdr:colOff>
      <xdr:row>92</xdr:row>
      <xdr:rowOff>82121</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57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98648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01411" y="155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84169</xdr:rowOff>
    </xdr:from>
    <xdr:to>
      <xdr:col>76</xdr:col>
      <xdr:colOff>165100</xdr:colOff>
      <xdr:row>92</xdr:row>
      <xdr:rowOff>14319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56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30846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54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143399</xdr:rowOff>
    </xdr:from>
    <xdr:to>
      <xdr:col>72</xdr:col>
      <xdr:colOff>38100</xdr:colOff>
      <xdr:row>92</xdr:row>
      <xdr:rowOff>73549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5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90076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552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100192</xdr:rowOff>
    </xdr:from>
    <xdr:to>
      <xdr:col>67</xdr:col>
      <xdr:colOff>101600</xdr:colOff>
      <xdr:row>92</xdr:row>
      <xdr:rowOff>30342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57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46869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5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506,328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80,617</a:t>
          </a:r>
          <a:r>
            <a:rPr kumimoji="1" lang="ja-JP" altLang="en-US" sz="1300">
              <a:latin typeface="ＭＳ Ｐゴシック" panose="020B0600070205080204" pitchFamily="50" charset="-128"/>
              <a:ea typeface="ＭＳ Ｐゴシック" panose="020B0600070205080204" pitchFamily="50" charset="-128"/>
            </a:rPr>
            <a:t>円となっている。本県は生活保護費が全国と比較しても高い水準となっているなど、類似団体よりも高い水準となっている。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89,967</a:t>
          </a:r>
          <a:r>
            <a:rPr kumimoji="1" lang="ja-JP" altLang="en-US" sz="1300">
              <a:latin typeface="ＭＳ Ｐゴシック" panose="020B0600070205080204" pitchFamily="50" charset="-128"/>
              <a:ea typeface="ＭＳ Ｐゴシック" panose="020B0600070205080204" pitchFamily="50" charset="-128"/>
            </a:rPr>
            <a:t>円となっており、近年の借入利率の低下傾向等による償還利子の減等はあるものの、類似団体との比較では高い水準となっている。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実質収支額は、いずれの年度も標準財政規模比で同程度の黒字となっている。</a:t>
          </a:r>
        </a:p>
        <a:p>
          <a:r>
            <a:rPr kumimoji="1" lang="ja-JP" altLang="en-US" sz="1400">
              <a:latin typeface="ＭＳ ゴシック" pitchFamily="49" charset="-128"/>
              <a:ea typeface="ＭＳ ゴシック" pitchFamily="49" charset="-128"/>
            </a:rPr>
            <a:t>　実質単年度収支は、令和元年度の実質収支が前年度より減となったことや、財政調整用基金の取崩（赤字要素：約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億円）があったこと等により、赤字となっている。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連結実質赤字比率は、いずれの年度も全ての会計において黒字となっている。</a:t>
          </a:r>
        </a:p>
        <a:p>
          <a:r>
            <a:rPr kumimoji="1" lang="ja-JP" altLang="en-US" sz="1400">
              <a:latin typeface="ＭＳ ゴシック" pitchFamily="49" charset="-128"/>
              <a:ea typeface="ＭＳ ゴシック" pitchFamily="49" charset="-128"/>
            </a:rPr>
            <a:t>　病院事業会計において、令和元年度は標準財政規模に対する黒字額の比率が前年度と比べて減少したものの、平成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年度からの推移をみると増加傾向であり、平成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元年度にかけては同水準で推移している。その主な要因としては、収入面では、平均在院日数の短縮や病床の効率的な運用による病床利用率の改善、高度・専門医療の充実に取り組んできたことに伴う診療単価の増等によるものであり、費用面では、各種契約等について市場価格等の情報収集を行い、安全を確保しながら、より低廉な方法等を追求するなど、収入・費用両面において取組を進めてき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020001_&#38738;&#26862;&#3047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133.30000000000001</v>
          </cell>
          <cell r="CF51">
            <v>127.3</v>
          </cell>
          <cell r="CN51">
            <v>118.1</v>
          </cell>
          <cell r="CV51">
            <v>109.9</v>
          </cell>
        </row>
        <row r="53">
          <cell r="BX53">
            <v>48</v>
          </cell>
          <cell r="CF53">
            <v>50.1</v>
          </cell>
          <cell r="CN53">
            <v>51.8</v>
          </cell>
          <cell r="CV53">
            <v>53.9</v>
          </cell>
        </row>
        <row r="55">
          <cell r="AN55" t="str">
            <v>グループ内平均値</v>
          </cell>
          <cell r="BX55">
            <v>174.6</v>
          </cell>
          <cell r="CF55">
            <v>173</v>
          </cell>
          <cell r="CN55">
            <v>171.9</v>
          </cell>
          <cell r="CV55">
            <v>173</v>
          </cell>
        </row>
        <row r="57">
          <cell r="BX57">
            <v>53.3</v>
          </cell>
          <cell r="CF57">
            <v>53.7</v>
          </cell>
          <cell r="CN57">
            <v>55.8</v>
          </cell>
          <cell r="CV57">
            <v>57.2</v>
          </cell>
        </row>
        <row r="72">
          <cell r="BP72" t="str">
            <v>H27</v>
          </cell>
          <cell r="BX72" t="str">
            <v>H28</v>
          </cell>
          <cell r="CF72" t="str">
            <v>H29</v>
          </cell>
          <cell r="CN72" t="str">
            <v>H30</v>
          </cell>
          <cell r="CV72" t="str">
            <v>R01</v>
          </cell>
        </row>
        <row r="73">
          <cell r="AN73" t="str">
            <v>当該団体値</v>
          </cell>
          <cell r="BP73">
            <v>139.6</v>
          </cell>
          <cell r="BX73">
            <v>133.30000000000001</v>
          </cell>
          <cell r="CF73">
            <v>127.3</v>
          </cell>
          <cell r="CN73">
            <v>118.1</v>
          </cell>
          <cell r="CV73">
            <v>109.9</v>
          </cell>
        </row>
        <row r="75">
          <cell r="BP75">
            <v>14.4</v>
          </cell>
          <cell r="BX75">
            <v>13.6</v>
          </cell>
          <cell r="CF75">
            <v>13.4</v>
          </cell>
          <cell r="CN75">
            <v>13.1</v>
          </cell>
          <cell r="CV75">
            <v>13</v>
          </cell>
        </row>
        <row r="77">
          <cell r="AN77" t="str">
            <v>グループ内平均値</v>
          </cell>
          <cell r="BP77">
            <v>169.1</v>
          </cell>
          <cell r="BX77">
            <v>174.6</v>
          </cell>
          <cell r="CF77">
            <v>173</v>
          </cell>
          <cell r="CN77">
            <v>171.9</v>
          </cell>
          <cell r="CV77">
            <v>173</v>
          </cell>
        </row>
        <row r="79">
          <cell r="BP79">
            <v>14.1</v>
          </cell>
          <cell r="BX79">
            <v>13.1</v>
          </cell>
          <cell r="CF79">
            <v>12.2</v>
          </cell>
          <cell r="CN79">
            <v>11.7</v>
          </cell>
          <cell r="CV79">
            <v>11.1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80" t="s">
        <v>76</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580"/>
      <c r="BJ1" s="580"/>
      <c r="BK1" s="580"/>
      <c r="BL1" s="580"/>
      <c r="BM1" s="580"/>
      <c r="BN1" s="580"/>
      <c r="BO1" s="580"/>
      <c r="BP1" s="580"/>
      <c r="BQ1" s="580"/>
      <c r="BR1" s="580"/>
      <c r="BS1" s="580"/>
      <c r="BT1" s="580"/>
      <c r="BU1" s="580"/>
      <c r="BV1" s="580"/>
      <c r="BW1" s="580"/>
      <c r="BX1" s="580"/>
      <c r="BY1" s="580"/>
      <c r="BZ1" s="580"/>
      <c r="CA1" s="580"/>
      <c r="CB1" s="580"/>
      <c r="CC1" s="580"/>
      <c r="CD1" s="580"/>
      <c r="CE1" s="580"/>
      <c r="CF1" s="580"/>
      <c r="CG1" s="580"/>
      <c r="CH1" s="580"/>
      <c r="CI1" s="580"/>
      <c r="CJ1" s="580"/>
      <c r="CK1" s="580"/>
      <c r="CL1" s="580"/>
      <c r="CM1" s="580"/>
      <c r="CN1" s="580"/>
      <c r="CO1" s="580"/>
      <c r="CP1" s="580"/>
      <c r="CQ1" s="580"/>
      <c r="CR1" s="580"/>
      <c r="CS1" s="580"/>
      <c r="CT1" s="580"/>
      <c r="CU1" s="580"/>
      <c r="CV1" s="580"/>
      <c r="CW1" s="580"/>
      <c r="CX1" s="580"/>
      <c r="CY1" s="580"/>
      <c r="CZ1" s="580"/>
      <c r="DA1" s="580"/>
      <c r="DB1" s="580"/>
      <c r="DC1" s="580"/>
      <c r="DD1" s="580"/>
      <c r="DE1" s="580"/>
      <c r="DF1" s="580"/>
      <c r="DG1" s="580"/>
      <c r="DH1" s="580"/>
      <c r="DI1" s="580"/>
      <c r="DJ1" s="159"/>
      <c r="DK1" s="159"/>
      <c r="DL1" s="159"/>
      <c r="DM1" s="159"/>
      <c r="DN1" s="159"/>
      <c r="DO1" s="159"/>
    </row>
    <row r="2" spans="1:119" ht="24" thickBot="1" x14ac:dyDescent="0.25">
      <c r="A2" s="158"/>
      <c r="B2" s="161" t="s">
        <v>77</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1" t="s">
        <v>78</v>
      </c>
      <c r="C3" s="552"/>
      <c r="D3" s="553"/>
      <c r="E3" s="553"/>
      <c r="F3" s="553"/>
      <c r="G3" s="553"/>
      <c r="H3" s="553"/>
      <c r="I3" s="553"/>
      <c r="J3" s="553"/>
      <c r="K3" s="553"/>
      <c r="L3" s="553" t="s">
        <v>79</v>
      </c>
      <c r="M3" s="553"/>
      <c r="N3" s="553"/>
      <c r="O3" s="553"/>
      <c r="P3" s="553"/>
      <c r="Q3" s="553"/>
      <c r="R3" s="554"/>
      <c r="S3" s="554"/>
      <c r="T3" s="554"/>
      <c r="U3" s="554"/>
      <c r="V3" s="555"/>
      <c r="W3" s="583" t="s">
        <v>80</v>
      </c>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5"/>
      <c r="AZ3" s="449" t="s">
        <v>1</v>
      </c>
      <c r="BA3" s="450"/>
      <c r="BB3" s="450"/>
      <c r="BC3" s="450"/>
      <c r="BD3" s="450"/>
      <c r="BE3" s="450"/>
      <c r="BF3" s="450"/>
      <c r="BG3" s="450"/>
      <c r="BH3" s="450"/>
      <c r="BI3" s="450"/>
      <c r="BJ3" s="450"/>
      <c r="BK3" s="450"/>
      <c r="BL3" s="450"/>
      <c r="BM3" s="586"/>
      <c r="BN3" s="550" t="s">
        <v>81</v>
      </c>
      <c r="BO3" s="551"/>
      <c r="BP3" s="551"/>
      <c r="BQ3" s="551"/>
      <c r="BR3" s="551"/>
      <c r="BS3" s="551"/>
      <c r="BT3" s="551"/>
      <c r="BU3" s="587"/>
      <c r="BV3" s="550" t="s">
        <v>82</v>
      </c>
      <c r="BW3" s="551"/>
      <c r="BX3" s="551"/>
      <c r="BY3" s="551"/>
      <c r="BZ3" s="551"/>
      <c r="CA3" s="551"/>
      <c r="CB3" s="551"/>
      <c r="CC3" s="587"/>
      <c r="CD3" s="449" t="s">
        <v>1</v>
      </c>
      <c r="CE3" s="450"/>
      <c r="CF3" s="450"/>
      <c r="CG3" s="450"/>
      <c r="CH3" s="450"/>
      <c r="CI3" s="450"/>
      <c r="CJ3" s="450"/>
      <c r="CK3" s="450"/>
      <c r="CL3" s="450"/>
      <c r="CM3" s="450"/>
      <c r="CN3" s="450"/>
      <c r="CO3" s="450"/>
      <c r="CP3" s="450"/>
      <c r="CQ3" s="450"/>
      <c r="CR3" s="450"/>
      <c r="CS3" s="586"/>
      <c r="CT3" s="550" t="s">
        <v>83</v>
      </c>
      <c r="CU3" s="551"/>
      <c r="CV3" s="551"/>
      <c r="CW3" s="551"/>
      <c r="CX3" s="551"/>
      <c r="CY3" s="551"/>
      <c r="CZ3" s="551"/>
      <c r="DA3" s="587"/>
      <c r="DB3" s="550" t="s">
        <v>84</v>
      </c>
      <c r="DC3" s="551"/>
      <c r="DD3" s="551"/>
      <c r="DE3" s="551"/>
      <c r="DF3" s="551"/>
      <c r="DG3" s="551"/>
      <c r="DH3" s="551"/>
      <c r="DI3" s="587"/>
      <c r="DJ3" s="158"/>
      <c r="DK3" s="158"/>
      <c r="DL3" s="158"/>
      <c r="DM3" s="158"/>
      <c r="DN3" s="158"/>
      <c r="DO3" s="158"/>
    </row>
    <row r="4" spans="1:119" ht="18.75" customHeight="1" x14ac:dyDescent="0.2">
      <c r="A4" s="159"/>
      <c r="B4" s="582"/>
      <c r="C4" s="540"/>
      <c r="D4" s="556"/>
      <c r="E4" s="556"/>
      <c r="F4" s="556"/>
      <c r="G4" s="556"/>
      <c r="H4" s="556"/>
      <c r="I4" s="556"/>
      <c r="J4" s="556"/>
      <c r="K4" s="556"/>
      <c r="L4" s="556"/>
      <c r="M4" s="556"/>
      <c r="N4" s="556"/>
      <c r="O4" s="556"/>
      <c r="P4" s="556"/>
      <c r="Q4" s="556"/>
      <c r="R4" s="557"/>
      <c r="S4" s="557"/>
      <c r="T4" s="557"/>
      <c r="U4" s="557"/>
      <c r="V4" s="558"/>
      <c r="W4" s="502" t="s">
        <v>85</v>
      </c>
      <c r="X4" s="503"/>
      <c r="Y4" s="504"/>
      <c r="Z4" s="511" t="s">
        <v>1</v>
      </c>
      <c r="AA4" s="512"/>
      <c r="AB4" s="512"/>
      <c r="AC4" s="512"/>
      <c r="AD4" s="512"/>
      <c r="AE4" s="512"/>
      <c r="AF4" s="512"/>
      <c r="AG4" s="512"/>
      <c r="AH4" s="513"/>
      <c r="AI4" s="511" t="s">
        <v>86</v>
      </c>
      <c r="AJ4" s="561"/>
      <c r="AK4" s="561"/>
      <c r="AL4" s="561"/>
      <c r="AM4" s="561"/>
      <c r="AN4" s="561"/>
      <c r="AO4" s="561"/>
      <c r="AP4" s="562"/>
      <c r="AQ4" s="517" t="s">
        <v>87</v>
      </c>
      <c r="AR4" s="518"/>
      <c r="AS4" s="561"/>
      <c r="AT4" s="561"/>
      <c r="AU4" s="561"/>
      <c r="AV4" s="561"/>
      <c r="AW4" s="561"/>
      <c r="AX4" s="561"/>
      <c r="AY4" s="566"/>
      <c r="AZ4" s="423" t="s">
        <v>88</v>
      </c>
      <c r="BA4" s="424"/>
      <c r="BB4" s="424"/>
      <c r="BC4" s="424"/>
      <c r="BD4" s="424"/>
      <c r="BE4" s="424"/>
      <c r="BF4" s="424"/>
      <c r="BG4" s="424"/>
      <c r="BH4" s="424"/>
      <c r="BI4" s="424"/>
      <c r="BJ4" s="424"/>
      <c r="BK4" s="424"/>
      <c r="BL4" s="424"/>
      <c r="BM4" s="425"/>
      <c r="BN4" s="426">
        <v>665826953</v>
      </c>
      <c r="BO4" s="427"/>
      <c r="BP4" s="427"/>
      <c r="BQ4" s="427"/>
      <c r="BR4" s="427"/>
      <c r="BS4" s="427"/>
      <c r="BT4" s="427"/>
      <c r="BU4" s="428"/>
      <c r="BV4" s="426">
        <v>664102223</v>
      </c>
      <c r="BW4" s="427"/>
      <c r="BX4" s="427"/>
      <c r="BY4" s="427"/>
      <c r="BZ4" s="427"/>
      <c r="CA4" s="427"/>
      <c r="CB4" s="427"/>
      <c r="CC4" s="428"/>
      <c r="CD4" s="535" t="s">
        <v>89</v>
      </c>
      <c r="CE4" s="536"/>
      <c r="CF4" s="536"/>
      <c r="CG4" s="536"/>
      <c r="CH4" s="536"/>
      <c r="CI4" s="536"/>
      <c r="CJ4" s="536"/>
      <c r="CK4" s="536"/>
      <c r="CL4" s="536"/>
      <c r="CM4" s="536"/>
      <c r="CN4" s="536"/>
      <c r="CO4" s="536"/>
      <c r="CP4" s="536"/>
      <c r="CQ4" s="536"/>
      <c r="CR4" s="536"/>
      <c r="CS4" s="537"/>
      <c r="CT4" s="588">
        <v>0.6</v>
      </c>
      <c r="CU4" s="589"/>
      <c r="CV4" s="589"/>
      <c r="CW4" s="589"/>
      <c r="CX4" s="589"/>
      <c r="CY4" s="589"/>
      <c r="CZ4" s="589"/>
      <c r="DA4" s="590"/>
      <c r="DB4" s="588">
        <v>0.7</v>
      </c>
      <c r="DC4" s="589"/>
      <c r="DD4" s="589"/>
      <c r="DE4" s="589"/>
      <c r="DF4" s="589"/>
      <c r="DG4" s="589"/>
      <c r="DH4" s="589"/>
      <c r="DI4" s="590"/>
      <c r="DJ4" s="158"/>
      <c r="DK4" s="158"/>
      <c r="DL4" s="158"/>
      <c r="DM4" s="158"/>
      <c r="DN4" s="158"/>
      <c r="DO4" s="158"/>
    </row>
    <row r="5" spans="1:119" ht="18.75" customHeight="1" thickBot="1" x14ac:dyDescent="0.25">
      <c r="A5" s="159"/>
      <c r="B5" s="582"/>
      <c r="C5" s="540"/>
      <c r="D5" s="556"/>
      <c r="E5" s="556"/>
      <c r="F5" s="556"/>
      <c r="G5" s="556"/>
      <c r="H5" s="556"/>
      <c r="I5" s="556"/>
      <c r="J5" s="556"/>
      <c r="K5" s="556"/>
      <c r="L5" s="559"/>
      <c r="M5" s="559"/>
      <c r="N5" s="559"/>
      <c r="O5" s="559"/>
      <c r="P5" s="559"/>
      <c r="Q5" s="559"/>
      <c r="R5" s="514"/>
      <c r="S5" s="514"/>
      <c r="T5" s="514"/>
      <c r="U5" s="514"/>
      <c r="V5" s="560"/>
      <c r="W5" s="505"/>
      <c r="X5" s="506"/>
      <c r="Y5" s="507"/>
      <c r="Z5" s="514"/>
      <c r="AA5" s="515"/>
      <c r="AB5" s="515"/>
      <c r="AC5" s="515"/>
      <c r="AD5" s="515"/>
      <c r="AE5" s="515"/>
      <c r="AF5" s="515"/>
      <c r="AG5" s="515"/>
      <c r="AH5" s="516"/>
      <c r="AI5" s="563"/>
      <c r="AJ5" s="564"/>
      <c r="AK5" s="564"/>
      <c r="AL5" s="564"/>
      <c r="AM5" s="564"/>
      <c r="AN5" s="564"/>
      <c r="AO5" s="564"/>
      <c r="AP5" s="565"/>
      <c r="AQ5" s="563"/>
      <c r="AR5" s="564"/>
      <c r="AS5" s="564"/>
      <c r="AT5" s="564"/>
      <c r="AU5" s="564"/>
      <c r="AV5" s="564"/>
      <c r="AW5" s="564"/>
      <c r="AX5" s="564"/>
      <c r="AY5" s="567"/>
      <c r="AZ5" s="429" t="s">
        <v>90</v>
      </c>
      <c r="BA5" s="430"/>
      <c r="BB5" s="430"/>
      <c r="BC5" s="430"/>
      <c r="BD5" s="430"/>
      <c r="BE5" s="430"/>
      <c r="BF5" s="430"/>
      <c r="BG5" s="430"/>
      <c r="BH5" s="430"/>
      <c r="BI5" s="430"/>
      <c r="BJ5" s="430"/>
      <c r="BK5" s="430"/>
      <c r="BL5" s="430"/>
      <c r="BM5" s="431"/>
      <c r="BN5" s="432">
        <v>645964109</v>
      </c>
      <c r="BO5" s="433"/>
      <c r="BP5" s="433"/>
      <c r="BQ5" s="433"/>
      <c r="BR5" s="433"/>
      <c r="BS5" s="433"/>
      <c r="BT5" s="433"/>
      <c r="BU5" s="434"/>
      <c r="BV5" s="432">
        <v>645938484</v>
      </c>
      <c r="BW5" s="433"/>
      <c r="BX5" s="433"/>
      <c r="BY5" s="433"/>
      <c r="BZ5" s="433"/>
      <c r="CA5" s="433"/>
      <c r="CB5" s="433"/>
      <c r="CC5" s="434"/>
      <c r="CD5" s="479" t="s">
        <v>91</v>
      </c>
      <c r="CE5" s="480"/>
      <c r="CF5" s="480"/>
      <c r="CG5" s="480"/>
      <c r="CH5" s="480"/>
      <c r="CI5" s="480"/>
      <c r="CJ5" s="480"/>
      <c r="CK5" s="480"/>
      <c r="CL5" s="480"/>
      <c r="CM5" s="480"/>
      <c r="CN5" s="480"/>
      <c r="CO5" s="480"/>
      <c r="CP5" s="480"/>
      <c r="CQ5" s="480"/>
      <c r="CR5" s="480"/>
      <c r="CS5" s="481"/>
      <c r="CT5" s="411">
        <v>96</v>
      </c>
      <c r="CU5" s="412"/>
      <c r="CV5" s="412"/>
      <c r="CW5" s="412"/>
      <c r="CX5" s="412"/>
      <c r="CY5" s="412"/>
      <c r="CZ5" s="412"/>
      <c r="DA5" s="413"/>
      <c r="DB5" s="411">
        <v>96.9</v>
      </c>
      <c r="DC5" s="412"/>
      <c r="DD5" s="412"/>
      <c r="DE5" s="412"/>
      <c r="DF5" s="412"/>
      <c r="DG5" s="412"/>
      <c r="DH5" s="412"/>
      <c r="DI5" s="413"/>
      <c r="DJ5" s="158"/>
      <c r="DK5" s="158"/>
      <c r="DL5" s="158"/>
      <c r="DM5" s="158"/>
      <c r="DN5" s="158"/>
      <c r="DO5" s="158"/>
    </row>
    <row r="6" spans="1:119" ht="18.75" customHeight="1" x14ac:dyDescent="0.2">
      <c r="A6" s="159"/>
      <c r="B6" s="550" t="s">
        <v>92</v>
      </c>
      <c r="C6" s="551"/>
      <c r="D6" s="551"/>
      <c r="E6" s="551"/>
      <c r="F6" s="551"/>
      <c r="G6" s="551"/>
      <c r="H6" s="551"/>
      <c r="I6" s="551"/>
      <c r="J6" s="551"/>
      <c r="K6" s="552"/>
      <c r="L6" s="553" t="s">
        <v>93</v>
      </c>
      <c r="M6" s="553"/>
      <c r="N6" s="553"/>
      <c r="O6" s="553"/>
      <c r="P6" s="553"/>
      <c r="Q6" s="553"/>
      <c r="R6" s="554"/>
      <c r="S6" s="554"/>
      <c r="T6" s="554"/>
      <c r="U6" s="554"/>
      <c r="V6" s="555"/>
      <c r="W6" s="505"/>
      <c r="X6" s="506"/>
      <c r="Y6" s="507"/>
      <c r="Z6" s="532" t="s">
        <v>94</v>
      </c>
      <c r="AA6" s="533"/>
      <c r="AB6" s="533"/>
      <c r="AC6" s="533"/>
      <c r="AD6" s="533"/>
      <c r="AE6" s="533"/>
      <c r="AF6" s="533"/>
      <c r="AG6" s="533"/>
      <c r="AH6" s="534"/>
      <c r="AI6" s="457">
        <v>1</v>
      </c>
      <c r="AJ6" s="458"/>
      <c r="AK6" s="458"/>
      <c r="AL6" s="458"/>
      <c r="AM6" s="458"/>
      <c r="AN6" s="458"/>
      <c r="AO6" s="458"/>
      <c r="AP6" s="459"/>
      <c r="AQ6" s="457">
        <v>12600</v>
      </c>
      <c r="AR6" s="458"/>
      <c r="AS6" s="458"/>
      <c r="AT6" s="458"/>
      <c r="AU6" s="458"/>
      <c r="AV6" s="458"/>
      <c r="AW6" s="458"/>
      <c r="AX6" s="458"/>
      <c r="AY6" s="460"/>
      <c r="AZ6" s="429" t="s">
        <v>95</v>
      </c>
      <c r="BA6" s="430"/>
      <c r="BB6" s="430"/>
      <c r="BC6" s="430"/>
      <c r="BD6" s="430"/>
      <c r="BE6" s="430"/>
      <c r="BF6" s="430"/>
      <c r="BG6" s="430"/>
      <c r="BH6" s="430"/>
      <c r="BI6" s="430"/>
      <c r="BJ6" s="430"/>
      <c r="BK6" s="430"/>
      <c r="BL6" s="430"/>
      <c r="BM6" s="431"/>
      <c r="BN6" s="432">
        <v>19862844</v>
      </c>
      <c r="BO6" s="433"/>
      <c r="BP6" s="433"/>
      <c r="BQ6" s="433"/>
      <c r="BR6" s="433"/>
      <c r="BS6" s="433"/>
      <c r="BT6" s="433"/>
      <c r="BU6" s="434"/>
      <c r="BV6" s="432">
        <v>18163739</v>
      </c>
      <c r="BW6" s="433"/>
      <c r="BX6" s="433"/>
      <c r="BY6" s="433"/>
      <c r="BZ6" s="433"/>
      <c r="CA6" s="433"/>
      <c r="CB6" s="433"/>
      <c r="CC6" s="434"/>
      <c r="CD6" s="479" t="s">
        <v>96</v>
      </c>
      <c r="CE6" s="480"/>
      <c r="CF6" s="480"/>
      <c r="CG6" s="480"/>
      <c r="CH6" s="480"/>
      <c r="CI6" s="480"/>
      <c r="CJ6" s="480"/>
      <c r="CK6" s="480"/>
      <c r="CL6" s="480"/>
      <c r="CM6" s="480"/>
      <c r="CN6" s="480"/>
      <c r="CO6" s="480"/>
      <c r="CP6" s="480"/>
      <c r="CQ6" s="480"/>
      <c r="CR6" s="480"/>
      <c r="CS6" s="481"/>
      <c r="CT6" s="577">
        <v>101.8</v>
      </c>
      <c r="CU6" s="578"/>
      <c r="CV6" s="578"/>
      <c r="CW6" s="578"/>
      <c r="CX6" s="578"/>
      <c r="CY6" s="578"/>
      <c r="CZ6" s="578"/>
      <c r="DA6" s="579"/>
      <c r="DB6" s="577">
        <v>104.4</v>
      </c>
      <c r="DC6" s="578"/>
      <c r="DD6" s="578"/>
      <c r="DE6" s="578"/>
      <c r="DF6" s="578"/>
      <c r="DG6" s="578"/>
      <c r="DH6" s="578"/>
      <c r="DI6" s="579"/>
      <c r="DJ6" s="158"/>
      <c r="DK6" s="158"/>
      <c r="DL6" s="158"/>
      <c r="DM6" s="158"/>
      <c r="DN6" s="158"/>
      <c r="DO6" s="158"/>
    </row>
    <row r="7" spans="1:119" ht="18.75" customHeight="1" x14ac:dyDescent="0.2">
      <c r="A7" s="159"/>
      <c r="B7" s="539"/>
      <c r="C7" s="402"/>
      <c r="D7" s="402"/>
      <c r="E7" s="402"/>
      <c r="F7" s="402"/>
      <c r="G7" s="402"/>
      <c r="H7" s="402"/>
      <c r="I7" s="402"/>
      <c r="J7" s="402"/>
      <c r="K7" s="540"/>
      <c r="L7" s="556"/>
      <c r="M7" s="556"/>
      <c r="N7" s="556"/>
      <c r="O7" s="556"/>
      <c r="P7" s="556"/>
      <c r="Q7" s="556"/>
      <c r="R7" s="557"/>
      <c r="S7" s="557"/>
      <c r="T7" s="557"/>
      <c r="U7" s="557"/>
      <c r="V7" s="558"/>
      <c r="W7" s="505"/>
      <c r="X7" s="506"/>
      <c r="Y7" s="507"/>
      <c r="Z7" s="532" t="s">
        <v>97</v>
      </c>
      <c r="AA7" s="533"/>
      <c r="AB7" s="533"/>
      <c r="AC7" s="533"/>
      <c r="AD7" s="533"/>
      <c r="AE7" s="533"/>
      <c r="AF7" s="533"/>
      <c r="AG7" s="533"/>
      <c r="AH7" s="534"/>
      <c r="AI7" s="457">
        <v>2</v>
      </c>
      <c r="AJ7" s="458"/>
      <c r="AK7" s="458"/>
      <c r="AL7" s="458"/>
      <c r="AM7" s="458"/>
      <c r="AN7" s="458"/>
      <c r="AO7" s="458"/>
      <c r="AP7" s="459"/>
      <c r="AQ7" s="457">
        <v>9700</v>
      </c>
      <c r="AR7" s="458"/>
      <c r="AS7" s="458"/>
      <c r="AT7" s="458"/>
      <c r="AU7" s="458"/>
      <c r="AV7" s="458"/>
      <c r="AW7" s="458"/>
      <c r="AX7" s="458"/>
      <c r="AY7" s="460"/>
      <c r="AZ7" s="429" t="s">
        <v>98</v>
      </c>
      <c r="BA7" s="430"/>
      <c r="BB7" s="430"/>
      <c r="BC7" s="430"/>
      <c r="BD7" s="430"/>
      <c r="BE7" s="430"/>
      <c r="BF7" s="430"/>
      <c r="BG7" s="430"/>
      <c r="BH7" s="430"/>
      <c r="BI7" s="430"/>
      <c r="BJ7" s="430"/>
      <c r="BK7" s="430"/>
      <c r="BL7" s="430"/>
      <c r="BM7" s="431"/>
      <c r="BN7" s="432">
        <v>17441544</v>
      </c>
      <c r="BO7" s="433"/>
      <c r="BP7" s="433"/>
      <c r="BQ7" s="433"/>
      <c r="BR7" s="433"/>
      <c r="BS7" s="433"/>
      <c r="BT7" s="433"/>
      <c r="BU7" s="434"/>
      <c r="BV7" s="432">
        <v>15513175</v>
      </c>
      <c r="BW7" s="433"/>
      <c r="BX7" s="433"/>
      <c r="BY7" s="433"/>
      <c r="BZ7" s="433"/>
      <c r="CA7" s="433"/>
      <c r="CB7" s="433"/>
      <c r="CC7" s="434"/>
      <c r="CD7" s="479" t="s">
        <v>99</v>
      </c>
      <c r="CE7" s="480"/>
      <c r="CF7" s="480"/>
      <c r="CG7" s="480"/>
      <c r="CH7" s="480"/>
      <c r="CI7" s="480"/>
      <c r="CJ7" s="480"/>
      <c r="CK7" s="480"/>
      <c r="CL7" s="480"/>
      <c r="CM7" s="480"/>
      <c r="CN7" s="480"/>
      <c r="CO7" s="480"/>
      <c r="CP7" s="480"/>
      <c r="CQ7" s="480"/>
      <c r="CR7" s="480"/>
      <c r="CS7" s="481"/>
      <c r="CT7" s="432">
        <v>380442670</v>
      </c>
      <c r="CU7" s="433"/>
      <c r="CV7" s="433"/>
      <c r="CW7" s="433"/>
      <c r="CX7" s="433"/>
      <c r="CY7" s="433"/>
      <c r="CZ7" s="433"/>
      <c r="DA7" s="434"/>
      <c r="DB7" s="432">
        <v>382995293</v>
      </c>
      <c r="DC7" s="433"/>
      <c r="DD7" s="433"/>
      <c r="DE7" s="433"/>
      <c r="DF7" s="433"/>
      <c r="DG7" s="433"/>
      <c r="DH7" s="433"/>
      <c r="DI7" s="434"/>
      <c r="DJ7" s="158"/>
      <c r="DK7" s="158"/>
      <c r="DL7" s="158"/>
      <c r="DM7" s="158"/>
      <c r="DN7" s="158"/>
      <c r="DO7" s="158"/>
    </row>
    <row r="8" spans="1:119" ht="18.75" customHeight="1" thickBot="1" x14ac:dyDescent="0.25">
      <c r="A8" s="159"/>
      <c r="B8" s="541"/>
      <c r="C8" s="542"/>
      <c r="D8" s="542"/>
      <c r="E8" s="542"/>
      <c r="F8" s="542"/>
      <c r="G8" s="542"/>
      <c r="H8" s="542"/>
      <c r="I8" s="542"/>
      <c r="J8" s="542"/>
      <c r="K8" s="543"/>
      <c r="L8" s="559"/>
      <c r="M8" s="559"/>
      <c r="N8" s="559"/>
      <c r="O8" s="559"/>
      <c r="P8" s="559"/>
      <c r="Q8" s="559"/>
      <c r="R8" s="514"/>
      <c r="S8" s="514"/>
      <c r="T8" s="514"/>
      <c r="U8" s="514"/>
      <c r="V8" s="560"/>
      <c r="W8" s="505"/>
      <c r="X8" s="506"/>
      <c r="Y8" s="507"/>
      <c r="Z8" s="532" t="s">
        <v>100</v>
      </c>
      <c r="AA8" s="533"/>
      <c r="AB8" s="533"/>
      <c r="AC8" s="533"/>
      <c r="AD8" s="533"/>
      <c r="AE8" s="533"/>
      <c r="AF8" s="533"/>
      <c r="AG8" s="533"/>
      <c r="AH8" s="534"/>
      <c r="AI8" s="457">
        <v>1</v>
      </c>
      <c r="AJ8" s="458"/>
      <c r="AK8" s="458"/>
      <c r="AL8" s="458"/>
      <c r="AM8" s="458"/>
      <c r="AN8" s="458"/>
      <c r="AO8" s="458"/>
      <c r="AP8" s="459"/>
      <c r="AQ8" s="457">
        <v>8100</v>
      </c>
      <c r="AR8" s="458"/>
      <c r="AS8" s="458"/>
      <c r="AT8" s="458"/>
      <c r="AU8" s="458"/>
      <c r="AV8" s="458"/>
      <c r="AW8" s="458"/>
      <c r="AX8" s="458"/>
      <c r="AY8" s="460"/>
      <c r="AZ8" s="429" t="s">
        <v>101</v>
      </c>
      <c r="BA8" s="430"/>
      <c r="BB8" s="430"/>
      <c r="BC8" s="430"/>
      <c r="BD8" s="430"/>
      <c r="BE8" s="430"/>
      <c r="BF8" s="430"/>
      <c r="BG8" s="430"/>
      <c r="BH8" s="430"/>
      <c r="BI8" s="430"/>
      <c r="BJ8" s="430"/>
      <c r="BK8" s="430"/>
      <c r="BL8" s="430"/>
      <c r="BM8" s="431"/>
      <c r="BN8" s="432">
        <v>2421300</v>
      </c>
      <c r="BO8" s="433"/>
      <c r="BP8" s="433"/>
      <c r="BQ8" s="433"/>
      <c r="BR8" s="433"/>
      <c r="BS8" s="433"/>
      <c r="BT8" s="433"/>
      <c r="BU8" s="434"/>
      <c r="BV8" s="432">
        <v>2650564</v>
      </c>
      <c r="BW8" s="433"/>
      <c r="BX8" s="433"/>
      <c r="BY8" s="433"/>
      <c r="BZ8" s="433"/>
      <c r="CA8" s="433"/>
      <c r="CB8" s="433"/>
      <c r="CC8" s="434"/>
      <c r="CD8" s="479" t="s">
        <v>102</v>
      </c>
      <c r="CE8" s="480"/>
      <c r="CF8" s="480"/>
      <c r="CG8" s="480"/>
      <c r="CH8" s="480"/>
      <c r="CI8" s="480"/>
      <c r="CJ8" s="480"/>
      <c r="CK8" s="480"/>
      <c r="CL8" s="480"/>
      <c r="CM8" s="480"/>
      <c r="CN8" s="480"/>
      <c r="CO8" s="480"/>
      <c r="CP8" s="480"/>
      <c r="CQ8" s="480"/>
      <c r="CR8" s="480"/>
      <c r="CS8" s="481"/>
      <c r="CT8" s="574">
        <v>0.35336000000000001</v>
      </c>
      <c r="CU8" s="575"/>
      <c r="CV8" s="575"/>
      <c r="CW8" s="575"/>
      <c r="CX8" s="575"/>
      <c r="CY8" s="575"/>
      <c r="CZ8" s="575"/>
      <c r="DA8" s="576"/>
      <c r="DB8" s="574">
        <v>0.34804000000000002</v>
      </c>
      <c r="DC8" s="575"/>
      <c r="DD8" s="575"/>
      <c r="DE8" s="575"/>
      <c r="DF8" s="575"/>
      <c r="DG8" s="575"/>
      <c r="DH8" s="575"/>
      <c r="DI8" s="576"/>
      <c r="DJ8" s="158"/>
      <c r="DK8" s="158"/>
      <c r="DL8" s="158"/>
      <c r="DM8" s="158"/>
      <c r="DN8" s="158"/>
      <c r="DO8" s="158"/>
    </row>
    <row r="9" spans="1:119" ht="18.75" customHeight="1" thickBot="1" x14ac:dyDescent="0.25">
      <c r="A9" s="159"/>
      <c r="B9" s="538" t="s">
        <v>103</v>
      </c>
      <c r="C9" s="512"/>
      <c r="D9" s="512"/>
      <c r="E9" s="512"/>
      <c r="F9" s="512"/>
      <c r="G9" s="512"/>
      <c r="H9" s="512"/>
      <c r="I9" s="512"/>
      <c r="J9" s="512"/>
      <c r="K9" s="513"/>
      <c r="L9" s="544" t="s">
        <v>104</v>
      </c>
      <c r="M9" s="545"/>
      <c r="N9" s="545"/>
      <c r="O9" s="545"/>
      <c r="P9" s="545"/>
      <c r="Q9" s="546"/>
      <c r="R9" s="547">
        <v>1308265</v>
      </c>
      <c r="S9" s="548"/>
      <c r="T9" s="548"/>
      <c r="U9" s="548"/>
      <c r="V9" s="549"/>
      <c r="W9" s="505"/>
      <c r="X9" s="506"/>
      <c r="Y9" s="507"/>
      <c r="Z9" s="532" t="s">
        <v>105</v>
      </c>
      <c r="AA9" s="533"/>
      <c r="AB9" s="533"/>
      <c r="AC9" s="533"/>
      <c r="AD9" s="533"/>
      <c r="AE9" s="533"/>
      <c r="AF9" s="533"/>
      <c r="AG9" s="533"/>
      <c r="AH9" s="534"/>
      <c r="AI9" s="457">
        <v>1</v>
      </c>
      <c r="AJ9" s="458"/>
      <c r="AK9" s="458"/>
      <c r="AL9" s="458"/>
      <c r="AM9" s="458"/>
      <c r="AN9" s="458"/>
      <c r="AO9" s="458"/>
      <c r="AP9" s="459"/>
      <c r="AQ9" s="457">
        <v>9100</v>
      </c>
      <c r="AR9" s="458"/>
      <c r="AS9" s="458"/>
      <c r="AT9" s="458"/>
      <c r="AU9" s="458"/>
      <c r="AV9" s="458"/>
      <c r="AW9" s="458"/>
      <c r="AX9" s="458"/>
      <c r="AY9" s="460"/>
      <c r="AZ9" s="429" t="s">
        <v>106</v>
      </c>
      <c r="BA9" s="430"/>
      <c r="BB9" s="430"/>
      <c r="BC9" s="430"/>
      <c r="BD9" s="430"/>
      <c r="BE9" s="430"/>
      <c r="BF9" s="430"/>
      <c r="BG9" s="430"/>
      <c r="BH9" s="430"/>
      <c r="BI9" s="430"/>
      <c r="BJ9" s="430"/>
      <c r="BK9" s="430"/>
      <c r="BL9" s="430"/>
      <c r="BM9" s="431"/>
      <c r="BN9" s="432">
        <v>-229264</v>
      </c>
      <c r="BO9" s="433"/>
      <c r="BP9" s="433"/>
      <c r="BQ9" s="433"/>
      <c r="BR9" s="433"/>
      <c r="BS9" s="433"/>
      <c r="BT9" s="433"/>
      <c r="BU9" s="434"/>
      <c r="BV9" s="432">
        <v>314717</v>
      </c>
      <c r="BW9" s="433"/>
      <c r="BX9" s="433"/>
      <c r="BY9" s="433"/>
      <c r="BZ9" s="433"/>
      <c r="CA9" s="433"/>
      <c r="CB9" s="433"/>
      <c r="CC9" s="434"/>
      <c r="CD9" s="403" t="s">
        <v>107</v>
      </c>
      <c r="CE9" s="404"/>
      <c r="CF9" s="404"/>
      <c r="CG9" s="404"/>
      <c r="CH9" s="404"/>
      <c r="CI9" s="404"/>
      <c r="CJ9" s="404"/>
      <c r="CK9" s="404"/>
      <c r="CL9" s="404"/>
      <c r="CM9" s="404"/>
      <c r="CN9" s="404"/>
      <c r="CO9" s="404"/>
      <c r="CP9" s="404"/>
      <c r="CQ9" s="404"/>
      <c r="CR9" s="404"/>
      <c r="CS9" s="405"/>
      <c r="CT9" s="411">
        <v>24.2</v>
      </c>
      <c r="CU9" s="412"/>
      <c r="CV9" s="412"/>
      <c r="CW9" s="412"/>
      <c r="CX9" s="412"/>
      <c r="CY9" s="412"/>
      <c r="CZ9" s="412"/>
      <c r="DA9" s="413"/>
      <c r="DB9" s="411">
        <v>24.7</v>
      </c>
      <c r="DC9" s="412"/>
      <c r="DD9" s="412"/>
      <c r="DE9" s="412"/>
      <c r="DF9" s="412"/>
      <c r="DG9" s="412"/>
      <c r="DH9" s="412"/>
      <c r="DI9" s="413"/>
      <c r="DJ9" s="158"/>
      <c r="DK9" s="158"/>
      <c r="DL9" s="158"/>
      <c r="DM9" s="158"/>
      <c r="DN9" s="158"/>
      <c r="DO9" s="158"/>
    </row>
    <row r="10" spans="1:119" ht="18.75" customHeight="1" x14ac:dyDescent="0.2">
      <c r="A10" s="159"/>
      <c r="B10" s="539"/>
      <c r="C10" s="402"/>
      <c r="D10" s="402"/>
      <c r="E10" s="402"/>
      <c r="F10" s="402"/>
      <c r="G10" s="402"/>
      <c r="H10" s="402"/>
      <c r="I10" s="402"/>
      <c r="J10" s="402"/>
      <c r="K10" s="540"/>
      <c r="L10" s="454" t="s">
        <v>108</v>
      </c>
      <c r="M10" s="455"/>
      <c r="N10" s="455"/>
      <c r="O10" s="455"/>
      <c r="P10" s="455"/>
      <c r="Q10" s="456"/>
      <c r="R10" s="457">
        <v>1373339</v>
      </c>
      <c r="S10" s="458"/>
      <c r="T10" s="458"/>
      <c r="U10" s="458"/>
      <c r="V10" s="460"/>
      <c r="W10" s="505"/>
      <c r="X10" s="506"/>
      <c r="Y10" s="507"/>
      <c r="Z10" s="532" t="s">
        <v>109</v>
      </c>
      <c r="AA10" s="533"/>
      <c r="AB10" s="533"/>
      <c r="AC10" s="533"/>
      <c r="AD10" s="533"/>
      <c r="AE10" s="533"/>
      <c r="AF10" s="533"/>
      <c r="AG10" s="533"/>
      <c r="AH10" s="534"/>
      <c r="AI10" s="457">
        <v>1</v>
      </c>
      <c r="AJ10" s="458"/>
      <c r="AK10" s="458"/>
      <c r="AL10" s="458"/>
      <c r="AM10" s="458"/>
      <c r="AN10" s="458"/>
      <c r="AO10" s="458"/>
      <c r="AP10" s="459"/>
      <c r="AQ10" s="457">
        <v>8100</v>
      </c>
      <c r="AR10" s="458"/>
      <c r="AS10" s="458"/>
      <c r="AT10" s="458"/>
      <c r="AU10" s="458"/>
      <c r="AV10" s="458"/>
      <c r="AW10" s="458"/>
      <c r="AX10" s="458"/>
      <c r="AY10" s="460"/>
      <c r="AZ10" s="429" t="s">
        <v>110</v>
      </c>
      <c r="BA10" s="430"/>
      <c r="BB10" s="430"/>
      <c r="BC10" s="430"/>
      <c r="BD10" s="430"/>
      <c r="BE10" s="430"/>
      <c r="BF10" s="430"/>
      <c r="BG10" s="430"/>
      <c r="BH10" s="430"/>
      <c r="BI10" s="430"/>
      <c r="BJ10" s="430"/>
      <c r="BK10" s="430"/>
      <c r="BL10" s="430"/>
      <c r="BM10" s="431"/>
      <c r="BN10" s="432">
        <v>3212</v>
      </c>
      <c r="BO10" s="433"/>
      <c r="BP10" s="433"/>
      <c r="BQ10" s="433"/>
      <c r="BR10" s="433"/>
      <c r="BS10" s="433"/>
      <c r="BT10" s="433"/>
      <c r="BU10" s="434"/>
      <c r="BV10" s="432">
        <v>2953</v>
      </c>
      <c r="BW10" s="433"/>
      <c r="BX10" s="433"/>
      <c r="BY10" s="433"/>
      <c r="BZ10" s="433"/>
      <c r="CA10" s="433"/>
      <c r="CB10" s="433"/>
      <c r="CC10" s="434"/>
      <c r="CD10" s="535" t="s">
        <v>111</v>
      </c>
      <c r="CE10" s="536"/>
      <c r="CF10" s="536"/>
      <c r="CG10" s="536"/>
      <c r="CH10" s="536"/>
      <c r="CI10" s="536"/>
      <c r="CJ10" s="536"/>
      <c r="CK10" s="536"/>
      <c r="CL10" s="536"/>
      <c r="CM10" s="536"/>
      <c r="CN10" s="536"/>
      <c r="CO10" s="536"/>
      <c r="CP10" s="536"/>
      <c r="CQ10" s="536"/>
      <c r="CR10" s="536"/>
      <c r="CS10" s="537"/>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1"/>
      <c r="C11" s="542"/>
      <c r="D11" s="542"/>
      <c r="E11" s="542"/>
      <c r="F11" s="542"/>
      <c r="G11" s="542"/>
      <c r="H11" s="542"/>
      <c r="I11" s="542"/>
      <c r="J11" s="542"/>
      <c r="K11" s="543"/>
      <c r="L11" s="568" t="s">
        <v>112</v>
      </c>
      <c r="M11" s="569"/>
      <c r="N11" s="569"/>
      <c r="O11" s="569"/>
      <c r="P11" s="569"/>
      <c r="Q11" s="570"/>
      <c r="R11" s="571" t="s">
        <v>113</v>
      </c>
      <c r="S11" s="572"/>
      <c r="T11" s="572"/>
      <c r="U11" s="572"/>
      <c r="V11" s="573"/>
      <c r="W11" s="508"/>
      <c r="X11" s="509"/>
      <c r="Y11" s="510"/>
      <c r="Z11" s="532" t="s">
        <v>114</v>
      </c>
      <c r="AA11" s="533"/>
      <c r="AB11" s="533"/>
      <c r="AC11" s="533"/>
      <c r="AD11" s="533"/>
      <c r="AE11" s="533"/>
      <c r="AF11" s="533"/>
      <c r="AG11" s="533"/>
      <c r="AH11" s="534"/>
      <c r="AI11" s="457">
        <v>46</v>
      </c>
      <c r="AJ11" s="458"/>
      <c r="AK11" s="458"/>
      <c r="AL11" s="458"/>
      <c r="AM11" s="458"/>
      <c r="AN11" s="458"/>
      <c r="AO11" s="458"/>
      <c r="AP11" s="459"/>
      <c r="AQ11" s="457">
        <v>7800</v>
      </c>
      <c r="AR11" s="458"/>
      <c r="AS11" s="458"/>
      <c r="AT11" s="458"/>
      <c r="AU11" s="458"/>
      <c r="AV11" s="458"/>
      <c r="AW11" s="458"/>
      <c r="AX11" s="458"/>
      <c r="AY11" s="460"/>
      <c r="AZ11" s="429" t="s">
        <v>115</v>
      </c>
      <c r="BA11" s="430"/>
      <c r="BB11" s="430"/>
      <c r="BC11" s="430"/>
      <c r="BD11" s="430"/>
      <c r="BE11" s="430"/>
      <c r="BF11" s="430"/>
      <c r="BG11" s="430"/>
      <c r="BH11" s="430"/>
      <c r="BI11" s="430"/>
      <c r="BJ11" s="430"/>
      <c r="BK11" s="430"/>
      <c r="BL11" s="430"/>
      <c r="BM11" s="431"/>
      <c r="BN11" s="432">
        <v>0</v>
      </c>
      <c r="BO11" s="433"/>
      <c r="BP11" s="433"/>
      <c r="BQ11" s="433"/>
      <c r="BR11" s="433"/>
      <c r="BS11" s="433"/>
      <c r="BT11" s="433"/>
      <c r="BU11" s="434"/>
      <c r="BV11" s="432">
        <v>0</v>
      </c>
      <c r="BW11" s="433"/>
      <c r="BX11" s="433"/>
      <c r="BY11" s="433"/>
      <c r="BZ11" s="433"/>
      <c r="CA11" s="433"/>
      <c r="CB11" s="433"/>
      <c r="CC11" s="434"/>
      <c r="CD11" s="479" t="s">
        <v>116</v>
      </c>
      <c r="CE11" s="480"/>
      <c r="CF11" s="480"/>
      <c r="CG11" s="480"/>
      <c r="CH11" s="480"/>
      <c r="CI11" s="480"/>
      <c r="CJ11" s="480"/>
      <c r="CK11" s="480"/>
      <c r="CL11" s="480"/>
      <c r="CM11" s="480"/>
      <c r="CN11" s="480"/>
      <c r="CO11" s="480"/>
      <c r="CP11" s="480"/>
      <c r="CQ11" s="480"/>
      <c r="CR11" s="480"/>
      <c r="CS11" s="481"/>
      <c r="CT11" s="482" t="s">
        <v>117</v>
      </c>
      <c r="CU11" s="483"/>
      <c r="CV11" s="483"/>
      <c r="CW11" s="483"/>
      <c r="CX11" s="483"/>
      <c r="CY11" s="483"/>
      <c r="CZ11" s="483"/>
      <c r="DA11" s="484"/>
      <c r="DB11" s="482" t="s">
        <v>117</v>
      </c>
      <c r="DC11" s="483"/>
      <c r="DD11" s="483"/>
      <c r="DE11" s="483"/>
      <c r="DF11" s="483"/>
      <c r="DG11" s="483"/>
      <c r="DH11" s="483"/>
      <c r="DI11" s="484"/>
      <c r="DJ11" s="158"/>
      <c r="DK11" s="158"/>
      <c r="DL11" s="158"/>
      <c r="DM11" s="158"/>
      <c r="DN11" s="158"/>
      <c r="DO11" s="158"/>
    </row>
    <row r="12" spans="1:119" ht="18.75" customHeight="1" x14ac:dyDescent="0.2">
      <c r="A12" s="159"/>
      <c r="B12" s="487" t="s">
        <v>118</v>
      </c>
      <c r="C12" s="488"/>
      <c r="D12" s="488"/>
      <c r="E12" s="488"/>
      <c r="F12" s="488"/>
      <c r="G12" s="488"/>
      <c r="H12" s="488"/>
      <c r="I12" s="488"/>
      <c r="J12" s="488"/>
      <c r="K12" s="489"/>
      <c r="L12" s="496" t="s">
        <v>119</v>
      </c>
      <c r="M12" s="497"/>
      <c r="N12" s="497"/>
      <c r="O12" s="497"/>
      <c r="P12" s="497"/>
      <c r="Q12" s="498"/>
      <c r="R12" s="499">
        <v>1275783</v>
      </c>
      <c r="S12" s="500"/>
      <c r="T12" s="500"/>
      <c r="U12" s="500"/>
      <c r="V12" s="501"/>
      <c r="W12" s="502" t="s">
        <v>120</v>
      </c>
      <c r="X12" s="503"/>
      <c r="Y12" s="504"/>
      <c r="Z12" s="511" t="s">
        <v>1</v>
      </c>
      <c r="AA12" s="512"/>
      <c r="AB12" s="512"/>
      <c r="AC12" s="512"/>
      <c r="AD12" s="512"/>
      <c r="AE12" s="512"/>
      <c r="AF12" s="512"/>
      <c r="AG12" s="512"/>
      <c r="AH12" s="513"/>
      <c r="AI12" s="517" t="s">
        <v>121</v>
      </c>
      <c r="AJ12" s="512"/>
      <c r="AK12" s="512"/>
      <c r="AL12" s="512"/>
      <c r="AM12" s="513"/>
      <c r="AN12" s="517" t="s">
        <v>122</v>
      </c>
      <c r="AO12" s="518"/>
      <c r="AP12" s="518"/>
      <c r="AQ12" s="518"/>
      <c r="AR12" s="518"/>
      <c r="AS12" s="519"/>
      <c r="AT12" s="526" t="s">
        <v>123</v>
      </c>
      <c r="AU12" s="527"/>
      <c r="AV12" s="527"/>
      <c r="AW12" s="527"/>
      <c r="AX12" s="527"/>
      <c r="AY12" s="528"/>
      <c r="AZ12" s="429" t="s">
        <v>124</v>
      </c>
      <c r="BA12" s="430"/>
      <c r="BB12" s="430"/>
      <c r="BC12" s="430"/>
      <c r="BD12" s="430"/>
      <c r="BE12" s="430"/>
      <c r="BF12" s="430"/>
      <c r="BG12" s="430"/>
      <c r="BH12" s="430"/>
      <c r="BI12" s="430"/>
      <c r="BJ12" s="430"/>
      <c r="BK12" s="430"/>
      <c r="BL12" s="430"/>
      <c r="BM12" s="431"/>
      <c r="BN12" s="432">
        <v>115399</v>
      </c>
      <c r="BO12" s="433"/>
      <c r="BP12" s="433"/>
      <c r="BQ12" s="433"/>
      <c r="BR12" s="433"/>
      <c r="BS12" s="433"/>
      <c r="BT12" s="433"/>
      <c r="BU12" s="434"/>
      <c r="BV12" s="432">
        <v>0</v>
      </c>
      <c r="BW12" s="433"/>
      <c r="BX12" s="433"/>
      <c r="BY12" s="433"/>
      <c r="BZ12" s="433"/>
      <c r="CA12" s="433"/>
      <c r="CB12" s="433"/>
      <c r="CC12" s="434"/>
      <c r="CD12" s="479" t="s">
        <v>125</v>
      </c>
      <c r="CE12" s="480"/>
      <c r="CF12" s="480"/>
      <c r="CG12" s="480"/>
      <c r="CH12" s="480"/>
      <c r="CI12" s="480"/>
      <c r="CJ12" s="480"/>
      <c r="CK12" s="480"/>
      <c r="CL12" s="480"/>
      <c r="CM12" s="480"/>
      <c r="CN12" s="480"/>
      <c r="CO12" s="480"/>
      <c r="CP12" s="480"/>
      <c r="CQ12" s="480"/>
      <c r="CR12" s="480"/>
      <c r="CS12" s="481"/>
      <c r="CT12" s="482" t="s">
        <v>117</v>
      </c>
      <c r="CU12" s="483"/>
      <c r="CV12" s="483"/>
      <c r="CW12" s="483"/>
      <c r="CX12" s="483"/>
      <c r="CY12" s="483"/>
      <c r="CZ12" s="483"/>
      <c r="DA12" s="484"/>
      <c r="DB12" s="482" t="s">
        <v>117</v>
      </c>
      <c r="DC12" s="483"/>
      <c r="DD12" s="483"/>
      <c r="DE12" s="483"/>
      <c r="DF12" s="483"/>
      <c r="DG12" s="483"/>
      <c r="DH12" s="483"/>
      <c r="DI12" s="484"/>
      <c r="DJ12" s="158"/>
      <c r="DK12" s="158"/>
      <c r="DL12" s="158"/>
      <c r="DM12" s="158"/>
      <c r="DN12" s="158"/>
      <c r="DO12" s="158"/>
    </row>
    <row r="13" spans="1:119" ht="18.75" customHeight="1" thickBot="1" x14ac:dyDescent="0.25">
      <c r="A13" s="159"/>
      <c r="B13" s="490"/>
      <c r="C13" s="491"/>
      <c r="D13" s="491"/>
      <c r="E13" s="491"/>
      <c r="F13" s="491"/>
      <c r="G13" s="491"/>
      <c r="H13" s="491"/>
      <c r="I13" s="491"/>
      <c r="J13" s="491"/>
      <c r="K13" s="492"/>
      <c r="L13" s="166"/>
      <c r="M13" s="473" t="s">
        <v>126</v>
      </c>
      <c r="N13" s="474"/>
      <c r="O13" s="474"/>
      <c r="P13" s="474"/>
      <c r="Q13" s="475"/>
      <c r="R13" s="523">
        <v>1269494</v>
      </c>
      <c r="S13" s="524"/>
      <c r="T13" s="524"/>
      <c r="U13" s="524"/>
      <c r="V13" s="525"/>
      <c r="W13" s="505"/>
      <c r="X13" s="506"/>
      <c r="Y13" s="507"/>
      <c r="Z13" s="514"/>
      <c r="AA13" s="515"/>
      <c r="AB13" s="515"/>
      <c r="AC13" s="515"/>
      <c r="AD13" s="515"/>
      <c r="AE13" s="515"/>
      <c r="AF13" s="515"/>
      <c r="AG13" s="515"/>
      <c r="AH13" s="516"/>
      <c r="AI13" s="514"/>
      <c r="AJ13" s="515"/>
      <c r="AK13" s="515"/>
      <c r="AL13" s="515"/>
      <c r="AM13" s="516"/>
      <c r="AN13" s="520"/>
      <c r="AO13" s="521"/>
      <c r="AP13" s="521"/>
      <c r="AQ13" s="521"/>
      <c r="AR13" s="521"/>
      <c r="AS13" s="522"/>
      <c r="AT13" s="529"/>
      <c r="AU13" s="530"/>
      <c r="AV13" s="530"/>
      <c r="AW13" s="530"/>
      <c r="AX13" s="530"/>
      <c r="AY13" s="531"/>
      <c r="AZ13" s="440" t="s">
        <v>127</v>
      </c>
      <c r="BA13" s="441"/>
      <c r="BB13" s="441"/>
      <c r="BC13" s="441"/>
      <c r="BD13" s="441"/>
      <c r="BE13" s="441"/>
      <c r="BF13" s="441"/>
      <c r="BG13" s="441"/>
      <c r="BH13" s="441"/>
      <c r="BI13" s="441"/>
      <c r="BJ13" s="441"/>
      <c r="BK13" s="441"/>
      <c r="BL13" s="441"/>
      <c r="BM13" s="442"/>
      <c r="BN13" s="432">
        <v>-341451</v>
      </c>
      <c r="BO13" s="433"/>
      <c r="BP13" s="433"/>
      <c r="BQ13" s="433"/>
      <c r="BR13" s="433"/>
      <c r="BS13" s="433"/>
      <c r="BT13" s="433"/>
      <c r="BU13" s="434"/>
      <c r="BV13" s="432">
        <v>317670</v>
      </c>
      <c r="BW13" s="433"/>
      <c r="BX13" s="433"/>
      <c r="BY13" s="433"/>
      <c r="BZ13" s="433"/>
      <c r="CA13" s="433"/>
      <c r="CB13" s="433"/>
      <c r="CC13" s="434"/>
      <c r="CD13" s="479" t="s">
        <v>128</v>
      </c>
      <c r="CE13" s="480"/>
      <c r="CF13" s="480"/>
      <c r="CG13" s="480"/>
      <c r="CH13" s="480"/>
      <c r="CI13" s="480"/>
      <c r="CJ13" s="480"/>
      <c r="CK13" s="480"/>
      <c r="CL13" s="480"/>
      <c r="CM13" s="480"/>
      <c r="CN13" s="480"/>
      <c r="CO13" s="480"/>
      <c r="CP13" s="480"/>
      <c r="CQ13" s="480"/>
      <c r="CR13" s="480"/>
      <c r="CS13" s="481"/>
      <c r="CT13" s="411">
        <v>13</v>
      </c>
      <c r="CU13" s="412"/>
      <c r="CV13" s="412"/>
      <c r="CW13" s="412"/>
      <c r="CX13" s="412"/>
      <c r="CY13" s="412"/>
      <c r="CZ13" s="412"/>
      <c r="DA13" s="413"/>
      <c r="DB13" s="411">
        <v>13.1</v>
      </c>
      <c r="DC13" s="412"/>
      <c r="DD13" s="412"/>
      <c r="DE13" s="412"/>
      <c r="DF13" s="412"/>
      <c r="DG13" s="412"/>
      <c r="DH13" s="412"/>
      <c r="DI13" s="413"/>
      <c r="DJ13" s="158"/>
      <c r="DK13" s="158"/>
      <c r="DL13" s="158"/>
      <c r="DM13" s="158"/>
      <c r="DN13" s="158"/>
      <c r="DO13" s="158"/>
    </row>
    <row r="14" spans="1:119" ht="18.75" customHeight="1" thickBot="1" x14ac:dyDescent="0.25">
      <c r="A14" s="159"/>
      <c r="B14" s="490"/>
      <c r="C14" s="491"/>
      <c r="D14" s="491"/>
      <c r="E14" s="491"/>
      <c r="F14" s="491"/>
      <c r="G14" s="491"/>
      <c r="H14" s="491"/>
      <c r="I14" s="491"/>
      <c r="J14" s="491"/>
      <c r="K14" s="492"/>
      <c r="L14" s="467" t="s">
        <v>129</v>
      </c>
      <c r="M14" s="485"/>
      <c r="N14" s="485"/>
      <c r="O14" s="485"/>
      <c r="P14" s="485"/>
      <c r="Q14" s="486"/>
      <c r="R14" s="476">
        <v>1292709</v>
      </c>
      <c r="S14" s="477"/>
      <c r="T14" s="477"/>
      <c r="U14" s="477"/>
      <c r="V14" s="478"/>
      <c r="W14" s="505"/>
      <c r="X14" s="506"/>
      <c r="Y14" s="507"/>
      <c r="Z14" s="454" t="s">
        <v>130</v>
      </c>
      <c r="AA14" s="455"/>
      <c r="AB14" s="455"/>
      <c r="AC14" s="455"/>
      <c r="AD14" s="455"/>
      <c r="AE14" s="455"/>
      <c r="AF14" s="455"/>
      <c r="AG14" s="455"/>
      <c r="AH14" s="456"/>
      <c r="AI14" s="457">
        <v>5282</v>
      </c>
      <c r="AJ14" s="458"/>
      <c r="AK14" s="458"/>
      <c r="AL14" s="458"/>
      <c r="AM14" s="459"/>
      <c r="AN14" s="457">
        <v>16585480</v>
      </c>
      <c r="AO14" s="458"/>
      <c r="AP14" s="458"/>
      <c r="AQ14" s="458"/>
      <c r="AR14" s="458"/>
      <c r="AS14" s="459"/>
      <c r="AT14" s="457">
        <v>3140</v>
      </c>
      <c r="AU14" s="458"/>
      <c r="AV14" s="458"/>
      <c r="AW14" s="458"/>
      <c r="AX14" s="458"/>
      <c r="AY14" s="460"/>
      <c r="AZ14" s="423" t="s">
        <v>131</v>
      </c>
      <c r="BA14" s="424"/>
      <c r="BB14" s="424"/>
      <c r="BC14" s="424"/>
      <c r="BD14" s="424"/>
      <c r="BE14" s="424"/>
      <c r="BF14" s="424"/>
      <c r="BG14" s="424"/>
      <c r="BH14" s="424"/>
      <c r="BI14" s="424"/>
      <c r="BJ14" s="424"/>
      <c r="BK14" s="424"/>
      <c r="BL14" s="424"/>
      <c r="BM14" s="425"/>
      <c r="BN14" s="426">
        <v>117884810</v>
      </c>
      <c r="BO14" s="427"/>
      <c r="BP14" s="427"/>
      <c r="BQ14" s="427"/>
      <c r="BR14" s="427"/>
      <c r="BS14" s="427"/>
      <c r="BT14" s="427"/>
      <c r="BU14" s="428"/>
      <c r="BV14" s="426">
        <v>117184780</v>
      </c>
      <c r="BW14" s="427"/>
      <c r="BX14" s="427"/>
      <c r="BY14" s="427"/>
      <c r="BZ14" s="427"/>
      <c r="CA14" s="427"/>
      <c r="CB14" s="427"/>
      <c r="CC14" s="428"/>
      <c r="CD14" s="403" t="s">
        <v>132</v>
      </c>
      <c r="CE14" s="404"/>
      <c r="CF14" s="404"/>
      <c r="CG14" s="404"/>
      <c r="CH14" s="404"/>
      <c r="CI14" s="404"/>
      <c r="CJ14" s="404"/>
      <c r="CK14" s="404"/>
      <c r="CL14" s="404"/>
      <c r="CM14" s="404"/>
      <c r="CN14" s="404"/>
      <c r="CO14" s="404"/>
      <c r="CP14" s="404"/>
      <c r="CQ14" s="404"/>
      <c r="CR14" s="404"/>
      <c r="CS14" s="405"/>
      <c r="CT14" s="437">
        <v>109.9</v>
      </c>
      <c r="CU14" s="438"/>
      <c r="CV14" s="438"/>
      <c r="CW14" s="438"/>
      <c r="CX14" s="438"/>
      <c r="CY14" s="438"/>
      <c r="CZ14" s="438"/>
      <c r="DA14" s="439"/>
      <c r="DB14" s="437">
        <v>118.1</v>
      </c>
      <c r="DC14" s="438"/>
      <c r="DD14" s="438"/>
      <c r="DE14" s="438"/>
      <c r="DF14" s="438"/>
      <c r="DG14" s="438"/>
      <c r="DH14" s="438"/>
      <c r="DI14" s="439"/>
      <c r="DJ14" s="158"/>
      <c r="DK14" s="158"/>
      <c r="DL14" s="158"/>
      <c r="DM14" s="158"/>
      <c r="DN14" s="158"/>
      <c r="DO14" s="158"/>
    </row>
    <row r="15" spans="1:119" ht="18.75" customHeight="1" x14ac:dyDescent="0.2">
      <c r="A15" s="159"/>
      <c r="B15" s="490"/>
      <c r="C15" s="491"/>
      <c r="D15" s="491"/>
      <c r="E15" s="491"/>
      <c r="F15" s="491"/>
      <c r="G15" s="491"/>
      <c r="H15" s="491"/>
      <c r="I15" s="491"/>
      <c r="J15" s="491"/>
      <c r="K15" s="492"/>
      <c r="L15" s="166"/>
      <c r="M15" s="473" t="s">
        <v>133</v>
      </c>
      <c r="N15" s="474"/>
      <c r="O15" s="474"/>
      <c r="P15" s="474"/>
      <c r="Q15" s="475"/>
      <c r="R15" s="476">
        <v>1287029</v>
      </c>
      <c r="S15" s="477"/>
      <c r="T15" s="477"/>
      <c r="U15" s="477"/>
      <c r="V15" s="478"/>
      <c r="W15" s="505"/>
      <c r="X15" s="506"/>
      <c r="Y15" s="507"/>
      <c r="Z15" s="454" t="s">
        <v>134</v>
      </c>
      <c r="AA15" s="455"/>
      <c r="AB15" s="455"/>
      <c r="AC15" s="455"/>
      <c r="AD15" s="455"/>
      <c r="AE15" s="455"/>
      <c r="AF15" s="455"/>
      <c r="AG15" s="455"/>
      <c r="AH15" s="456"/>
      <c r="AI15" s="457" t="s">
        <v>135</v>
      </c>
      <c r="AJ15" s="458"/>
      <c r="AK15" s="458"/>
      <c r="AL15" s="458"/>
      <c r="AM15" s="459"/>
      <c r="AN15" s="457" t="s">
        <v>136</v>
      </c>
      <c r="AO15" s="458"/>
      <c r="AP15" s="458"/>
      <c r="AQ15" s="458"/>
      <c r="AR15" s="458"/>
      <c r="AS15" s="459"/>
      <c r="AT15" s="457" t="s">
        <v>135</v>
      </c>
      <c r="AU15" s="458"/>
      <c r="AV15" s="458"/>
      <c r="AW15" s="458"/>
      <c r="AX15" s="458"/>
      <c r="AY15" s="460"/>
      <c r="AZ15" s="429" t="s">
        <v>137</v>
      </c>
      <c r="BA15" s="430"/>
      <c r="BB15" s="430"/>
      <c r="BC15" s="430"/>
      <c r="BD15" s="430"/>
      <c r="BE15" s="430"/>
      <c r="BF15" s="430"/>
      <c r="BG15" s="430"/>
      <c r="BH15" s="430"/>
      <c r="BI15" s="430"/>
      <c r="BJ15" s="430"/>
      <c r="BK15" s="430"/>
      <c r="BL15" s="430"/>
      <c r="BM15" s="431"/>
      <c r="BN15" s="432">
        <v>329753622</v>
      </c>
      <c r="BO15" s="433"/>
      <c r="BP15" s="433"/>
      <c r="BQ15" s="433"/>
      <c r="BR15" s="433"/>
      <c r="BS15" s="433"/>
      <c r="BT15" s="433"/>
      <c r="BU15" s="434"/>
      <c r="BV15" s="432">
        <v>326934818</v>
      </c>
      <c r="BW15" s="433"/>
      <c r="BX15" s="433"/>
      <c r="BY15" s="433"/>
      <c r="BZ15" s="433"/>
      <c r="CA15" s="433"/>
      <c r="CB15" s="433"/>
      <c r="CC15" s="434"/>
      <c r="CD15" s="470" t="s">
        <v>138</v>
      </c>
      <c r="CE15" s="471"/>
      <c r="CF15" s="471"/>
      <c r="CG15" s="471"/>
      <c r="CH15" s="471"/>
      <c r="CI15" s="471"/>
      <c r="CJ15" s="471"/>
      <c r="CK15" s="471"/>
      <c r="CL15" s="471"/>
      <c r="CM15" s="471"/>
      <c r="CN15" s="471"/>
      <c r="CO15" s="471"/>
      <c r="CP15" s="471"/>
      <c r="CQ15" s="471"/>
      <c r="CR15" s="471"/>
      <c r="CS15" s="472"/>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90"/>
      <c r="C16" s="491"/>
      <c r="D16" s="491"/>
      <c r="E16" s="491"/>
      <c r="F16" s="491"/>
      <c r="G16" s="491"/>
      <c r="H16" s="491"/>
      <c r="I16" s="491"/>
      <c r="J16" s="491"/>
      <c r="K16" s="492"/>
      <c r="L16" s="467" t="s">
        <v>139</v>
      </c>
      <c r="M16" s="468"/>
      <c r="N16" s="468"/>
      <c r="O16" s="468"/>
      <c r="P16" s="468"/>
      <c r="Q16" s="469"/>
      <c r="R16" s="464" t="s">
        <v>140</v>
      </c>
      <c r="S16" s="465"/>
      <c r="T16" s="465"/>
      <c r="U16" s="465"/>
      <c r="V16" s="466"/>
      <c r="W16" s="505"/>
      <c r="X16" s="506"/>
      <c r="Y16" s="507"/>
      <c r="Z16" s="454" t="s">
        <v>141</v>
      </c>
      <c r="AA16" s="455"/>
      <c r="AB16" s="455"/>
      <c r="AC16" s="455"/>
      <c r="AD16" s="455"/>
      <c r="AE16" s="455"/>
      <c r="AF16" s="455"/>
      <c r="AG16" s="455"/>
      <c r="AH16" s="456"/>
      <c r="AI16" s="457">
        <v>268</v>
      </c>
      <c r="AJ16" s="458"/>
      <c r="AK16" s="458"/>
      <c r="AL16" s="458"/>
      <c r="AM16" s="459"/>
      <c r="AN16" s="457">
        <v>808824</v>
      </c>
      <c r="AO16" s="458"/>
      <c r="AP16" s="458"/>
      <c r="AQ16" s="458"/>
      <c r="AR16" s="458"/>
      <c r="AS16" s="459"/>
      <c r="AT16" s="457">
        <v>3018</v>
      </c>
      <c r="AU16" s="458"/>
      <c r="AV16" s="458"/>
      <c r="AW16" s="458"/>
      <c r="AX16" s="458"/>
      <c r="AY16" s="460"/>
      <c r="AZ16" s="429" t="s">
        <v>142</v>
      </c>
      <c r="BA16" s="430"/>
      <c r="BB16" s="430"/>
      <c r="BC16" s="430"/>
      <c r="BD16" s="430"/>
      <c r="BE16" s="430"/>
      <c r="BF16" s="430"/>
      <c r="BG16" s="430"/>
      <c r="BH16" s="430"/>
      <c r="BI16" s="430"/>
      <c r="BJ16" s="430"/>
      <c r="BK16" s="430"/>
      <c r="BL16" s="430"/>
      <c r="BM16" s="431"/>
      <c r="BN16" s="432">
        <v>147216033</v>
      </c>
      <c r="BO16" s="433"/>
      <c r="BP16" s="433"/>
      <c r="BQ16" s="433"/>
      <c r="BR16" s="433"/>
      <c r="BS16" s="433"/>
      <c r="BT16" s="433"/>
      <c r="BU16" s="434"/>
      <c r="BV16" s="432">
        <v>146784859</v>
      </c>
      <c r="BW16" s="433"/>
      <c r="BX16" s="433"/>
      <c r="BY16" s="433"/>
      <c r="BZ16" s="433"/>
      <c r="CA16" s="433"/>
      <c r="CB16" s="433"/>
      <c r="CC16" s="434"/>
      <c r="CD16" s="170"/>
      <c r="CE16" s="409"/>
      <c r="CF16" s="409"/>
      <c r="CG16" s="409"/>
      <c r="CH16" s="409"/>
      <c r="CI16" s="409"/>
      <c r="CJ16" s="409"/>
      <c r="CK16" s="409"/>
      <c r="CL16" s="409"/>
      <c r="CM16" s="409"/>
      <c r="CN16" s="409"/>
      <c r="CO16" s="409"/>
      <c r="CP16" s="409"/>
      <c r="CQ16" s="409"/>
      <c r="CR16" s="409"/>
      <c r="CS16" s="410"/>
      <c r="CT16" s="411"/>
      <c r="CU16" s="412"/>
      <c r="CV16" s="412"/>
      <c r="CW16" s="412"/>
      <c r="CX16" s="412"/>
      <c r="CY16" s="412"/>
      <c r="CZ16" s="412"/>
      <c r="DA16" s="413"/>
      <c r="DB16" s="411"/>
      <c r="DC16" s="412"/>
      <c r="DD16" s="412"/>
      <c r="DE16" s="412"/>
      <c r="DF16" s="412"/>
      <c r="DG16" s="412"/>
      <c r="DH16" s="412"/>
      <c r="DI16" s="413"/>
      <c r="DJ16" s="158"/>
      <c r="DK16" s="158"/>
      <c r="DL16" s="158"/>
      <c r="DM16" s="158"/>
      <c r="DN16" s="158"/>
      <c r="DO16" s="158"/>
    </row>
    <row r="17" spans="1:119" ht="18.75" customHeight="1" thickBot="1" x14ac:dyDescent="0.25">
      <c r="A17" s="159"/>
      <c r="B17" s="493"/>
      <c r="C17" s="494"/>
      <c r="D17" s="494"/>
      <c r="E17" s="494"/>
      <c r="F17" s="494"/>
      <c r="G17" s="494"/>
      <c r="H17" s="494"/>
      <c r="I17" s="494"/>
      <c r="J17" s="494"/>
      <c r="K17" s="495"/>
      <c r="L17" s="171"/>
      <c r="M17" s="461" t="s">
        <v>143</v>
      </c>
      <c r="N17" s="462"/>
      <c r="O17" s="462"/>
      <c r="P17" s="462"/>
      <c r="Q17" s="463"/>
      <c r="R17" s="464" t="s">
        <v>144</v>
      </c>
      <c r="S17" s="465"/>
      <c r="T17" s="465"/>
      <c r="U17" s="465"/>
      <c r="V17" s="466"/>
      <c r="W17" s="505"/>
      <c r="X17" s="506"/>
      <c r="Y17" s="507"/>
      <c r="Z17" s="454" t="s">
        <v>145</v>
      </c>
      <c r="AA17" s="455"/>
      <c r="AB17" s="455"/>
      <c r="AC17" s="455"/>
      <c r="AD17" s="455"/>
      <c r="AE17" s="455"/>
      <c r="AF17" s="455"/>
      <c r="AG17" s="455"/>
      <c r="AH17" s="456"/>
      <c r="AI17" s="457">
        <v>2326</v>
      </c>
      <c r="AJ17" s="458"/>
      <c r="AK17" s="458"/>
      <c r="AL17" s="458"/>
      <c r="AM17" s="459"/>
      <c r="AN17" s="457">
        <v>7052432</v>
      </c>
      <c r="AO17" s="458"/>
      <c r="AP17" s="458"/>
      <c r="AQ17" s="458"/>
      <c r="AR17" s="458"/>
      <c r="AS17" s="459"/>
      <c r="AT17" s="457">
        <v>3032</v>
      </c>
      <c r="AU17" s="458"/>
      <c r="AV17" s="458"/>
      <c r="AW17" s="458"/>
      <c r="AX17" s="458"/>
      <c r="AY17" s="460"/>
      <c r="AZ17" s="429" t="s">
        <v>146</v>
      </c>
      <c r="BA17" s="430"/>
      <c r="BB17" s="430"/>
      <c r="BC17" s="430"/>
      <c r="BD17" s="430"/>
      <c r="BE17" s="430"/>
      <c r="BF17" s="430"/>
      <c r="BG17" s="430"/>
      <c r="BH17" s="430"/>
      <c r="BI17" s="430"/>
      <c r="BJ17" s="430"/>
      <c r="BK17" s="430"/>
      <c r="BL17" s="430"/>
      <c r="BM17" s="431"/>
      <c r="BN17" s="432">
        <v>365041024</v>
      </c>
      <c r="BO17" s="433"/>
      <c r="BP17" s="433"/>
      <c r="BQ17" s="433"/>
      <c r="BR17" s="433"/>
      <c r="BS17" s="433"/>
      <c r="BT17" s="433"/>
      <c r="BU17" s="434"/>
      <c r="BV17" s="432">
        <v>371627876</v>
      </c>
      <c r="BW17" s="433"/>
      <c r="BX17" s="433"/>
      <c r="BY17" s="433"/>
      <c r="BZ17" s="433"/>
      <c r="CA17" s="433"/>
      <c r="CB17" s="433"/>
      <c r="CC17" s="434"/>
      <c r="CD17" s="170"/>
      <c r="CE17" s="409"/>
      <c r="CF17" s="409"/>
      <c r="CG17" s="409"/>
      <c r="CH17" s="409"/>
      <c r="CI17" s="409"/>
      <c r="CJ17" s="409"/>
      <c r="CK17" s="409"/>
      <c r="CL17" s="409"/>
      <c r="CM17" s="409"/>
      <c r="CN17" s="409"/>
      <c r="CO17" s="409"/>
      <c r="CP17" s="409"/>
      <c r="CQ17" s="409"/>
      <c r="CR17" s="409"/>
      <c r="CS17" s="410"/>
      <c r="CT17" s="411"/>
      <c r="CU17" s="412"/>
      <c r="CV17" s="412"/>
      <c r="CW17" s="412"/>
      <c r="CX17" s="412"/>
      <c r="CY17" s="412"/>
      <c r="CZ17" s="412"/>
      <c r="DA17" s="413"/>
      <c r="DB17" s="411"/>
      <c r="DC17" s="412"/>
      <c r="DD17" s="412"/>
      <c r="DE17" s="412"/>
      <c r="DF17" s="412"/>
      <c r="DG17" s="412"/>
      <c r="DH17" s="412"/>
      <c r="DI17" s="413"/>
      <c r="DJ17" s="158"/>
      <c r="DK17" s="158"/>
      <c r="DL17" s="158"/>
      <c r="DM17" s="158"/>
      <c r="DN17" s="158"/>
      <c r="DO17" s="158"/>
    </row>
    <row r="18" spans="1:119" ht="18.75" customHeight="1" thickBot="1" x14ac:dyDescent="0.25">
      <c r="A18" s="159"/>
      <c r="B18" s="449" t="s">
        <v>147</v>
      </c>
      <c r="C18" s="450"/>
      <c r="D18" s="450"/>
      <c r="E18" s="450"/>
      <c r="F18" s="450"/>
      <c r="G18" s="450"/>
      <c r="H18" s="450"/>
      <c r="I18" s="450"/>
      <c r="J18" s="450"/>
      <c r="K18" s="451"/>
      <c r="L18" s="452">
        <v>9646</v>
      </c>
      <c r="M18" s="453"/>
      <c r="N18" s="453"/>
      <c r="O18" s="453"/>
      <c r="P18" s="453"/>
      <c r="Q18" s="453"/>
      <c r="R18" s="453"/>
      <c r="S18" s="453"/>
      <c r="T18" s="453"/>
      <c r="U18" s="453"/>
      <c r="V18" s="453"/>
      <c r="W18" s="505"/>
      <c r="X18" s="506"/>
      <c r="Y18" s="507"/>
      <c r="Z18" s="454" t="s">
        <v>148</v>
      </c>
      <c r="AA18" s="455"/>
      <c r="AB18" s="455"/>
      <c r="AC18" s="455"/>
      <c r="AD18" s="455"/>
      <c r="AE18" s="455"/>
      <c r="AF18" s="455"/>
      <c r="AG18" s="455"/>
      <c r="AH18" s="456"/>
      <c r="AI18" s="457">
        <v>9995</v>
      </c>
      <c r="AJ18" s="458"/>
      <c r="AK18" s="458"/>
      <c r="AL18" s="458"/>
      <c r="AM18" s="459"/>
      <c r="AN18" s="457">
        <v>37794015</v>
      </c>
      <c r="AO18" s="458"/>
      <c r="AP18" s="458"/>
      <c r="AQ18" s="458"/>
      <c r="AR18" s="458"/>
      <c r="AS18" s="459"/>
      <c r="AT18" s="457">
        <v>3781</v>
      </c>
      <c r="AU18" s="458"/>
      <c r="AV18" s="458"/>
      <c r="AW18" s="458"/>
      <c r="AX18" s="458"/>
      <c r="AY18" s="460"/>
      <c r="AZ18" s="440" t="s">
        <v>149</v>
      </c>
      <c r="BA18" s="441"/>
      <c r="BB18" s="441"/>
      <c r="BC18" s="441"/>
      <c r="BD18" s="441"/>
      <c r="BE18" s="441"/>
      <c r="BF18" s="441"/>
      <c r="BG18" s="441"/>
      <c r="BH18" s="441"/>
      <c r="BI18" s="441"/>
      <c r="BJ18" s="441"/>
      <c r="BK18" s="441"/>
      <c r="BL18" s="441"/>
      <c r="BM18" s="442"/>
      <c r="BN18" s="406">
        <v>457765130</v>
      </c>
      <c r="BO18" s="407"/>
      <c r="BP18" s="407"/>
      <c r="BQ18" s="407"/>
      <c r="BR18" s="407"/>
      <c r="BS18" s="407"/>
      <c r="BT18" s="407"/>
      <c r="BU18" s="408"/>
      <c r="BV18" s="406">
        <v>462893222</v>
      </c>
      <c r="BW18" s="407"/>
      <c r="BX18" s="407"/>
      <c r="BY18" s="407"/>
      <c r="BZ18" s="407"/>
      <c r="CA18" s="407"/>
      <c r="CB18" s="407"/>
      <c r="CC18" s="408"/>
      <c r="CD18" s="170"/>
      <c r="CE18" s="409"/>
      <c r="CF18" s="409"/>
      <c r="CG18" s="409"/>
      <c r="CH18" s="409"/>
      <c r="CI18" s="409"/>
      <c r="CJ18" s="409"/>
      <c r="CK18" s="409"/>
      <c r="CL18" s="409"/>
      <c r="CM18" s="409"/>
      <c r="CN18" s="409"/>
      <c r="CO18" s="409"/>
      <c r="CP18" s="409"/>
      <c r="CQ18" s="409"/>
      <c r="CR18" s="409"/>
      <c r="CS18" s="410"/>
      <c r="CT18" s="411"/>
      <c r="CU18" s="412"/>
      <c r="CV18" s="412"/>
      <c r="CW18" s="412"/>
      <c r="CX18" s="412"/>
      <c r="CY18" s="412"/>
      <c r="CZ18" s="412"/>
      <c r="DA18" s="413"/>
      <c r="DB18" s="411"/>
      <c r="DC18" s="412"/>
      <c r="DD18" s="412"/>
      <c r="DE18" s="412"/>
      <c r="DF18" s="412"/>
      <c r="DG18" s="412"/>
      <c r="DH18" s="412"/>
      <c r="DI18" s="413"/>
      <c r="DJ18" s="158"/>
      <c r="DK18" s="158"/>
      <c r="DL18" s="158"/>
      <c r="DM18" s="158"/>
      <c r="DN18" s="158"/>
      <c r="DO18" s="158"/>
    </row>
    <row r="19" spans="1:119" ht="18.75" customHeight="1" thickBot="1" x14ac:dyDescent="0.25">
      <c r="A19" s="159"/>
      <c r="B19" s="449" t="s">
        <v>150</v>
      </c>
      <c r="C19" s="450"/>
      <c r="D19" s="450"/>
      <c r="E19" s="450"/>
      <c r="F19" s="450"/>
      <c r="G19" s="450"/>
      <c r="H19" s="450"/>
      <c r="I19" s="450"/>
      <c r="J19" s="450"/>
      <c r="K19" s="451"/>
      <c r="L19" s="452">
        <v>132</v>
      </c>
      <c r="M19" s="453"/>
      <c r="N19" s="453"/>
      <c r="O19" s="453"/>
      <c r="P19" s="453"/>
      <c r="Q19" s="453"/>
      <c r="R19" s="453"/>
      <c r="S19" s="453"/>
      <c r="T19" s="453"/>
      <c r="U19" s="453"/>
      <c r="V19" s="453"/>
      <c r="W19" s="505"/>
      <c r="X19" s="506"/>
      <c r="Y19" s="507"/>
      <c r="Z19" s="454" t="s">
        <v>151</v>
      </c>
      <c r="AA19" s="455"/>
      <c r="AB19" s="455"/>
      <c r="AC19" s="455"/>
      <c r="AD19" s="455"/>
      <c r="AE19" s="455"/>
      <c r="AF19" s="455"/>
      <c r="AG19" s="455"/>
      <c r="AH19" s="456"/>
      <c r="AI19" s="457" t="s">
        <v>117</v>
      </c>
      <c r="AJ19" s="458"/>
      <c r="AK19" s="458"/>
      <c r="AL19" s="458"/>
      <c r="AM19" s="459"/>
      <c r="AN19" s="457" t="s">
        <v>117</v>
      </c>
      <c r="AO19" s="458"/>
      <c r="AP19" s="458"/>
      <c r="AQ19" s="458"/>
      <c r="AR19" s="458"/>
      <c r="AS19" s="459"/>
      <c r="AT19" s="457" t="s">
        <v>117</v>
      </c>
      <c r="AU19" s="458"/>
      <c r="AV19" s="458"/>
      <c r="AW19" s="458"/>
      <c r="AX19" s="458"/>
      <c r="AY19" s="460"/>
      <c r="AZ19" s="423" t="s">
        <v>152</v>
      </c>
      <c r="BA19" s="424"/>
      <c r="BB19" s="424"/>
      <c r="BC19" s="424"/>
      <c r="BD19" s="424"/>
      <c r="BE19" s="424"/>
      <c r="BF19" s="424"/>
      <c r="BG19" s="424"/>
      <c r="BH19" s="424"/>
      <c r="BI19" s="424"/>
      <c r="BJ19" s="424"/>
      <c r="BK19" s="424"/>
      <c r="BL19" s="424"/>
      <c r="BM19" s="425"/>
      <c r="BN19" s="426">
        <v>1060326998</v>
      </c>
      <c r="BO19" s="427"/>
      <c r="BP19" s="427"/>
      <c r="BQ19" s="427"/>
      <c r="BR19" s="427"/>
      <c r="BS19" s="427"/>
      <c r="BT19" s="427"/>
      <c r="BU19" s="428"/>
      <c r="BV19" s="426">
        <v>1108385460</v>
      </c>
      <c r="BW19" s="427"/>
      <c r="BX19" s="427"/>
      <c r="BY19" s="427"/>
      <c r="BZ19" s="427"/>
      <c r="CA19" s="427"/>
      <c r="CB19" s="427"/>
      <c r="CC19" s="428"/>
      <c r="CD19" s="170"/>
      <c r="CE19" s="409"/>
      <c r="CF19" s="409"/>
      <c r="CG19" s="409"/>
      <c r="CH19" s="409"/>
      <c r="CI19" s="409"/>
      <c r="CJ19" s="409"/>
      <c r="CK19" s="409"/>
      <c r="CL19" s="409"/>
      <c r="CM19" s="409"/>
      <c r="CN19" s="409"/>
      <c r="CO19" s="409"/>
      <c r="CP19" s="409"/>
      <c r="CQ19" s="409"/>
      <c r="CR19" s="409"/>
      <c r="CS19" s="410"/>
      <c r="CT19" s="411"/>
      <c r="CU19" s="412"/>
      <c r="CV19" s="412"/>
      <c r="CW19" s="412"/>
      <c r="CX19" s="412"/>
      <c r="CY19" s="412"/>
      <c r="CZ19" s="412"/>
      <c r="DA19" s="413"/>
      <c r="DB19" s="411"/>
      <c r="DC19" s="412"/>
      <c r="DD19" s="412"/>
      <c r="DE19" s="412"/>
      <c r="DF19" s="412"/>
      <c r="DG19" s="412"/>
      <c r="DH19" s="412"/>
      <c r="DI19" s="413"/>
      <c r="DJ19" s="158"/>
      <c r="DK19" s="158"/>
      <c r="DL19" s="158"/>
      <c r="DM19" s="158"/>
      <c r="DN19" s="158"/>
      <c r="DO19" s="158"/>
    </row>
    <row r="20" spans="1:119" ht="18.75" customHeight="1" thickBot="1" x14ac:dyDescent="0.25">
      <c r="A20" s="159"/>
      <c r="B20" s="449" t="s">
        <v>153</v>
      </c>
      <c r="C20" s="450"/>
      <c r="D20" s="450"/>
      <c r="E20" s="450"/>
      <c r="F20" s="450"/>
      <c r="G20" s="450"/>
      <c r="H20" s="450"/>
      <c r="I20" s="450"/>
      <c r="J20" s="450"/>
      <c r="K20" s="451"/>
      <c r="L20" s="452">
        <v>510945</v>
      </c>
      <c r="M20" s="453"/>
      <c r="N20" s="453"/>
      <c r="O20" s="453"/>
      <c r="P20" s="453"/>
      <c r="Q20" s="453"/>
      <c r="R20" s="453"/>
      <c r="S20" s="453"/>
      <c r="T20" s="453"/>
      <c r="U20" s="453"/>
      <c r="V20" s="453"/>
      <c r="W20" s="508"/>
      <c r="X20" s="509"/>
      <c r="Y20" s="510"/>
      <c r="Z20" s="454" t="s">
        <v>154</v>
      </c>
      <c r="AA20" s="455"/>
      <c r="AB20" s="455"/>
      <c r="AC20" s="455"/>
      <c r="AD20" s="455"/>
      <c r="AE20" s="455"/>
      <c r="AF20" s="455"/>
      <c r="AG20" s="455"/>
      <c r="AH20" s="456"/>
      <c r="AI20" s="457">
        <v>17603</v>
      </c>
      <c r="AJ20" s="458"/>
      <c r="AK20" s="458"/>
      <c r="AL20" s="458"/>
      <c r="AM20" s="459"/>
      <c r="AN20" s="457">
        <v>61431927</v>
      </c>
      <c r="AO20" s="458"/>
      <c r="AP20" s="458"/>
      <c r="AQ20" s="458"/>
      <c r="AR20" s="458"/>
      <c r="AS20" s="459"/>
      <c r="AT20" s="457">
        <v>3490</v>
      </c>
      <c r="AU20" s="458"/>
      <c r="AV20" s="458"/>
      <c r="AW20" s="458"/>
      <c r="AX20" s="458"/>
      <c r="AY20" s="460"/>
      <c r="AZ20" s="440" t="s">
        <v>155</v>
      </c>
      <c r="BA20" s="441"/>
      <c r="BB20" s="441"/>
      <c r="BC20" s="441"/>
      <c r="BD20" s="441"/>
      <c r="BE20" s="441"/>
      <c r="BF20" s="441"/>
      <c r="BG20" s="441"/>
      <c r="BH20" s="441"/>
      <c r="BI20" s="441"/>
      <c r="BJ20" s="441"/>
      <c r="BK20" s="441"/>
      <c r="BL20" s="441"/>
      <c r="BM20" s="442"/>
      <c r="BN20" s="406">
        <v>294277807</v>
      </c>
      <c r="BO20" s="407"/>
      <c r="BP20" s="407"/>
      <c r="BQ20" s="407"/>
      <c r="BR20" s="407"/>
      <c r="BS20" s="407"/>
      <c r="BT20" s="407"/>
      <c r="BU20" s="408"/>
      <c r="BV20" s="406">
        <v>325551235</v>
      </c>
      <c r="BW20" s="407"/>
      <c r="BX20" s="407"/>
      <c r="BY20" s="407"/>
      <c r="BZ20" s="407"/>
      <c r="CA20" s="407"/>
      <c r="CB20" s="407"/>
      <c r="CC20" s="408"/>
      <c r="CD20" s="170"/>
      <c r="CE20" s="409"/>
      <c r="CF20" s="409"/>
      <c r="CG20" s="409"/>
      <c r="CH20" s="409"/>
      <c r="CI20" s="409"/>
      <c r="CJ20" s="409"/>
      <c r="CK20" s="409"/>
      <c r="CL20" s="409"/>
      <c r="CM20" s="409"/>
      <c r="CN20" s="409"/>
      <c r="CO20" s="409"/>
      <c r="CP20" s="409"/>
      <c r="CQ20" s="409"/>
      <c r="CR20" s="409"/>
      <c r="CS20" s="410"/>
      <c r="CT20" s="411"/>
      <c r="CU20" s="412"/>
      <c r="CV20" s="412"/>
      <c r="CW20" s="412"/>
      <c r="CX20" s="412"/>
      <c r="CY20" s="412"/>
      <c r="CZ20" s="412"/>
      <c r="DA20" s="413"/>
      <c r="DB20" s="411"/>
      <c r="DC20" s="412"/>
      <c r="DD20" s="412"/>
      <c r="DE20" s="412"/>
      <c r="DF20" s="412"/>
      <c r="DG20" s="412"/>
      <c r="DH20" s="412"/>
      <c r="DI20" s="413"/>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3" t="s">
        <v>156</v>
      </c>
      <c r="X21" s="444"/>
      <c r="Y21" s="444"/>
      <c r="Z21" s="444"/>
      <c r="AA21" s="444"/>
      <c r="AB21" s="444"/>
      <c r="AC21" s="444"/>
      <c r="AD21" s="444"/>
      <c r="AE21" s="444"/>
      <c r="AF21" s="444"/>
      <c r="AG21" s="444"/>
      <c r="AH21" s="445"/>
      <c r="AI21" s="446">
        <v>97.3</v>
      </c>
      <c r="AJ21" s="447"/>
      <c r="AK21" s="447"/>
      <c r="AL21" s="447"/>
      <c r="AM21" s="447"/>
      <c r="AN21" s="447"/>
      <c r="AO21" s="447"/>
      <c r="AP21" s="447"/>
      <c r="AQ21" s="447"/>
      <c r="AR21" s="447"/>
      <c r="AS21" s="447"/>
      <c r="AT21" s="447"/>
      <c r="AU21" s="447"/>
      <c r="AV21" s="447"/>
      <c r="AW21" s="447"/>
      <c r="AX21" s="447"/>
      <c r="AY21" s="448"/>
      <c r="AZ21" s="423" t="s">
        <v>157</v>
      </c>
      <c r="BA21" s="424"/>
      <c r="BB21" s="424"/>
      <c r="BC21" s="424"/>
      <c r="BD21" s="424"/>
      <c r="BE21" s="424"/>
      <c r="BF21" s="424"/>
      <c r="BG21" s="424"/>
      <c r="BH21" s="424"/>
      <c r="BI21" s="424"/>
      <c r="BJ21" s="424"/>
      <c r="BK21" s="424"/>
      <c r="BL21" s="424"/>
      <c r="BM21" s="425"/>
      <c r="BN21" s="426">
        <v>58939022</v>
      </c>
      <c r="BO21" s="427"/>
      <c r="BP21" s="427"/>
      <c r="BQ21" s="427"/>
      <c r="BR21" s="427"/>
      <c r="BS21" s="427"/>
      <c r="BT21" s="427"/>
      <c r="BU21" s="428"/>
      <c r="BV21" s="426">
        <v>65917805</v>
      </c>
      <c r="BW21" s="427"/>
      <c r="BX21" s="427"/>
      <c r="BY21" s="427"/>
      <c r="BZ21" s="427"/>
      <c r="CA21" s="427"/>
      <c r="CB21" s="427"/>
      <c r="CC21" s="428"/>
      <c r="CD21" s="170"/>
      <c r="CE21" s="409"/>
      <c r="CF21" s="409"/>
      <c r="CG21" s="409"/>
      <c r="CH21" s="409"/>
      <c r="CI21" s="409"/>
      <c r="CJ21" s="409"/>
      <c r="CK21" s="409"/>
      <c r="CL21" s="409"/>
      <c r="CM21" s="409"/>
      <c r="CN21" s="409"/>
      <c r="CO21" s="409"/>
      <c r="CP21" s="409"/>
      <c r="CQ21" s="409"/>
      <c r="CR21" s="409"/>
      <c r="CS21" s="410"/>
      <c r="CT21" s="411"/>
      <c r="CU21" s="412"/>
      <c r="CV21" s="412"/>
      <c r="CW21" s="412"/>
      <c r="CX21" s="412"/>
      <c r="CY21" s="412"/>
      <c r="CZ21" s="412"/>
      <c r="DA21" s="413"/>
      <c r="DB21" s="411"/>
      <c r="DC21" s="412"/>
      <c r="DD21" s="412"/>
      <c r="DE21" s="412"/>
      <c r="DF21" s="412"/>
      <c r="DG21" s="412"/>
      <c r="DH21" s="412"/>
      <c r="DI21" s="413"/>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9" t="s">
        <v>158</v>
      </c>
      <c r="BA22" s="430"/>
      <c r="BB22" s="430"/>
      <c r="BC22" s="430"/>
      <c r="BD22" s="430"/>
      <c r="BE22" s="430"/>
      <c r="BF22" s="430"/>
      <c r="BG22" s="430"/>
      <c r="BH22" s="430"/>
      <c r="BI22" s="430"/>
      <c r="BJ22" s="430"/>
      <c r="BK22" s="430"/>
      <c r="BL22" s="430"/>
      <c r="BM22" s="431"/>
      <c r="BN22" s="432">
        <v>3372907</v>
      </c>
      <c r="BO22" s="433"/>
      <c r="BP22" s="433"/>
      <c r="BQ22" s="433"/>
      <c r="BR22" s="433"/>
      <c r="BS22" s="433"/>
      <c r="BT22" s="433"/>
      <c r="BU22" s="434"/>
      <c r="BV22" s="432">
        <v>3364828</v>
      </c>
      <c r="BW22" s="433"/>
      <c r="BX22" s="433"/>
      <c r="BY22" s="433"/>
      <c r="BZ22" s="433"/>
      <c r="CA22" s="433"/>
      <c r="CB22" s="433"/>
      <c r="CC22" s="434"/>
      <c r="CD22" s="170"/>
      <c r="CE22" s="409"/>
      <c r="CF22" s="409"/>
      <c r="CG22" s="409"/>
      <c r="CH22" s="409"/>
      <c r="CI22" s="409"/>
      <c r="CJ22" s="409"/>
      <c r="CK22" s="409"/>
      <c r="CL22" s="409"/>
      <c r="CM22" s="409"/>
      <c r="CN22" s="409"/>
      <c r="CO22" s="409"/>
      <c r="CP22" s="409"/>
      <c r="CQ22" s="409"/>
      <c r="CR22" s="409"/>
      <c r="CS22" s="410"/>
      <c r="CT22" s="411"/>
      <c r="CU22" s="412"/>
      <c r="CV22" s="412"/>
      <c r="CW22" s="412"/>
      <c r="CX22" s="412"/>
      <c r="CY22" s="412"/>
      <c r="CZ22" s="412"/>
      <c r="DA22" s="413"/>
      <c r="DB22" s="411"/>
      <c r="DC22" s="412"/>
      <c r="DD22" s="412"/>
      <c r="DE22" s="412"/>
      <c r="DF22" s="412"/>
      <c r="DG22" s="412"/>
      <c r="DH22" s="412"/>
      <c r="DI22" s="413"/>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9" t="s">
        <v>159</v>
      </c>
      <c r="BA23" s="430"/>
      <c r="BB23" s="430"/>
      <c r="BC23" s="430"/>
      <c r="BD23" s="430"/>
      <c r="BE23" s="430"/>
      <c r="BF23" s="430"/>
      <c r="BG23" s="430"/>
      <c r="BH23" s="430"/>
      <c r="BI23" s="430"/>
      <c r="BJ23" s="430"/>
      <c r="BK23" s="430"/>
      <c r="BL23" s="430"/>
      <c r="BM23" s="431"/>
      <c r="BN23" s="432">
        <v>12227658</v>
      </c>
      <c r="BO23" s="433"/>
      <c r="BP23" s="433"/>
      <c r="BQ23" s="433"/>
      <c r="BR23" s="433"/>
      <c r="BS23" s="433"/>
      <c r="BT23" s="433"/>
      <c r="BU23" s="434"/>
      <c r="BV23" s="432">
        <v>12227658</v>
      </c>
      <c r="BW23" s="433"/>
      <c r="BX23" s="433"/>
      <c r="BY23" s="433"/>
      <c r="BZ23" s="433"/>
      <c r="CA23" s="433"/>
      <c r="CB23" s="433"/>
      <c r="CC23" s="434"/>
      <c r="CD23" s="170"/>
      <c r="CE23" s="409"/>
      <c r="CF23" s="409"/>
      <c r="CG23" s="409"/>
      <c r="CH23" s="409"/>
      <c r="CI23" s="409"/>
      <c r="CJ23" s="409"/>
      <c r="CK23" s="409"/>
      <c r="CL23" s="409"/>
      <c r="CM23" s="409"/>
      <c r="CN23" s="409"/>
      <c r="CO23" s="409"/>
      <c r="CP23" s="409"/>
      <c r="CQ23" s="409"/>
      <c r="CR23" s="409"/>
      <c r="CS23" s="410"/>
      <c r="CT23" s="411"/>
      <c r="CU23" s="412"/>
      <c r="CV23" s="412"/>
      <c r="CW23" s="412"/>
      <c r="CX23" s="412"/>
      <c r="CY23" s="412"/>
      <c r="CZ23" s="412"/>
      <c r="DA23" s="413"/>
      <c r="DB23" s="411"/>
      <c r="DC23" s="412"/>
      <c r="DD23" s="412"/>
      <c r="DE23" s="412"/>
      <c r="DF23" s="412"/>
      <c r="DG23" s="412"/>
      <c r="DH23" s="412"/>
      <c r="DI23" s="413"/>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3" t="s">
        <v>160</v>
      </c>
      <c r="BA24" s="404"/>
      <c r="BB24" s="404"/>
      <c r="BC24" s="404"/>
      <c r="BD24" s="404"/>
      <c r="BE24" s="404"/>
      <c r="BF24" s="404"/>
      <c r="BG24" s="404"/>
      <c r="BH24" s="404"/>
      <c r="BI24" s="404"/>
      <c r="BJ24" s="404"/>
      <c r="BK24" s="404"/>
      <c r="BL24" s="404"/>
      <c r="BM24" s="405"/>
      <c r="BN24" s="406">
        <v>5073000</v>
      </c>
      <c r="BO24" s="407"/>
      <c r="BP24" s="407"/>
      <c r="BQ24" s="407"/>
      <c r="BR24" s="407"/>
      <c r="BS24" s="407"/>
      <c r="BT24" s="407"/>
      <c r="BU24" s="408"/>
      <c r="BV24" s="406">
        <v>5073000</v>
      </c>
      <c r="BW24" s="407"/>
      <c r="BX24" s="407"/>
      <c r="BY24" s="407"/>
      <c r="BZ24" s="407"/>
      <c r="CA24" s="407"/>
      <c r="CB24" s="407"/>
      <c r="CC24" s="408"/>
      <c r="CD24" s="170"/>
      <c r="CE24" s="409"/>
      <c r="CF24" s="409"/>
      <c r="CG24" s="409"/>
      <c r="CH24" s="409"/>
      <c r="CI24" s="409"/>
      <c r="CJ24" s="409"/>
      <c r="CK24" s="409"/>
      <c r="CL24" s="409"/>
      <c r="CM24" s="409"/>
      <c r="CN24" s="409"/>
      <c r="CO24" s="409"/>
      <c r="CP24" s="409"/>
      <c r="CQ24" s="409"/>
      <c r="CR24" s="409"/>
      <c r="CS24" s="410"/>
      <c r="CT24" s="411"/>
      <c r="CU24" s="412"/>
      <c r="CV24" s="412"/>
      <c r="CW24" s="412"/>
      <c r="CX24" s="412"/>
      <c r="CY24" s="412"/>
      <c r="CZ24" s="412"/>
      <c r="DA24" s="413"/>
      <c r="DB24" s="411"/>
      <c r="DC24" s="412"/>
      <c r="DD24" s="412"/>
      <c r="DE24" s="412"/>
      <c r="DF24" s="412"/>
      <c r="DG24" s="412"/>
      <c r="DH24" s="412"/>
      <c r="DI24" s="413"/>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4" t="s">
        <v>161</v>
      </c>
      <c r="BA25" s="415"/>
      <c r="BB25" s="415"/>
      <c r="BC25" s="416"/>
      <c r="BD25" s="423" t="s">
        <v>44</v>
      </c>
      <c r="BE25" s="424"/>
      <c r="BF25" s="424"/>
      <c r="BG25" s="424"/>
      <c r="BH25" s="424"/>
      <c r="BI25" s="424"/>
      <c r="BJ25" s="424"/>
      <c r="BK25" s="424"/>
      <c r="BL25" s="424"/>
      <c r="BM25" s="425"/>
      <c r="BN25" s="426">
        <v>16209463</v>
      </c>
      <c r="BO25" s="427"/>
      <c r="BP25" s="427"/>
      <c r="BQ25" s="427"/>
      <c r="BR25" s="427"/>
      <c r="BS25" s="427"/>
      <c r="BT25" s="427"/>
      <c r="BU25" s="428"/>
      <c r="BV25" s="426">
        <v>15143658</v>
      </c>
      <c r="BW25" s="427"/>
      <c r="BX25" s="427"/>
      <c r="BY25" s="427"/>
      <c r="BZ25" s="427"/>
      <c r="CA25" s="427"/>
      <c r="CB25" s="427"/>
      <c r="CC25" s="428"/>
      <c r="CD25" s="170"/>
      <c r="CE25" s="409"/>
      <c r="CF25" s="409"/>
      <c r="CG25" s="409"/>
      <c r="CH25" s="409"/>
      <c r="CI25" s="409"/>
      <c r="CJ25" s="409"/>
      <c r="CK25" s="409"/>
      <c r="CL25" s="409"/>
      <c r="CM25" s="409"/>
      <c r="CN25" s="409"/>
      <c r="CO25" s="409"/>
      <c r="CP25" s="409"/>
      <c r="CQ25" s="409"/>
      <c r="CR25" s="409"/>
      <c r="CS25" s="410"/>
      <c r="CT25" s="411"/>
      <c r="CU25" s="412"/>
      <c r="CV25" s="412"/>
      <c r="CW25" s="412"/>
      <c r="CX25" s="412"/>
      <c r="CY25" s="412"/>
      <c r="CZ25" s="412"/>
      <c r="DA25" s="413"/>
      <c r="DB25" s="411"/>
      <c r="DC25" s="412"/>
      <c r="DD25" s="412"/>
      <c r="DE25" s="412"/>
      <c r="DF25" s="412"/>
      <c r="DG25" s="412"/>
      <c r="DH25" s="412"/>
      <c r="DI25" s="413"/>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7"/>
      <c r="BA26" s="418"/>
      <c r="BB26" s="418"/>
      <c r="BC26" s="419"/>
      <c r="BD26" s="429" t="s">
        <v>162</v>
      </c>
      <c r="BE26" s="430"/>
      <c r="BF26" s="430"/>
      <c r="BG26" s="430"/>
      <c r="BH26" s="430"/>
      <c r="BI26" s="430"/>
      <c r="BJ26" s="430"/>
      <c r="BK26" s="430"/>
      <c r="BL26" s="430"/>
      <c r="BM26" s="431"/>
      <c r="BN26" s="432">
        <v>18737022</v>
      </c>
      <c r="BO26" s="433"/>
      <c r="BP26" s="433"/>
      <c r="BQ26" s="433"/>
      <c r="BR26" s="433"/>
      <c r="BS26" s="433"/>
      <c r="BT26" s="433"/>
      <c r="BU26" s="434"/>
      <c r="BV26" s="432">
        <v>18731859</v>
      </c>
      <c r="BW26" s="433"/>
      <c r="BX26" s="433"/>
      <c r="BY26" s="433"/>
      <c r="BZ26" s="433"/>
      <c r="CA26" s="433"/>
      <c r="CB26" s="433"/>
      <c r="CC26" s="434"/>
      <c r="CD26" s="170"/>
      <c r="CE26" s="409"/>
      <c r="CF26" s="409"/>
      <c r="CG26" s="409"/>
      <c r="CH26" s="409"/>
      <c r="CI26" s="409"/>
      <c r="CJ26" s="409"/>
      <c r="CK26" s="409"/>
      <c r="CL26" s="409"/>
      <c r="CM26" s="409"/>
      <c r="CN26" s="409"/>
      <c r="CO26" s="409"/>
      <c r="CP26" s="409"/>
      <c r="CQ26" s="409"/>
      <c r="CR26" s="409"/>
      <c r="CS26" s="410"/>
      <c r="CT26" s="411"/>
      <c r="CU26" s="412"/>
      <c r="CV26" s="412"/>
      <c r="CW26" s="412"/>
      <c r="CX26" s="412"/>
      <c r="CY26" s="412"/>
      <c r="CZ26" s="412"/>
      <c r="DA26" s="413"/>
      <c r="DB26" s="411"/>
      <c r="DC26" s="412"/>
      <c r="DD26" s="412"/>
      <c r="DE26" s="412"/>
      <c r="DF26" s="412"/>
      <c r="DG26" s="412"/>
      <c r="DH26" s="412"/>
      <c r="DI26" s="413"/>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20"/>
      <c r="BA27" s="421"/>
      <c r="BB27" s="421"/>
      <c r="BC27" s="422"/>
      <c r="BD27" s="440" t="s">
        <v>46</v>
      </c>
      <c r="BE27" s="441"/>
      <c r="BF27" s="441"/>
      <c r="BG27" s="441"/>
      <c r="BH27" s="441"/>
      <c r="BI27" s="441"/>
      <c r="BJ27" s="441"/>
      <c r="BK27" s="441"/>
      <c r="BL27" s="441"/>
      <c r="BM27" s="442"/>
      <c r="BN27" s="406">
        <v>56216451</v>
      </c>
      <c r="BO27" s="407"/>
      <c r="BP27" s="407"/>
      <c r="BQ27" s="407"/>
      <c r="BR27" s="407"/>
      <c r="BS27" s="407"/>
      <c r="BT27" s="407"/>
      <c r="BU27" s="408"/>
      <c r="BV27" s="406">
        <v>53620042</v>
      </c>
      <c r="BW27" s="407"/>
      <c r="BX27" s="407"/>
      <c r="BY27" s="407"/>
      <c r="BZ27" s="407"/>
      <c r="CA27" s="407"/>
      <c r="CB27" s="407"/>
      <c r="CC27" s="408"/>
      <c r="CD27" s="190"/>
      <c r="CE27" s="435"/>
      <c r="CF27" s="435"/>
      <c r="CG27" s="435"/>
      <c r="CH27" s="435"/>
      <c r="CI27" s="435"/>
      <c r="CJ27" s="435"/>
      <c r="CK27" s="435"/>
      <c r="CL27" s="435"/>
      <c r="CM27" s="435"/>
      <c r="CN27" s="435"/>
      <c r="CO27" s="435"/>
      <c r="CP27" s="435"/>
      <c r="CQ27" s="435"/>
      <c r="CR27" s="435"/>
      <c r="CS27" s="436"/>
      <c r="CT27" s="437"/>
      <c r="CU27" s="438"/>
      <c r="CV27" s="438"/>
      <c r="CW27" s="438"/>
      <c r="CX27" s="438"/>
      <c r="CY27" s="438"/>
      <c r="CZ27" s="438"/>
      <c r="DA27" s="439"/>
      <c r="DB27" s="437"/>
      <c r="DC27" s="438"/>
      <c r="DD27" s="438"/>
      <c r="DE27" s="438"/>
      <c r="DF27" s="438"/>
      <c r="DG27" s="438"/>
      <c r="DH27" s="438"/>
      <c r="DI27" s="439"/>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1" t="s">
        <v>169</v>
      </c>
      <c r="D30" s="401"/>
      <c r="E30" s="402" t="s">
        <v>170</v>
      </c>
      <c r="F30" s="402"/>
      <c r="G30" s="402"/>
      <c r="H30" s="402"/>
      <c r="I30" s="402"/>
      <c r="J30" s="402"/>
      <c r="K30" s="402"/>
      <c r="L30" s="402"/>
      <c r="M30" s="402"/>
      <c r="N30" s="402"/>
      <c r="O30" s="402"/>
      <c r="P30" s="402"/>
      <c r="Q30" s="402"/>
      <c r="R30" s="402"/>
      <c r="S30" s="402"/>
      <c r="T30" s="176"/>
      <c r="U30" s="401" t="s">
        <v>171</v>
      </c>
      <c r="V30" s="401"/>
      <c r="W30" s="402" t="s">
        <v>170</v>
      </c>
      <c r="X30" s="402"/>
      <c r="Y30" s="402"/>
      <c r="Z30" s="402"/>
      <c r="AA30" s="402"/>
      <c r="AB30" s="402"/>
      <c r="AC30" s="402"/>
      <c r="AD30" s="402"/>
      <c r="AE30" s="402"/>
      <c r="AF30" s="402"/>
      <c r="AG30" s="402"/>
      <c r="AH30" s="402"/>
      <c r="AI30" s="402"/>
      <c r="AJ30" s="402"/>
      <c r="AK30" s="402"/>
      <c r="AL30" s="176"/>
      <c r="AM30" s="401" t="s">
        <v>172</v>
      </c>
      <c r="AN30" s="401"/>
      <c r="AO30" s="402" t="s">
        <v>173</v>
      </c>
      <c r="AP30" s="402"/>
      <c r="AQ30" s="402"/>
      <c r="AR30" s="402"/>
      <c r="AS30" s="402"/>
      <c r="AT30" s="402"/>
      <c r="AU30" s="402"/>
      <c r="AV30" s="402"/>
      <c r="AW30" s="402"/>
      <c r="AX30" s="402"/>
      <c r="AY30" s="402"/>
      <c r="AZ30" s="402"/>
      <c r="BA30" s="402"/>
      <c r="BB30" s="402"/>
      <c r="BC30" s="402"/>
      <c r="BD30" s="201"/>
      <c r="BE30" s="401" t="s">
        <v>172</v>
      </c>
      <c r="BF30" s="401"/>
      <c r="BG30" s="402" t="s">
        <v>174</v>
      </c>
      <c r="BH30" s="402"/>
      <c r="BI30" s="402"/>
      <c r="BJ30" s="402"/>
      <c r="BK30" s="402"/>
      <c r="BL30" s="402"/>
      <c r="BM30" s="402"/>
      <c r="BN30" s="402"/>
      <c r="BO30" s="402"/>
      <c r="BP30" s="402"/>
      <c r="BQ30" s="402"/>
      <c r="BR30" s="402"/>
      <c r="BS30" s="402"/>
      <c r="BT30" s="402"/>
      <c r="BU30" s="402"/>
      <c r="BV30" s="202"/>
      <c r="BW30" s="401" t="s">
        <v>172</v>
      </c>
      <c r="BX30" s="401"/>
      <c r="BY30" s="402" t="s">
        <v>175</v>
      </c>
      <c r="BZ30" s="402"/>
      <c r="CA30" s="402"/>
      <c r="CB30" s="402"/>
      <c r="CC30" s="402"/>
      <c r="CD30" s="402"/>
      <c r="CE30" s="402"/>
      <c r="CF30" s="402"/>
      <c r="CG30" s="402"/>
      <c r="CH30" s="402"/>
      <c r="CI30" s="402"/>
      <c r="CJ30" s="402"/>
      <c r="CK30" s="402"/>
      <c r="CL30" s="402"/>
      <c r="CM30" s="402"/>
      <c r="CN30" s="176"/>
      <c r="CO30" s="401" t="s">
        <v>176</v>
      </c>
      <c r="CP30" s="401"/>
      <c r="CQ30" s="402" t="s">
        <v>177</v>
      </c>
      <c r="CR30" s="402"/>
      <c r="CS30" s="402"/>
      <c r="CT30" s="402"/>
      <c r="CU30" s="402"/>
      <c r="CV30" s="402"/>
      <c r="CW30" s="402"/>
      <c r="CX30" s="402"/>
      <c r="CY30" s="402"/>
      <c r="CZ30" s="402"/>
      <c r="DA30" s="402"/>
      <c r="DB30" s="402"/>
      <c r="DC30" s="402"/>
      <c r="DD30" s="402"/>
      <c r="DE30" s="402"/>
      <c r="DF30" s="176"/>
      <c r="DG30" s="400" t="s">
        <v>178</v>
      </c>
      <c r="DH30" s="400"/>
      <c r="DI30" s="203"/>
      <c r="DJ30" s="158"/>
      <c r="DK30" s="158"/>
      <c r="DL30" s="158"/>
      <c r="DM30" s="158"/>
      <c r="DN30" s="158"/>
      <c r="DO30" s="158"/>
    </row>
    <row r="31" spans="1:119" ht="32.25" customHeight="1" x14ac:dyDescent="0.2">
      <c r="A31" s="159"/>
      <c r="B31" s="199"/>
      <c r="C31" s="398">
        <f>IF(E31="","",1)</f>
        <v>1</v>
      </c>
      <c r="D31" s="398"/>
      <c r="E31" s="397" t="str">
        <f>IF('各会計、関係団体の財政状況及び健全化判断比率'!B7="","",'各会計、関係団体の財政状況及び健全化判断比率'!B7)</f>
        <v>一般会計</v>
      </c>
      <c r="F31" s="397"/>
      <c r="G31" s="397"/>
      <c r="H31" s="397"/>
      <c r="I31" s="397"/>
      <c r="J31" s="397"/>
      <c r="K31" s="397"/>
      <c r="L31" s="397"/>
      <c r="M31" s="397"/>
      <c r="N31" s="397"/>
      <c r="O31" s="397"/>
      <c r="P31" s="397"/>
      <c r="Q31" s="397"/>
      <c r="R31" s="397"/>
      <c r="S31" s="397"/>
      <c r="T31" s="200"/>
      <c r="U31" s="398">
        <f>IF(W31="","",MAX(C31:D40)+1)</f>
        <v>11</v>
      </c>
      <c r="V31" s="398"/>
      <c r="W31" s="397" t="str">
        <f>IF('各会計、関係団体の財政状況及び健全化判断比率'!B28="","",'各会計、関係団体の財政状況及び健全化判断比率'!B28)</f>
        <v>青森県駐車場事業特別会計</v>
      </c>
      <c r="X31" s="397"/>
      <c r="Y31" s="397"/>
      <c r="Z31" s="397"/>
      <c r="AA31" s="397"/>
      <c r="AB31" s="397"/>
      <c r="AC31" s="397"/>
      <c r="AD31" s="397"/>
      <c r="AE31" s="397"/>
      <c r="AF31" s="397"/>
      <c r="AG31" s="397"/>
      <c r="AH31" s="397"/>
      <c r="AI31" s="397"/>
      <c r="AJ31" s="397"/>
      <c r="AK31" s="397"/>
      <c r="AL31" s="200"/>
      <c r="AM31" s="398">
        <f>IF(AO31="","",MAX(C31:D40,U31:V40)+1)</f>
        <v>13</v>
      </c>
      <c r="AN31" s="398"/>
      <c r="AO31" s="397" t="str">
        <f>IF('各会計、関係団体の財政状況及び健全化判断比率'!B30="","",'各会計、関係団体の財政状況及び健全化判断比率'!B30)</f>
        <v>青森県病院事業会計</v>
      </c>
      <c r="AP31" s="397"/>
      <c r="AQ31" s="397"/>
      <c r="AR31" s="397"/>
      <c r="AS31" s="397"/>
      <c r="AT31" s="397"/>
      <c r="AU31" s="397"/>
      <c r="AV31" s="397"/>
      <c r="AW31" s="397"/>
      <c r="AX31" s="397"/>
      <c r="AY31" s="397"/>
      <c r="AZ31" s="397"/>
      <c r="BA31" s="397"/>
      <c r="BB31" s="397"/>
      <c r="BC31" s="397"/>
      <c r="BD31" s="200"/>
      <c r="BE31" s="398">
        <f>IF(BG31="","",MAX(C31:D40,U31:V40,AM31:AN40)+1)</f>
        <v>15</v>
      </c>
      <c r="BF31" s="398"/>
      <c r="BG31" s="397" t="str">
        <f>IF('各会計、関係団体の財政状況及び健全化判断比率'!B32="","",'各会計、関係団体の財政状況及び健全化判断比率'!B32)</f>
        <v>青森県下水道事業特別会計</v>
      </c>
      <c r="BH31" s="397"/>
      <c r="BI31" s="397"/>
      <c r="BJ31" s="397"/>
      <c r="BK31" s="397"/>
      <c r="BL31" s="397"/>
      <c r="BM31" s="397"/>
      <c r="BN31" s="397"/>
      <c r="BO31" s="397"/>
      <c r="BP31" s="397"/>
      <c r="BQ31" s="397"/>
      <c r="BR31" s="397"/>
      <c r="BS31" s="397"/>
      <c r="BT31" s="397"/>
      <c r="BU31" s="397"/>
      <c r="BV31" s="200"/>
      <c r="BW31" s="398">
        <f>IF(BY31="","",MAX(C31:D40,U31:V40,AM31:AN40,BE31:BF40)+1)</f>
        <v>17</v>
      </c>
      <c r="BX31" s="398"/>
      <c r="BY31" s="397" t="str">
        <f>IF('各会計、関係団体の財政状況及び健全化判断比率'!B68="","",'各会計、関係団体の財政状況及び健全化判断比率'!B68)</f>
        <v>青森県新産業都市建設事業団</v>
      </c>
      <c r="BZ31" s="397"/>
      <c r="CA31" s="397"/>
      <c r="CB31" s="397"/>
      <c r="CC31" s="397"/>
      <c r="CD31" s="397"/>
      <c r="CE31" s="397"/>
      <c r="CF31" s="397"/>
      <c r="CG31" s="397"/>
      <c r="CH31" s="397"/>
      <c r="CI31" s="397"/>
      <c r="CJ31" s="397"/>
      <c r="CK31" s="397"/>
      <c r="CL31" s="397"/>
      <c r="CM31" s="397"/>
      <c r="CN31" s="200"/>
      <c r="CO31" s="398">
        <f>IF(CQ31="","",MAX(C31:D40,U31:V40,AM31:AN40,BE31:BF40,BW31:BX40)+1)</f>
        <v>18</v>
      </c>
      <c r="CP31" s="398"/>
      <c r="CQ31" s="397" t="str">
        <f>IF('各会計、関係団体の財政状況及び健全化判断比率'!BS7="","",'各会計、関係団体の財政状況及び健全化判断比率'!BS7)</f>
        <v>公益財団法人21あおもり産業総合支援センター</v>
      </c>
      <c r="CR31" s="397"/>
      <c r="CS31" s="397"/>
      <c r="CT31" s="397"/>
      <c r="CU31" s="397"/>
      <c r="CV31" s="397"/>
      <c r="CW31" s="397"/>
      <c r="CX31" s="397"/>
      <c r="CY31" s="397"/>
      <c r="CZ31" s="397"/>
      <c r="DA31" s="397"/>
      <c r="DB31" s="397"/>
      <c r="DC31" s="397"/>
      <c r="DD31" s="397"/>
      <c r="DE31" s="397"/>
      <c r="DF31" s="192"/>
      <c r="DG31" s="399" t="str">
        <f>IF('各会計、関係団体の財政状況及び健全化判断比率'!BR7="","",'各会計、関係団体の財政状況及び健全化判断比率'!BR7)</f>
        <v>○</v>
      </c>
      <c r="DH31" s="399"/>
      <c r="DI31" s="203"/>
      <c r="DJ31" s="158"/>
      <c r="DK31" s="158"/>
      <c r="DL31" s="158"/>
      <c r="DM31" s="158"/>
      <c r="DN31" s="158"/>
      <c r="DO31" s="158"/>
    </row>
    <row r="32" spans="1:119" ht="32.25" customHeight="1" x14ac:dyDescent="0.2">
      <c r="A32" s="159"/>
      <c r="B32" s="199"/>
      <c r="C32" s="398">
        <f>IF(E32="","",C31+1)</f>
        <v>2</v>
      </c>
      <c r="D32" s="398"/>
      <c r="E32" s="397" t="str">
        <f>IF('各会計、関係団体の財政状況及び健全化判断比率'!B8="","",'各会計、関係団体の財政状況及び健全化判断比率'!B8)</f>
        <v>青森県公債費特別会計</v>
      </c>
      <c r="F32" s="397"/>
      <c r="G32" s="397"/>
      <c r="H32" s="397"/>
      <c r="I32" s="397"/>
      <c r="J32" s="397"/>
      <c r="K32" s="397"/>
      <c r="L32" s="397"/>
      <c r="M32" s="397"/>
      <c r="N32" s="397"/>
      <c r="O32" s="397"/>
      <c r="P32" s="397"/>
      <c r="Q32" s="397"/>
      <c r="R32" s="397"/>
      <c r="S32" s="397"/>
      <c r="T32" s="200"/>
      <c r="U32" s="398">
        <f t="shared" ref="U32:U40" si="0">IF(W32="","",U31+1)</f>
        <v>12</v>
      </c>
      <c r="V32" s="398"/>
      <c r="W32" s="397" t="str">
        <f>IF('各会計、関係団体の財政状況及び健全化判断比率'!B29="","",'各会計、関係団体の財政状況及び健全化判断比率'!B29)</f>
        <v>国民健康保険特別会計</v>
      </c>
      <c r="X32" s="397"/>
      <c r="Y32" s="397"/>
      <c r="Z32" s="397"/>
      <c r="AA32" s="397"/>
      <c r="AB32" s="397"/>
      <c r="AC32" s="397"/>
      <c r="AD32" s="397"/>
      <c r="AE32" s="397"/>
      <c r="AF32" s="397"/>
      <c r="AG32" s="397"/>
      <c r="AH32" s="397"/>
      <c r="AI32" s="397"/>
      <c r="AJ32" s="397"/>
      <c r="AK32" s="397"/>
      <c r="AL32" s="200"/>
      <c r="AM32" s="398">
        <f t="shared" ref="AM32:AM40" si="1">IF(AO32="","",AM31+1)</f>
        <v>14</v>
      </c>
      <c r="AN32" s="398"/>
      <c r="AO32" s="397" t="str">
        <f>IF('各会計、関係団体の財政状況及び健全化判断比率'!B31="","",'各会計、関係団体の財政状況及び健全化判断比率'!B31)</f>
        <v>青森県工業用水道事業会計</v>
      </c>
      <c r="AP32" s="397"/>
      <c r="AQ32" s="397"/>
      <c r="AR32" s="397"/>
      <c r="AS32" s="397"/>
      <c r="AT32" s="397"/>
      <c r="AU32" s="397"/>
      <c r="AV32" s="397"/>
      <c r="AW32" s="397"/>
      <c r="AX32" s="397"/>
      <c r="AY32" s="397"/>
      <c r="AZ32" s="397"/>
      <c r="BA32" s="397"/>
      <c r="BB32" s="397"/>
      <c r="BC32" s="397"/>
      <c r="BD32" s="200"/>
      <c r="BE32" s="398">
        <f t="shared" ref="BE32:BE40" si="2">IF(BG32="","",BE31+1)</f>
        <v>16</v>
      </c>
      <c r="BF32" s="398"/>
      <c r="BG32" s="397" t="str">
        <f>IF('各会計、関係団体の財政状況及び健全化判断比率'!B33="","",'各会計、関係団体の財政状況及び健全化判断比率'!B33)</f>
        <v>青森県港湾整備事業特別会計</v>
      </c>
      <c r="BH32" s="397"/>
      <c r="BI32" s="397"/>
      <c r="BJ32" s="397"/>
      <c r="BK32" s="397"/>
      <c r="BL32" s="397"/>
      <c r="BM32" s="397"/>
      <c r="BN32" s="397"/>
      <c r="BO32" s="397"/>
      <c r="BP32" s="397"/>
      <c r="BQ32" s="397"/>
      <c r="BR32" s="397"/>
      <c r="BS32" s="397"/>
      <c r="BT32" s="397"/>
      <c r="BU32" s="397"/>
      <c r="BV32" s="200"/>
      <c r="BW32" s="398" t="str">
        <f t="shared" ref="BW32:BW40" si="3">IF(BY32="","",BW31+1)</f>
        <v/>
      </c>
      <c r="BX32" s="398"/>
      <c r="BY32" s="397" t="str">
        <f>IF('各会計、関係団体の財政状況及び健全化判断比率'!B69="","",'各会計、関係団体の財政状況及び健全化判断比率'!B69)</f>
        <v/>
      </c>
      <c r="BZ32" s="397"/>
      <c r="CA32" s="397"/>
      <c r="CB32" s="397"/>
      <c r="CC32" s="397"/>
      <c r="CD32" s="397"/>
      <c r="CE32" s="397"/>
      <c r="CF32" s="397"/>
      <c r="CG32" s="397"/>
      <c r="CH32" s="397"/>
      <c r="CI32" s="397"/>
      <c r="CJ32" s="397"/>
      <c r="CK32" s="397"/>
      <c r="CL32" s="397"/>
      <c r="CM32" s="397"/>
      <c r="CN32" s="200"/>
      <c r="CO32" s="398">
        <f t="shared" ref="CO32:CO40" si="4">IF(CQ32="","",CO31+1)</f>
        <v>19</v>
      </c>
      <c r="CP32" s="398"/>
      <c r="CQ32" s="397" t="str">
        <f>IF('各会計、関係団体の財政状況及び健全化判断比率'!BS8="","",'各会計、関係団体の財政状況及び健全化判断比率'!BS8)</f>
        <v>公益社団法人あおもり農林業支援センター</v>
      </c>
      <c r="CR32" s="397"/>
      <c r="CS32" s="397"/>
      <c r="CT32" s="397"/>
      <c r="CU32" s="397"/>
      <c r="CV32" s="397"/>
      <c r="CW32" s="397"/>
      <c r="CX32" s="397"/>
      <c r="CY32" s="397"/>
      <c r="CZ32" s="397"/>
      <c r="DA32" s="397"/>
      <c r="DB32" s="397"/>
      <c r="DC32" s="397"/>
      <c r="DD32" s="397"/>
      <c r="DE32" s="397"/>
      <c r="DF32" s="192"/>
      <c r="DG32" s="399" t="str">
        <f>IF('各会計、関係団体の財政状況及び健全化判断比率'!BR8="","",'各会計、関係団体の財政状況及び健全化判断比率'!BR8)</f>
        <v>○</v>
      </c>
      <c r="DH32" s="399"/>
      <c r="DI32" s="203"/>
      <c r="DJ32" s="158"/>
      <c r="DK32" s="158"/>
      <c r="DL32" s="158"/>
      <c r="DM32" s="158"/>
      <c r="DN32" s="158"/>
      <c r="DO32" s="158"/>
    </row>
    <row r="33" spans="1:119" ht="32.25" customHeight="1" x14ac:dyDescent="0.2">
      <c r="A33" s="159"/>
      <c r="B33" s="199"/>
      <c r="C33" s="398">
        <f>IF(E33="","",C32+1)</f>
        <v>3</v>
      </c>
      <c r="D33" s="398"/>
      <c r="E33" s="397" t="str">
        <f>IF('各会計、関係団体の財政状況及び健全化判断比率'!B9="","",'各会計、関係団体の財政状況及び健全化判断比率'!B9)</f>
        <v>青森県療育福祉・医療療育センター特別会計</v>
      </c>
      <c r="F33" s="397"/>
      <c r="G33" s="397"/>
      <c r="H33" s="397"/>
      <c r="I33" s="397"/>
      <c r="J33" s="397"/>
      <c r="K33" s="397"/>
      <c r="L33" s="397"/>
      <c r="M33" s="397"/>
      <c r="N33" s="397"/>
      <c r="O33" s="397"/>
      <c r="P33" s="397"/>
      <c r="Q33" s="397"/>
      <c r="R33" s="397"/>
      <c r="S33" s="397"/>
      <c r="T33" s="200"/>
      <c r="U33" s="398" t="str">
        <f t="shared" si="0"/>
        <v/>
      </c>
      <c r="V33" s="398"/>
      <c r="W33" s="397"/>
      <c r="X33" s="397"/>
      <c r="Y33" s="397"/>
      <c r="Z33" s="397"/>
      <c r="AA33" s="397"/>
      <c r="AB33" s="397"/>
      <c r="AC33" s="397"/>
      <c r="AD33" s="397"/>
      <c r="AE33" s="397"/>
      <c r="AF33" s="397"/>
      <c r="AG33" s="397"/>
      <c r="AH33" s="397"/>
      <c r="AI33" s="397"/>
      <c r="AJ33" s="397"/>
      <c r="AK33" s="397"/>
      <c r="AL33" s="200"/>
      <c r="AM33" s="398" t="str">
        <f t="shared" si="1"/>
        <v/>
      </c>
      <c r="AN33" s="398"/>
      <c r="AO33" s="397"/>
      <c r="AP33" s="397"/>
      <c r="AQ33" s="397"/>
      <c r="AR33" s="397"/>
      <c r="AS33" s="397"/>
      <c r="AT33" s="397"/>
      <c r="AU33" s="397"/>
      <c r="AV33" s="397"/>
      <c r="AW33" s="397"/>
      <c r="AX33" s="397"/>
      <c r="AY33" s="397"/>
      <c r="AZ33" s="397"/>
      <c r="BA33" s="397"/>
      <c r="BB33" s="397"/>
      <c r="BC33" s="397"/>
      <c r="BD33" s="200"/>
      <c r="BE33" s="398" t="str">
        <f t="shared" si="2"/>
        <v/>
      </c>
      <c r="BF33" s="398"/>
      <c r="BG33" s="397"/>
      <c r="BH33" s="397"/>
      <c r="BI33" s="397"/>
      <c r="BJ33" s="397"/>
      <c r="BK33" s="397"/>
      <c r="BL33" s="397"/>
      <c r="BM33" s="397"/>
      <c r="BN33" s="397"/>
      <c r="BO33" s="397"/>
      <c r="BP33" s="397"/>
      <c r="BQ33" s="397"/>
      <c r="BR33" s="397"/>
      <c r="BS33" s="397"/>
      <c r="BT33" s="397"/>
      <c r="BU33" s="397"/>
      <c r="BV33" s="200"/>
      <c r="BW33" s="398" t="str">
        <f t="shared" si="3"/>
        <v/>
      </c>
      <c r="BX33" s="398"/>
      <c r="BY33" s="397" t="str">
        <f>IF('各会計、関係団体の財政状況及び健全化判断比率'!B70="","",'各会計、関係団体の財政状況及び健全化判断比率'!B70)</f>
        <v/>
      </c>
      <c r="BZ33" s="397"/>
      <c r="CA33" s="397"/>
      <c r="CB33" s="397"/>
      <c r="CC33" s="397"/>
      <c r="CD33" s="397"/>
      <c r="CE33" s="397"/>
      <c r="CF33" s="397"/>
      <c r="CG33" s="397"/>
      <c r="CH33" s="397"/>
      <c r="CI33" s="397"/>
      <c r="CJ33" s="397"/>
      <c r="CK33" s="397"/>
      <c r="CL33" s="397"/>
      <c r="CM33" s="397"/>
      <c r="CN33" s="200"/>
      <c r="CO33" s="398">
        <f t="shared" si="4"/>
        <v>20</v>
      </c>
      <c r="CP33" s="398"/>
      <c r="CQ33" s="397" t="str">
        <f>IF('各会計、関係団体の財政状況及び健全化判断比率'!BS9="","",'各会計、関係団体の財政状況及び健全化判断比率'!BS9)</f>
        <v>青森県土地開発公社</v>
      </c>
      <c r="CR33" s="397"/>
      <c r="CS33" s="397"/>
      <c r="CT33" s="397"/>
      <c r="CU33" s="397"/>
      <c r="CV33" s="397"/>
      <c r="CW33" s="397"/>
      <c r="CX33" s="397"/>
      <c r="CY33" s="397"/>
      <c r="CZ33" s="397"/>
      <c r="DA33" s="397"/>
      <c r="DB33" s="397"/>
      <c r="DC33" s="397"/>
      <c r="DD33" s="397"/>
      <c r="DE33" s="397"/>
      <c r="DF33" s="192"/>
      <c r="DG33" s="399" t="str">
        <f>IF('各会計、関係団体の財政状況及び健全化判断比率'!BR9="","",'各会計、関係団体の財政状況及び健全化判断比率'!BR9)</f>
        <v>○</v>
      </c>
      <c r="DH33" s="399"/>
      <c r="DI33" s="203"/>
      <c r="DJ33" s="158"/>
      <c r="DK33" s="158"/>
      <c r="DL33" s="158"/>
      <c r="DM33" s="158"/>
      <c r="DN33" s="158"/>
      <c r="DO33" s="158"/>
    </row>
    <row r="34" spans="1:119" ht="32.25" customHeight="1" x14ac:dyDescent="0.2">
      <c r="A34" s="159"/>
      <c r="B34" s="199"/>
      <c r="C34" s="398">
        <f>IF(E34="","",C33+1)</f>
        <v>4</v>
      </c>
      <c r="D34" s="398"/>
      <c r="E34" s="397" t="str">
        <f>IF('各会計、関係団体の財政状況及び健全化判断比率'!B10="","",'各会計、関係団体の財政状況及び健全化判断比率'!B10)</f>
        <v>青森県公共用地先行取得特別会計</v>
      </c>
      <c r="F34" s="397"/>
      <c r="G34" s="397"/>
      <c r="H34" s="397"/>
      <c r="I34" s="397"/>
      <c r="J34" s="397"/>
      <c r="K34" s="397"/>
      <c r="L34" s="397"/>
      <c r="M34" s="397"/>
      <c r="N34" s="397"/>
      <c r="O34" s="397"/>
      <c r="P34" s="397"/>
      <c r="Q34" s="397"/>
      <c r="R34" s="397"/>
      <c r="S34" s="397"/>
      <c r="T34" s="200"/>
      <c r="U34" s="398" t="str">
        <f t="shared" si="0"/>
        <v/>
      </c>
      <c r="V34" s="398"/>
      <c r="W34" s="397"/>
      <c r="X34" s="397"/>
      <c r="Y34" s="397"/>
      <c r="Z34" s="397"/>
      <c r="AA34" s="397"/>
      <c r="AB34" s="397"/>
      <c r="AC34" s="397"/>
      <c r="AD34" s="397"/>
      <c r="AE34" s="397"/>
      <c r="AF34" s="397"/>
      <c r="AG34" s="397"/>
      <c r="AH34" s="397"/>
      <c r="AI34" s="397"/>
      <c r="AJ34" s="397"/>
      <c r="AK34" s="397"/>
      <c r="AL34" s="200"/>
      <c r="AM34" s="398" t="str">
        <f t="shared" si="1"/>
        <v/>
      </c>
      <c r="AN34" s="398"/>
      <c r="AO34" s="397"/>
      <c r="AP34" s="397"/>
      <c r="AQ34" s="397"/>
      <c r="AR34" s="397"/>
      <c r="AS34" s="397"/>
      <c r="AT34" s="397"/>
      <c r="AU34" s="397"/>
      <c r="AV34" s="397"/>
      <c r="AW34" s="397"/>
      <c r="AX34" s="397"/>
      <c r="AY34" s="397"/>
      <c r="AZ34" s="397"/>
      <c r="BA34" s="397"/>
      <c r="BB34" s="397"/>
      <c r="BC34" s="397"/>
      <c r="BD34" s="200"/>
      <c r="BE34" s="398" t="str">
        <f t="shared" si="2"/>
        <v/>
      </c>
      <c r="BF34" s="398"/>
      <c r="BG34" s="397"/>
      <c r="BH34" s="397"/>
      <c r="BI34" s="397"/>
      <c r="BJ34" s="397"/>
      <c r="BK34" s="397"/>
      <c r="BL34" s="397"/>
      <c r="BM34" s="397"/>
      <c r="BN34" s="397"/>
      <c r="BO34" s="397"/>
      <c r="BP34" s="397"/>
      <c r="BQ34" s="397"/>
      <c r="BR34" s="397"/>
      <c r="BS34" s="397"/>
      <c r="BT34" s="397"/>
      <c r="BU34" s="397"/>
      <c r="BV34" s="200"/>
      <c r="BW34" s="398" t="str">
        <f t="shared" si="3"/>
        <v/>
      </c>
      <c r="BX34" s="398"/>
      <c r="BY34" s="397" t="str">
        <f>IF('各会計、関係団体の財政状況及び健全化判断比率'!B71="","",'各会計、関係団体の財政状況及び健全化判断比率'!B71)</f>
        <v/>
      </c>
      <c r="BZ34" s="397"/>
      <c r="CA34" s="397"/>
      <c r="CB34" s="397"/>
      <c r="CC34" s="397"/>
      <c r="CD34" s="397"/>
      <c r="CE34" s="397"/>
      <c r="CF34" s="397"/>
      <c r="CG34" s="397"/>
      <c r="CH34" s="397"/>
      <c r="CI34" s="397"/>
      <c r="CJ34" s="397"/>
      <c r="CK34" s="397"/>
      <c r="CL34" s="397"/>
      <c r="CM34" s="397"/>
      <c r="CN34" s="200"/>
      <c r="CO34" s="398">
        <f t="shared" si="4"/>
        <v>21</v>
      </c>
      <c r="CP34" s="398"/>
      <c r="CQ34" s="397" t="str">
        <f>IF('各会計、関係団体の財政状況及び健全化判断比率'!BS10="","",'各会計、関係団体の財政状況及び健全化判断比率'!BS10)</f>
        <v>公益財団法人青森県建設技術センター</v>
      </c>
      <c r="CR34" s="397"/>
      <c r="CS34" s="397"/>
      <c r="CT34" s="397"/>
      <c r="CU34" s="397"/>
      <c r="CV34" s="397"/>
      <c r="CW34" s="397"/>
      <c r="CX34" s="397"/>
      <c r="CY34" s="397"/>
      <c r="CZ34" s="397"/>
      <c r="DA34" s="397"/>
      <c r="DB34" s="397"/>
      <c r="DC34" s="397"/>
      <c r="DD34" s="397"/>
      <c r="DE34" s="397"/>
      <c r="DF34" s="192"/>
      <c r="DG34" s="399" t="str">
        <f>IF('各会計、関係団体の財政状況及び健全化判断比率'!BR10="","",'各会計、関係団体の財政状況及び健全化判断比率'!BR10)</f>
        <v/>
      </c>
      <c r="DH34" s="399"/>
      <c r="DI34" s="203"/>
      <c r="DJ34" s="158"/>
      <c r="DK34" s="158"/>
      <c r="DL34" s="158"/>
      <c r="DM34" s="158"/>
      <c r="DN34" s="158"/>
      <c r="DO34" s="158"/>
    </row>
    <row r="35" spans="1:119" ht="32.25" customHeight="1" x14ac:dyDescent="0.2">
      <c r="A35" s="159"/>
      <c r="B35" s="199"/>
      <c r="C35" s="398">
        <f t="shared" ref="C35:C40" si="5">IF(E35="","",C34+1)</f>
        <v>5</v>
      </c>
      <c r="D35" s="398"/>
      <c r="E35" s="397" t="str">
        <f>IF('各会計、関係団体の財政状況及び健全化判断比率'!B11="","",'各会計、関係団体の財政状況及び健全化判断比率'!B11)</f>
        <v>青森県証紙特別会計</v>
      </c>
      <c r="F35" s="397"/>
      <c r="G35" s="397"/>
      <c r="H35" s="397"/>
      <c r="I35" s="397"/>
      <c r="J35" s="397"/>
      <c r="K35" s="397"/>
      <c r="L35" s="397"/>
      <c r="M35" s="397"/>
      <c r="N35" s="397"/>
      <c r="O35" s="397"/>
      <c r="P35" s="397"/>
      <c r="Q35" s="397"/>
      <c r="R35" s="397"/>
      <c r="S35" s="397"/>
      <c r="T35" s="200"/>
      <c r="U35" s="398" t="str">
        <f t="shared" si="0"/>
        <v/>
      </c>
      <c r="V35" s="398"/>
      <c r="W35" s="397"/>
      <c r="X35" s="397"/>
      <c r="Y35" s="397"/>
      <c r="Z35" s="397"/>
      <c r="AA35" s="397"/>
      <c r="AB35" s="397"/>
      <c r="AC35" s="397"/>
      <c r="AD35" s="397"/>
      <c r="AE35" s="397"/>
      <c r="AF35" s="397"/>
      <c r="AG35" s="397"/>
      <c r="AH35" s="397"/>
      <c r="AI35" s="397"/>
      <c r="AJ35" s="397"/>
      <c r="AK35" s="397"/>
      <c r="AL35" s="200"/>
      <c r="AM35" s="398" t="str">
        <f t="shared" si="1"/>
        <v/>
      </c>
      <c r="AN35" s="398"/>
      <c r="AO35" s="397"/>
      <c r="AP35" s="397"/>
      <c r="AQ35" s="397"/>
      <c r="AR35" s="397"/>
      <c r="AS35" s="397"/>
      <c r="AT35" s="397"/>
      <c r="AU35" s="397"/>
      <c r="AV35" s="397"/>
      <c r="AW35" s="397"/>
      <c r="AX35" s="397"/>
      <c r="AY35" s="397"/>
      <c r="AZ35" s="397"/>
      <c r="BA35" s="397"/>
      <c r="BB35" s="397"/>
      <c r="BC35" s="397"/>
      <c r="BD35" s="200"/>
      <c r="BE35" s="398" t="str">
        <f t="shared" si="2"/>
        <v/>
      </c>
      <c r="BF35" s="398"/>
      <c r="BG35" s="397"/>
      <c r="BH35" s="397"/>
      <c r="BI35" s="397"/>
      <c r="BJ35" s="397"/>
      <c r="BK35" s="397"/>
      <c r="BL35" s="397"/>
      <c r="BM35" s="397"/>
      <c r="BN35" s="397"/>
      <c r="BO35" s="397"/>
      <c r="BP35" s="397"/>
      <c r="BQ35" s="397"/>
      <c r="BR35" s="397"/>
      <c r="BS35" s="397"/>
      <c r="BT35" s="397"/>
      <c r="BU35" s="397"/>
      <c r="BV35" s="200"/>
      <c r="BW35" s="398" t="str">
        <f t="shared" si="3"/>
        <v/>
      </c>
      <c r="BX35" s="398"/>
      <c r="BY35" s="397" t="str">
        <f>IF('各会計、関係団体の財政状況及び健全化判断比率'!B72="","",'各会計、関係団体の財政状況及び健全化判断比率'!B72)</f>
        <v/>
      </c>
      <c r="BZ35" s="397"/>
      <c r="CA35" s="397"/>
      <c r="CB35" s="397"/>
      <c r="CC35" s="397"/>
      <c r="CD35" s="397"/>
      <c r="CE35" s="397"/>
      <c r="CF35" s="397"/>
      <c r="CG35" s="397"/>
      <c r="CH35" s="397"/>
      <c r="CI35" s="397"/>
      <c r="CJ35" s="397"/>
      <c r="CK35" s="397"/>
      <c r="CL35" s="397"/>
      <c r="CM35" s="397"/>
      <c r="CN35" s="200"/>
      <c r="CO35" s="398">
        <f t="shared" si="4"/>
        <v>22</v>
      </c>
      <c r="CP35" s="398"/>
      <c r="CQ35" s="397" t="str">
        <f>IF('各会計、関係団体の財政状況及び健全化判断比率'!BS11="","",'各会計、関係団体の財政状況及び健全化判断比率'!BS11)</f>
        <v>青森県道路公社</v>
      </c>
      <c r="CR35" s="397"/>
      <c r="CS35" s="397"/>
      <c r="CT35" s="397"/>
      <c r="CU35" s="397"/>
      <c r="CV35" s="397"/>
      <c r="CW35" s="397"/>
      <c r="CX35" s="397"/>
      <c r="CY35" s="397"/>
      <c r="CZ35" s="397"/>
      <c r="DA35" s="397"/>
      <c r="DB35" s="397"/>
      <c r="DC35" s="397"/>
      <c r="DD35" s="397"/>
      <c r="DE35" s="397"/>
      <c r="DF35" s="192"/>
      <c r="DG35" s="399" t="str">
        <f>IF('各会計、関係団体の財政状況及び健全化判断比率'!BR11="","",'各会計、関係団体の財政状況及び健全化判断比率'!BR11)</f>
        <v>○</v>
      </c>
      <c r="DH35" s="399"/>
      <c r="DI35" s="203"/>
      <c r="DJ35" s="158"/>
      <c r="DK35" s="158"/>
      <c r="DL35" s="158"/>
      <c r="DM35" s="158"/>
      <c r="DN35" s="158"/>
      <c r="DO35" s="158"/>
    </row>
    <row r="36" spans="1:119" ht="32.25" customHeight="1" x14ac:dyDescent="0.2">
      <c r="A36" s="159"/>
      <c r="B36" s="199"/>
      <c r="C36" s="398">
        <f t="shared" si="5"/>
        <v>6</v>
      </c>
      <c r="D36" s="398"/>
      <c r="E36" s="397" t="str">
        <f>IF('各会計、関係団体の財政状況及び健全化判断比率'!B12="","",'各会計、関係団体の財政状況及び健全化判断比率'!B12)</f>
        <v>青森県管理特別会計</v>
      </c>
      <c r="F36" s="397"/>
      <c r="G36" s="397"/>
      <c r="H36" s="397"/>
      <c r="I36" s="397"/>
      <c r="J36" s="397"/>
      <c r="K36" s="397"/>
      <c r="L36" s="397"/>
      <c r="M36" s="397"/>
      <c r="N36" s="397"/>
      <c r="O36" s="397"/>
      <c r="P36" s="397"/>
      <c r="Q36" s="397"/>
      <c r="R36" s="397"/>
      <c r="S36" s="397"/>
      <c r="T36" s="200"/>
      <c r="U36" s="398" t="str">
        <f t="shared" si="0"/>
        <v/>
      </c>
      <c r="V36" s="398"/>
      <c r="W36" s="397"/>
      <c r="X36" s="397"/>
      <c r="Y36" s="397"/>
      <c r="Z36" s="397"/>
      <c r="AA36" s="397"/>
      <c r="AB36" s="397"/>
      <c r="AC36" s="397"/>
      <c r="AD36" s="397"/>
      <c r="AE36" s="397"/>
      <c r="AF36" s="397"/>
      <c r="AG36" s="397"/>
      <c r="AH36" s="397"/>
      <c r="AI36" s="397"/>
      <c r="AJ36" s="397"/>
      <c r="AK36" s="397"/>
      <c r="AL36" s="200"/>
      <c r="AM36" s="398" t="str">
        <f t="shared" si="1"/>
        <v/>
      </c>
      <c r="AN36" s="398"/>
      <c r="AO36" s="397"/>
      <c r="AP36" s="397"/>
      <c r="AQ36" s="397"/>
      <c r="AR36" s="397"/>
      <c r="AS36" s="397"/>
      <c r="AT36" s="397"/>
      <c r="AU36" s="397"/>
      <c r="AV36" s="397"/>
      <c r="AW36" s="397"/>
      <c r="AX36" s="397"/>
      <c r="AY36" s="397"/>
      <c r="AZ36" s="397"/>
      <c r="BA36" s="397"/>
      <c r="BB36" s="397"/>
      <c r="BC36" s="397"/>
      <c r="BD36" s="200"/>
      <c r="BE36" s="398" t="str">
        <f t="shared" si="2"/>
        <v/>
      </c>
      <c r="BF36" s="398"/>
      <c r="BG36" s="397"/>
      <c r="BH36" s="397"/>
      <c r="BI36" s="397"/>
      <c r="BJ36" s="397"/>
      <c r="BK36" s="397"/>
      <c r="BL36" s="397"/>
      <c r="BM36" s="397"/>
      <c r="BN36" s="397"/>
      <c r="BO36" s="397"/>
      <c r="BP36" s="397"/>
      <c r="BQ36" s="397"/>
      <c r="BR36" s="397"/>
      <c r="BS36" s="397"/>
      <c r="BT36" s="397"/>
      <c r="BU36" s="397"/>
      <c r="BV36" s="200"/>
      <c r="BW36" s="398" t="str">
        <f t="shared" si="3"/>
        <v/>
      </c>
      <c r="BX36" s="398"/>
      <c r="BY36" s="397" t="str">
        <f>IF('各会計、関係団体の財政状況及び健全化判断比率'!B73="","",'各会計、関係団体の財政状況及び健全化判断比率'!B73)</f>
        <v/>
      </c>
      <c r="BZ36" s="397"/>
      <c r="CA36" s="397"/>
      <c r="CB36" s="397"/>
      <c r="CC36" s="397"/>
      <c r="CD36" s="397"/>
      <c r="CE36" s="397"/>
      <c r="CF36" s="397"/>
      <c r="CG36" s="397"/>
      <c r="CH36" s="397"/>
      <c r="CI36" s="397"/>
      <c r="CJ36" s="397"/>
      <c r="CK36" s="397"/>
      <c r="CL36" s="397"/>
      <c r="CM36" s="397"/>
      <c r="CN36" s="200"/>
      <c r="CO36" s="398">
        <f t="shared" si="4"/>
        <v>23</v>
      </c>
      <c r="CP36" s="398"/>
      <c r="CQ36" s="397" t="str">
        <f>IF('各会計、関係団体の財政状況及び健全化判断比率'!BS12="","",'各会計、関係団体の財政状況及び健全化判断比率'!BS12)</f>
        <v>公益財団法人青森県フェリー埠頭公社</v>
      </c>
      <c r="CR36" s="397"/>
      <c r="CS36" s="397"/>
      <c r="CT36" s="397"/>
      <c r="CU36" s="397"/>
      <c r="CV36" s="397"/>
      <c r="CW36" s="397"/>
      <c r="CX36" s="397"/>
      <c r="CY36" s="397"/>
      <c r="CZ36" s="397"/>
      <c r="DA36" s="397"/>
      <c r="DB36" s="397"/>
      <c r="DC36" s="397"/>
      <c r="DD36" s="397"/>
      <c r="DE36" s="397"/>
      <c r="DF36" s="192"/>
      <c r="DG36" s="399" t="str">
        <f>IF('各会計、関係団体の財政状況及び健全化判断比率'!BR12="","",'各会計、関係団体の財政状況及び健全化判断比率'!BR12)</f>
        <v/>
      </c>
      <c r="DH36" s="399"/>
      <c r="DI36" s="203"/>
      <c r="DJ36" s="158"/>
      <c r="DK36" s="158"/>
      <c r="DL36" s="158"/>
      <c r="DM36" s="158"/>
      <c r="DN36" s="158"/>
      <c r="DO36" s="158"/>
    </row>
    <row r="37" spans="1:119" ht="32.25" customHeight="1" x14ac:dyDescent="0.2">
      <c r="A37" s="159"/>
      <c r="B37" s="199"/>
      <c r="C37" s="398">
        <f t="shared" si="5"/>
        <v>7</v>
      </c>
      <c r="D37" s="398"/>
      <c r="E37" s="397" t="str">
        <f>IF('各会計、関係団体の財政状況及び健全化判断比率'!B13="","",'各会計、関係団体の財政状況及び健全化判断比率'!B13)</f>
        <v>青森県鉄道施設事業特別会計</v>
      </c>
      <c r="F37" s="397"/>
      <c r="G37" s="397"/>
      <c r="H37" s="397"/>
      <c r="I37" s="397"/>
      <c r="J37" s="397"/>
      <c r="K37" s="397"/>
      <c r="L37" s="397"/>
      <c r="M37" s="397"/>
      <c r="N37" s="397"/>
      <c r="O37" s="397"/>
      <c r="P37" s="397"/>
      <c r="Q37" s="397"/>
      <c r="R37" s="397"/>
      <c r="S37" s="397"/>
      <c r="T37" s="200"/>
      <c r="U37" s="398" t="str">
        <f t="shared" si="0"/>
        <v/>
      </c>
      <c r="V37" s="398"/>
      <c r="W37" s="397"/>
      <c r="X37" s="397"/>
      <c r="Y37" s="397"/>
      <c r="Z37" s="397"/>
      <c r="AA37" s="397"/>
      <c r="AB37" s="397"/>
      <c r="AC37" s="397"/>
      <c r="AD37" s="397"/>
      <c r="AE37" s="397"/>
      <c r="AF37" s="397"/>
      <c r="AG37" s="397"/>
      <c r="AH37" s="397"/>
      <c r="AI37" s="397"/>
      <c r="AJ37" s="397"/>
      <c r="AK37" s="397"/>
      <c r="AL37" s="200"/>
      <c r="AM37" s="398" t="str">
        <f t="shared" si="1"/>
        <v/>
      </c>
      <c r="AN37" s="398"/>
      <c r="AO37" s="397"/>
      <c r="AP37" s="397"/>
      <c r="AQ37" s="397"/>
      <c r="AR37" s="397"/>
      <c r="AS37" s="397"/>
      <c r="AT37" s="397"/>
      <c r="AU37" s="397"/>
      <c r="AV37" s="397"/>
      <c r="AW37" s="397"/>
      <c r="AX37" s="397"/>
      <c r="AY37" s="397"/>
      <c r="AZ37" s="397"/>
      <c r="BA37" s="397"/>
      <c r="BB37" s="397"/>
      <c r="BC37" s="397"/>
      <c r="BD37" s="200"/>
      <c r="BE37" s="398" t="str">
        <f t="shared" si="2"/>
        <v/>
      </c>
      <c r="BF37" s="398"/>
      <c r="BG37" s="397"/>
      <c r="BH37" s="397"/>
      <c r="BI37" s="397"/>
      <c r="BJ37" s="397"/>
      <c r="BK37" s="397"/>
      <c r="BL37" s="397"/>
      <c r="BM37" s="397"/>
      <c r="BN37" s="397"/>
      <c r="BO37" s="397"/>
      <c r="BP37" s="397"/>
      <c r="BQ37" s="397"/>
      <c r="BR37" s="397"/>
      <c r="BS37" s="397"/>
      <c r="BT37" s="397"/>
      <c r="BU37" s="397"/>
      <c r="BV37" s="200"/>
      <c r="BW37" s="398" t="str">
        <f t="shared" si="3"/>
        <v/>
      </c>
      <c r="BX37" s="398"/>
      <c r="BY37" s="397" t="str">
        <f>IF('各会計、関係団体の財政状況及び健全化判断比率'!B74="","",'各会計、関係団体の財政状況及び健全化判断比率'!B74)</f>
        <v/>
      </c>
      <c r="BZ37" s="397"/>
      <c r="CA37" s="397"/>
      <c r="CB37" s="397"/>
      <c r="CC37" s="397"/>
      <c r="CD37" s="397"/>
      <c r="CE37" s="397"/>
      <c r="CF37" s="397"/>
      <c r="CG37" s="397"/>
      <c r="CH37" s="397"/>
      <c r="CI37" s="397"/>
      <c r="CJ37" s="397"/>
      <c r="CK37" s="397"/>
      <c r="CL37" s="397"/>
      <c r="CM37" s="397"/>
      <c r="CN37" s="200"/>
      <c r="CO37" s="398">
        <f t="shared" si="4"/>
        <v>24</v>
      </c>
      <c r="CP37" s="398"/>
      <c r="CQ37" s="397" t="str">
        <f>IF('各会計、関係団体の財政状況及び健全化判断比率'!BS13="","",'各会計、関係団体の財政状況及び健全化判断比率'!BS13)</f>
        <v>公益社団法人青森県観光連盟</v>
      </c>
      <c r="CR37" s="397"/>
      <c r="CS37" s="397"/>
      <c r="CT37" s="397"/>
      <c r="CU37" s="397"/>
      <c r="CV37" s="397"/>
      <c r="CW37" s="397"/>
      <c r="CX37" s="397"/>
      <c r="CY37" s="397"/>
      <c r="CZ37" s="397"/>
      <c r="DA37" s="397"/>
      <c r="DB37" s="397"/>
      <c r="DC37" s="397"/>
      <c r="DD37" s="397"/>
      <c r="DE37" s="397"/>
      <c r="DF37" s="192"/>
      <c r="DG37" s="399" t="str">
        <f>IF('各会計、関係団体の財政状況及び健全化判断比率'!BR13="","",'各会計、関係団体の財政状況及び健全化判断比率'!BR13)</f>
        <v/>
      </c>
      <c r="DH37" s="399"/>
      <c r="DI37" s="203"/>
      <c r="DJ37" s="158"/>
      <c r="DK37" s="158"/>
      <c r="DL37" s="158"/>
      <c r="DM37" s="158"/>
      <c r="DN37" s="158"/>
      <c r="DO37" s="158"/>
    </row>
    <row r="38" spans="1:119" ht="32.25" customHeight="1" x14ac:dyDescent="0.2">
      <c r="A38" s="159"/>
      <c r="B38" s="199"/>
      <c r="C38" s="398">
        <f t="shared" si="5"/>
        <v>8</v>
      </c>
      <c r="D38" s="398"/>
      <c r="E38" s="397" t="str">
        <f>IF('各会計、関係団体の財政状況及び健全化判断比率'!B14="","",'各会計、関係団体の財政状況及び健全化判断比率'!B14)</f>
        <v>青森県母子父子寡婦福祉資金特別会計</v>
      </c>
      <c r="F38" s="397"/>
      <c r="G38" s="397"/>
      <c r="H38" s="397"/>
      <c r="I38" s="397"/>
      <c r="J38" s="397"/>
      <c r="K38" s="397"/>
      <c r="L38" s="397"/>
      <c r="M38" s="397"/>
      <c r="N38" s="397"/>
      <c r="O38" s="397"/>
      <c r="P38" s="397"/>
      <c r="Q38" s="397"/>
      <c r="R38" s="397"/>
      <c r="S38" s="397"/>
      <c r="T38" s="200"/>
      <c r="U38" s="398" t="str">
        <f t="shared" si="0"/>
        <v/>
      </c>
      <c r="V38" s="398"/>
      <c r="W38" s="397"/>
      <c r="X38" s="397"/>
      <c r="Y38" s="397"/>
      <c r="Z38" s="397"/>
      <c r="AA38" s="397"/>
      <c r="AB38" s="397"/>
      <c r="AC38" s="397"/>
      <c r="AD38" s="397"/>
      <c r="AE38" s="397"/>
      <c r="AF38" s="397"/>
      <c r="AG38" s="397"/>
      <c r="AH38" s="397"/>
      <c r="AI38" s="397"/>
      <c r="AJ38" s="397"/>
      <c r="AK38" s="397"/>
      <c r="AL38" s="200"/>
      <c r="AM38" s="398" t="str">
        <f t="shared" si="1"/>
        <v/>
      </c>
      <c r="AN38" s="398"/>
      <c r="AO38" s="397"/>
      <c r="AP38" s="397"/>
      <c r="AQ38" s="397"/>
      <c r="AR38" s="397"/>
      <c r="AS38" s="397"/>
      <c r="AT38" s="397"/>
      <c r="AU38" s="397"/>
      <c r="AV38" s="397"/>
      <c r="AW38" s="397"/>
      <c r="AX38" s="397"/>
      <c r="AY38" s="397"/>
      <c r="AZ38" s="397"/>
      <c r="BA38" s="397"/>
      <c r="BB38" s="397"/>
      <c r="BC38" s="397"/>
      <c r="BD38" s="200"/>
      <c r="BE38" s="398" t="str">
        <f t="shared" si="2"/>
        <v/>
      </c>
      <c r="BF38" s="398"/>
      <c r="BG38" s="397"/>
      <c r="BH38" s="397"/>
      <c r="BI38" s="397"/>
      <c r="BJ38" s="397"/>
      <c r="BK38" s="397"/>
      <c r="BL38" s="397"/>
      <c r="BM38" s="397"/>
      <c r="BN38" s="397"/>
      <c r="BO38" s="397"/>
      <c r="BP38" s="397"/>
      <c r="BQ38" s="397"/>
      <c r="BR38" s="397"/>
      <c r="BS38" s="397"/>
      <c r="BT38" s="397"/>
      <c r="BU38" s="397"/>
      <c r="BV38" s="200"/>
      <c r="BW38" s="398" t="str">
        <f t="shared" si="3"/>
        <v/>
      </c>
      <c r="BX38" s="398"/>
      <c r="BY38" s="397" t="str">
        <f>IF('各会計、関係団体の財政状況及び健全化判断比率'!B75="","",'各会計、関係団体の財政状況及び健全化判断比率'!B75)</f>
        <v/>
      </c>
      <c r="BZ38" s="397"/>
      <c r="CA38" s="397"/>
      <c r="CB38" s="397"/>
      <c r="CC38" s="397"/>
      <c r="CD38" s="397"/>
      <c r="CE38" s="397"/>
      <c r="CF38" s="397"/>
      <c r="CG38" s="397"/>
      <c r="CH38" s="397"/>
      <c r="CI38" s="397"/>
      <c r="CJ38" s="397"/>
      <c r="CK38" s="397"/>
      <c r="CL38" s="397"/>
      <c r="CM38" s="397"/>
      <c r="CN38" s="200"/>
      <c r="CO38" s="398">
        <f t="shared" si="4"/>
        <v>25</v>
      </c>
      <c r="CP38" s="398"/>
      <c r="CQ38" s="397" t="str">
        <f>IF('各会計、関係団体の財政状況及び健全化判断比率'!BS14="","",'各会計、関係団体の財政状況及び健全化判断比率'!BS14)</f>
        <v>公益財団法人むつ小川原地域・産業振興財団</v>
      </c>
      <c r="CR38" s="397"/>
      <c r="CS38" s="397"/>
      <c r="CT38" s="397"/>
      <c r="CU38" s="397"/>
      <c r="CV38" s="397"/>
      <c r="CW38" s="397"/>
      <c r="CX38" s="397"/>
      <c r="CY38" s="397"/>
      <c r="CZ38" s="397"/>
      <c r="DA38" s="397"/>
      <c r="DB38" s="397"/>
      <c r="DC38" s="397"/>
      <c r="DD38" s="397"/>
      <c r="DE38" s="397"/>
      <c r="DF38" s="192"/>
      <c r="DG38" s="399" t="str">
        <f>IF('各会計、関係団体の財政状況及び健全化判断比率'!BR14="","",'各会計、関係団体の財政状況及び健全化判断比率'!BR14)</f>
        <v>○</v>
      </c>
      <c r="DH38" s="399"/>
      <c r="DI38" s="203"/>
      <c r="DJ38" s="158"/>
      <c r="DK38" s="158"/>
      <c r="DL38" s="158"/>
      <c r="DM38" s="158"/>
      <c r="DN38" s="158"/>
      <c r="DO38" s="158"/>
    </row>
    <row r="39" spans="1:119" ht="32.25" customHeight="1" x14ac:dyDescent="0.2">
      <c r="A39" s="159"/>
      <c r="B39" s="199"/>
      <c r="C39" s="398">
        <f t="shared" si="5"/>
        <v>9</v>
      </c>
      <c r="D39" s="398"/>
      <c r="E39" s="397" t="str">
        <f>IF('各会計、関係団体の財政状況及び健全化判断比率'!B15="","",'各会計、関係団体の財政状況及び健全化判断比率'!B15)</f>
        <v>青森県小規模企業者等設備導入資金特別会計</v>
      </c>
      <c r="F39" s="397"/>
      <c r="G39" s="397"/>
      <c r="H39" s="397"/>
      <c r="I39" s="397"/>
      <c r="J39" s="397"/>
      <c r="K39" s="397"/>
      <c r="L39" s="397"/>
      <c r="M39" s="397"/>
      <c r="N39" s="397"/>
      <c r="O39" s="397"/>
      <c r="P39" s="397"/>
      <c r="Q39" s="397"/>
      <c r="R39" s="397"/>
      <c r="S39" s="397"/>
      <c r="T39" s="200"/>
      <c r="U39" s="398" t="str">
        <f t="shared" si="0"/>
        <v/>
      </c>
      <c r="V39" s="398"/>
      <c r="W39" s="397"/>
      <c r="X39" s="397"/>
      <c r="Y39" s="397"/>
      <c r="Z39" s="397"/>
      <c r="AA39" s="397"/>
      <c r="AB39" s="397"/>
      <c r="AC39" s="397"/>
      <c r="AD39" s="397"/>
      <c r="AE39" s="397"/>
      <c r="AF39" s="397"/>
      <c r="AG39" s="397"/>
      <c r="AH39" s="397"/>
      <c r="AI39" s="397"/>
      <c r="AJ39" s="397"/>
      <c r="AK39" s="397"/>
      <c r="AL39" s="200"/>
      <c r="AM39" s="398" t="str">
        <f t="shared" si="1"/>
        <v/>
      </c>
      <c r="AN39" s="398"/>
      <c r="AO39" s="397"/>
      <c r="AP39" s="397"/>
      <c r="AQ39" s="397"/>
      <c r="AR39" s="397"/>
      <c r="AS39" s="397"/>
      <c r="AT39" s="397"/>
      <c r="AU39" s="397"/>
      <c r="AV39" s="397"/>
      <c r="AW39" s="397"/>
      <c r="AX39" s="397"/>
      <c r="AY39" s="397"/>
      <c r="AZ39" s="397"/>
      <c r="BA39" s="397"/>
      <c r="BB39" s="397"/>
      <c r="BC39" s="397"/>
      <c r="BD39" s="200"/>
      <c r="BE39" s="398" t="str">
        <f t="shared" si="2"/>
        <v/>
      </c>
      <c r="BF39" s="398"/>
      <c r="BG39" s="397"/>
      <c r="BH39" s="397"/>
      <c r="BI39" s="397"/>
      <c r="BJ39" s="397"/>
      <c r="BK39" s="397"/>
      <c r="BL39" s="397"/>
      <c r="BM39" s="397"/>
      <c r="BN39" s="397"/>
      <c r="BO39" s="397"/>
      <c r="BP39" s="397"/>
      <c r="BQ39" s="397"/>
      <c r="BR39" s="397"/>
      <c r="BS39" s="397"/>
      <c r="BT39" s="397"/>
      <c r="BU39" s="397"/>
      <c r="BV39" s="200"/>
      <c r="BW39" s="398" t="str">
        <f t="shared" si="3"/>
        <v/>
      </c>
      <c r="BX39" s="398"/>
      <c r="BY39" s="397" t="str">
        <f>IF('各会計、関係団体の財政状況及び健全化判断比率'!B76="","",'各会計、関係団体の財政状況及び健全化判断比率'!B76)</f>
        <v/>
      </c>
      <c r="BZ39" s="397"/>
      <c r="CA39" s="397"/>
      <c r="CB39" s="397"/>
      <c r="CC39" s="397"/>
      <c r="CD39" s="397"/>
      <c r="CE39" s="397"/>
      <c r="CF39" s="397"/>
      <c r="CG39" s="397"/>
      <c r="CH39" s="397"/>
      <c r="CI39" s="397"/>
      <c r="CJ39" s="397"/>
      <c r="CK39" s="397"/>
      <c r="CL39" s="397"/>
      <c r="CM39" s="397"/>
      <c r="CN39" s="200"/>
      <c r="CO39" s="398">
        <f t="shared" si="4"/>
        <v>26</v>
      </c>
      <c r="CP39" s="398"/>
      <c r="CQ39" s="397" t="str">
        <f>IF('各会計、関係団体の財政状況及び健全化判断比率'!BS15="","",'各会計、関係団体の財政状況及び健全化判断比率'!BS15)</f>
        <v>公益財団法人青森学術文化振興財団</v>
      </c>
      <c r="CR39" s="397"/>
      <c r="CS39" s="397"/>
      <c r="CT39" s="397"/>
      <c r="CU39" s="397"/>
      <c r="CV39" s="397"/>
      <c r="CW39" s="397"/>
      <c r="CX39" s="397"/>
      <c r="CY39" s="397"/>
      <c r="CZ39" s="397"/>
      <c r="DA39" s="397"/>
      <c r="DB39" s="397"/>
      <c r="DC39" s="397"/>
      <c r="DD39" s="397"/>
      <c r="DE39" s="397"/>
      <c r="DF39" s="192"/>
      <c r="DG39" s="399" t="str">
        <f>IF('各会計、関係団体の財政状況及び健全化判断比率'!BR15="","",'各会計、関係団体の財政状況及び健全化判断比率'!BR15)</f>
        <v/>
      </c>
      <c r="DH39" s="399"/>
      <c r="DI39" s="203"/>
      <c r="DJ39" s="158"/>
      <c r="DK39" s="158"/>
      <c r="DL39" s="158"/>
      <c r="DM39" s="158"/>
      <c r="DN39" s="158"/>
      <c r="DO39" s="158"/>
    </row>
    <row r="40" spans="1:119" ht="32.25" customHeight="1" x14ac:dyDescent="0.2">
      <c r="A40" s="159"/>
      <c r="B40" s="199"/>
      <c r="C40" s="398">
        <f t="shared" si="5"/>
        <v>10</v>
      </c>
      <c r="D40" s="398"/>
      <c r="E40" s="397" t="str">
        <f>IF('各会計、関係団体の財政状況及び健全化判断比率'!B16="","",'各会計、関係団体の財政状況及び健全化判断比率'!B16)</f>
        <v>青森県林業・木材産業改善資金特別会計</v>
      </c>
      <c r="F40" s="397"/>
      <c r="G40" s="397"/>
      <c r="H40" s="397"/>
      <c r="I40" s="397"/>
      <c r="J40" s="397"/>
      <c r="K40" s="397"/>
      <c r="L40" s="397"/>
      <c r="M40" s="397"/>
      <c r="N40" s="397"/>
      <c r="O40" s="397"/>
      <c r="P40" s="397"/>
      <c r="Q40" s="397"/>
      <c r="R40" s="397"/>
      <c r="S40" s="397"/>
      <c r="T40" s="200"/>
      <c r="U40" s="398" t="str">
        <f t="shared" si="0"/>
        <v/>
      </c>
      <c r="V40" s="398"/>
      <c r="W40" s="397"/>
      <c r="X40" s="397"/>
      <c r="Y40" s="397"/>
      <c r="Z40" s="397"/>
      <c r="AA40" s="397"/>
      <c r="AB40" s="397"/>
      <c r="AC40" s="397"/>
      <c r="AD40" s="397"/>
      <c r="AE40" s="397"/>
      <c r="AF40" s="397"/>
      <c r="AG40" s="397"/>
      <c r="AH40" s="397"/>
      <c r="AI40" s="397"/>
      <c r="AJ40" s="397"/>
      <c r="AK40" s="397"/>
      <c r="AL40" s="200"/>
      <c r="AM40" s="398" t="str">
        <f t="shared" si="1"/>
        <v/>
      </c>
      <c r="AN40" s="398"/>
      <c r="AO40" s="397"/>
      <c r="AP40" s="397"/>
      <c r="AQ40" s="397"/>
      <c r="AR40" s="397"/>
      <c r="AS40" s="397"/>
      <c r="AT40" s="397"/>
      <c r="AU40" s="397"/>
      <c r="AV40" s="397"/>
      <c r="AW40" s="397"/>
      <c r="AX40" s="397"/>
      <c r="AY40" s="397"/>
      <c r="AZ40" s="397"/>
      <c r="BA40" s="397"/>
      <c r="BB40" s="397"/>
      <c r="BC40" s="397"/>
      <c r="BD40" s="200"/>
      <c r="BE40" s="398" t="str">
        <f t="shared" si="2"/>
        <v/>
      </c>
      <c r="BF40" s="398"/>
      <c r="BG40" s="397"/>
      <c r="BH40" s="397"/>
      <c r="BI40" s="397"/>
      <c r="BJ40" s="397"/>
      <c r="BK40" s="397"/>
      <c r="BL40" s="397"/>
      <c r="BM40" s="397"/>
      <c r="BN40" s="397"/>
      <c r="BO40" s="397"/>
      <c r="BP40" s="397"/>
      <c r="BQ40" s="397"/>
      <c r="BR40" s="397"/>
      <c r="BS40" s="397"/>
      <c r="BT40" s="397"/>
      <c r="BU40" s="397"/>
      <c r="BV40" s="200"/>
      <c r="BW40" s="398" t="str">
        <f t="shared" si="3"/>
        <v/>
      </c>
      <c r="BX40" s="398"/>
      <c r="BY40" s="397" t="str">
        <f>IF('各会計、関係団体の財政状況及び健全化判断比率'!B77="","",'各会計、関係団体の財政状況及び健全化判断比率'!B77)</f>
        <v/>
      </c>
      <c r="BZ40" s="397"/>
      <c r="CA40" s="397"/>
      <c r="CB40" s="397"/>
      <c r="CC40" s="397"/>
      <c r="CD40" s="397"/>
      <c r="CE40" s="397"/>
      <c r="CF40" s="397"/>
      <c r="CG40" s="397"/>
      <c r="CH40" s="397"/>
      <c r="CI40" s="397"/>
      <c r="CJ40" s="397"/>
      <c r="CK40" s="397"/>
      <c r="CL40" s="397"/>
      <c r="CM40" s="397"/>
      <c r="CN40" s="200"/>
      <c r="CO40" s="398">
        <f t="shared" si="4"/>
        <v>27</v>
      </c>
      <c r="CP40" s="398"/>
      <c r="CQ40" s="397" t="str">
        <f>IF('各会計、関係団体の財政状況及び健全化判断比率'!BS16="","",'各会計、関係団体の財政状況及び健全化判断比率'!BS16)</f>
        <v>八戸臨海鉄道株式会社</v>
      </c>
      <c r="CR40" s="397"/>
      <c r="CS40" s="397"/>
      <c r="CT40" s="397"/>
      <c r="CU40" s="397"/>
      <c r="CV40" s="397"/>
      <c r="CW40" s="397"/>
      <c r="CX40" s="397"/>
      <c r="CY40" s="397"/>
      <c r="CZ40" s="397"/>
      <c r="DA40" s="397"/>
      <c r="DB40" s="397"/>
      <c r="DC40" s="397"/>
      <c r="DD40" s="397"/>
      <c r="DE40" s="397"/>
      <c r="DF40" s="192"/>
      <c r="DG40" s="399" t="str">
        <f>IF('各会計、関係団体の財政状況及び健全化判断比率'!BR16="","",'各会計、関係団体の財政状況及び健全化判断比率'!BR16)</f>
        <v/>
      </c>
      <c r="DH40" s="39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184</v>
      </c>
    </row>
    <row r="48" spans="1:119" x14ac:dyDescent="0.2">
      <c r="E48" s="160" t="s">
        <v>185</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bYci3EAXAgLcxegSEdLvak2/KVCfslI/fSevjPyUBVsf5bAEDQMHHev8ea1qdID5SU2hoyE9s7lR2KVdxa7pGA==" saltValue="9zx8dC5H0O14kco0rJwQ2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12"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549</v>
      </c>
      <c r="G33" s="17" t="s">
        <v>550</v>
      </c>
      <c r="H33" s="17" t="s">
        <v>551</v>
      </c>
      <c r="I33" s="17" t="s">
        <v>552</v>
      </c>
      <c r="J33" s="18" t="s">
        <v>553</v>
      </c>
      <c r="K33" s="10"/>
      <c r="L33" s="10"/>
      <c r="M33" s="10"/>
      <c r="N33" s="10"/>
      <c r="O33" s="10"/>
      <c r="P33" s="10"/>
    </row>
    <row r="34" spans="1:16" ht="39" customHeight="1" x14ac:dyDescent="0.2">
      <c r="A34" s="10"/>
      <c r="B34" s="19"/>
      <c r="C34" s="1172" t="s">
        <v>557</v>
      </c>
      <c r="D34" s="1172"/>
      <c r="E34" s="1173"/>
      <c r="F34" s="20">
        <v>2.4700000000000002</v>
      </c>
      <c r="G34" s="21">
        <v>2.79</v>
      </c>
      <c r="H34" s="21">
        <v>3.25</v>
      </c>
      <c r="I34" s="21">
        <v>3.2</v>
      </c>
      <c r="J34" s="22">
        <v>3.15</v>
      </c>
      <c r="K34" s="10"/>
      <c r="L34" s="10"/>
      <c r="M34" s="10"/>
      <c r="N34" s="10"/>
      <c r="O34" s="10"/>
      <c r="P34" s="10"/>
    </row>
    <row r="35" spans="1:16" ht="39" customHeight="1" x14ac:dyDescent="0.2">
      <c r="A35" s="10"/>
      <c r="B35" s="23"/>
      <c r="C35" s="1166" t="s">
        <v>558</v>
      </c>
      <c r="D35" s="1167"/>
      <c r="E35" s="1168"/>
      <c r="F35" s="24" t="s">
        <v>508</v>
      </c>
      <c r="G35" s="25" t="s">
        <v>508</v>
      </c>
      <c r="H35" s="25" t="s">
        <v>508</v>
      </c>
      <c r="I35" s="25">
        <v>0.66</v>
      </c>
      <c r="J35" s="26">
        <v>0.86</v>
      </c>
      <c r="K35" s="10"/>
      <c r="L35" s="10"/>
      <c r="M35" s="10"/>
      <c r="N35" s="10"/>
      <c r="O35" s="10"/>
      <c r="P35" s="10"/>
    </row>
    <row r="36" spans="1:16" ht="39" customHeight="1" x14ac:dyDescent="0.2">
      <c r="A36" s="10"/>
      <c r="B36" s="23"/>
      <c r="C36" s="1166" t="s">
        <v>559</v>
      </c>
      <c r="D36" s="1167"/>
      <c r="E36" s="1168"/>
      <c r="F36" s="24">
        <v>0.6</v>
      </c>
      <c r="G36" s="25">
        <v>0.61</v>
      </c>
      <c r="H36" s="25">
        <v>0.66</v>
      </c>
      <c r="I36" s="25">
        <v>0.71</v>
      </c>
      <c r="J36" s="26">
        <v>0.76</v>
      </c>
      <c r="K36" s="10"/>
      <c r="L36" s="10"/>
      <c r="M36" s="10"/>
      <c r="N36" s="10"/>
      <c r="O36" s="10"/>
      <c r="P36" s="10"/>
    </row>
    <row r="37" spans="1:16" ht="39" customHeight="1" x14ac:dyDescent="0.2">
      <c r="A37" s="10"/>
      <c r="B37" s="23"/>
      <c r="C37" s="1166" t="s">
        <v>560</v>
      </c>
      <c r="D37" s="1167"/>
      <c r="E37" s="1168"/>
      <c r="F37" s="24">
        <v>0.49</v>
      </c>
      <c r="G37" s="25">
        <v>0.54</v>
      </c>
      <c r="H37" s="25">
        <v>0.53</v>
      </c>
      <c r="I37" s="25">
        <v>0.61</v>
      </c>
      <c r="J37" s="26">
        <v>0.55000000000000004</v>
      </c>
      <c r="K37" s="10"/>
      <c r="L37" s="10"/>
      <c r="M37" s="10"/>
      <c r="N37" s="10"/>
      <c r="O37" s="10"/>
      <c r="P37" s="10"/>
    </row>
    <row r="38" spans="1:16" ht="39" customHeight="1" x14ac:dyDescent="0.2">
      <c r="A38" s="10"/>
      <c r="B38" s="23"/>
      <c r="C38" s="1166" t="s">
        <v>561</v>
      </c>
      <c r="D38" s="1167"/>
      <c r="E38" s="1168"/>
      <c r="F38" s="24">
        <v>0.03</v>
      </c>
      <c r="G38" s="25">
        <v>0.02</v>
      </c>
      <c r="H38" s="25">
        <v>0.02</v>
      </c>
      <c r="I38" s="25">
        <v>0.01</v>
      </c>
      <c r="J38" s="26">
        <v>0.24</v>
      </c>
      <c r="K38" s="10"/>
      <c r="L38" s="10"/>
      <c r="M38" s="10"/>
      <c r="N38" s="10"/>
      <c r="O38" s="10"/>
      <c r="P38" s="10"/>
    </row>
    <row r="39" spans="1:16" ht="39" customHeight="1" x14ac:dyDescent="0.2">
      <c r="A39" s="10"/>
      <c r="B39" s="23"/>
      <c r="C39" s="1166" t="s">
        <v>562</v>
      </c>
      <c r="D39" s="1167"/>
      <c r="E39" s="1168"/>
      <c r="F39" s="24">
        <v>0.24</v>
      </c>
      <c r="G39" s="25">
        <v>0.23</v>
      </c>
      <c r="H39" s="25">
        <v>0.25</v>
      </c>
      <c r="I39" s="25">
        <v>0.24</v>
      </c>
      <c r="J39" s="26">
        <v>0.14000000000000001</v>
      </c>
      <c r="K39" s="10"/>
      <c r="L39" s="10"/>
      <c r="M39" s="10"/>
      <c r="N39" s="10"/>
      <c r="O39" s="10"/>
      <c r="P39" s="10"/>
    </row>
    <row r="40" spans="1:16" ht="39" customHeight="1" x14ac:dyDescent="0.2">
      <c r="A40" s="10"/>
      <c r="B40" s="23"/>
      <c r="C40" s="1166" t="s">
        <v>563</v>
      </c>
      <c r="D40" s="1167"/>
      <c r="E40" s="1168"/>
      <c r="F40" s="24">
        <v>0.03</v>
      </c>
      <c r="G40" s="25">
        <v>0.03</v>
      </c>
      <c r="H40" s="25">
        <v>0.04</v>
      </c>
      <c r="I40" s="25">
        <v>0.03</v>
      </c>
      <c r="J40" s="26">
        <v>0.04</v>
      </c>
      <c r="K40" s="10"/>
      <c r="L40" s="10"/>
      <c r="M40" s="10"/>
      <c r="N40" s="10"/>
      <c r="O40" s="10"/>
      <c r="P40" s="10"/>
    </row>
    <row r="41" spans="1:16" ht="39" customHeight="1" x14ac:dyDescent="0.2">
      <c r="A41" s="10"/>
      <c r="B41" s="23"/>
      <c r="C41" s="1166" t="s">
        <v>564</v>
      </c>
      <c r="D41" s="1167"/>
      <c r="E41" s="1168"/>
      <c r="F41" s="24">
        <v>0.01</v>
      </c>
      <c r="G41" s="25">
        <v>0.02</v>
      </c>
      <c r="H41" s="25">
        <v>0.02</v>
      </c>
      <c r="I41" s="25">
        <v>0.02</v>
      </c>
      <c r="J41" s="26">
        <v>0.03</v>
      </c>
      <c r="K41" s="10"/>
      <c r="L41" s="10"/>
      <c r="M41" s="10"/>
      <c r="N41" s="10"/>
      <c r="O41" s="10"/>
      <c r="P41" s="10"/>
    </row>
    <row r="42" spans="1:16" ht="39" customHeight="1" x14ac:dyDescent="0.2">
      <c r="A42" s="10"/>
      <c r="B42" s="27"/>
      <c r="C42" s="1166" t="s">
        <v>565</v>
      </c>
      <c r="D42" s="1167"/>
      <c r="E42" s="1168"/>
      <c r="F42" s="24" t="s">
        <v>508</v>
      </c>
      <c r="G42" s="25" t="s">
        <v>508</v>
      </c>
      <c r="H42" s="25" t="s">
        <v>508</v>
      </c>
      <c r="I42" s="25" t="s">
        <v>508</v>
      </c>
      <c r="J42" s="26" t="s">
        <v>508</v>
      </c>
      <c r="K42" s="10"/>
      <c r="L42" s="10"/>
      <c r="M42" s="10"/>
      <c r="N42" s="10"/>
      <c r="O42" s="10"/>
      <c r="P42" s="10"/>
    </row>
    <row r="43" spans="1:16" ht="39" customHeight="1" thickBot="1" x14ac:dyDescent="0.25">
      <c r="A43" s="10"/>
      <c r="B43" s="28"/>
      <c r="C43" s="1169" t="s">
        <v>566</v>
      </c>
      <c r="D43" s="1170"/>
      <c r="E43" s="1171"/>
      <c r="F43" s="29">
        <v>0</v>
      </c>
      <c r="G43" s="30">
        <v>0.01</v>
      </c>
      <c r="H43" s="30">
        <v>0</v>
      </c>
      <c r="I43" s="30">
        <v>0.01</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64wu7AKGtbrn2up+gBYaHNIsC4Leb+gPePbuLY7+CDKbMlb6T+lMMuXx6ALJT3YK+qAx+42jjMdQiK9W9PrC7A==" saltValue="iIhU+YST2c+vi2guIE+Z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A14"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549</v>
      </c>
      <c r="L44" s="44" t="s">
        <v>550</v>
      </c>
      <c r="M44" s="44" t="s">
        <v>551</v>
      </c>
      <c r="N44" s="44" t="s">
        <v>552</v>
      </c>
      <c r="O44" s="45" t="s">
        <v>553</v>
      </c>
      <c r="P44" s="36"/>
      <c r="Q44" s="36"/>
      <c r="R44" s="36"/>
      <c r="S44" s="36"/>
      <c r="T44" s="36"/>
      <c r="U44" s="36"/>
    </row>
    <row r="45" spans="1:21" ht="30.75" customHeight="1" x14ac:dyDescent="0.2">
      <c r="A45" s="36"/>
      <c r="B45" s="1192" t="s">
        <v>9</v>
      </c>
      <c r="C45" s="1193"/>
      <c r="D45" s="46"/>
      <c r="E45" s="1198" t="s">
        <v>10</v>
      </c>
      <c r="F45" s="1198"/>
      <c r="G45" s="1198"/>
      <c r="H45" s="1198"/>
      <c r="I45" s="1198"/>
      <c r="J45" s="1199"/>
      <c r="K45" s="47">
        <v>111029</v>
      </c>
      <c r="L45" s="48">
        <v>111150</v>
      </c>
      <c r="M45" s="48">
        <v>117565</v>
      </c>
      <c r="N45" s="48">
        <v>107050</v>
      </c>
      <c r="O45" s="49">
        <v>110403</v>
      </c>
      <c r="P45" s="36"/>
      <c r="Q45" s="36"/>
      <c r="R45" s="36"/>
      <c r="S45" s="36"/>
      <c r="T45" s="36"/>
      <c r="U45" s="36"/>
    </row>
    <row r="46" spans="1:21" ht="30.75" customHeight="1" x14ac:dyDescent="0.2">
      <c r="A46" s="36"/>
      <c r="B46" s="1194"/>
      <c r="C46" s="1195"/>
      <c r="D46" s="50"/>
      <c r="E46" s="1176" t="s">
        <v>11</v>
      </c>
      <c r="F46" s="1176"/>
      <c r="G46" s="1176"/>
      <c r="H46" s="1176"/>
      <c r="I46" s="1176"/>
      <c r="J46" s="1177"/>
      <c r="K46" s="51" t="s">
        <v>508</v>
      </c>
      <c r="L46" s="52" t="s">
        <v>508</v>
      </c>
      <c r="M46" s="52" t="s">
        <v>508</v>
      </c>
      <c r="N46" s="52" t="s">
        <v>508</v>
      </c>
      <c r="O46" s="53" t="s">
        <v>508</v>
      </c>
      <c r="P46" s="36"/>
      <c r="Q46" s="36"/>
      <c r="R46" s="36"/>
      <c r="S46" s="36"/>
      <c r="T46" s="36"/>
      <c r="U46" s="36"/>
    </row>
    <row r="47" spans="1:21" ht="30.75" customHeight="1" x14ac:dyDescent="0.2">
      <c r="A47" s="36"/>
      <c r="B47" s="1194"/>
      <c r="C47" s="1195"/>
      <c r="D47" s="50"/>
      <c r="E47" s="1176" t="s">
        <v>12</v>
      </c>
      <c r="F47" s="1176"/>
      <c r="G47" s="1176"/>
      <c r="H47" s="1176"/>
      <c r="I47" s="1176"/>
      <c r="J47" s="1177"/>
      <c r="K47" s="51">
        <v>4545</v>
      </c>
      <c r="L47" s="52">
        <v>4688</v>
      </c>
      <c r="M47" s="52">
        <v>4609</v>
      </c>
      <c r="N47" s="52">
        <v>4183</v>
      </c>
      <c r="O47" s="53">
        <v>3429</v>
      </c>
      <c r="P47" s="36"/>
      <c r="Q47" s="36"/>
      <c r="R47" s="36"/>
      <c r="S47" s="36"/>
      <c r="T47" s="36"/>
      <c r="U47" s="36"/>
    </row>
    <row r="48" spans="1:21" ht="30.75" customHeight="1" x14ac:dyDescent="0.2">
      <c r="A48" s="36"/>
      <c r="B48" s="1194"/>
      <c r="C48" s="1195"/>
      <c r="D48" s="50"/>
      <c r="E48" s="1176" t="s">
        <v>13</v>
      </c>
      <c r="F48" s="1176"/>
      <c r="G48" s="1176"/>
      <c r="H48" s="1176"/>
      <c r="I48" s="1176"/>
      <c r="J48" s="1177"/>
      <c r="K48" s="51">
        <v>1084</v>
      </c>
      <c r="L48" s="52">
        <v>1010</v>
      </c>
      <c r="M48" s="52">
        <v>868</v>
      </c>
      <c r="N48" s="52">
        <v>890</v>
      </c>
      <c r="O48" s="53">
        <v>834</v>
      </c>
      <c r="P48" s="36"/>
      <c r="Q48" s="36"/>
      <c r="R48" s="36"/>
      <c r="S48" s="36"/>
      <c r="T48" s="36"/>
      <c r="U48" s="36"/>
    </row>
    <row r="49" spans="1:21" ht="30.75" customHeight="1" x14ac:dyDescent="0.2">
      <c r="A49" s="36"/>
      <c r="B49" s="1194"/>
      <c r="C49" s="1195"/>
      <c r="D49" s="50"/>
      <c r="E49" s="1176" t="s">
        <v>14</v>
      </c>
      <c r="F49" s="1176"/>
      <c r="G49" s="1176"/>
      <c r="H49" s="1176"/>
      <c r="I49" s="1176"/>
      <c r="J49" s="1177"/>
      <c r="K49" s="51" t="s">
        <v>508</v>
      </c>
      <c r="L49" s="52" t="s">
        <v>508</v>
      </c>
      <c r="M49" s="52" t="s">
        <v>508</v>
      </c>
      <c r="N49" s="52" t="s">
        <v>508</v>
      </c>
      <c r="O49" s="53" t="s">
        <v>508</v>
      </c>
      <c r="P49" s="36"/>
      <c r="Q49" s="36"/>
      <c r="R49" s="36"/>
      <c r="S49" s="36"/>
      <c r="T49" s="36"/>
      <c r="U49" s="36"/>
    </row>
    <row r="50" spans="1:21" ht="30.75" customHeight="1" x14ac:dyDescent="0.2">
      <c r="A50" s="36"/>
      <c r="B50" s="1194"/>
      <c r="C50" s="1195"/>
      <c r="D50" s="50"/>
      <c r="E50" s="1176" t="s">
        <v>15</v>
      </c>
      <c r="F50" s="1176"/>
      <c r="G50" s="1176"/>
      <c r="H50" s="1176"/>
      <c r="I50" s="1176"/>
      <c r="J50" s="1177"/>
      <c r="K50" s="51">
        <v>1871</v>
      </c>
      <c r="L50" s="52">
        <v>1473</v>
      </c>
      <c r="M50" s="52">
        <v>1179</v>
      </c>
      <c r="N50" s="52">
        <v>637</v>
      </c>
      <c r="O50" s="53">
        <v>377</v>
      </c>
      <c r="P50" s="36"/>
      <c r="Q50" s="36"/>
      <c r="R50" s="36"/>
      <c r="S50" s="36"/>
      <c r="T50" s="36"/>
      <c r="U50" s="36"/>
    </row>
    <row r="51" spans="1:21" ht="30.75" customHeight="1" x14ac:dyDescent="0.2">
      <c r="A51" s="36"/>
      <c r="B51" s="1196"/>
      <c r="C51" s="1197"/>
      <c r="D51" s="54"/>
      <c r="E51" s="1176" t="s">
        <v>16</v>
      </c>
      <c r="F51" s="1176"/>
      <c r="G51" s="1176"/>
      <c r="H51" s="1176"/>
      <c r="I51" s="1176"/>
      <c r="J51" s="1177"/>
      <c r="K51" s="51" t="s">
        <v>508</v>
      </c>
      <c r="L51" s="52" t="s">
        <v>508</v>
      </c>
      <c r="M51" s="52">
        <v>0</v>
      </c>
      <c r="N51" s="52">
        <v>0</v>
      </c>
      <c r="O51" s="53">
        <v>0</v>
      </c>
      <c r="P51" s="36"/>
      <c r="Q51" s="36"/>
      <c r="R51" s="36"/>
      <c r="S51" s="36"/>
      <c r="T51" s="36"/>
      <c r="U51" s="36"/>
    </row>
    <row r="52" spans="1:21" ht="30.75" customHeight="1" x14ac:dyDescent="0.2">
      <c r="A52" s="36"/>
      <c r="B52" s="1174" t="s">
        <v>17</v>
      </c>
      <c r="C52" s="1175"/>
      <c r="D52" s="54"/>
      <c r="E52" s="1176" t="s">
        <v>18</v>
      </c>
      <c r="F52" s="1176"/>
      <c r="G52" s="1176"/>
      <c r="H52" s="1176"/>
      <c r="I52" s="1176"/>
      <c r="J52" s="1177"/>
      <c r="K52" s="51">
        <v>76348</v>
      </c>
      <c r="L52" s="52">
        <v>77158</v>
      </c>
      <c r="M52" s="52">
        <v>80168</v>
      </c>
      <c r="N52" s="52">
        <v>74873</v>
      </c>
      <c r="O52" s="53">
        <v>76092</v>
      </c>
      <c r="P52" s="36"/>
      <c r="Q52" s="36"/>
      <c r="R52" s="36"/>
      <c r="S52" s="36"/>
      <c r="T52" s="36"/>
      <c r="U52" s="36"/>
    </row>
    <row r="53" spans="1:21" ht="30.75" customHeight="1" thickBot="1" x14ac:dyDescent="0.25">
      <c r="A53" s="36"/>
      <c r="B53" s="1178" t="s">
        <v>19</v>
      </c>
      <c r="C53" s="1179"/>
      <c r="D53" s="55"/>
      <c r="E53" s="1180" t="s">
        <v>20</v>
      </c>
      <c r="F53" s="1180"/>
      <c r="G53" s="1180"/>
      <c r="H53" s="1180"/>
      <c r="I53" s="1180"/>
      <c r="J53" s="1181"/>
      <c r="K53" s="56">
        <v>42181</v>
      </c>
      <c r="L53" s="57">
        <v>41163</v>
      </c>
      <c r="M53" s="57">
        <v>44053</v>
      </c>
      <c r="N53" s="57">
        <v>37887</v>
      </c>
      <c r="O53" s="58">
        <v>38951</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60" t="s">
        <v>567</v>
      </c>
      <c r="P54" s="36"/>
      <c r="Q54" s="36"/>
      <c r="R54" s="36"/>
      <c r="S54" s="36"/>
      <c r="T54" s="36"/>
      <c r="U54" s="36"/>
    </row>
    <row r="55" spans="1:21" ht="30.75" customHeight="1" thickBot="1" x14ac:dyDescent="0.3">
      <c r="A55" s="36"/>
      <c r="B55" s="61"/>
      <c r="C55" s="62"/>
      <c r="D55" s="62"/>
      <c r="E55" s="63"/>
      <c r="F55" s="63"/>
      <c r="G55" s="63"/>
      <c r="H55" s="63"/>
      <c r="I55" s="63"/>
      <c r="J55" s="64" t="s">
        <v>2</v>
      </c>
      <c r="K55" s="65" t="s">
        <v>568</v>
      </c>
      <c r="L55" s="66" t="s">
        <v>569</v>
      </c>
      <c r="M55" s="66" t="s">
        <v>570</v>
      </c>
      <c r="N55" s="66" t="s">
        <v>571</v>
      </c>
      <c r="O55" s="67" t="s">
        <v>572</v>
      </c>
      <c r="P55" s="36"/>
      <c r="Q55" s="36"/>
      <c r="R55" s="36"/>
      <c r="S55" s="36"/>
      <c r="T55" s="36"/>
      <c r="U55" s="36"/>
    </row>
    <row r="56" spans="1:21" ht="30.75" customHeight="1" x14ac:dyDescent="0.2">
      <c r="A56" s="36"/>
      <c r="B56" s="1182" t="s">
        <v>22</v>
      </c>
      <c r="C56" s="1183"/>
      <c r="D56" s="1186" t="s">
        <v>23</v>
      </c>
      <c r="E56" s="1187"/>
      <c r="F56" s="1187"/>
      <c r="G56" s="1187"/>
      <c r="H56" s="1187"/>
      <c r="I56" s="1187"/>
      <c r="J56" s="1188"/>
      <c r="K56" s="68">
        <v>36663</v>
      </c>
      <c r="L56" s="69">
        <v>27754</v>
      </c>
      <c r="M56" s="69">
        <v>30995</v>
      </c>
      <c r="N56" s="69">
        <v>22106</v>
      </c>
      <c r="O56" s="70">
        <v>18465</v>
      </c>
      <c r="P56" s="36"/>
      <c r="Q56" s="36"/>
      <c r="R56" s="36"/>
      <c r="S56" s="36"/>
      <c r="T56" s="36"/>
      <c r="U56" s="36"/>
    </row>
    <row r="57" spans="1:21" ht="30.75" customHeight="1" thickBot="1" x14ac:dyDescent="0.25">
      <c r="A57" s="36"/>
      <c r="B57" s="1184"/>
      <c r="C57" s="1185"/>
      <c r="D57" s="1189" t="s">
        <v>24</v>
      </c>
      <c r="E57" s="1190"/>
      <c r="F57" s="1190"/>
      <c r="G57" s="1190"/>
      <c r="H57" s="1190"/>
      <c r="I57" s="1190"/>
      <c r="J57" s="1191"/>
      <c r="K57" s="71">
        <v>7424</v>
      </c>
      <c r="L57" s="72">
        <v>8753</v>
      </c>
      <c r="M57" s="72">
        <v>12020</v>
      </c>
      <c r="N57" s="72">
        <v>10989</v>
      </c>
      <c r="O57" s="73">
        <v>9386</v>
      </c>
      <c r="P57" s="36"/>
      <c r="Q57" s="36"/>
      <c r="R57" s="36"/>
      <c r="S57" s="36"/>
      <c r="T57" s="36"/>
      <c r="U57" s="36"/>
    </row>
    <row r="58" spans="1:21" ht="17.25" customHeight="1" x14ac:dyDescent="0.2">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ZiY0A2tr7hlSMWC9Sj3NJhk9bizsIE3wZ6e4Z8ghalL/RdiNKz5TpOJo8YRWQaou6IiiQ71aMa5Z1kn8MDSxhw==" saltValue="xSO37xgOE406QOtR2nzu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topLeftCell="A13"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7</v>
      </c>
    </row>
    <row r="40" spans="2:13" ht="27.75" customHeight="1" thickBot="1" x14ac:dyDescent="0.3">
      <c r="B40" s="80" t="s">
        <v>8</v>
      </c>
      <c r="C40" s="81"/>
      <c r="D40" s="81"/>
      <c r="E40" s="82"/>
      <c r="F40" s="82"/>
      <c r="G40" s="82"/>
      <c r="H40" s="83" t="s">
        <v>2</v>
      </c>
      <c r="I40" s="383" t="s">
        <v>549</v>
      </c>
      <c r="J40" s="384" t="s">
        <v>550</v>
      </c>
      <c r="K40" s="384" t="s">
        <v>551</v>
      </c>
      <c r="L40" s="384" t="s">
        <v>552</v>
      </c>
      <c r="M40" s="385" t="s">
        <v>553</v>
      </c>
    </row>
    <row r="41" spans="2:13" ht="27.75" customHeight="1" x14ac:dyDescent="0.2">
      <c r="B41" s="1212" t="s">
        <v>27</v>
      </c>
      <c r="C41" s="1213"/>
      <c r="D41" s="84"/>
      <c r="E41" s="1214" t="s">
        <v>28</v>
      </c>
      <c r="F41" s="1214"/>
      <c r="G41" s="1214"/>
      <c r="H41" s="1215"/>
      <c r="I41" s="386">
        <v>1268987</v>
      </c>
      <c r="J41" s="387">
        <v>1232569</v>
      </c>
      <c r="K41" s="387">
        <v>1177264</v>
      </c>
      <c r="L41" s="387">
        <v>1129441</v>
      </c>
      <c r="M41" s="388">
        <v>1073670</v>
      </c>
    </row>
    <row r="42" spans="2:13" ht="27.75" customHeight="1" x14ac:dyDescent="0.2">
      <c r="B42" s="1202"/>
      <c r="C42" s="1203"/>
      <c r="D42" s="85"/>
      <c r="E42" s="1206" t="s">
        <v>29</v>
      </c>
      <c r="F42" s="1206"/>
      <c r="G42" s="1206"/>
      <c r="H42" s="1207"/>
      <c r="I42" s="389">
        <v>4347</v>
      </c>
      <c r="J42" s="390">
        <v>2623</v>
      </c>
      <c r="K42" s="390">
        <v>1157</v>
      </c>
      <c r="L42" s="390">
        <v>418</v>
      </c>
      <c r="M42" s="391">
        <v>109</v>
      </c>
    </row>
    <row r="43" spans="2:13" ht="27.75" customHeight="1" x14ac:dyDescent="0.2">
      <c r="B43" s="1202"/>
      <c r="C43" s="1203"/>
      <c r="D43" s="85"/>
      <c r="E43" s="1206" t="s">
        <v>30</v>
      </c>
      <c r="F43" s="1206"/>
      <c r="G43" s="1206"/>
      <c r="H43" s="1207"/>
      <c r="I43" s="389">
        <v>9282</v>
      </c>
      <c r="J43" s="390">
        <v>8125</v>
      </c>
      <c r="K43" s="390">
        <v>7207</v>
      </c>
      <c r="L43" s="390">
        <v>7063</v>
      </c>
      <c r="M43" s="391">
        <v>6685</v>
      </c>
    </row>
    <row r="44" spans="2:13" ht="27.75" customHeight="1" x14ac:dyDescent="0.2">
      <c r="B44" s="1202"/>
      <c r="C44" s="1203"/>
      <c r="D44" s="85"/>
      <c r="E44" s="1206" t="s">
        <v>31</v>
      </c>
      <c r="F44" s="1206"/>
      <c r="G44" s="1206"/>
      <c r="H44" s="1207"/>
      <c r="I44" s="389" t="s">
        <v>508</v>
      </c>
      <c r="J44" s="390" t="s">
        <v>508</v>
      </c>
      <c r="K44" s="390" t="s">
        <v>508</v>
      </c>
      <c r="L44" s="390" t="s">
        <v>508</v>
      </c>
      <c r="M44" s="391" t="s">
        <v>508</v>
      </c>
    </row>
    <row r="45" spans="2:13" ht="27.75" customHeight="1" x14ac:dyDescent="0.2">
      <c r="B45" s="1202"/>
      <c r="C45" s="1203"/>
      <c r="D45" s="85"/>
      <c r="E45" s="1206" t="s">
        <v>32</v>
      </c>
      <c r="F45" s="1206"/>
      <c r="G45" s="1206"/>
      <c r="H45" s="1207"/>
      <c r="I45" s="389">
        <v>153547</v>
      </c>
      <c r="J45" s="390">
        <v>150554</v>
      </c>
      <c r="K45" s="390">
        <v>148337</v>
      </c>
      <c r="L45" s="390">
        <v>139552</v>
      </c>
      <c r="M45" s="391">
        <v>136002</v>
      </c>
    </row>
    <row r="46" spans="2:13" ht="27.75" customHeight="1" x14ac:dyDescent="0.2">
      <c r="B46" s="1202"/>
      <c r="C46" s="1203"/>
      <c r="D46" s="86"/>
      <c r="E46" s="1216" t="s">
        <v>33</v>
      </c>
      <c r="F46" s="1216"/>
      <c r="G46" s="1216"/>
      <c r="H46" s="1217"/>
      <c r="I46" s="389">
        <v>163</v>
      </c>
      <c r="J46" s="390">
        <v>503</v>
      </c>
      <c r="K46" s="390">
        <v>446</v>
      </c>
      <c r="L46" s="390">
        <v>366</v>
      </c>
      <c r="M46" s="391">
        <v>305</v>
      </c>
    </row>
    <row r="47" spans="2:13" ht="27.75" customHeight="1" x14ac:dyDescent="0.2">
      <c r="B47" s="1202"/>
      <c r="C47" s="1203"/>
      <c r="D47" s="87"/>
      <c r="E47" s="1218" t="s">
        <v>34</v>
      </c>
      <c r="F47" s="1219"/>
      <c r="G47" s="1219"/>
      <c r="H47" s="1220"/>
      <c r="I47" s="389" t="s">
        <v>508</v>
      </c>
      <c r="J47" s="390" t="s">
        <v>508</v>
      </c>
      <c r="K47" s="390" t="s">
        <v>508</v>
      </c>
      <c r="L47" s="390" t="s">
        <v>508</v>
      </c>
      <c r="M47" s="391" t="s">
        <v>508</v>
      </c>
    </row>
    <row r="48" spans="2:13" ht="27.75" customHeight="1" x14ac:dyDescent="0.2">
      <c r="B48" s="1202"/>
      <c r="C48" s="1203"/>
      <c r="D48" s="85"/>
      <c r="E48" s="1206" t="s">
        <v>35</v>
      </c>
      <c r="F48" s="1206"/>
      <c r="G48" s="1206"/>
      <c r="H48" s="1207"/>
      <c r="I48" s="389" t="s">
        <v>508</v>
      </c>
      <c r="J48" s="390" t="s">
        <v>508</v>
      </c>
      <c r="K48" s="390" t="s">
        <v>508</v>
      </c>
      <c r="L48" s="390" t="s">
        <v>508</v>
      </c>
      <c r="M48" s="391" t="s">
        <v>508</v>
      </c>
    </row>
    <row r="49" spans="2:13" ht="27.75" customHeight="1" x14ac:dyDescent="0.2">
      <c r="B49" s="1204"/>
      <c r="C49" s="1205"/>
      <c r="D49" s="85"/>
      <c r="E49" s="1206" t="s">
        <v>36</v>
      </c>
      <c r="F49" s="1206"/>
      <c r="G49" s="1206"/>
      <c r="H49" s="1207"/>
      <c r="I49" s="389" t="s">
        <v>508</v>
      </c>
      <c r="J49" s="390" t="s">
        <v>508</v>
      </c>
      <c r="K49" s="390" t="s">
        <v>508</v>
      </c>
      <c r="L49" s="390" t="s">
        <v>508</v>
      </c>
      <c r="M49" s="391" t="s">
        <v>508</v>
      </c>
    </row>
    <row r="50" spans="2:13" ht="27.75" customHeight="1" x14ac:dyDescent="0.2">
      <c r="B50" s="1200" t="s">
        <v>37</v>
      </c>
      <c r="C50" s="1201"/>
      <c r="D50" s="88"/>
      <c r="E50" s="1206" t="s">
        <v>38</v>
      </c>
      <c r="F50" s="1206"/>
      <c r="G50" s="1206"/>
      <c r="H50" s="1207"/>
      <c r="I50" s="389">
        <v>111126</v>
      </c>
      <c r="J50" s="390">
        <v>117694</v>
      </c>
      <c r="K50" s="390">
        <v>107488</v>
      </c>
      <c r="L50" s="390">
        <v>103712</v>
      </c>
      <c r="M50" s="391">
        <v>99030</v>
      </c>
    </row>
    <row r="51" spans="2:13" ht="27.75" customHeight="1" x14ac:dyDescent="0.2">
      <c r="B51" s="1202"/>
      <c r="C51" s="1203"/>
      <c r="D51" s="85"/>
      <c r="E51" s="1206" t="s">
        <v>39</v>
      </c>
      <c r="F51" s="1206"/>
      <c r="G51" s="1206"/>
      <c r="H51" s="1207"/>
      <c r="I51" s="389">
        <v>24810</v>
      </c>
      <c r="J51" s="390">
        <v>23690</v>
      </c>
      <c r="K51" s="390">
        <v>18760</v>
      </c>
      <c r="L51" s="390">
        <v>20873</v>
      </c>
      <c r="M51" s="391">
        <v>18421</v>
      </c>
    </row>
    <row r="52" spans="2:13" ht="27.75" customHeight="1" x14ac:dyDescent="0.2">
      <c r="B52" s="1204"/>
      <c r="C52" s="1205"/>
      <c r="D52" s="85"/>
      <c r="E52" s="1206" t="s">
        <v>40</v>
      </c>
      <c r="F52" s="1206"/>
      <c r="G52" s="1206"/>
      <c r="H52" s="1207"/>
      <c r="I52" s="389">
        <v>852265</v>
      </c>
      <c r="J52" s="390">
        <v>832088</v>
      </c>
      <c r="K52" s="390">
        <v>811567</v>
      </c>
      <c r="L52" s="390">
        <v>786006</v>
      </c>
      <c r="M52" s="391">
        <v>760662</v>
      </c>
    </row>
    <row r="53" spans="2:13" ht="27.75" customHeight="1" thickBot="1" x14ac:dyDescent="0.25">
      <c r="B53" s="1208" t="s">
        <v>41</v>
      </c>
      <c r="C53" s="1209"/>
      <c r="D53" s="89"/>
      <c r="E53" s="1210" t="s">
        <v>42</v>
      </c>
      <c r="F53" s="1210"/>
      <c r="G53" s="1210"/>
      <c r="H53" s="1211"/>
      <c r="I53" s="392">
        <v>448124</v>
      </c>
      <c r="J53" s="393">
        <v>420903</v>
      </c>
      <c r="K53" s="393">
        <v>396596</v>
      </c>
      <c r="L53" s="393">
        <v>366249</v>
      </c>
      <c r="M53" s="394">
        <v>338657</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nZj3hb/foD2dLTchbrbM3ghYZGdfxgDlKn02iUB8BWTEosKiVUzsS+EWkCoDsXZVhiWlbM++24NG7/Tbnqgg==" saltValue="Q3czYADcoOst7Bei++63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D12"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43</v>
      </c>
    </row>
    <row r="54" spans="2:8" ht="29.25" customHeight="1" thickBot="1" x14ac:dyDescent="0.35">
      <c r="B54" s="94" t="s">
        <v>1</v>
      </c>
      <c r="C54" s="95"/>
      <c r="D54" s="95"/>
      <c r="E54" s="96" t="s">
        <v>2</v>
      </c>
      <c r="F54" s="97" t="s">
        <v>551</v>
      </c>
      <c r="G54" s="97" t="s">
        <v>552</v>
      </c>
      <c r="H54" s="98" t="s">
        <v>553</v>
      </c>
    </row>
    <row r="55" spans="2:8" ht="52.5" customHeight="1" x14ac:dyDescent="0.2">
      <c r="B55" s="99"/>
      <c r="C55" s="1229" t="s">
        <v>44</v>
      </c>
      <c r="D55" s="1229"/>
      <c r="E55" s="1230"/>
      <c r="F55" s="100">
        <v>14114</v>
      </c>
      <c r="G55" s="100">
        <v>15144</v>
      </c>
      <c r="H55" s="101">
        <v>16209</v>
      </c>
    </row>
    <row r="56" spans="2:8" ht="52.5" customHeight="1" x14ac:dyDescent="0.2">
      <c r="B56" s="102"/>
      <c r="C56" s="1231" t="s">
        <v>45</v>
      </c>
      <c r="D56" s="1231"/>
      <c r="E56" s="1232"/>
      <c r="F56" s="103">
        <v>18722</v>
      </c>
      <c r="G56" s="103">
        <v>18732</v>
      </c>
      <c r="H56" s="104">
        <v>18737</v>
      </c>
    </row>
    <row r="57" spans="2:8" ht="53.25" customHeight="1" x14ac:dyDescent="0.2">
      <c r="B57" s="102"/>
      <c r="C57" s="1233" t="s">
        <v>46</v>
      </c>
      <c r="D57" s="1233"/>
      <c r="E57" s="1234"/>
      <c r="F57" s="105">
        <v>56573</v>
      </c>
      <c r="G57" s="105">
        <v>53620</v>
      </c>
      <c r="H57" s="106">
        <v>56216</v>
      </c>
    </row>
    <row r="58" spans="2:8" ht="45.75" customHeight="1" x14ac:dyDescent="0.2">
      <c r="B58" s="107"/>
      <c r="C58" s="1221" t="s">
        <v>607</v>
      </c>
      <c r="D58" s="1222"/>
      <c r="E58" s="1223"/>
      <c r="F58" s="108">
        <v>11251</v>
      </c>
      <c r="G58" s="108">
        <v>11254</v>
      </c>
      <c r="H58" s="109">
        <v>11256</v>
      </c>
    </row>
    <row r="59" spans="2:8" ht="45.75" customHeight="1" x14ac:dyDescent="0.2">
      <c r="B59" s="107"/>
      <c r="C59" s="1221" t="s">
        <v>604</v>
      </c>
      <c r="D59" s="1222"/>
      <c r="E59" s="1223"/>
      <c r="F59" s="108">
        <v>7487</v>
      </c>
      <c r="G59" s="108">
        <v>7491</v>
      </c>
      <c r="H59" s="109">
        <v>10492</v>
      </c>
    </row>
    <row r="60" spans="2:8" ht="45.75" customHeight="1" x14ac:dyDescent="0.2">
      <c r="B60" s="107"/>
      <c r="C60" s="1221" t="s">
        <v>605</v>
      </c>
      <c r="D60" s="1222"/>
      <c r="E60" s="1223"/>
      <c r="F60" s="108">
        <v>8000</v>
      </c>
      <c r="G60" s="108">
        <v>8503</v>
      </c>
      <c r="H60" s="109">
        <v>8504</v>
      </c>
    </row>
    <row r="61" spans="2:8" ht="45.75" customHeight="1" x14ac:dyDescent="0.2">
      <c r="B61" s="107"/>
      <c r="C61" s="1221" t="s">
        <v>606</v>
      </c>
      <c r="D61" s="1222"/>
      <c r="E61" s="1223"/>
      <c r="F61" s="108">
        <v>3488</v>
      </c>
      <c r="G61" s="108">
        <v>4204</v>
      </c>
      <c r="H61" s="109">
        <v>5717</v>
      </c>
    </row>
    <row r="62" spans="2:8" ht="45.75" customHeight="1" thickBot="1" x14ac:dyDescent="0.25">
      <c r="B62" s="110"/>
      <c r="C62" s="1224" t="s">
        <v>608</v>
      </c>
      <c r="D62" s="1225"/>
      <c r="E62" s="1226"/>
      <c r="F62" s="111">
        <v>3819</v>
      </c>
      <c r="G62" s="111">
        <v>3819</v>
      </c>
      <c r="H62" s="112">
        <v>3660</v>
      </c>
    </row>
    <row r="63" spans="2:8" ht="52.5" customHeight="1" thickBot="1" x14ac:dyDescent="0.25">
      <c r="B63" s="113"/>
      <c r="C63" s="1227" t="s">
        <v>47</v>
      </c>
      <c r="D63" s="1227"/>
      <c r="E63" s="1228"/>
      <c r="F63" s="114">
        <v>89409</v>
      </c>
      <c r="G63" s="114">
        <v>87496</v>
      </c>
      <c r="H63" s="115">
        <v>91163</v>
      </c>
    </row>
    <row r="64" spans="2:8" ht="15" customHeight="1" x14ac:dyDescent="0.2"/>
  </sheetData>
  <sheetProtection algorithmName="SHA-512" hashValue="SKl3XqOtGSxCpwTRRubxM7fbzoef5hvoEG3Ux6qEYDgF1iKXKSyu7uuUGjcsl0Qu5+bfqzodqwKEygpyOvGWqQ==" saltValue="30Up3g649HWHv/qLM7uy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8C92B-0149-4488-97C0-3CE73450A05C}">
  <sheetPr>
    <pageSetUpPr fitToPage="1"/>
  </sheetPr>
  <dimension ref="A1:WZM160"/>
  <sheetViews>
    <sheetView showGridLines="0" topLeftCell="F11" zoomScaleNormal="100" zoomScaleSheetLayoutView="55" workbookViewId="0"/>
  </sheetViews>
  <sheetFormatPr defaultColWidth="0" defaultRowHeight="13.5" customHeight="1" zeroHeight="1" x14ac:dyDescent="0.2"/>
  <cols>
    <col min="1" max="1" width="6.36328125" style="1237" customWidth="1"/>
    <col min="2" max="107" width="2.453125" style="1237" customWidth="1"/>
    <col min="108" max="108" width="6.08984375" style="1245" customWidth="1"/>
    <col min="109" max="109" width="5.90625" style="1244" customWidth="1"/>
    <col min="110" max="110" width="19.08984375" style="1237" hidden="1"/>
    <col min="111" max="115" width="12.6328125" style="1237" hidden="1"/>
    <col min="116" max="349" width="8.6328125" style="1237" hidden="1"/>
    <col min="350" max="355" width="14.90625" style="1237" hidden="1"/>
    <col min="356" max="357" width="15.90625" style="1237" hidden="1"/>
    <col min="358" max="363" width="16.08984375" style="1237" hidden="1"/>
    <col min="364" max="364" width="6.08984375" style="1237" hidden="1"/>
    <col min="365" max="365" width="3" style="1237" hidden="1"/>
    <col min="366" max="605" width="8.6328125" style="1237" hidden="1"/>
    <col min="606" max="611" width="14.90625" style="1237" hidden="1"/>
    <col min="612" max="613" width="15.90625" style="1237" hidden="1"/>
    <col min="614" max="619" width="16.08984375" style="1237" hidden="1"/>
    <col min="620" max="620" width="6.08984375" style="1237" hidden="1"/>
    <col min="621" max="621" width="3" style="1237" hidden="1"/>
    <col min="622" max="861" width="8.6328125" style="1237" hidden="1"/>
    <col min="862" max="867" width="14.90625" style="1237" hidden="1"/>
    <col min="868" max="869" width="15.90625" style="1237" hidden="1"/>
    <col min="870" max="875" width="16.08984375" style="1237" hidden="1"/>
    <col min="876" max="876" width="6.08984375" style="1237" hidden="1"/>
    <col min="877" max="877" width="3" style="1237" hidden="1"/>
    <col min="878" max="1117" width="8.6328125" style="1237" hidden="1"/>
    <col min="1118" max="1123" width="14.90625" style="1237" hidden="1"/>
    <col min="1124" max="1125" width="15.90625" style="1237" hidden="1"/>
    <col min="1126" max="1131" width="16.08984375" style="1237" hidden="1"/>
    <col min="1132" max="1132" width="6.08984375" style="1237" hidden="1"/>
    <col min="1133" max="1133" width="3" style="1237" hidden="1"/>
    <col min="1134" max="1373" width="8.6328125" style="1237" hidden="1"/>
    <col min="1374" max="1379" width="14.90625" style="1237" hidden="1"/>
    <col min="1380" max="1381" width="15.90625" style="1237" hidden="1"/>
    <col min="1382" max="1387" width="16.08984375" style="1237" hidden="1"/>
    <col min="1388" max="1388" width="6.08984375" style="1237" hidden="1"/>
    <col min="1389" max="1389" width="3" style="1237" hidden="1"/>
    <col min="1390" max="1629" width="8.6328125" style="1237" hidden="1"/>
    <col min="1630" max="1635" width="14.90625" style="1237" hidden="1"/>
    <col min="1636" max="1637" width="15.90625" style="1237" hidden="1"/>
    <col min="1638" max="1643" width="16.08984375" style="1237" hidden="1"/>
    <col min="1644" max="1644" width="6.08984375" style="1237" hidden="1"/>
    <col min="1645" max="1645" width="3" style="1237" hidden="1"/>
    <col min="1646" max="1885" width="8.6328125" style="1237" hidden="1"/>
    <col min="1886" max="1891" width="14.90625" style="1237" hidden="1"/>
    <col min="1892" max="1893" width="15.90625" style="1237" hidden="1"/>
    <col min="1894" max="1899" width="16.08984375" style="1237" hidden="1"/>
    <col min="1900" max="1900" width="6.08984375" style="1237" hidden="1"/>
    <col min="1901" max="1901" width="3" style="1237" hidden="1"/>
    <col min="1902" max="2141" width="8.6328125" style="1237" hidden="1"/>
    <col min="2142" max="2147" width="14.90625" style="1237" hidden="1"/>
    <col min="2148" max="2149" width="15.90625" style="1237" hidden="1"/>
    <col min="2150" max="2155" width="16.08984375" style="1237" hidden="1"/>
    <col min="2156" max="2156" width="6.08984375" style="1237" hidden="1"/>
    <col min="2157" max="2157" width="3" style="1237" hidden="1"/>
    <col min="2158" max="2397" width="8.6328125" style="1237" hidden="1"/>
    <col min="2398" max="2403" width="14.90625" style="1237" hidden="1"/>
    <col min="2404" max="2405" width="15.90625" style="1237" hidden="1"/>
    <col min="2406" max="2411" width="16.08984375" style="1237" hidden="1"/>
    <col min="2412" max="2412" width="6.08984375" style="1237" hidden="1"/>
    <col min="2413" max="2413" width="3" style="1237" hidden="1"/>
    <col min="2414" max="2653" width="8.6328125" style="1237" hidden="1"/>
    <col min="2654" max="2659" width="14.90625" style="1237" hidden="1"/>
    <col min="2660" max="2661" width="15.90625" style="1237" hidden="1"/>
    <col min="2662" max="2667" width="16.08984375" style="1237" hidden="1"/>
    <col min="2668" max="2668" width="6.08984375" style="1237" hidden="1"/>
    <col min="2669" max="2669" width="3" style="1237" hidden="1"/>
    <col min="2670" max="2909" width="8.6328125" style="1237" hidden="1"/>
    <col min="2910" max="2915" width="14.90625" style="1237" hidden="1"/>
    <col min="2916" max="2917" width="15.90625" style="1237" hidden="1"/>
    <col min="2918" max="2923" width="16.08984375" style="1237" hidden="1"/>
    <col min="2924" max="2924" width="6.08984375" style="1237" hidden="1"/>
    <col min="2925" max="2925" width="3" style="1237" hidden="1"/>
    <col min="2926" max="3165" width="8.6328125" style="1237" hidden="1"/>
    <col min="3166" max="3171" width="14.90625" style="1237" hidden="1"/>
    <col min="3172" max="3173" width="15.90625" style="1237" hidden="1"/>
    <col min="3174" max="3179" width="16.08984375" style="1237" hidden="1"/>
    <col min="3180" max="3180" width="6.08984375" style="1237" hidden="1"/>
    <col min="3181" max="3181" width="3" style="1237" hidden="1"/>
    <col min="3182" max="3421" width="8.6328125" style="1237" hidden="1"/>
    <col min="3422" max="3427" width="14.90625" style="1237" hidden="1"/>
    <col min="3428" max="3429" width="15.90625" style="1237" hidden="1"/>
    <col min="3430" max="3435" width="16.08984375" style="1237" hidden="1"/>
    <col min="3436" max="3436" width="6.08984375" style="1237" hidden="1"/>
    <col min="3437" max="3437" width="3" style="1237" hidden="1"/>
    <col min="3438" max="3677" width="8.6328125" style="1237" hidden="1"/>
    <col min="3678" max="3683" width="14.90625" style="1237" hidden="1"/>
    <col min="3684" max="3685" width="15.90625" style="1237" hidden="1"/>
    <col min="3686" max="3691" width="16.08984375" style="1237" hidden="1"/>
    <col min="3692" max="3692" width="6.08984375" style="1237" hidden="1"/>
    <col min="3693" max="3693" width="3" style="1237" hidden="1"/>
    <col min="3694" max="3933" width="8.6328125" style="1237" hidden="1"/>
    <col min="3934" max="3939" width="14.90625" style="1237" hidden="1"/>
    <col min="3940" max="3941" width="15.90625" style="1237" hidden="1"/>
    <col min="3942" max="3947" width="16.08984375" style="1237" hidden="1"/>
    <col min="3948" max="3948" width="6.08984375" style="1237" hidden="1"/>
    <col min="3949" max="3949" width="3" style="1237" hidden="1"/>
    <col min="3950" max="4189" width="8.6328125" style="1237" hidden="1"/>
    <col min="4190" max="4195" width="14.90625" style="1237" hidden="1"/>
    <col min="4196" max="4197" width="15.90625" style="1237" hidden="1"/>
    <col min="4198" max="4203" width="16.08984375" style="1237" hidden="1"/>
    <col min="4204" max="4204" width="6.08984375" style="1237" hidden="1"/>
    <col min="4205" max="4205" width="3" style="1237" hidden="1"/>
    <col min="4206" max="4445" width="8.6328125" style="1237" hidden="1"/>
    <col min="4446" max="4451" width="14.90625" style="1237" hidden="1"/>
    <col min="4452" max="4453" width="15.90625" style="1237" hidden="1"/>
    <col min="4454" max="4459" width="16.08984375" style="1237" hidden="1"/>
    <col min="4460" max="4460" width="6.08984375" style="1237" hidden="1"/>
    <col min="4461" max="4461" width="3" style="1237" hidden="1"/>
    <col min="4462" max="4701" width="8.6328125" style="1237" hidden="1"/>
    <col min="4702" max="4707" width="14.90625" style="1237" hidden="1"/>
    <col min="4708" max="4709" width="15.90625" style="1237" hidden="1"/>
    <col min="4710" max="4715" width="16.08984375" style="1237" hidden="1"/>
    <col min="4716" max="4716" width="6.08984375" style="1237" hidden="1"/>
    <col min="4717" max="4717" width="3" style="1237" hidden="1"/>
    <col min="4718" max="4957" width="8.6328125" style="1237" hidden="1"/>
    <col min="4958" max="4963" width="14.90625" style="1237" hidden="1"/>
    <col min="4964" max="4965" width="15.90625" style="1237" hidden="1"/>
    <col min="4966" max="4971" width="16.08984375" style="1237" hidden="1"/>
    <col min="4972" max="4972" width="6.08984375" style="1237" hidden="1"/>
    <col min="4973" max="4973" width="3" style="1237" hidden="1"/>
    <col min="4974" max="5213" width="8.6328125" style="1237" hidden="1"/>
    <col min="5214" max="5219" width="14.90625" style="1237" hidden="1"/>
    <col min="5220" max="5221" width="15.90625" style="1237" hidden="1"/>
    <col min="5222" max="5227" width="16.08984375" style="1237" hidden="1"/>
    <col min="5228" max="5228" width="6.08984375" style="1237" hidden="1"/>
    <col min="5229" max="5229" width="3" style="1237" hidden="1"/>
    <col min="5230" max="5469" width="8.6328125" style="1237" hidden="1"/>
    <col min="5470" max="5475" width="14.90625" style="1237" hidden="1"/>
    <col min="5476" max="5477" width="15.90625" style="1237" hidden="1"/>
    <col min="5478" max="5483" width="16.08984375" style="1237" hidden="1"/>
    <col min="5484" max="5484" width="6.08984375" style="1237" hidden="1"/>
    <col min="5485" max="5485" width="3" style="1237" hidden="1"/>
    <col min="5486" max="5725" width="8.6328125" style="1237" hidden="1"/>
    <col min="5726" max="5731" width="14.90625" style="1237" hidden="1"/>
    <col min="5732" max="5733" width="15.90625" style="1237" hidden="1"/>
    <col min="5734" max="5739" width="16.08984375" style="1237" hidden="1"/>
    <col min="5740" max="5740" width="6.08984375" style="1237" hidden="1"/>
    <col min="5741" max="5741" width="3" style="1237" hidden="1"/>
    <col min="5742" max="5981" width="8.6328125" style="1237" hidden="1"/>
    <col min="5982" max="5987" width="14.90625" style="1237" hidden="1"/>
    <col min="5988" max="5989" width="15.90625" style="1237" hidden="1"/>
    <col min="5990" max="5995" width="16.08984375" style="1237" hidden="1"/>
    <col min="5996" max="5996" width="6.08984375" style="1237" hidden="1"/>
    <col min="5997" max="5997" width="3" style="1237" hidden="1"/>
    <col min="5998" max="6237" width="8.6328125" style="1237" hidden="1"/>
    <col min="6238" max="6243" width="14.90625" style="1237" hidden="1"/>
    <col min="6244" max="6245" width="15.90625" style="1237" hidden="1"/>
    <col min="6246" max="6251" width="16.08984375" style="1237" hidden="1"/>
    <col min="6252" max="6252" width="6.08984375" style="1237" hidden="1"/>
    <col min="6253" max="6253" width="3" style="1237" hidden="1"/>
    <col min="6254" max="6493" width="8.6328125" style="1237" hidden="1"/>
    <col min="6494" max="6499" width="14.90625" style="1237" hidden="1"/>
    <col min="6500" max="6501" width="15.90625" style="1237" hidden="1"/>
    <col min="6502" max="6507" width="16.08984375" style="1237" hidden="1"/>
    <col min="6508" max="6508" width="6.08984375" style="1237" hidden="1"/>
    <col min="6509" max="6509" width="3" style="1237" hidden="1"/>
    <col min="6510" max="6749" width="8.6328125" style="1237" hidden="1"/>
    <col min="6750" max="6755" width="14.90625" style="1237" hidden="1"/>
    <col min="6756" max="6757" width="15.90625" style="1237" hidden="1"/>
    <col min="6758" max="6763" width="16.08984375" style="1237" hidden="1"/>
    <col min="6764" max="6764" width="6.08984375" style="1237" hidden="1"/>
    <col min="6765" max="6765" width="3" style="1237" hidden="1"/>
    <col min="6766" max="7005" width="8.6328125" style="1237" hidden="1"/>
    <col min="7006" max="7011" width="14.90625" style="1237" hidden="1"/>
    <col min="7012" max="7013" width="15.90625" style="1237" hidden="1"/>
    <col min="7014" max="7019" width="16.08984375" style="1237" hidden="1"/>
    <col min="7020" max="7020" width="6.08984375" style="1237" hidden="1"/>
    <col min="7021" max="7021" width="3" style="1237" hidden="1"/>
    <col min="7022" max="7261" width="8.6328125" style="1237" hidden="1"/>
    <col min="7262" max="7267" width="14.90625" style="1237" hidden="1"/>
    <col min="7268" max="7269" width="15.90625" style="1237" hidden="1"/>
    <col min="7270" max="7275" width="16.08984375" style="1237" hidden="1"/>
    <col min="7276" max="7276" width="6.08984375" style="1237" hidden="1"/>
    <col min="7277" max="7277" width="3" style="1237" hidden="1"/>
    <col min="7278" max="7517" width="8.6328125" style="1237" hidden="1"/>
    <col min="7518" max="7523" width="14.90625" style="1237" hidden="1"/>
    <col min="7524" max="7525" width="15.90625" style="1237" hidden="1"/>
    <col min="7526" max="7531" width="16.08984375" style="1237" hidden="1"/>
    <col min="7532" max="7532" width="6.08984375" style="1237" hidden="1"/>
    <col min="7533" max="7533" width="3" style="1237" hidden="1"/>
    <col min="7534" max="7773" width="8.6328125" style="1237" hidden="1"/>
    <col min="7774" max="7779" width="14.90625" style="1237" hidden="1"/>
    <col min="7780" max="7781" width="15.90625" style="1237" hidden="1"/>
    <col min="7782" max="7787" width="16.08984375" style="1237" hidden="1"/>
    <col min="7788" max="7788" width="6.08984375" style="1237" hidden="1"/>
    <col min="7789" max="7789" width="3" style="1237" hidden="1"/>
    <col min="7790" max="8029" width="8.6328125" style="1237" hidden="1"/>
    <col min="8030" max="8035" width="14.90625" style="1237" hidden="1"/>
    <col min="8036" max="8037" width="15.90625" style="1237" hidden="1"/>
    <col min="8038" max="8043" width="16.08984375" style="1237" hidden="1"/>
    <col min="8044" max="8044" width="6.08984375" style="1237" hidden="1"/>
    <col min="8045" max="8045" width="3" style="1237" hidden="1"/>
    <col min="8046" max="8285" width="8.6328125" style="1237" hidden="1"/>
    <col min="8286" max="8291" width="14.90625" style="1237" hidden="1"/>
    <col min="8292" max="8293" width="15.90625" style="1237" hidden="1"/>
    <col min="8294" max="8299" width="16.08984375" style="1237" hidden="1"/>
    <col min="8300" max="8300" width="6.08984375" style="1237" hidden="1"/>
    <col min="8301" max="8301" width="3" style="1237" hidden="1"/>
    <col min="8302" max="8541" width="8.6328125" style="1237" hidden="1"/>
    <col min="8542" max="8547" width="14.90625" style="1237" hidden="1"/>
    <col min="8548" max="8549" width="15.90625" style="1237" hidden="1"/>
    <col min="8550" max="8555" width="16.08984375" style="1237" hidden="1"/>
    <col min="8556" max="8556" width="6.08984375" style="1237" hidden="1"/>
    <col min="8557" max="8557" width="3" style="1237" hidden="1"/>
    <col min="8558" max="8797" width="8.6328125" style="1237" hidden="1"/>
    <col min="8798" max="8803" width="14.90625" style="1237" hidden="1"/>
    <col min="8804" max="8805" width="15.90625" style="1237" hidden="1"/>
    <col min="8806" max="8811" width="16.08984375" style="1237" hidden="1"/>
    <col min="8812" max="8812" width="6.08984375" style="1237" hidden="1"/>
    <col min="8813" max="8813" width="3" style="1237" hidden="1"/>
    <col min="8814" max="9053" width="8.6328125" style="1237" hidden="1"/>
    <col min="9054" max="9059" width="14.90625" style="1237" hidden="1"/>
    <col min="9060" max="9061" width="15.90625" style="1237" hidden="1"/>
    <col min="9062" max="9067" width="16.08984375" style="1237" hidden="1"/>
    <col min="9068" max="9068" width="6.08984375" style="1237" hidden="1"/>
    <col min="9069" max="9069" width="3" style="1237" hidden="1"/>
    <col min="9070" max="9309" width="8.6328125" style="1237" hidden="1"/>
    <col min="9310" max="9315" width="14.90625" style="1237" hidden="1"/>
    <col min="9316" max="9317" width="15.90625" style="1237" hidden="1"/>
    <col min="9318" max="9323" width="16.08984375" style="1237" hidden="1"/>
    <col min="9324" max="9324" width="6.08984375" style="1237" hidden="1"/>
    <col min="9325" max="9325" width="3" style="1237" hidden="1"/>
    <col min="9326" max="9565" width="8.6328125" style="1237" hidden="1"/>
    <col min="9566" max="9571" width="14.90625" style="1237" hidden="1"/>
    <col min="9572" max="9573" width="15.90625" style="1237" hidden="1"/>
    <col min="9574" max="9579" width="16.08984375" style="1237" hidden="1"/>
    <col min="9580" max="9580" width="6.08984375" style="1237" hidden="1"/>
    <col min="9581" max="9581" width="3" style="1237" hidden="1"/>
    <col min="9582" max="9821" width="8.6328125" style="1237" hidden="1"/>
    <col min="9822" max="9827" width="14.90625" style="1237" hidden="1"/>
    <col min="9828" max="9829" width="15.90625" style="1237" hidden="1"/>
    <col min="9830" max="9835" width="16.08984375" style="1237" hidden="1"/>
    <col min="9836" max="9836" width="6.08984375" style="1237" hidden="1"/>
    <col min="9837" max="9837" width="3" style="1237" hidden="1"/>
    <col min="9838" max="10077" width="8.6328125" style="1237" hidden="1"/>
    <col min="10078" max="10083" width="14.90625" style="1237" hidden="1"/>
    <col min="10084" max="10085" width="15.90625" style="1237" hidden="1"/>
    <col min="10086" max="10091" width="16.08984375" style="1237" hidden="1"/>
    <col min="10092" max="10092" width="6.08984375" style="1237" hidden="1"/>
    <col min="10093" max="10093" width="3" style="1237" hidden="1"/>
    <col min="10094" max="10333" width="8.6328125" style="1237" hidden="1"/>
    <col min="10334" max="10339" width="14.90625" style="1237" hidden="1"/>
    <col min="10340" max="10341" width="15.90625" style="1237" hidden="1"/>
    <col min="10342" max="10347" width="16.08984375" style="1237" hidden="1"/>
    <col min="10348" max="10348" width="6.08984375" style="1237" hidden="1"/>
    <col min="10349" max="10349" width="3" style="1237" hidden="1"/>
    <col min="10350" max="10589" width="8.6328125" style="1237" hidden="1"/>
    <col min="10590" max="10595" width="14.90625" style="1237" hidden="1"/>
    <col min="10596" max="10597" width="15.90625" style="1237" hidden="1"/>
    <col min="10598" max="10603" width="16.08984375" style="1237" hidden="1"/>
    <col min="10604" max="10604" width="6.08984375" style="1237" hidden="1"/>
    <col min="10605" max="10605" width="3" style="1237" hidden="1"/>
    <col min="10606" max="10845" width="8.6328125" style="1237" hidden="1"/>
    <col min="10846" max="10851" width="14.90625" style="1237" hidden="1"/>
    <col min="10852" max="10853" width="15.90625" style="1237" hidden="1"/>
    <col min="10854" max="10859" width="16.08984375" style="1237" hidden="1"/>
    <col min="10860" max="10860" width="6.08984375" style="1237" hidden="1"/>
    <col min="10861" max="10861" width="3" style="1237" hidden="1"/>
    <col min="10862" max="11101" width="8.6328125" style="1237" hidden="1"/>
    <col min="11102" max="11107" width="14.90625" style="1237" hidden="1"/>
    <col min="11108" max="11109" width="15.90625" style="1237" hidden="1"/>
    <col min="11110" max="11115" width="16.08984375" style="1237" hidden="1"/>
    <col min="11116" max="11116" width="6.08984375" style="1237" hidden="1"/>
    <col min="11117" max="11117" width="3" style="1237" hidden="1"/>
    <col min="11118" max="11357" width="8.6328125" style="1237" hidden="1"/>
    <col min="11358" max="11363" width="14.90625" style="1237" hidden="1"/>
    <col min="11364" max="11365" width="15.90625" style="1237" hidden="1"/>
    <col min="11366" max="11371" width="16.08984375" style="1237" hidden="1"/>
    <col min="11372" max="11372" width="6.08984375" style="1237" hidden="1"/>
    <col min="11373" max="11373" width="3" style="1237" hidden="1"/>
    <col min="11374" max="11613" width="8.6328125" style="1237" hidden="1"/>
    <col min="11614" max="11619" width="14.90625" style="1237" hidden="1"/>
    <col min="11620" max="11621" width="15.90625" style="1237" hidden="1"/>
    <col min="11622" max="11627" width="16.08984375" style="1237" hidden="1"/>
    <col min="11628" max="11628" width="6.08984375" style="1237" hidden="1"/>
    <col min="11629" max="11629" width="3" style="1237" hidden="1"/>
    <col min="11630" max="11869" width="8.6328125" style="1237" hidden="1"/>
    <col min="11870" max="11875" width="14.90625" style="1237" hidden="1"/>
    <col min="11876" max="11877" width="15.90625" style="1237" hidden="1"/>
    <col min="11878" max="11883" width="16.08984375" style="1237" hidden="1"/>
    <col min="11884" max="11884" width="6.08984375" style="1237" hidden="1"/>
    <col min="11885" max="11885" width="3" style="1237" hidden="1"/>
    <col min="11886" max="12125" width="8.6328125" style="1237" hidden="1"/>
    <col min="12126" max="12131" width="14.90625" style="1237" hidden="1"/>
    <col min="12132" max="12133" width="15.90625" style="1237" hidden="1"/>
    <col min="12134" max="12139" width="16.08984375" style="1237" hidden="1"/>
    <col min="12140" max="12140" width="6.08984375" style="1237" hidden="1"/>
    <col min="12141" max="12141" width="3" style="1237" hidden="1"/>
    <col min="12142" max="12381" width="8.6328125" style="1237" hidden="1"/>
    <col min="12382" max="12387" width="14.90625" style="1237" hidden="1"/>
    <col min="12388" max="12389" width="15.90625" style="1237" hidden="1"/>
    <col min="12390" max="12395" width="16.08984375" style="1237" hidden="1"/>
    <col min="12396" max="12396" width="6.08984375" style="1237" hidden="1"/>
    <col min="12397" max="12397" width="3" style="1237" hidden="1"/>
    <col min="12398" max="12637" width="8.6328125" style="1237" hidden="1"/>
    <col min="12638" max="12643" width="14.90625" style="1237" hidden="1"/>
    <col min="12644" max="12645" width="15.90625" style="1237" hidden="1"/>
    <col min="12646" max="12651" width="16.08984375" style="1237" hidden="1"/>
    <col min="12652" max="12652" width="6.08984375" style="1237" hidden="1"/>
    <col min="12653" max="12653" width="3" style="1237" hidden="1"/>
    <col min="12654" max="12893" width="8.6328125" style="1237" hidden="1"/>
    <col min="12894" max="12899" width="14.90625" style="1237" hidden="1"/>
    <col min="12900" max="12901" width="15.90625" style="1237" hidden="1"/>
    <col min="12902" max="12907" width="16.08984375" style="1237" hidden="1"/>
    <col min="12908" max="12908" width="6.08984375" style="1237" hidden="1"/>
    <col min="12909" max="12909" width="3" style="1237" hidden="1"/>
    <col min="12910" max="13149" width="8.6328125" style="1237" hidden="1"/>
    <col min="13150" max="13155" width="14.90625" style="1237" hidden="1"/>
    <col min="13156" max="13157" width="15.90625" style="1237" hidden="1"/>
    <col min="13158" max="13163" width="16.08984375" style="1237" hidden="1"/>
    <col min="13164" max="13164" width="6.08984375" style="1237" hidden="1"/>
    <col min="13165" max="13165" width="3" style="1237" hidden="1"/>
    <col min="13166" max="13405" width="8.6328125" style="1237" hidden="1"/>
    <col min="13406" max="13411" width="14.90625" style="1237" hidden="1"/>
    <col min="13412" max="13413" width="15.90625" style="1237" hidden="1"/>
    <col min="13414" max="13419" width="16.08984375" style="1237" hidden="1"/>
    <col min="13420" max="13420" width="6.08984375" style="1237" hidden="1"/>
    <col min="13421" max="13421" width="3" style="1237" hidden="1"/>
    <col min="13422" max="13661" width="8.6328125" style="1237" hidden="1"/>
    <col min="13662" max="13667" width="14.90625" style="1237" hidden="1"/>
    <col min="13668" max="13669" width="15.90625" style="1237" hidden="1"/>
    <col min="13670" max="13675" width="16.08984375" style="1237" hidden="1"/>
    <col min="13676" max="13676" width="6.08984375" style="1237" hidden="1"/>
    <col min="13677" max="13677" width="3" style="1237" hidden="1"/>
    <col min="13678" max="13917" width="8.6328125" style="1237" hidden="1"/>
    <col min="13918" max="13923" width="14.90625" style="1237" hidden="1"/>
    <col min="13924" max="13925" width="15.90625" style="1237" hidden="1"/>
    <col min="13926" max="13931" width="16.08984375" style="1237" hidden="1"/>
    <col min="13932" max="13932" width="6.08984375" style="1237" hidden="1"/>
    <col min="13933" max="13933" width="3" style="1237" hidden="1"/>
    <col min="13934" max="14173" width="8.6328125" style="1237" hidden="1"/>
    <col min="14174" max="14179" width="14.90625" style="1237" hidden="1"/>
    <col min="14180" max="14181" width="15.90625" style="1237" hidden="1"/>
    <col min="14182" max="14187" width="16.08984375" style="1237" hidden="1"/>
    <col min="14188" max="14188" width="6.08984375" style="1237" hidden="1"/>
    <col min="14189" max="14189" width="3" style="1237" hidden="1"/>
    <col min="14190" max="14429" width="8.6328125" style="1237" hidden="1"/>
    <col min="14430" max="14435" width="14.90625" style="1237" hidden="1"/>
    <col min="14436" max="14437" width="15.90625" style="1237" hidden="1"/>
    <col min="14438" max="14443" width="16.08984375" style="1237" hidden="1"/>
    <col min="14444" max="14444" width="6.08984375" style="1237" hidden="1"/>
    <col min="14445" max="14445" width="3" style="1237" hidden="1"/>
    <col min="14446" max="14685" width="8.6328125" style="1237" hidden="1"/>
    <col min="14686" max="14691" width="14.90625" style="1237" hidden="1"/>
    <col min="14692" max="14693" width="15.90625" style="1237" hidden="1"/>
    <col min="14694" max="14699" width="16.08984375" style="1237" hidden="1"/>
    <col min="14700" max="14700" width="6.08984375" style="1237" hidden="1"/>
    <col min="14701" max="14701" width="3" style="1237" hidden="1"/>
    <col min="14702" max="14941" width="8.6328125" style="1237" hidden="1"/>
    <col min="14942" max="14947" width="14.90625" style="1237" hidden="1"/>
    <col min="14948" max="14949" width="15.90625" style="1237" hidden="1"/>
    <col min="14950" max="14955" width="16.08984375" style="1237" hidden="1"/>
    <col min="14956" max="14956" width="6.08984375" style="1237" hidden="1"/>
    <col min="14957" max="14957" width="3" style="1237" hidden="1"/>
    <col min="14958" max="15197" width="8.6328125" style="1237" hidden="1"/>
    <col min="15198" max="15203" width="14.90625" style="1237" hidden="1"/>
    <col min="15204" max="15205" width="15.90625" style="1237" hidden="1"/>
    <col min="15206" max="15211" width="16.08984375" style="1237" hidden="1"/>
    <col min="15212" max="15212" width="6.08984375" style="1237" hidden="1"/>
    <col min="15213" max="15213" width="3" style="1237" hidden="1"/>
    <col min="15214" max="15453" width="8.6328125" style="1237" hidden="1"/>
    <col min="15454" max="15459" width="14.90625" style="1237" hidden="1"/>
    <col min="15460" max="15461" width="15.90625" style="1237" hidden="1"/>
    <col min="15462" max="15467" width="16.08984375" style="1237" hidden="1"/>
    <col min="15468" max="15468" width="6.08984375" style="1237" hidden="1"/>
    <col min="15469" max="15469" width="3" style="1237" hidden="1"/>
    <col min="15470" max="15709" width="8.6328125" style="1237" hidden="1"/>
    <col min="15710" max="15715" width="14.90625" style="1237" hidden="1"/>
    <col min="15716" max="15717" width="15.90625" style="1237" hidden="1"/>
    <col min="15718" max="15723" width="16.08984375" style="1237" hidden="1"/>
    <col min="15724" max="15724" width="6.08984375" style="1237" hidden="1"/>
    <col min="15725" max="15725" width="3" style="1237" hidden="1"/>
    <col min="15726" max="15965" width="8.6328125" style="1237" hidden="1"/>
    <col min="15966" max="15971" width="14.90625" style="1237" hidden="1"/>
    <col min="15972" max="15973" width="15.90625" style="1237" hidden="1"/>
    <col min="15974" max="15979" width="16.08984375" style="1237" hidden="1"/>
    <col min="15980" max="15980" width="6.08984375" style="1237" hidden="1"/>
    <col min="15981" max="15981" width="3" style="1237" hidden="1"/>
    <col min="15982" max="16221" width="8.6328125" style="1237" hidden="1"/>
    <col min="16222" max="16227" width="14.90625" style="1237" hidden="1"/>
    <col min="16228" max="16229" width="15.90625" style="1237" hidden="1"/>
    <col min="16230" max="16235" width="16.08984375" style="1237" hidden="1"/>
    <col min="16236" max="16236" width="6.08984375" style="1237" hidden="1"/>
    <col min="16237" max="16237" width="3" style="1237" hidden="1"/>
    <col min="16238" max="16384" width="8.6328125" style="1237" hidden="1"/>
  </cols>
  <sheetData>
    <row r="1" spans="1:143" ht="42.75" customHeight="1" x14ac:dyDescent="0.2">
      <c r="A1" s="1235"/>
      <c r="B1" s="1236"/>
      <c r="DD1" s="1237"/>
      <c r="DE1" s="1237"/>
    </row>
    <row r="2" spans="1:143" ht="25.5" customHeight="1" x14ac:dyDescent="0.2">
      <c r="A2" s="1238"/>
      <c r="C2" s="1238"/>
      <c r="O2" s="1238"/>
      <c r="P2" s="1238"/>
      <c r="Q2" s="1238"/>
      <c r="R2" s="1238"/>
      <c r="S2" s="1238"/>
      <c r="T2" s="1238"/>
      <c r="U2" s="1238"/>
      <c r="V2" s="1238"/>
      <c r="W2" s="1238"/>
      <c r="X2" s="1238"/>
      <c r="Y2" s="1238"/>
      <c r="Z2" s="1238"/>
      <c r="AA2" s="1238"/>
      <c r="AB2" s="1238"/>
      <c r="AC2" s="1238"/>
      <c r="AD2" s="1238"/>
      <c r="AE2" s="1238"/>
      <c r="AF2" s="1238"/>
      <c r="AG2" s="1238"/>
      <c r="AH2" s="1238"/>
      <c r="AI2" s="1238"/>
      <c r="AU2" s="1238"/>
      <c r="BG2" s="1238"/>
      <c r="BS2" s="1238"/>
      <c r="CE2" s="1238"/>
      <c r="CQ2" s="1238"/>
      <c r="DD2" s="1237"/>
      <c r="DE2" s="1237"/>
    </row>
    <row r="3" spans="1:143" ht="25.5" customHeight="1" x14ac:dyDescent="0.2">
      <c r="A3" s="1238"/>
      <c r="C3" s="1238"/>
      <c r="O3" s="1238"/>
      <c r="P3" s="1238"/>
      <c r="Q3" s="1238"/>
      <c r="R3" s="1238"/>
      <c r="S3" s="1238"/>
      <c r="T3" s="1238"/>
      <c r="U3" s="1238"/>
      <c r="V3" s="1238"/>
      <c r="W3" s="1238"/>
      <c r="X3" s="1238"/>
      <c r="Y3" s="1238"/>
      <c r="Z3" s="1238"/>
      <c r="AA3" s="1238"/>
      <c r="AB3" s="1238"/>
      <c r="AC3" s="1238"/>
      <c r="AD3" s="1238"/>
      <c r="AE3" s="1238"/>
      <c r="AF3" s="1238"/>
      <c r="AG3" s="1238"/>
      <c r="AH3" s="1238"/>
      <c r="AI3" s="1238"/>
      <c r="AU3" s="1238"/>
      <c r="BG3" s="1238"/>
      <c r="BS3" s="1238"/>
      <c r="CE3" s="1238"/>
      <c r="CQ3" s="1238"/>
      <c r="DD3" s="1237"/>
      <c r="DE3" s="1237"/>
    </row>
    <row r="4" spans="1:143" s="278" customFormat="1" ht="13" x14ac:dyDescent="0.2">
      <c r="A4" s="1238"/>
      <c r="B4" s="1238"/>
      <c r="C4" s="1238"/>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1238"/>
      <c r="AB4" s="1238"/>
      <c r="AC4" s="1238"/>
      <c r="AD4" s="1238"/>
      <c r="AE4" s="1238"/>
      <c r="AF4" s="1238"/>
      <c r="AG4" s="1238"/>
      <c r="AH4" s="1238"/>
      <c r="AI4" s="1238"/>
      <c r="AJ4" s="1238"/>
      <c r="AK4" s="1238"/>
      <c r="AL4" s="1238"/>
      <c r="AM4" s="1238"/>
      <c r="AN4" s="1238"/>
      <c r="AO4" s="1238"/>
      <c r="AP4" s="1238"/>
      <c r="AQ4" s="1238"/>
      <c r="AR4" s="1238"/>
      <c r="AS4" s="1238"/>
      <c r="AT4" s="1238"/>
      <c r="AU4" s="1238"/>
      <c r="AV4" s="1238"/>
      <c r="AW4" s="1238"/>
      <c r="AX4" s="1238"/>
      <c r="AY4" s="1238"/>
      <c r="AZ4" s="1238"/>
      <c r="BA4" s="1238"/>
      <c r="BB4" s="1238"/>
      <c r="BC4" s="1238"/>
      <c r="BD4" s="1238"/>
      <c r="BE4" s="1238"/>
      <c r="BF4" s="1238"/>
      <c r="BG4" s="1238"/>
      <c r="BH4" s="1238"/>
      <c r="BI4" s="1238"/>
      <c r="BJ4" s="1238"/>
      <c r="BK4" s="1238"/>
      <c r="BL4" s="1238"/>
      <c r="BM4" s="1238"/>
      <c r="BN4" s="1238"/>
      <c r="BO4" s="1238"/>
      <c r="BP4" s="1238"/>
      <c r="BQ4" s="1238"/>
      <c r="BR4" s="1238"/>
      <c r="BS4" s="1238"/>
      <c r="BT4" s="1238"/>
      <c r="BU4" s="1238"/>
      <c r="BV4" s="1238"/>
      <c r="BW4" s="1238"/>
      <c r="BX4" s="1238"/>
      <c r="BY4" s="1238"/>
      <c r="BZ4" s="1238"/>
      <c r="CA4" s="1238"/>
      <c r="CB4" s="1238"/>
      <c r="CC4" s="1238"/>
      <c r="CD4" s="1238"/>
      <c r="CE4" s="1238"/>
      <c r="CF4" s="1238"/>
      <c r="CG4" s="1238"/>
      <c r="CH4" s="1238"/>
      <c r="CI4" s="1238"/>
      <c r="CJ4" s="1238"/>
      <c r="CK4" s="1238"/>
      <c r="CL4" s="1238"/>
      <c r="CM4" s="1238"/>
      <c r="CN4" s="1238"/>
      <c r="CO4" s="1238"/>
      <c r="CP4" s="1238"/>
      <c r="CQ4" s="1238"/>
      <c r="CR4" s="1238"/>
      <c r="CS4" s="1238"/>
      <c r="CT4" s="1238"/>
      <c r="CU4" s="1238"/>
      <c r="CV4" s="1238"/>
      <c r="CW4" s="1238"/>
      <c r="CX4" s="1238"/>
      <c r="CY4" s="1238"/>
      <c r="CZ4" s="1238"/>
      <c r="DA4" s="1238"/>
      <c r="DB4" s="1238"/>
      <c r="DC4" s="1238"/>
      <c r="DD4" s="1238"/>
      <c r="DE4" s="123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38"/>
      <c r="B5" s="1238"/>
      <c r="C5" s="1238"/>
      <c r="D5" s="1238"/>
      <c r="E5" s="1238"/>
      <c r="F5" s="1238"/>
      <c r="G5" s="1238"/>
      <c r="H5" s="1238"/>
      <c r="I5" s="1238"/>
      <c r="J5" s="1238"/>
      <c r="K5" s="1238"/>
      <c r="L5" s="1238"/>
      <c r="M5" s="1238"/>
      <c r="N5" s="1238"/>
      <c r="O5" s="1238"/>
      <c r="P5" s="1238"/>
      <c r="Q5" s="1238"/>
      <c r="R5" s="1238"/>
      <c r="S5" s="1238"/>
      <c r="T5" s="1238"/>
      <c r="U5" s="1238"/>
      <c r="V5" s="1238"/>
      <c r="W5" s="1238"/>
      <c r="X5" s="1238"/>
      <c r="Y5" s="1238"/>
      <c r="Z5" s="1238"/>
      <c r="AA5" s="1238"/>
      <c r="AB5" s="1238"/>
      <c r="AC5" s="1238"/>
      <c r="AD5" s="1238"/>
      <c r="AE5" s="1238"/>
      <c r="AF5" s="1238"/>
      <c r="AG5" s="1238"/>
      <c r="AH5" s="1238"/>
      <c r="AI5" s="1238"/>
      <c r="AJ5" s="1238"/>
      <c r="AK5" s="1238"/>
      <c r="AL5" s="1238"/>
      <c r="AM5" s="1238"/>
      <c r="AN5" s="1238"/>
      <c r="AO5" s="1238"/>
      <c r="AP5" s="1238"/>
      <c r="AQ5" s="1238"/>
      <c r="AR5" s="1238"/>
      <c r="AS5" s="1238"/>
      <c r="AT5" s="1238"/>
      <c r="AU5" s="1238"/>
      <c r="AV5" s="1238"/>
      <c r="AW5" s="1238"/>
      <c r="AX5" s="1238"/>
      <c r="AY5" s="1238"/>
      <c r="AZ5" s="1238"/>
      <c r="BA5" s="1238"/>
      <c r="BB5" s="1238"/>
      <c r="BC5" s="1238"/>
      <c r="BD5" s="1238"/>
      <c r="BE5" s="1238"/>
      <c r="BF5" s="1238"/>
      <c r="BG5" s="1238"/>
      <c r="BH5" s="1238"/>
      <c r="BI5" s="1238"/>
      <c r="BJ5" s="1238"/>
      <c r="BK5" s="1238"/>
      <c r="BL5" s="1238"/>
      <c r="BM5" s="1238"/>
      <c r="BN5" s="1238"/>
      <c r="BO5" s="1238"/>
      <c r="BP5" s="1238"/>
      <c r="BQ5" s="1238"/>
      <c r="BR5" s="1238"/>
      <c r="BS5" s="1238"/>
      <c r="BT5" s="1238"/>
      <c r="BU5" s="1238"/>
      <c r="BV5" s="1238"/>
      <c r="BW5" s="1238"/>
      <c r="BX5" s="1238"/>
      <c r="BY5" s="1238"/>
      <c r="BZ5" s="1238"/>
      <c r="CA5" s="1238"/>
      <c r="CB5" s="1238"/>
      <c r="CC5" s="1238"/>
      <c r="CD5" s="1238"/>
      <c r="CE5" s="1238"/>
      <c r="CF5" s="1238"/>
      <c r="CG5" s="1238"/>
      <c r="CH5" s="1238"/>
      <c r="CI5" s="1238"/>
      <c r="CJ5" s="1238"/>
      <c r="CK5" s="1238"/>
      <c r="CL5" s="1238"/>
      <c r="CM5" s="1238"/>
      <c r="CN5" s="1238"/>
      <c r="CO5" s="1238"/>
      <c r="CP5" s="1238"/>
      <c r="CQ5" s="1238"/>
      <c r="CR5" s="1238"/>
      <c r="CS5" s="1238"/>
      <c r="CT5" s="1238"/>
      <c r="CU5" s="1238"/>
      <c r="CV5" s="1238"/>
      <c r="CW5" s="1238"/>
      <c r="CX5" s="1238"/>
      <c r="CY5" s="1238"/>
      <c r="CZ5" s="1238"/>
      <c r="DA5" s="1238"/>
      <c r="DB5" s="1238"/>
      <c r="DC5" s="1238"/>
      <c r="DD5" s="1238"/>
      <c r="DE5" s="123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38"/>
      <c r="B6" s="1238"/>
      <c r="C6" s="1238"/>
      <c r="D6" s="1238"/>
      <c r="E6" s="1238"/>
      <c r="F6" s="1238"/>
      <c r="G6" s="1238"/>
      <c r="H6" s="1238"/>
      <c r="I6" s="1238"/>
      <c r="J6" s="1238"/>
      <c r="K6" s="1238"/>
      <c r="L6" s="1238"/>
      <c r="M6" s="1238"/>
      <c r="N6" s="1238"/>
      <c r="O6" s="1238"/>
      <c r="P6" s="1238"/>
      <c r="Q6" s="1238"/>
      <c r="R6" s="1238"/>
      <c r="S6" s="1238"/>
      <c r="T6" s="1238"/>
      <c r="U6" s="1238"/>
      <c r="V6" s="1238"/>
      <c r="W6" s="1238"/>
      <c r="X6" s="1238"/>
      <c r="Y6" s="1238"/>
      <c r="Z6" s="1238"/>
      <c r="AA6" s="1238"/>
      <c r="AB6" s="1238"/>
      <c r="AC6" s="1238"/>
      <c r="AD6" s="1238"/>
      <c r="AE6" s="1238"/>
      <c r="AF6" s="1238"/>
      <c r="AG6" s="1238"/>
      <c r="AH6" s="1238"/>
      <c r="AI6" s="1238"/>
      <c r="AJ6" s="1238"/>
      <c r="AK6" s="1238"/>
      <c r="AL6" s="1238"/>
      <c r="AM6" s="1238"/>
      <c r="AN6" s="1238"/>
      <c r="AO6" s="1238"/>
      <c r="AP6" s="1238"/>
      <c r="AQ6" s="1238"/>
      <c r="AR6" s="1238"/>
      <c r="AS6" s="1238"/>
      <c r="AT6" s="1238"/>
      <c r="AU6" s="1238"/>
      <c r="AV6" s="1238"/>
      <c r="AW6" s="1238"/>
      <c r="AX6" s="1238"/>
      <c r="AY6" s="1238"/>
      <c r="AZ6" s="1238"/>
      <c r="BA6" s="1238"/>
      <c r="BB6" s="1238"/>
      <c r="BC6" s="1238"/>
      <c r="BD6" s="1238"/>
      <c r="BE6" s="1238"/>
      <c r="BF6" s="1238"/>
      <c r="BG6" s="1238"/>
      <c r="BH6" s="1238"/>
      <c r="BI6" s="1238"/>
      <c r="BJ6" s="1238"/>
      <c r="BK6" s="1238"/>
      <c r="BL6" s="1238"/>
      <c r="BM6" s="1238"/>
      <c r="BN6" s="1238"/>
      <c r="BO6" s="1238"/>
      <c r="BP6" s="1238"/>
      <c r="BQ6" s="1238"/>
      <c r="BR6" s="1238"/>
      <c r="BS6" s="1238"/>
      <c r="BT6" s="1238"/>
      <c r="BU6" s="1238"/>
      <c r="BV6" s="1238"/>
      <c r="BW6" s="1238"/>
      <c r="BX6" s="1238"/>
      <c r="BY6" s="1238"/>
      <c r="BZ6" s="1238"/>
      <c r="CA6" s="1238"/>
      <c r="CB6" s="1238"/>
      <c r="CC6" s="1238"/>
      <c r="CD6" s="1238"/>
      <c r="CE6" s="1238"/>
      <c r="CF6" s="1238"/>
      <c r="CG6" s="1238"/>
      <c r="CH6" s="1238"/>
      <c r="CI6" s="1238"/>
      <c r="CJ6" s="1238"/>
      <c r="CK6" s="1238"/>
      <c r="CL6" s="1238"/>
      <c r="CM6" s="1238"/>
      <c r="CN6" s="1238"/>
      <c r="CO6" s="1238"/>
      <c r="CP6" s="1238"/>
      <c r="CQ6" s="1238"/>
      <c r="CR6" s="1238"/>
      <c r="CS6" s="1238"/>
      <c r="CT6" s="1238"/>
      <c r="CU6" s="1238"/>
      <c r="CV6" s="1238"/>
      <c r="CW6" s="1238"/>
      <c r="CX6" s="1238"/>
      <c r="CY6" s="1238"/>
      <c r="CZ6" s="1238"/>
      <c r="DA6" s="1238"/>
      <c r="DB6" s="1238"/>
      <c r="DC6" s="1238"/>
      <c r="DD6" s="1238"/>
      <c r="DE6" s="123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38"/>
      <c r="B7" s="1238"/>
      <c r="C7" s="1238"/>
      <c r="D7" s="1238"/>
      <c r="E7" s="1238"/>
      <c r="F7" s="1238"/>
      <c r="G7" s="1238"/>
      <c r="H7" s="1238"/>
      <c r="I7" s="1238"/>
      <c r="J7" s="1238"/>
      <c r="K7" s="1238"/>
      <c r="L7" s="1238"/>
      <c r="M7" s="1238"/>
      <c r="N7" s="1238"/>
      <c r="O7" s="1238"/>
      <c r="P7" s="1238"/>
      <c r="Q7" s="1238"/>
      <c r="R7" s="1238"/>
      <c r="S7" s="1238"/>
      <c r="T7" s="1238"/>
      <c r="U7" s="1238"/>
      <c r="V7" s="1238"/>
      <c r="W7" s="1238"/>
      <c r="X7" s="1238"/>
      <c r="Y7" s="1238"/>
      <c r="Z7" s="1238"/>
      <c r="AA7" s="1238"/>
      <c r="AB7" s="1238"/>
      <c r="AC7" s="1238"/>
      <c r="AD7" s="1238"/>
      <c r="AE7" s="1238"/>
      <c r="AF7" s="1238"/>
      <c r="AG7" s="1238"/>
      <c r="AH7" s="1238"/>
      <c r="AI7" s="1238"/>
      <c r="AJ7" s="1238"/>
      <c r="AK7" s="1238"/>
      <c r="AL7" s="1238"/>
      <c r="AM7" s="1238"/>
      <c r="AN7" s="1238"/>
      <c r="AO7" s="1238"/>
      <c r="AP7" s="1238"/>
      <c r="AQ7" s="1238"/>
      <c r="AR7" s="1238"/>
      <c r="AS7" s="1238"/>
      <c r="AT7" s="1238"/>
      <c r="AU7" s="1238"/>
      <c r="AV7" s="1238"/>
      <c r="AW7" s="1238"/>
      <c r="AX7" s="1238"/>
      <c r="AY7" s="1238"/>
      <c r="AZ7" s="1238"/>
      <c r="BA7" s="1238"/>
      <c r="BB7" s="1238"/>
      <c r="BC7" s="1238"/>
      <c r="BD7" s="1238"/>
      <c r="BE7" s="1238"/>
      <c r="BF7" s="1238"/>
      <c r="BG7" s="1238"/>
      <c r="BH7" s="1238"/>
      <c r="BI7" s="1238"/>
      <c r="BJ7" s="1238"/>
      <c r="BK7" s="1238"/>
      <c r="BL7" s="1238"/>
      <c r="BM7" s="1238"/>
      <c r="BN7" s="1238"/>
      <c r="BO7" s="1238"/>
      <c r="BP7" s="1238"/>
      <c r="BQ7" s="1238"/>
      <c r="BR7" s="1238"/>
      <c r="BS7" s="1238"/>
      <c r="BT7" s="1238"/>
      <c r="BU7" s="1238"/>
      <c r="BV7" s="1238"/>
      <c r="BW7" s="1238"/>
      <c r="BX7" s="1238"/>
      <c r="BY7" s="1238"/>
      <c r="BZ7" s="1238"/>
      <c r="CA7" s="1238"/>
      <c r="CB7" s="1238"/>
      <c r="CC7" s="1238"/>
      <c r="CD7" s="1238"/>
      <c r="CE7" s="1238"/>
      <c r="CF7" s="1238"/>
      <c r="CG7" s="1238"/>
      <c r="CH7" s="1238"/>
      <c r="CI7" s="1238"/>
      <c r="CJ7" s="1238"/>
      <c r="CK7" s="1238"/>
      <c r="CL7" s="1238"/>
      <c r="CM7" s="1238"/>
      <c r="CN7" s="1238"/>
      <c r="CO7" s="1238"/>
      <c r="CP7" s="1238"/>
      <c r="CQ7" s="1238"/>
      <c r="CR7" s="1238"/>
      <c r="CS7" s="1238"/>
      <c r="CT7" s="1238"/>
      <c r="CU7" s="1238"/>
      <c r="CV7" s="1238"/>
      <c r="CW7" s="1238"/>
      <c r="CX7" s="1238"/>
      <c r="CY7" s="1238"/>
      <c r="CZ7" s="1238"/>
      <c r="DA7" s="1238"/>
      <c r="DB7" s="1238"/>
      <c r="DC7" s="1238"/>
      <c r="DD7" s="1238"/>
      <c r="DE7" s="123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38"/>
      <c r="B8" s="1238"/>
      <c r="C8" s="1238"/>
      <c r="D8" s="1238"/>
      <c r="E8" s="1238"/>
      <c r="F8" s="1238"/>
      <c r="G8" s="1238"/>
      <c r="H8" s="1238"/>
      <c r="I8" s="1238"/>
      <c r="J8" s="1238"/>
      <c r="K8" s="1238"/>
      <c r="L8" s="1238"/>
      <c r="M8" s="1238"/>
      <c r="N8" s="1238"/>
      <c r="O8" s="1238"/>
      <c r="P8" s="1238"/>
      <c r="Q8" s="1238"/>
      <c r="R8" s="1238"/>
      <c r="S8" s="1238"/>
      <c r="T8" s="1238"/>
      <c r="U8" s="1238"/>
      <c r="V8" s="1238"/>
      <c r="W8" s="1238"/>
      <c r="X8" s="1238"/>
      <c r="Y8" s="1238"/>
      <c r="Z8" s="1238"/>
      <c r="AA8" s="1238"/>
      <c r="AB8" s="1238"/>
      <c r="AC8" s="1238"/>
      <c r="AD8" s="1238"/>
      <c r="AE8" s="1238"/>
      <c r="AF8" s="1238"/>
      <c r="AG8" s="1238"/>
      <c r="AH8" s="1238"/>
      <c r="AI8" s="1238"/>
      <c r="AJ8" s="1238"/>
      <c r="AK8" s="1238"/>
      <c r="AL8" s="1238"/>
      <c r="AM8" s="1238"/>
      <c r="AN8" s="1238"/>
      <c r="AO8" s="1238"/>
      <c r="AP8" s="1238"/>
      <c r="AQ8" s="1238"/>
      <c r="AR8" s="1238"/>
      <c r="AS8" s="1238"/>
      <c r="AT8" s="1238"/>
      <c r="AU8" s="1238"/>
      <c r="AV8" s="1238"/>
      <c r="AW8" s="1238"/>
      <c r="AX8" s="1238"/>
      <c r="AY8" s="1238"/>
      <c r="AZ8" s="1238"/>
      <c r="BA8" s="1238"/>
      <c r="BB8" s="1238"/>
      <c r="BC8" s="1238"/>
      <c r="BD8" s="1238"/>
      <c r="BE8" s="1238"/>
      <c r="BF8" s="1238"/>
      <c r="BG8" s="1238"/>
      <c r="BH8" s="1238"/>
      <c r="BI8" s="1238"/>
      <c r="BJ8" s="1238"/>
      <c r="BK8" s="1238"/>
      <c r="BL8" s="1238"/>
      <c r="BM8" s="1238"/>
      <c r="BN8" s="1238"/>
      <c r="BO8" s="1238"/>
      <c r="BP8" s="1238"/>
      <c r="BQ8" s="1238"/>
      <c r="BR8" s="1238"/>
      <c r="BS8" s="1238"/>
      <c r="BT8" s="1238"/>
      <c r="BU8" s="1238"/>
      <c r="BV8" s="1238"/>
      <c r="BW8" s="1238"/>
      <c r="BX8" s="1238"/>
      <c r="BY8" s="1238"/>
      <c r="BZ8" s="1238"/>
      <c r="CA8" s="1238"/>
      <c r="CB8" s="1238"/>
      <c r="CC8" s="1238"/>
      <c r="CD8" s="1238"/>
      <c r="CE8" s="1238"/>
      <c r="CF8" s="1238"/>
      <c r="CG8" s="1238"/>
      <c r="CH8" s="1238"/>
      <c r="CI8" s="1238"/>
      <c r="CJ8" s="1238"/>
      <c r="CK8" s="1238"/>
      <c r="CL8" s="1238"/>
      <c r="CM8" s="1238"/>
      <c r="CN8" s="1238"/>
      <c r="CO8" s="1238"/>
      <c r="CP8" s="1238"/>
      <c r="CQ8" s="1238"/>
      <c r="CR8" s="1238"/>
      <c r="CS8" s="1238"/>
      <c r="CT8" s="1238"/>
      <c r="CU8" s="1238"/>
      <c r="CV8" s="1238"/>
      <c r="CW8" s="1238"/>
      <c r="CX8" s="1238"/>
      <c r="CY8" s="1238"/>
      <c r="CZ8" s="1238"/>
      <c r="DA8" s="1238"/>
      <c r="DB8" s="1238"/>
      <c r="DC8" s="1238"/>
      <c r="DD8" s="1238"/>
      <c r="DE8" s="123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38"/>
      <c r="B9" s="1238"/>
      <c r="C9" s="1238"/>
      <c r="D9" s="1238"/>
      <c r="E9" s="1238"/>
      <c r="F9" s="1238"/>
      <c r="G9" s="1238"/>
      <c r="H9" s="1238"/>
      <c r="I9" s="1238"/>
      <c r="J9" s="1238"/>
      <c r="K9" s="1238"/>
      <c r="L9" s="1238"/>
      <c r="M9" s="1238"/>
      <c r="N9" s="1238"/>
      <c r="O9" s="1238"/>
      <c r="P9" s="1238"/>
      <c r="Q9" s="1238"/>
      <c r="R9" s="1238"/>
      <c r="S9" s="1238"/>
      <c r="T9" s="1238"/>
      <c r="U9" s="1238"/>
      <c r="V9" s="1238"/>
      <c r="W9" s="1238"/>
      <c r="X9" s="1238"/>
      <c r="Y9" s="1238"/>
      <c r="Z9" s="1238"/>
      <c r="AA9" s="1238"/>
      <c r="AB9" s="1238"/>
      <c r="AC9" s="1238"/>
      <c r="AD9" s="1238"/>
      <c r="AE9" s="1238"/>
      <c r="AF9" s="1238"/>
      <c r="AG9" s="1238"/>
      <c r="AH9" s="1238"/>
      <c r="AI9" s="1238"/>
      <c r="AJ9" s="1238"/>
      <c r="AK9" s="1238"/>
      <c r="AL9" s="1238"/>
      <c r="AM9" s="1238"/>
      <c r="AN9" s="1238"/>
      <c r="AO9" s="1238"/>
      <c r="AP9" s="1238"/>
      <c r="AQ9" s="1238"/>
      <c r="AR9" s="1238"/>
      <c r="AS9" s="1238"/>
      <c r="AT9" s="1238"/>
      <c r="AU9" s="1238"/>
      <c r="AV9" s="1238"/>
      <c r="AW9" s="1238"/>
      <c r="AX9" s="1238"/>
      <c r="AY9" s="1238"/>
      <c r="AZ9" s="1238"/>
      <c r="BA9" s="1238"/>
      <c r="BB9" s="1238"/>
      <c r="BC9" s="1238"/>
      <c r="BD9" s="1238"/>
      <c r="BE9" s="1238"/>
      <c r="BF9" s="1238"/>
      <c r="BG9" s="1238"/>
      <c r="BH9" s="1238"/>
      <c r="BI9" s="1238"/>
      <c r="BJ9" s="1238"/>
      <c r="BK9" s="1238"/>
      <c r="BL9" s="1238"/>
      <c r="BM9" s="1238"/>
      <c r="BN9" s="1238"/>
      <c r="BO9" s="1238"/>
      <c r="BP9" s="1238"/>
      <c r="BQ9" s="1238"/>
      <c r="BR9" s="1238"/>
      <c r="BS9" s="1238"/>
      <c r="BT9" s="1238"/>
      <c r="BU9" s="1238"/>
      <c r="BV9" s="1238"/>
      <c r="BW9" s="1238"/>
      <c r="BX9" s="1238"/>
      <c r="BY9" s="1238"/>
      <c r="BZ9" s="1238"/>
      <c r="CA9" s="1238"/>
      <c r="CB9" s="1238"/>
      <c r="CC9" s="1238"/>
      <c r="CD9" s="1238"/>
      <c r="CE9" s="1238"/>
      <c r="CF9" s="1238"/>
      <c r="CG9" s="1238"/>
      <c r="CH9" s="1238"/>
      <c r="CI9" s="1238"/>
      <c r="CJ9" s="1238"/>
      <c r="CK9" s="1238"/>
      <c r="CL9" s="1238"/>
      <c r="CM9" s="1238"/>
      <c r="CN9" s="1238"/>
      <c r="CO9" s="1238"/>
      <c r="CP9" s="1238"/>
      <c r="CQ9" s="1238"/>
      <c r="CR9" s="1238"/>
      <c r="CS9" s="1238"/>
      <c r="CT9" s="1238"/>
      <c r="CU9" s="1238"/>
      <c r="CV9" s="1238"/>
      <c r="CW9" s="1238"/>
      <c r="CX9" s="1238"/>
      <c r="CY9" s="1238"/>
      <c r="CZ9" s="1238"/>
      <c r="DA9" s="1238"/>
      <c r="DB9" s="1238"/>
      <c r="DC9" s="1238"/>
      <c r="DD9" s="1238"/>
      <c r="DE9" s="123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38"/>
      <c r="B10" s="1238"/>
      <c r="C10" s="1238"/>
      <c r="D10" s="1238"/>
      <c r="E10" s="1238"/>
      <c r="F10" s="1238"/>
      <c r="G10" s="1238"/>
      <c r="H10" s="1238"/>
      <c r="I10" s="1238"/>
      <c r="J10" s="1238"/>
      <c r="K10" s="1238"/>
      <c r="L10" s="1238"/>
      <c r="M10" s="1238"/>
      <c r="N10" s="1238"/>
      <c r="O10" s="1238"/>
      <c r="P10" s="1238"/>
      <c r="Q10" s="1238"/>
      <c r="R10" s="1238"/>
      <c r="S10" s="1238"/>
      <c r="T10" s="1238"/>
      <c r="U10" s="1238"/>
      <c r="V10" s="1238"/>
      <c r="W10" s="1238"/>
      <c r="X10" s="1238"/>
      <c r="Y10" s="1238"/>
      <c r="Z10" s="1238"/>
      <c r="AA10" s="1238"/>
      <c r="AB10" s="1238"/>
      <c r="AC10" s="1238"/>
      <c r="AD10" s="1238"/>
      <c r="AE10" s="1238"/>
      <c r="AF10" s="1238"/>
      <c r="AG10" s="1238"/>
      <c r="AH10" s="1238"/>
      <c r="AI10" s="1238"/>
      <c r="AJ10" s="1238"/>
      <c r="AK10" s="1238"/>
      <c r="AL10" s="1238"/>
      <c r="AM10" s="1238"/>
      <c r="AN10" s="1238"/>
      <c r="AO10" s="1238"/>
      <c r="AP10" s="1238"/>
      <c r="AQ10" s="1238"/>
      <c r="AR10" s="1238"/>
      <c r="AS10" s="1238"/>
      <c r="AT10" s="1238"/>
      <c r="AU10" s="1238"/>
      <c r="AV10" s="1238"/>
      <c r="AW10" s="1238"/>
      <c r="AX10" s="1238"/>
      <c r="AY10" s="1238"/>
      <c r="AZ10" s="1238"/>
      <c r="BA10" s="1238"/>
      <c r="BB10" s="1238"/>
      <c r="BC10" s="1238"/>
      <c r="BD10" s="1238"/>
      <c r="BE10" s="1238"/>
      <c r="BF10" s="1238"/>
      <c r="BG10" s="1238"/>
      <c r="BH10" s="1238"/>
      <c r="BI10" s="1238"/>
      <c r="BJ10" s="1238"/>
      <c r="BK10" s="1238"/>
      <c r="BL10" s="1238"/>
      <c r="BM10" s="1238"/>
      <c r="BN10" s="1238"/>
      <c r="BO10" s="1238"/>
      <c r="BP10" s="1238"/>
      <c r="BQ10" s="1238"/>
      <c r="BR10" s="1238"/>
      <c r="BS10" s="1238"/>
      <c r="BT10" s="1238"/>
      <c r="BU10" s="1238"/>
      <c r="BV10" s="1238"/>
      <c r="BW10" s="1238"/>
      <c r="BX10" s="1238"/>
      <c r="BY10" s="1238"/>
      <c r="BZ10" s="1238"/>
      <c r="CA10" s="1238"/>
      <c r="CB10" s="1238"/>
      <c r="CC10" s="1238"/>
      <c r="CD10" s="1238"/>
      <c r="CE10" s="1238"/>
      <c r="CF10" s="1238"/>
      <c r="CG10" s="1238"/>
      <c r="CH10" s="1238"/>
      <c r="CI10" s="1238"/>
      <c r="CJ10" s="1238"/>
      <c r="CK10" s="1238"/>
      <c r="CL10" s="1238"/>
      <c r="CM10" s="1238"/>
      <c r="CN10" s="1238"/>
      <c r="CO10" s="1238"/>
      <c r="CP10" s="1238"/>
      <c r="CQ10" s="1238"/>
      <c r="CR10" s="1238"/>
      <c r="CS10" s="1238"/>
      <c r="CT10" s="1238"/>
      <c r="CU10" s="1238"/>
      <c r="CV10" s="1238"/>
      <c r="CW10" s="1238"/>
      <c r="CX10" s="1238"/>
      <c r="CY10" s="1238"/>
      <c r="CZ10" s="1238"/>
      <c r="DA10" s="1238"/>
      <c r="DB10" s="1238"/>
      <c r="DC10" s="1238"/>
      <c r="DD10" s="1238"/>
      <c r="DE10" s="1238"/>
      <c r="DF10" s="279"/>
      <c r="DG10" s="279"/>
      <c r="DH10" s="279"/>
      <c r="DI10" s="279"/>
      <c r="DJ10" s="279"/>
      <c r="DK10" s="279"/>
      <c r="DL10" s="279"/>
      <c r="DM10" s="279"/>
      <c r="DN10" s="279"/>
      <c r="DO10" s="279"/>
      <c r="DP10" s="279"/>
      <c r="DQ10" s="279"/>
      <c r="DR10" s="279"/>
      <c r="DS10" s="279"/>
      <c r="DT10" s="279"/>
      <c r="DU10" s="279"/>
      <c r="DV10" s="279"/>
      <c r="DW10" s="279"/>
      <c r="EM10" s="278" t="s">
        <v>609</v>
      </c>
    </row>
    <row r="11" spans="1:143" s="278" customFormat="1" ht="13" x14ac:dyDescent="0.2">
      <c r="A11" s="1238"/>
      <c r="B11" s="1238"/>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1238"/>
      <c r="Y11" s="1238"/>
      <c r="Z11" s="1238"/>
      <c r="AA11" s="1238"/>
      <c r="AB11" s="1238"/>
      <c r="AC11" s="1238"/>
      <c r="AD11" s="1238"/>
      <c r="AE11" s="1238"/>
      <c r="AF11" s="1238"/>
      <c r="AG11" s="1238"/>
      <c r="AH11" s="1238"/>
      <c r="AI11" s="1238"/>
      <c r="AJ11" s="1238"/>
      <c r="AK11" s="1238"/>
      <c r="AL11" s="1238"/>
      <c r="AM11" s="1238"/>
      <c r="AN11" s="1238"/>
      <c r="AO11" s="1238"/>
      <c r="AP11" s="1238"/>
      <c r="AQ11" s="1238"/>
      <c r="AR11" s="1238"/>
      <c r="AS11" s="1238"/>
      <c r="AT11" s="1238"/>
      <c r="AU11" s="1238"/>
      <c r="AV11" s="1238"/>
      <c r="AW11" s="1238"/>
      <c r="AX11" s="1238"/>
      <c r="AY11" s="1238"/>
      <c r="AZ11" s="1238"/>
      <c r="BA11" s="1238"/>
      <c r="BB11" s="1238"/>
      <c r="BC11" s="1238"/>
      <c r="BD11" s="1238"/>
      <c r="BE11" s="1238"/>
      <c r="BF11" s="1238"/>
      <c r="BG11" s="1238"/>
      <c r="BH11" s="1238"/>
      <c r="BI11" s="1238"/>
      <c r="BJ11" s="1238"/>
      <c r="BK11" s="1238"/>
      <c r="BL11" s="1238"/>
      <c r="BM11" s="1238"/>
      <c r="BN11" s="1238"/>
      <c r="BO11" s="1238"/>
      <c r="BP11" s="1238"/>
      <c r="BQ11" s="1238"/>
      <c r="BR11" s="1238"/>
      <c r="BS11" s="1238"/>
      <c r="BT11" s="1238"/>
      <c r="BU11" s="1238"/>
      <c r="BV11" s="1238"/>
      <c r="BW11" s="1238"/>
      <c r="BX11" s="1238"/>
      <c r="BY11" s="1238"/>
      <c r="BZ11" s="1238"/>
      <c r="CA11" s="1238"/>
      <c r="CB11" s="1238"/>
      <c r="CC11" s="1238"/>
      <c r="CD11" s="1238"/>
      <c r="CE11" s="1238"/>
      <c r="CF11" s="1238"/>
      <c r="CG11" s="1238"/>
      <c r="CH11" s="1238"/>
      <c r="CI11" s="1238"/>
      <c r="CJ11" s="1238"/>
      <c r="CK11" s="1238"/>
      <c r="CL11" s="1238"/>
      <c r="CM11" s="1238"/>
      <c r="CN11" s="1238"/>
      <c r="CO11" s="1238"/>
      <c r="CP11" s="1238"/>
      <c r="CQ11" s="1238"/>
      <c r="CR11" s="1238"/>
      <c r="CS11" s="1238"/>
      <c r="CT11" s="1238"/>
      <c r="CU11" s="1238"/>
      <c r="CV11" s="1238"/>
      <c r="CW11" s="1238"/>
      <c r="CX11" s="1238"/>
      <c r="CY11" s="1238"/>
      <c r="CZ11" s="1238"/>
      <c r="DA11" s="1238"/>
      <c r="DB11" s="1238"/>
      <c r="DC11" s="1238"/>
      <c r="DD11" s="1238"/>
      <c r="DE11" s="123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38"/>
      <c r="B12" s="1238"/>
      <c r="C12" s="1238"/>
      <c r="D12" s="1238"/>
      <c r="E12" s="1238"/>
      <c r="F12" s="1238"/>
      <c r="G12" s="1238"/>
      <c r="H12" s="1238"/>
      <c r="I12" s="1238"/>
      <c r="J12" s="1238"/>
      <c r="K12" s="1238"/>
      <c r="L12" s="1238"/>
      <c r="M12" s="1238"/>
      <c r="N12" s="1238"/>
      <c r="O12" s="1238"/>
      <c r="P12" s="1238"/>
      <c r="Q12" s="1238"/>
      <c r="R12" s="1238"/>
      <c r="S12" s="1238"/>
      <c r="T12" s="1238"/>
      <c r="U12" s="1238"/>
      <c r="V12" s="1238"/>
      <c r="W12" s="1238"/>
      <c r="X12" s="1238"/>
      <c r="Y12" s="1238"/>
      <c r="Z12" s="1238"/>
      <c r="AA12" s="1238"/>
      <c r="AB12" s="1238"/>
      <c r="AC12" s="1238"/>
      <c r="AD12" s="1238"/>
      <c r="AE12" s="1238"/>
      <c r="AF12" s="1238"/>
      <c r="AG12" s="1238"/>
      <c r="AH12" s="1238"/>
      <c r="AI12" s="1238"/>
      <c r="AJ12" s="1238"/>
      <c r="AK12" s="1238"/>
      <c r="AL12" s="1238"/>
      <c r="AM12" s="1238"/>
      <c r="AN12" s="1238"/>
      <c r="AO12" s="1238"/>
      <c r="AP12" s="1238"/>
      <c r="AQ12" s="1238"/>
      <c r="AR12" s="1238"/>
      <c r="AS12" s="1238"/>
      <c r="AT12" s="1238"/>
      <c r="AU12" s="1238"/>
      <c r="AV12" s="1238"/>
      <c r="AW12" s="1238"/>
      <c r="AX12" s="1238"/>
      <c r="AY12" s="1238"/>
      <c r="AZ12" s="1238"/>
      <c r="BA12" s="1238"/>
      <c r="BB12" s="1238"/>
      <c r="BC12" s="1238"/>
      <c r="BD12" s="1238"/>
      <c r="BE12" s="1238"/>
      <c r="BF12" s="1238"/>
      <c r="BG12" s="1238"/>
      <c r="BH12" s="1238"/>
      <c r="BI12" s="1238"/>
      <c r="BJ12" s="1238"/>
      <c r="BK12" s="1238"/>
      <c r="BL12" s="1238"/>
      <c r="BM12" s="1238"/>
      <c r="BN12" s="1238"/>
      <c r="BO12" s="1238"/>
      <c r="BP12" s="1238"/>
      <c r="BQ12" s="1238"/>
      <c r="BR12" s="1238"/>
      <c r="BS12" s="1238"/>
      <c r="BT12" s="1238"/>
      <c r="BU12" s="1238"/>
      <c r="BV12" s="1238"/>
      <c r="BW12" s="1238"/>
      <c r="BX12" s="1238"/>
      <c r="BY12" s="1238"/>
      <c r="BZ12" s="1238"/>
      <c r="CA12" s="1238"/>
      <c r="CB12" s="1238"/>
      <c r="CC12" s="1238"/>
      <c r="CD12" s="1238"/>
      <c r="CE12" s="1238"/>
      <c r="CF12" s="1238"/>
      <c r="CG12" s="1238"/>
      <c r="CH12" s="1238"/>
      <c r="CI12" s="1238"/>
      <c r="CJ12" s="1238"/>
      <c r="CK12" s="1238"/>
      <c r="CL12" s="1238"/>
      <c r="CM12" s="1238"/>
      <c r="CN12" s="1238"/>
      <c r="CO12" s="1238"/>
      <c r="CP12" s="1238"/>
      <c r="CQ12" s="1238"/>
      <c r="CR12" s="1238"/>
      <c r="CS12" s="1238"/>
      <c r="CT12" s="1238"/>
      <c r="CU12" s="1238"/>
      <c r="CV12" s="1238"/>
      <c r="CW12" s="1238"/>
      <c r="CX12" s="1238"/>
      <c r="CY12" s="1238"/>
      <c r="CZ12" s="1238"/>
      <c r="DA12" s="1238"/>
      <c r="DB12" s="1238"/>
      <c r="DC12" s="1238"/>
      <c r="DD12" s="1238"/>
      <c r="DE12" s="1238"/>
      <c r="DF12" s="279"/>
      <c r="DG12" s="279"/>
      <c r="DH12" s="279"/>
      <c r="DI12" s="279"/>
      <c r="DJ12" s="279"/>
      <c r="DK12" s="279"/>
      <c r="DL12" s="279"/>
      <c r="DM12" s="279"/>
      <c r="DN12" s="279"/>
      <c r="DO12" s="279"/>
      <c r="DP12" s="279"/>
      <c r="DQ12" s="279"/>
      <c r="DR12" s="279"/>
      <c r="DS12" s="279"/>
      <c r="DT12" s="279"/>
      <c r="DU12" s="279"/>
      <c r="DV12" s="279"/>
      <c r="DW12" s="279"/>
      <c r="EM12" s="278" t="s">
        <v>609</v>
      </c>
    </row>
    <row r="13" spans="1:143" s="278" customFormat="1" ht="13" x14ac:dyDescent="0.2">
      <c r="A13" s="1238"/>
      <c r="B13" s="1238"/>
      <c r="C13" s="1238"/>
      <c r="D13" s="1238"/>
      <c r="E13" s="1238"/>
      <c r="F13" s="1238"/>
      <c r="G13" s="1238"/>
      <c r="H13" s="1238"/>
      <c r="I13" s="1238"/>
      <c r="J13" s="1238"/>
      <c r="K13" s="1238"/>
      <c r="L13" s="1238"/>
      <c r="M13" s="1238"/>
      <c r="N13" s="1238"/>
      <c r="O13" s="1238"/>
      <c r="P13" s="1238"/>
      <c r="Q13" s="1238"/>
      <c r="R13" s="1238"/>
      <c r="S13" s="1238"/>
      <c r="T13" s="1238"/>
      <c r="U13" s="1238"/>
      <c r="V13" s="1238"/>
      <c r="W13" s="1238"/>
      <c r="X13" s="1238"/>
      <c r="Y13" s="1238"/>
      <c r="Z13" s="1238"/>
      <c r="AA13" s="1238"/>
      <c r="AB13" s="1238"/>
      <c r="AC13" s="1238"/>
      <c r="AD13" s="1238"/>
      <c r="AE13" s="1238"/>
      <c r="AF13" s="1238"/>
      <c r="AG13" s="1238"/>
      <c r="AH13" s="1238"/>
      <c r="AI13" s="1238"/>
      <c r="AJ13" s="1238"/>
      <c r="AK13" s="1238"/>
      <c r="AL13" s="1238"/>
      <c r="AM13" s="1238"/>
      <c r="AN13" s="1238"/>
      <c r="AO13" s="1238"/>
      <c r="AP13" s="1238"/>
      <c r="AQ13" s="1238"/>
      <c r="AR13" s="1238"/>
      <c r="AS13" s="1238"/>
      <c r="AT13" s="1238"/>
      <c r="AU13" s="1238"/>
      <c r="AV13" s="1238"/>
      <c r="AW13" s="1238"/>
      <c r="AX13" s="1238"/>
      <c r="AY13" s="1238"/>
      <c r="AZ13" s="1238"/>
      <c r="BA13" s="1238"/>
      <c r="BB13" s="1238"/>
      <c r="BC13" s="1238"/>
      <c r="BD13" s="1238"/>
      <c r="BE13" s="1238"/>
      <c r="BF13" s="1238"/>
      <c r="BG13" s="1238"/>
      <c r="BH13" s="1238"/>
      <c r="BI13" s="1238"/>
      <c r="BJ13" s="1238"/>
      <c r="BK13" s="1238"/>
      <c r="BL13" s="1238"/>
      <c r="BM13" s="1238"/>
      <c r="BN13" s="1238"/>
      <c r="BO13" s="1238"/>
      <c r="BP13" s="1238"/>
      <c r="BQ13" s="1238"/>
      <c r="BR13" s="1238"/>
      <c r="BS13" s="1238"/>
      <c r="BT13" s="1238"/>
      <c r="BU13" s="1238"/>
      <c r="BV13" s="1238"/>
      <c r="BW13" s="1238"/>
      <c r="BX13" s="1238"/>
      <c r="BY13" s="1238"/>
      <c r="BZ13" s="1238"/>
      <c r="CA13" s="1238"/>
      <c r="CB13" s="1238"/>
      <c r="CC13" s="1238"/>
      <c r="CD13" s="1238"/>
      <c r="CE13" s="1238"/>
      <c r="CF13" s="1238"/>
      <c r="CG13" s="1238"/>
      <c r="CH13" s="1238"/>
      <c r="CI13" s="1238"/>
      <c r="CJ13" s="1238"/>
      <c r="CK13" s="1238"/>
      <c r="CL13" s="1238"/>
      <c r="CM13" s="1238"/>
      <c r="CN13" s="1238"/>
      <c r="CO13" s="1238"/>
      <c r="CP13" s="1238"/>
      <c r="CQ13" s="1238"/>
      <c r="CR13" s="1238"/>
      <c r="CS13" s="1238"/>
      <c r="CT13" s="1238"/>
      <c r="CU13" s="1238"/>
      <c r="CV13" s="1238"/>
      <c r="CW13" s="1238"/>
      <c r="CX13" s="1238"/>
      <c r="CY13" s="1238"/>
      <c r="CZ13" s="1238"/>
      <c r="DA13" s="1238"/>
      <c r="DB13" s="1238"/>
      <c r="DC13" s="1238"/>
      <c r="DD13" s="1238"/>
      <c r="DE13" s="123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38"/>
      <c r="B14" s="1238"/>
      <c r="C14" s="1238"/>
      <c r="D14" s="1238"/>
      <c r="E14" s="1238"/>
      <c r="F14" s="1238"/>
      <c r="G14" s="1238"/>
      <c r="H14" s="1238"/>
      <c r="I14" s="1238"/>
      <c r="J14" s="1238"/>
      <c r="K14" s="1238"/>
      <c r="L14" s="1238"/>
      <c r="M14" s="1238"/>
      <c r="N14" s="1238"/>
      <c r="O14" s="1238"/>
      <c r="P14" s="1238"/>
      <c r="Q14" s="1238"/>
      <c r="R14" s="1238"/>
      <c r="S14" s="1238"/>
      <c r="T14" s="1238"/>
      <c r="U14" s="1238"/>
      <c r="V14" s="1238"/>
      <c r="W14" s="1238"/>
      <c r="X14" s="1238"/>
      <c r="Y14" s="1238"/>
      <c r="Z14" s="1238"/>
      <c r="AA14" s="1238"/>
      <c r="AB14" s="1238"/>
      <c r="AC14" s="1238"/>
      <c r="AD14" s="1238"/>
      <c r="AE14" s="1238"/>
      <c r="AF14" s="1238"/>
      <c r="AG14" s="1238"/>
      <c r="AH14" s="1238"/>
      <c r="AI14" s="1238"/>
      <c r="AJ14" s="1238"/>
      <c r="AK14" s="1238"/>
      <c r="AL14" s="1238"/>
      <c r="AM14" s="1238"/>
      <c r="AN14" s="1238"/>
      <c r="AO14" s="1238"/>
      <c r="AP14" s="1238"/>
      <c r="AQ14" s="1238"/>
      <c r="AR14" s="1238"/>
      <c r="AS14" s="1238"/>
      <c r="AT14" s="1238"/>
      <c r="AU14" s="1238"/>
      <c r="AV14" s="1238"/>
      <c r="AW14" s="1238"/>
      <c r="AX14" s="1238"/>
      <c r="AY14" s="1238"/>
      <c r="AZ14" s="1238"/>
      <c r="BA14" s="1238"/>
      <c r="BB14" s="1238"/>
      <c r="BC14" s="1238"/>
      <c r="BD14" s="1238"/>
      <c r="BE14" s="1238"/>
      <c r="BF14" s="1238"/>
      <c r="BG14" s="1238"/>
      <c r="BH14" s="1238"/>
      <c r="BI14" s="1238"/>
      <c r="BJ14" s="1238"/>
      <c r="BK14" s="1238"/>
      <c r="BL14" s="1238"/>
      <c r="BM14" s="1238"/>
      <c r="BN14" s="1238"/>
      <c r="BO14" s="1238"/>
      <c r="BP14" s="1238"/>
      <c r="BQ14" s="1238"/>
      <c r="BR14" s="1238"/>
      <c r="BS14" s="1238"/>
      <c r="BT14" s="1238"/>
      <c r="BU14" s="1238"/>
      <c r="BV14" s="1238"/>
      <c r="BW14" s="1238"/>
      <c r="BX14" s="1238"/>
      <c r="BY14" s="1238"/>
      <c r="BZ14" s="1238"/>
      <c r="CA14" s="1238"/>
      <c r="CB14" s="1238"/>
      <c r="CC14" s="1238"/>
      <c r="CD14" s="1238"/>
      <c r="CE14" s="1238"/>
      <c r="CF14" s="1238"/>
      <c r="CG14" s="1238"/>
      <c r="CH14" s="1238"/>
      <c r="CI14" s="1238"/>
      <c r="CJ14" s="1238"/>
      <c r="CK14" s="1238"/>
      <c r="CL14" s="1238"/>
      <c r="CM14" s="1238"/>
      <c r="CN14" s="1238"/>
      <c r="CO14" s="1238"/>
      <c r="CP14" s="1238"/>
      <c r="CQ14" s="1238"/>
      <c r="CR14" s="1238"/>
      <c r="CS14" s="1238"/>
      <c r="CT14" s="1238"/>
      <c r="CU14" s="1238"/>
      <c r="CV14" s="1238"/>
      <c r="CW14" s="1238"/>
      <c r="CX14" s="1238"/>
      <c r="CY14" s="1238"/>
      <c r="CZ14" s="1238"/>
      <c r="DA14" s="1238"/>
      <c r="DB14" s="1238"/>
      <c r="DC14" s="1238"/>
      <c r="DD14" s="1238"/>
      <c r="DE14" s="123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37"/>
      <c r="B15" s="1238"/>
      <c r="C15" s="1238"/>
      <c r="D15" s="1238"/>
      <c r="E15" s="1238"/>
      <c r="F15" s="1238"/>
      <c r="G15" s="1238"/>
      <c r="H15" s="1238"/>
      <c r="I15" s="1238"/>
      <c r="J15" s="1238"/>
      <c r="K15" s="1238"/>
      <c r="L15" s="1238"/>
      <c r="M15" s="1238"/>
      <c r="N15" s="1238"/>
      <c r="O15" s="1238"/>
      <c r="P15" s="1238"/>
      <c r="Q15" s="1238"/>
      <c r="R15" s="1238"/>
      <c r="S15" s="1238"/>
      <c r="T15" s="1238"/>
      <c r="U15" s="1238"/>
      <c r="V15" s="1238"/>
      <c r="W15" s="1238"/>
      <c r="X15" s="1238"/>
      <c r="Y15" s="1238"/>
      <c r="Z15" s="1238"/>
      <c r="AA15" s="1238"/>
      <c r="AB15" s="1238"/>
      <c r="AC15" s="1238"/>
      <c r="AD15" s="1238"/>
      <c r="AE15" s="1238"/>
      <c r="AF15" s="1238"/>
      <c r="AG15" s="1238"/>
      <c r="AH15" s="1238"/>
      <c r="AI15" s="1238"/>
      <c r="AJ15" s="1238"/>
      <c r="AK15" s="1238"/>
      <c r="AL15" s="1238"/>
      <c r="AM15" s="1238"/>
      <c r="AN15" s="1238"/>
      <c r="AO15" s="1238"/>
      <c r="AP15" s="1238"/>
      <c r="AQ15" s="1238"/>
      <c r="AR15" s="1238"/>
      <c r="AS15" s="1238"/>
      <c r="AT15" s="1238"/>
      <c r="AU15" s="1238"/>
      <c r="AV15" s="1238"/>
      <c r="AW15" s="1238"/>
      <c r="AX15" s="1238"/>
      <c r="AY15" s="1238"/>
      <c r="AZ15" s="1238"/>
      <c r="BA15" s="1238"/>
      <c r="BB15" s="1238"/>
      <c r="BC15" s="1238"/>
      <c r="BD15" s="1238"/>
      <c r="BE15" s="1238"/>
      <c r="BF15" s="1238"/>
      <c r="BG15" s="1238"/>
      <c r="BH15" s="1238"/>
      <c r="BI15" s="1238"/>
      <c r="BJ15" s="1238"/>
      <c r="BK15" s="1238"/>
      <c r="BL15" s="1238"/>
      <c r="BM15" s="1238"/>
      <c r="BN15" s="1238"/>
      <c r="BO15" s="1238"/>
      <c r="BP15" s="1238"/>
      <c r="BQ15" s="1238"/>
      <c r="BR15" s="1238"/>
      <c r="BS15" s="1238"/>
      <c r="BT15" s="1238"/>
      <c r="BU15" s="1238"/>
      <c r="BV15" s="1238"/>
      <c r="BW15" s="1238"/>
      <c r="BX15" s="1238"/>
      <c r="BY15" s="1238"/>
      <c r="BZ15" s="1238"/>
      <c r="CA15" s="1238"/>
      <c r="CB15" s="1238"/>
      <c r="CC15" s="1238"/>
      <c r="CD15" s="1238"/>
      <c r="CE15" s="1238"/>
      <c r="CF15" s="1238"/>
      <c r="CG15" s="1238"/>
      <c r="CH15" s="1238"/>
      <c r="CI15" s="1238"/>
      <c r="CJ15" s="1238"/>
      <c r="CK15" s="1238"/>
      <c r="CL15" s="1238"/>
      <c r="CM15" s="1238"/>
      <c r="CN15" s="1238"/>
      <c r="CO15" s="1238"/>
      <c r="CP15" s="1238"/>
      <c r="CQ15" s="1238"/>
      <c r="CR15" s="1238"/>
      <c r="CS15" s="1238"/>
      <c r="CT15" s="1238"/>
      <c r="CU15" s="1238"/>
      <c r="CV15" s="1238"/>
      <c r="CW15" s="1238"/>
      <c r="CX15" s="1238"/>
      <c r="CY15" s="1238"/>
      <c r="CZ15" s="1238"/>
      <c r="DA15" s="1238"/>
      <c r="DB15" s="1238"/>
      <c r="DC15" s="1238"/>
      <c r="DD15" s="1238"/>
      <c r="DE15" s="123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37"/>
      <c r="B16" s="1238"/>
      <c r="C16" s="1238"/>
      <c r="D16" s="1238"/>
      <c r="E16" s="1238"/>
      <c r="F16" s="1238"/>
      <c r="G16" s="1238"/>
      <c r="H16" s="1238"/>
      <c r="I16" s="1238"/>
      <c r="J16" s="1238"/>
      <c r="K16" s="1238"/>
      <c r="L16" s="1238"/>
      <c r="M16" s="1238"/>
      <c r="N16" s="1238"/>
      <c r="O16" s="1238"/>
      <c r="P16" s="1238"/>
      <c r="Q16" s="1238"/>
      <c r="R16" s="1238"/>
      <c r="S16" s="1238"/>
      <c r="T16" s="1238"/>
      <c r="U16" s="1238"/>
      <c r="V16" s="1238"/>
      <c r="W16" s="1238"/>
      <c r="X16" s="1238"/>
      <c r="Y16" s="1238"/>
      <c r="Z16" s="1238"/>
      <c r="AA16" s="1238"/>
      <c r="AB16" s="1238"/>
      <c r="AC16" s="1238"/>
      <c r="AD16" s="1238"/>
      <c r="AE16" s="1238"/>
      <c r="AF16" s="1238"/>
      <c r="AG16" s="1238"/>
      <c r="AH16" s="1238"/>
      <c r="AI16" s="1238"/>
      <c r="AJ16" s="1238"/>
      <c r="AK16" s="1238"/>
      <c r="AL16" s="1238"/>
      <c r="AM16" s="1238"/>
      <c r="AN16" s="1238"/>
      <c r="AO16" s="1238"/>
      <c r="AP16" s="1238"/>
      <c r="AQ16" s="1238"/>
      <c r="AR16" s="1238"/>
      <c r="AS16" s="1238"/>
      <c r="AT16" s="1238"/>
      <c r="AU16" s="1238"/>
      <c r="AV16" s="1238"/>
      <c r="AW16" s="1238"/>
      <c r="AX16" s="1238"/>
      <c r="AY16" s="1238"/>
      <c r="AZ16" s="1238"/>
      <c r="BA16" s="1238"/>
      <c r="BB16" s="1238"/>
      <c r="BC16" s="1238"/>
      <c r="BD16" s="1238"/>
      <c r="BE16" s="1238"/>
      <c r="BF16" s="1238"/>
      <c r="BG16" s="1238"/>
      <c r="BH16" s="1238"/>
      <c r="BI16" s="1238"/>
      <c r="BJ16" s="1238"/>
      <c r="BK16" s="1238"/>
      <c r="BL16" s="1238"/>
      <c r="BM16" s="1238"/>
      <c r="BN16" s="1238"/>
      <c r="BO16" s="1238"/>
      <c r="BP16" s="1238"/>
      <c r="BQ16" s="1238"/>
      <c r="BR16" s="1238"/>
      <c r="BS16" s="1238"/>
      <c r="BT16" s="1238"/>
      <c r="BU16" s="1238"/>
      <c r="BV16" s="1238"/>
      <c r="BW16" s="1238"/>
      <c r="BX16" s="1238"/>
      <c r="BY16" s="1238"/>
      <c r="BZ16" s="1238"/>
      <c r="CA16" s="1238"/>
      <c r="CB16" s="1238"/>
      <c r="CC16" s="1238"/>
      <c r="CD16" s="1238"/>
      <c r="CE16" s="1238"/>
      <c r="CF16" s="1238"/>
      <c r="CG16" s="1238"/>
      <c r="CH16" s="1238"/>
      <c r="CI16" s="1238"/>
      <c r="CJ16" s="1238"/>
      <c r="CK16" s="1238"/>
      <c r="CL16" s="1238"/>
      <c r="CM16" s="1238"/>
      <c r="CN16" s="1238"/>
      <c r="CO16" s="1238"/>
      <c r="CP16" s="1238"/>
      <c r="CQ16" s="1238"/>
      <c r="CR16" s="1238"/>
      <c r="CS16" s="1238"/>
      <c r="CT16" s="1238"/>
      <c r="CU16" s="1238"/>
      <c r="CV16" s="1238"/>
      <c r="CW16" s="1238"/>
      <c r="CX16" s="1238"/>
      <c r="CY16" s="1238"/>
      <c r="CZ16" s="1238"/>
      <c r="DA16" s="1238"/>
      <c r="DB16" s="1238"/>
      <c r="DC16" s="1238"/>
      <c r="DD16" s="1238"/>
      <c r="DE16" s="123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37"/>
      <c r="B17" s="1238"/>
      <c r="C17" s="1238"/>
      <c r="D17" s="1238"/>
      <c r="E17" s="1238"/>
      <c r="F17" s="1238"/>
      <c r="G17" s="1238"/>
      <c r="H17" s="1238"/>
      <c r="I17" s="1238"/>
      <c r="J17" s="1238"/>
      <c r="K17" s="1238"/>
      <c r="L17" s="1238"/>
      <c r="M17" s="1238"/>
      <c r="N17" s="1238"/>
      <c r="O17" s="1238"/>
      <c r="P17" s="1238"/>
      <c r="Q17" s="1238"/>
      <c r="R17" s="1238"/>
      <c r="S17" s="1238"/>
      <c r="T17" s="1238"/>
      <c r="U17" s="1238"/>
      <c r="V17" s="1238"/>
      <c r="W17" s="1238"/>
      <c r="X17" s="1238"/>
      <c r="Y17" s="1238"/>
      <c r="Z17" s="1238"/>
      <c r="AA17" s="1238"/>
      <c r="AB17" s="1238"/>
      <c r="AC17" s="1238"/>
      <c r="AD17" s="1238"/>
      <c r="AE17" s="1238"/>
      <c r="AF17" s="1238"/>
      <c r="AG17" s="1238"/>
      <c r="AH17" s="1238"/>
      <c r="AI17" s="1238"/>
      <c r="AJ17" s="1238"/>
      <c r="AK17" s="1238"/>
      <c r="AL17" s="1238"/>
      <c r="AM17" s="1238"/>
      <c r="AN17" s="1238"/>
      <c r="AO17" s="1238"/>
      <c r="AP17" s="1238"/>
      <c r="AQ17" s="1238"/>
      <c r="AR17" s="1238"/>
      <c r="AS17" s="1238"/>
      <c r="AT17" s="1238"/>
      <c r="AU17" s="1238"/>
      <c r="AV17" s="1238"/>
      <c r="AW17" s="1238"/>
      <c r="AX17" s="1238"/>
      <c r="AY17" s="1238"/>
      <c r="AZ17" s="1238"/>
      <c r="BA17" s="1238"/>
      <c r="BB17" s="1238"/>
      <c r="BC17" s="1238"/>
      <c r="BD17" s="1238"/>
      <c r="BE17" s="1238"/>
      <c r="BF17" s="1238"/>
      <c r="BG17" s="1238"/>
      <c r="BH17" s="1238"/>
      <c r="BI17" s="1238"/>
      <c r="BJ17" s="1238"/>
      <c r="BK17" s="1238"/>
      <c r="BL17" s="1238"/>
      <c r="BM17" s="1238"/>
      <c r="BN17" s="1238"/>
      <c r="BO17" s="1238"/>
      <c r="BP17" s="1238"/>
      <c r="BQ17" s="1238"/>
      <c r="BR17" s="1238"/>
      <c r="BS17" s="1238"/>
      <c r="BT17" s="1238"/>
      <c r="BU17" s="1238"/>
      <c r="BV17" s="1238"/>
      <c r="BW17" s="1238"/>
      <c r="BX17" s="1238"/>
      <c r="BY17" s="1238"/>
      <c r="BZ17" s="1238"/>
      <c r="CA17" s="1238"/>
      <c r="CB17" s="1238"/>
      <c r="CC17" s="1238"/>
      <c r="CD17" s="1238"/>
      <c r="CE17" s="1238"/>
      <c r="CF17" s="1238"/>
      <c r="CG17" s="1238"/>
      <c r="CH17" s="1238"/>
      <c r="CI17" s="1238"/>
      <c r="CJ17" s="1238"/>
      <c r="CK17" s="1238"/>
      <c r="CL17" s="1238"/>
      <c r="CM17" s="1238"/>
      <c r="CN17" s="1238"/>
      <c r="CO17" s="1238"/>
      <c r="CP17" s="1238"/>
      <c r="CQ17" s="1238"/>
      <c r="CR17" s="1238"/>
      <c r="CS17" s="1238"/>
      <c r="CT17" s="1238"/>
      <c r="CU17" s="1238"/>
      <c r="CV17" s="1238"/>
      <c r="CW17" s="1238"/>
      <c r="CX17" s="1238"/>
      <c r="CY17" s="1238"/>
      <c r="CZ17" s="1238"/>
      <c r="DA17" s="1238"/>
      <c r="DB17" s="1238"/>
      <c r="DC17" s="1238"/>
      <c r="DD17" s="1238"/>
      <c r="DE17" s="123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37"/>
      <c r="B18" s="1238"/>
      <c r="C18" s="1238"/>
      <c r="D18" s="1238"/>
      <c r="E18" s="1238"/>
      <c r="F18" s="1238"/>
      <c r="G18" s="1238"/>
      <c r="H18" s="1238"/>
      <c r="I18" s="1238"/>
      <c r="J18" s="1238"/>
      <c r="K18" s="1238"/>
      <c r="L18" s="1238"/>
      <c r="M18" s="1238"/>
      <c r="N18" s="1238"/>
      <c r="O18" s="1238"/>
      <c r="P18" s="1238"/>
      <c r="Q18" s="1238"/>
      <c r="R18" s="1238"/>
      <c r="S18" s="1238"/>
      <c r="T18" s="1238"/>
      <c r="U18" s="1238"/>
      <c r="V18" s="1238"/>
      <c r="W18" s="1238"/>
      <c r="X18" s="1238"/>
      <c r="Y18" s="1238"/>
      <c r="Z18" s="1238"/>
      <c r="AA18" s="1238"/>
      <c r="AB18" s="1238"/>
      <c r="AC18" s="1238"/>
      <c r="AD18" s="1238"/>
      <c r="AE18" s="1238"/>
      <c r="AF18" s="1238"/>
      <c r="AG18" s="1238"/>
      <c r="AH18" s="1238"/>
      <c r="AI18" s="1238"/>
      <c r="AJ18" s="1238"/>
      <c r="AK18" s="1238"/>
      <c r="AL18" s="1238"/>
      <c r="AM18" s="1238"/>
      <c r="AN18" s="1238"/>
      <c r="AO18" s="1238"/>
      <c r="AP18" s="1238"/>
      <c r="AQ18" s="1238"/>
      <c r="AR18" s="1238"/>
      <c r="AS18" s="1238"/>
      <c r="AT18" s="1238"/>
      <c r="AU18" s="1238"/>
      <c r="AV18" s="1238"/>
      <c r="AW18" s="1238"/>
      <c r="AX18" s="1238"/>
      <c r="AY18" s="1238"/>
      <c r="AZ18" s="1238"/>
      <c r="BA18" s="1238"/>
      <c r="BB18" s="1238"/>
      <c r="BC18" s="1238"/>
      <c r="BD18" s="1238"/>
      <c r="BE18" s="1238"/>
      <c r="BF18" s="1238"/>
      <c r="BG18" s="1238"/>
      <c r="BH18" s="1238"/>
      <c r="BI18" s="1238"/>
      <c r="BJ18" s="1238"/>
      <c r="BK18" s="1238"/>
      <c r="BL18" s="1238"/>
      <c r="BM18" s="1238"/>
      <c r="BN18" s="1238"/>
      <c r="BO18" s="1238"/>
      <c r="BP18" s="1238"/>
      <c r="BQ18" s="1238"/>
      <c r="BR18" s="1238"/>
      <c r="BS18" s="1238"/>
      <c r="BT18" s="1238"/>
      <c r="BU18" s="1238"/>
      <c r="BV18" s="1238"/>
      <c r="BW18" s="1238"/>
      <c r="BX18" s="1238"/>
      <c r="BY18" s="1238"/>
      <c r="BZ18" s="1238"/>
      <c r="CA18" s="1238"/>
      <c r="CB18" s="1238"/>
      <c r="CC18" s="1238"/>
      <c r="CD18" s="1238"/>
      <c r="CE18" s="1238"/>
      <c r="CF18" s="1238"/>
      <c r="CG18" s="1238"/>
      <c r="CH18" s="1238"/>
      <c r="CI18" s="1238"/>
      <c r="CJ18" s="1238"/>
      <c r="CK18" s="1238"/>
      <c r="CL18" s="1238"/>
      <c r="CM18" s="1238"/>
      <c r="CN18" s="1238"/>
      <c r="CO18" s="1238"/>
      <c r="CP18" s="1238"/>
      <c r="CQ18" s="1238"/>
      <c r="CR18" s="1238"/>
      <c r="CS18" s="1238"/>
      <c r="CT18" s="1238"/>
      <c r="CU18" s="1238"/>
      <c r="CV18" s="1238"/>
      <c r="CW18" s="1238"/>
      <c r="CX18" s="1238"/>
      <c r="CY18" s="1238"/>
      <c r="CZ18" s="1238"/>
      <c r="DA18" s="1238"/>
      <c r="DB18" s="1238"/>
      <c r="DC18" s="1238"/>
      <c r="DD18" s="1238"/>
      <c r="DE18" s="123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37"/>
      <c r="DE19" s="1237"/>
    </row>
    <row r="20" spans="1:351" ht="13" x14ac:dyDescent="0.2">
      <c r="DD20" s="1237"/>
      <c r="DE20" s="1237"/>
    </row>
    <row r="21" spans="1:351" ht="16.5" x14ac:dyDescent="0.2">
      <c r="B21" s="1239"/>
      <c r="C21" s="1240"/>
      <c r="D21" s="1240"/>
      <c r="E21" s="1240"/>
      <c r="F21" s="1240"/>
      <c r="G21" s="1240"/>
      <c r="H21" s="1240"/>
      <c r="I21" s="1240"/>
      <c r="J21" s="1240"/>
      <c r="K21" s="1240"/>
      <c r="L21" s="1240"/>
      <c r="M21" s="1240"/>
      <c r="N21" s="1241"/>
      <c r="O21" s="1240"/>
      <c r="P21" s="1240"/>
      <c r="Q21" s="1240"/>
      <c r="R21" s="1240"/>
      <c r="S21" s="1240"/>
      <c r="T21" s="1240"/>
      <c r="U21" s="1240"/>
      <c r="V21" s="1240"/>
      <c r="W21" s="1240"/>
      <c r="X21" s="1240"/>
      <c r="Y21" s="1240"/>
      <c r="Z21" s="1240"/>
      <c r="AA21" s="1240"/>
      <c r="AB21" s="1240"/>
      <c r="AC21" s="1240"/>
      <c r="AD21" s="1240"/>
      <c r="AE21" s="1240"/>
      <c r="AF21" s="1240"/>
      <c r="AG21" s="1240"/>
      <c r="AH21" s="1240"/>
      <c r="AI21" s="1240"/>
      <c r="AJ21" s="1240"/>
      <c r="AK21" s="1240"/>
      <c r="AL21" s="1240"/>
      <c r="AM21" s="1240"/>
      <c r="AN21" s="1240"/>
      <c r="AO21" s="1240"/>
      <c r="AP21" s="1240"/>
      <c r="AQ21" s="1240"/>
      <c r="AR21" s="1240"/>
      <c r="AS21" s="1240"/>
      <c r="AT21" s="1241"/>
      <c r="AU21" s="1240"/>
      <c r="AV21" s="1240"/>
      <c r="AW21" s="1240"/>
      <c r="AX21" s="1240"/>
      <c r="AY21" s="1240"/>
      <c r="AZ21" s="1240"/>
      <c r="BA21" s="1240"/>
      <c r="BB21" s="1240"/>
      <c r="BC21" s="1240"/>
      <c r="BD21" s="1240"/>
      <c r="BE21" s="1240"/>
      <c r="BF21" s="1241"/>
      <c r="BG21" s="1240"/>
      <c r="BH21" s="1240"/>
      <c r="BI21" s="1240"/>
      <c r="BJ21" s="1240"/>
      <c r="BK21" s="1240"/>
      <c r="BL21" s="1240"/>
      <c r="BM21" s="1240"/>
      <c r="BN21" s="1240"/>
      <c r="BO21" s="1240"/>
      <c r="BP21" s="1240"/>
      <c r="BQ21" s="1240"/>
      <c r="BR21" s="1241"/>
      <c r="BS21" s="1240"/>
      <c r="BT21" s="1240"/>
      <c r="BU21" s="1240"/>
      <c r="BV21" s="1240"/>
      <c r="BW21" s="1240"/>
      <c r="BX21" s="1240"/>
      <c r="BY21" s="1240"/>
      <c r="BZ21" s="1240"/>
      <c r="CA21" s="1240"/>
      <c r="CB21" s="1240"/>
      <c r="CC21" s="1240"/>
      <c r="CD21" s="1241"/>
      <c r="CE21" s="1240"/>
      <c r="CF21" s="1240"/>
      <c r="CG21" s="1240"/>
      <c r="CH21" s="1240"/>
      <c r="CI21" s="1240"/>
      <c r="CJ21" s="1240"/>
      <c r="CK21" s="1240"/>
      <c r="CL21" s="1240"/>
      <c r="CM21" s="1240"/>
      <c r="CN21" s="1240"/>
      <c r="CO21" s="1240"/>
      <c r="CP21" s="1241"/>
      <c r="CQ21" s="1240"/>
      <c r="CR21" s="1240"/>
      <c r="CS21" s="1240"/>
      <c r="CT21" s="1240"/>
      <c r="CU21" s="1240"/>
      <c r="CV21" s="1240"/>
      <c r="CW21" s="1240"/>
      <c r="CX21" s="1240"/>
      <c r="CY21" s="1240"/>
      <c r="CZ21" s="1240"/>
      <c r="DA21" s="1240"/>
      <c r="DB21" s="1241"/>
      <c r="DC21" s="1240"/>
      <c r="DD21" s="1242"/>
      <c r="DE21" s="1237"/>
      <c r="MM21" s="1243"/>
    </row>
    <row r="22" spans="1:351" ht="16.5" x14ac:dyDescent="0.2">
      <c r="B22" s="1244"/>
      <c r="MM22" s="1243"/>
    </row>
    <row r="23" spans="1:351" ht="13" x14ac:dyDescent="0.2">
      <c r="B23" s="1244"/>
    </row>
    <row r="24" spans="1:351" ht="13" x14ac:dyDescent="0.2">
      <c r="B24" s="1244"/>
    </row>
    <row r="25" spans="1:351" ht="13" x14ac:dyDescent="0.2">
      <c r="B25" s="1244"/>
    </row>
    <row r="26" spans="1:351" ht="13" x14ac:dyDescent="0.2">
      <c r="B26" s="1244"/>
    </row>
    <row r="27" spans="1:351" ht="13" x14ac:dyDescent="0.2">
      <c r="B27" s="1244"/>
    </row>
    <row r="28" spans="1:351" ht="13" x14ac:dyDescent="0.2">
      <c r="B28" s="1244"/>
    </row>
    <row r="29" spans="1:351" ht="13" x14ac:dyDescent="0.2">
      <c r="B29" s="1244"/>
    </row>
    <row r="30" spans="1:351" ht="13" x14ac:dyDescent="0.2">
      <c r="B30" s="1244"/>
    </row>
    <row r="31" spans="1:351" ht="13" x14ac:dyDescent="0.2">
      <c r="B31" s="1244"/>
    </row>
    <row r="32" spans="1:351" ht="13" x14ac:dyDescent="0.2">
      <c r="B32" s="1244"/>
    </row>
    <row r="33" spans="2:109" ht="13" x14ac:dyDescent="0.2">
      <c r="B33" s="1244"/>
    </row>
    <row r="34" spans="2:109" ht="13" x14ac:dyDescent="0.2">
      <c r="B34" s="1244"/>
    </row>
    <row r="35" spans="2:109" ht="13" x14ac:dyDescent="0.2">
      <c r="B35" s="1244"/>
    </row>
    <row r="36" spans="2:109" ht="13" x14ac:dyDescent="0.2">
      <c r="B36" s="1244"/>
    </row>
    <row r="37" spans="2:109" ht="13" x14ac:dyDescent="0.2">
      <c r="B37" s="1244"/>
    </row>
    <row r="38" spans="2:109" ht="13" x14ac:dyDescent="0.2">
      <c r="B38" s="1244"/>
    </row>
    <row r="39" spans="2:109" ht="13" x14ac:dyDescent="0.2">
      <c r="B39" s="1246"/>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8"/>
    </row>
    <row r="40" spans="2:109" ht="13" x14ac:dyDescent="0.2">
      <c r="B40" s="1249"/>
      <c r="DD40" s="1249"/>
      <c r="DE40" s="1237"/>
    </row>
    <row r="41" spans="2:109" ht="16.5" x14ac:dyDescent="0.2">
      <c r="B41" s="1250" t="s">
        <v>610</v>
      </c>
      <c r="C41" s="1240"/>
      <c r="D41" s="1240"/>
      <c r="E41" s="1240"/>
      <c r="F41" s="1240"/>
      <c r="G41" s="1240"/>
      <c r="H41" s="1240"/>
      <c r="I41" s="1240"/>
      <c r="J41" s="1240"/>
      <c r="K41" s="1240"/>
      <c r="L41" s="1240"/>
      <c r="M41" s="1240"/>
      <c r="N41" s="1240"/>
      <c r="O41" s="1240"/>
      <c r="P41" s="1240"/>
      <c r="Q41" s="1240"/>
      <c r="R41" s="1240"/>
      <c r="S41" s="1240"/>
      <c r="T41" s="1240"/>
      <c r="U41" s="1240"/>
      <c r="V41" s="1240"/>
      <c r="W41" s="1240"/>
      <c r="X41" s="1240"/>
      <c r="Y41" s="1240"/>
      <c r="Z41" s="1240"/>
      <c r="AA41" s="1240"/>
      <c r="AB41" s="1240"/>
      <c r="AC41" s="1240"/>
      <c r="AD41" s="1240"/>
      <c r="AE41" s="1240"/>
      <c r="AF41" s="1240"/>
      <c r="AG41" s="1240"/>
      <c r="AH41" s="1240"/>
      <c r="AI41" s="1240"/>
      <c r="AJ41" s="1240"/>
      <c r="AK41" s="1240"/>
      <c r="AL41" s="1240"/>
      <c r="AM41" s="1240"/>
      <c r="AN41" s="1240"/>
      <c r="AO41" s="1240"/>
      <c r="AP41" s="1240"/>
      <c r="AQ41" s="1240"/>
      <c r="AR41" s="1240"/>
      <c r="AS41" s="1240"/>
      <c r="AT41" s="1240"/>
      <c r="AU41" s="1240"/>
      <c r="AV41" s="1240"/>
      <c r="AW41" s="1240"/>
      <c r="AX41" s="1240"/>
      <c r="AY41" s="1240"/>
      <c r="AZ41" s="1240"/>
      <c r="BA41" s="1240"/>
      <c r="BB41" s="1240"/>
      <c r="BC41" s="1240"/>
      <c r="BD41" s="1240"/>
      <c r="BE41" s="1240"/>
      <c r="BF41" s="1240"/>
      <c r="BG41" s="1240"/>
      <c r="BH41" s="1240"/>
      <c r="BI41" s="1240"/>
      <c r="BJ41" s="1240"/>
      <c r="BK41" s="1240"/>
      <c r="BL41" s="1240"/>
      <c r="BM41" s="1240"/>
      <c r="BN41" s="1240"/>
      <c r="BO41" s="1240"/>
      <c r="BP41" s="1240"/>
      <c r="BQ41" s="1240"/>
      <c r="BR41" s="1240"/>
      <c r="BS41" s="1240"/>
      <c r="BT41" s="1240"/>
      <c r="BU41" s="1240"/>
      <c r="BV41" s="1240"/>
      <c r="BW41" s="1240"/>
      <c r="BX41" s="1240"/>
      <c r="BY41" s="1240"/>
      <c r="BZ41" s="1240"/>
      <c r="CA41" s="1240"/>
      <c r="CB41" s="1240"/>
      <c r="CC41" s="1240"/>
      <c r="CD41" s="1240"/>
      <c r="CE41" s="1240"/>
      <c r="CF41" s="1240"/>
      <c r="CG41" s="1240"/>
      <c r="CH41" s="1240"/>
      <c r="CI41" s="1240"/>
      <c r="CJ41" s="1240"/>
      <c r="CK41" s="1240"/>
      <c r="CL41" s="1240"/>
      <c r="CM41" s="1240"/>
      <c r="CN41" s="1240"/>
      <c r="CO41" s="1240"/>
      <c r="CP41" s="1240"/>
      <c r="CQ41" s="1240"/>
      <c r="CR41" s="1240"/>
      <c r="CS41" s="1240"/>
      <c r="CT41" s="1240"/>
      <c r="CU41" s="1240"/>
      <c r="CV41" s="1240"/>
      <c r="CW41" s="1240"/>
      <c r="CX41" s="1240"/>
      <c r="CY41" s="1240"/>
      <c r="CZ41" s="1240"/>
      <c r="DA41" s="1240"/>
      <c r="DB41" s="1240"/>
      <c r="DC41" s="1240"/>
      <c r="DD41" s="1242"/>
    </row>
    <row r="42" spans="2:109" ht="13" x14ac:dyDescent="0.2">
      <c r="B42" s="1244"/>
      <c r="G42" s="1251"/>
      <c r="I42" s="1252"/>
      <c r="J42" s="1252"/>
      <c r="K42" s="1252"/>
      <c r="AM42" s="1251"/>
      <c r="AN42" s="1251" t="s">
        <v>611</v>
      </c>
      <c r="AP42" s="1252"/>
      <c r="AQ42" s="1252"/>
      <c r="AR42" s="1252"/>
      <c r="AY42" s="1251"/>
      <c r="BA42" s="1252"/>
      <c r="BB42" s="1252"/>
      <c r="BC42" s="1252"/>
      <c r="BK42" s="1251"/>
      <c r="BM42" s="1252"/>
      <c r="BN42" s="1252"/>
      <c r="BO42" s="1252"/>
      <c r="BW42" s="1251"/>
      <c r="BY42" s="1252"/>
      <c r="BZ42" s="1252"/>
      <c r="CA42" s="1252"/>
      <c r="CI42" s="1251"/>
      <c r="CK42" s="1252"/>
      <c r="CL42" s="1252"/>
      <c r="CM42" s="1252"/>
      <c r="CU42" s="1251"/>
      <c r="CW42" s="1252"/>
      <c r="CX42" s="1252"/>
      <c r="CY42" s="1252"/>
    </row>
    <row r="43" spans="2:109" ht="13.5" customHeight="1" x14ac:dyDescent="0.2">
      <c r="B43" s="1244"/>
      <c r="AN43" s="1253" t="s">
        <v>612</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ht="13" x14ac:dyDescent="0.2">
      <c r="B44" s="1244"/>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ht="13" x14ac:dyDescent="0.2">
      <c r="B45" s="1244"/>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ht="13" x14ac:dyDescent="0.2">
      <c r="B46" s="1244"/>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ht="13" x14ac:dyDescent="0.2">
      <c r="B47" s="1244"/>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ht="13" x14ac:dyDescent="0.2">
      <c r="B48" s="1244"/>
      <c r="H48" s="1262"/>
      <c r="I48" s="1262"/>
      <c r="J48" s="1262"/>
      <c r="AN48" s="1262"/>
      <c r="AO48" s="1262"/>
      <c r="AP48" s="1262"/>
      <c r="AZ48" s="1262"/>
      <c r="BA48" s="1262"/>
      <c r="BB48" s="1262"/>
      <c r="BL48" s="1262"/>
      <c r="BM48" s="1262"/>
      <c r="BN48" s="1262"/>
      <c r="BX48" s="1262"/>
      <c r="BY48" s="1262"/>
      <c r="BZ48" s="1262"/>
      <c r="CJ48" s="1262"/>
      <c r="CK48" s="1262"/>
      <c r="CL48" s="1262"/>
      <c r="CV48" s="1262"/>
      <c r="CW48" s="1262"/>
      <c r="CX48" s="1262"/>
    </row>
    <row r="49" spans="1:109" ht="13" x14ac:dyDescent="0.2">
      <c r="B49" s="1244"/>
      <c r="AN49" s="1237" t="s">
        <v>613</v>
      </c>
    </row>
    <row r="50" spans="1:109" ht="13" x14ac:dyDescent="0.2">
      <c r="B50" s="1244"/>
      <c r="G50" s="1263"/>
      <c r="H50" s="1263"/>
      <c r="I50" s="1263"/>
      <c r="J50" s="1263"/>
      <c r="K50" s="1264"/>
      <c r="L50" s="1264"/>
      <c r="M50" s="1265"/>
      <c r="N50" s="1265"/>
      <c r="AN50" s="1266"/>
      <c r="AO50" s="1267"/>
      <c r="AP50" s="1267"/>
      <c r="AQ50" s="1267"/>
      <c r="AR50" s="1267"/>
      <c r="AS50" s="1267"/>
      <c r="AT50" s="1267"/>
      <c r="AU50" s="1267"/>
      <c r="AV50" s="1267"/>
      <c r="AW50" s="1267"/>
      <c r="AX50" s="1267"/>
      <c r="AY50" s="1267"/>
      <c r="AZ50" s="1267"/>
      <c r="BA50" s="1267"/>
      <c r="BB50" s="1267"/>
      <c r="BC50" s="1267"/>
      <c r="BD50" s="1267"/>
      <c r="BE50" s="1267"/>
      <c r="BF50" s="1267"/>
      <c r="BG50" s="1267"/>
      <c r="BH50" s="1267"/>
      <c r="BI50" s="1267"/>
      <c r="BJ50" s="1267"/>
      <c r="BK50" s="1267"/>
      <c r="BL50" s="1267"/>
      <c r="BM50" s="1267"/>
      <c r="BN50" s="1267"/>
      <c r="BO50" s="1268"/>
      <c r="BP50" s="1269" t="s">
        <v>549</v>
      </c>
      <c r="BQ50" s="1269"/>
      <c r="BR50" s="1269"/>
      <c r="BS50" s="1269"/>
      <c r="BT50" s="1269"/>
      <c r="BU50" s="1269"/>
      <c r="BV50" s="1269"/>
      <c r="BW50" s="1269"/>
      <c r="BX50" s="1269" t="s">
        <v>550</v>
      </c>
      <c r="BY50" s="1269"/>
      <c r="BZ50" s="1269"/>
      <c r="CA50" s="1269"/>
      <c r="CB50" s="1269"/>
      <c r="CC50" s="1269"/>
      <c r="CD50" s="1269"/>
      <c r="CE50" s="1269"/>
      <c r="CF50" s="1269" t="s">
        <v>551</v>
      </c>
      <c r="CG50" s="1269"/>
      <c r="CH50" s="1269"/>
      <c r="CI50" s="1269"/>
      <c r="CJ50" s="1269"/>
      <c r="CK50" s="1269"/>
      <c r="CL50" s="1269"/>
      <c r="CM50" s="1269"/>
      <c r="CN50" s="1269" t="s">
        <v>552</v>
      </c>
      <c r="CO50" s="1269"/>
      <c r="CP50" s="1269"/>
      <c r="CQ50" s="1269"/>
      <c r="CR50" s="1269"/>
      <c r="CS50" s="1269"/>
      <c r="CT50" s="1269"/>
      <c r="CU50" s="1269"/>
      <c r="CV50" s="1269" t="s">
        <v>553</v>
      </c>
      <c r="CW50" s="1269"/>
      <c r="CX50" s="1269"/>
      <c r="CY50" s="1269"/>
      <c r="CZ50" s="1269"/>
      <c r="DA50" s="1269"/>
      <c r="DB50" s="1269"/>
      <c r="DC50" s="1269"/>
    </row>
    <row r="51" spans="1:109" ht="13.5" customHeight="1" x14ac:dyDescent="0.2">
      <c r="B51" s="1244"/>
      <c r="G51" s="1270"/>
      <c r="H51" s="1270"/>
      <c r="I51" s="1271"/>
      <c r="J51" s="1271"/>
      <c r="K51" s="1272"/>
      <c r="L51" s="1272"/>
      <c r="M51" s="1272"/>
      <c r="N51" s="1272"/>
      <c r="AM51" s="1262"/>
      <c r="AN51" s="1273" t="s">
        <v>614</v>
      </c>
      <c r="AO51" s="1273"/>
      <c r="AP51" s="1273"/>
      <c r="AQ51" s="1273"/>
      <c r="AR51" s="1273"/>
      <c r="AS51" s="1273"/>
      <c r="AT51" s="1273"/>
      <c r="AU51" s="1273"/>
      <c r="AV51" s="1273"/>
      <c r="AW51" s="1273"/>
      <c r="AX51" s="1273"/>
      <c r="AY51" s="1273"/>
      <c r="AZ51" s="1273"/>
      <c r="BA51" s="1273"/>
      <c r="BB51" s="1273" t="s">
        <v>615</v>
      </c>
      <c r="BC51" s="1273"/>
      <c r="BD51" s="1273"/>
      <c r="BE51" s="1273"/>
      <c r="BF51" s="1273"/>
      <c r="BG51" s="1273"/>
      <c r="BH51" s="1273"/>
      <c r="BI51" s="1273"/>
      <c r="BJ51" s="1273"/>
      <c r="BK51" s="1273"/>
      <c r="BL51" s="1273"/>
      <c r="BM51" s="1273"/>
      <c r="BN51" s="1273"/>
      <c r="BO51" s="1273"/>
      <c r="BP51" s="1274"/>
      <c r="BQ51" s="1275"/>
      <c r="BR51" s="1275"/>
      <c r="BS51" s="1275"/>
      <c r="BT51" s="1275"/>
      <c r="BU51" s="1275"/>
      <c r="BV51" s="1275"/>
      <c r="BW51" s="1275"/>
      <c r="BX51" s="1275">
        <v>133.30000000000001</v>
      </c>
      <c r="BY51" s="1275"/>
      <c r="BZ51" s="1275"/>
      <c r="CA51" s="1275"/>
      <c r="CB51" s="1275"/>
      <c r="CC51" s="1275"/>
      <c r="CD51" s="1275"/>
      <c r="CE51" s="1275"/>
      <c r="CF51" s="1275">
        <v>127.3</v>
      </c>
      <c r="CG51" s="1275"/>
      <c r="CH51" s="1275"/>
      <c r="CI51" s="1275"/>
      <c r="CJ51" s="1275"/>
      <c r="CK51" s="1275"/>
      <c r="CL51" s="1275"/>
      <c r="CM51" s="1275"/>
      <c r="CN51" s="1275">
        <v>118.1</v>
      </c>
      <c r="CO51" s="1275"/>
      <c r="CP51" s="1275"/>
      <c r="CQ51" s="1275"/>
      <c r="CR51" s="1275"/>
      <c r="CS51" s="1275"/>
      <c r="CT51" s="1275"/>
      <c r="CU51" s="1275"/>
      <c r="CV51" s="1275">
        <v>109.9</v>
      </c>
      <c r="CW51" s="1275"/>
      <c r="CX51" s="1275"/>
      <c r="CY51" s="1275"/>
      <c r="CZ51" s="1275"/>
      <c r="DA51" s="1275"/>
      <c r="DB51" s="1275"/>
      <c r="DC51" s="1275"/>
    </row>
    <row r="52" spans="1:109" ht="13" x14ac:dyDescent="0.2">
      <c r="B52" s="1244"/>
      <c r="G52" s="1270"/>
      <c r="H52" s="1270"/>
      <c r="I52" s="1271"/>
      <c r="J52" s="1271"/>
      <c r="K52" s="1272"/>
      <c r="L52" s="1272"/>
      <c r="M52" s="1272"/>
      <c r="N52" s="1272"/>
      <c r="AM52" s="1262"/>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252"/>
      <c r="B53" s="1244"/>
      <c r="G53" s="1270"/>
      <c r="H53" s="1270"/>
      <c r="I53" s="1263"/>
      <c r="J53" s="1263"/>
      <c r="K53" s="1272"/>
      <c r="L53" s="1272"/>
      <c r="M53" s="1272"/>
      <c r="N53" s="1272"/>
      <c r="AM53" s="1262"/>
      <c r="AN53" s="1273"/>
      <c r="AO53" s="1273"/>
      <c r="AP53" s="1273"/>
      <c r="AQ53" s="1273"/>
      <c r="AR53" s="1273"/>
      <c r="AS53" s="1273"/>
      <c r="AT53" s="1273"/>
      <c r="AU53" s="1273"/>
      <c r="AV53" s="1273"/>
      <c r="AW53" s="1273"/>
      <c r="AX53" s="1273"/>
      <c r="AY53" s="1273"/>
      <c r="AZ53" s="1273"/>
      <c r="BA53" s="1273"/>
      <c r="BB53" s="1273" t="s">
        <v>616</v>
      </c>
      <c r="BC53" s="1273"/>
      <c r="BD53" s="1273"/>
      <c r="BE53" s="1273"/>
      <c r="BF53" s="1273"/>
      <c r="BG53" s="1273"/>
      <c r="BH53" s="1273"/>
      <c r="BI53" s="1273"/>
      <c r="BJ53" s="1273"/>
      <c r="BK53" s="1273"/>
      <c r="BL53" s="1273"/>
      <c r="BM53" s="1273"/>
      <c r="BN53" s="1273"/>
      <c r="BO53" s="1273"/>
      <c r="BP53" s="1274"/>
      <c r="BQ53" s="1275"/>
      <c r="BR53" s="1275"/>
      <c r="BS53" s="1275"/>
      <c r="BT53" s="1275"/>
      <c r="BU53" s="1275"/>
      <c r="BV53" s="1275"/>
      <c r="BW53" s="1275"/>
      <c r="BX53" s="1275">
        <v>48</v>
      </c>
      <c r="BY53" s="1275"/>
      <c r="BZ53" s="1275"/>
      <c r="CA53" s="1275"/>
      <c r="CB53" s="1275"/>
      <c r="CC53" s="1275"/>
      <c r="CD53" s="1275"/>
      <c r="CE53" s="1275"/>
      <c r="CF53" s="1275">
        <v>50.1</v>
      </c>
      <c r="CG53" s="1275"/>
      <c r="CH53" s="1275"/>
      <c r="CI53" s="1275"/>
      <c r="CJ53" s="1275"/>
      <c r="CK53" s="1275"/>
      <c r="CL53" s="1275"/>
      <c r="CM53" s="1275"/>
      <c r="CN53" s="1275">
        <v>51.8</v>
      </c>
      <c r="CO53" s="1275"/>
      <c r="CP53" s="1275"/>
      <c r="CQ53" s="1275"/>
      <c r="CR53" s="1275"/>
      <c r="CS53" s="1275"/>
      <c r="CT53" s="1275"/>
      <c r="CU53" s="1275"/>
      <c r="CV53" s="1275">
        <v>53.9</v>
      </c>
      <c r="CW53" s="1275"/>
      <c r="CX53" s="1275"/>
      <c r="CY53" s="1275"/>
      <c r="CZ53" s="1275"/>
      <c r="DA53" s="1275"/>
      <c r="DB53" s="1275"/>
      <c r="DC53" s="1275"/>
    </row>
    <row r="54" spans="1:109" ht="13" x14ac:dyDescent="0.2">
      <c r="A54" s="1252"/>
      <c r="B54" s="1244"/>
      <c r="G54" s="1270"/>
      <c r="H54" s="1270"/>
      <c r="I54" s="1263"/>
      <c r="J54" s="1263"/>
      <c r="K54" s="1272"/>
      <c r="L54" s="1272"/>
      <c r="M54" s="1272"/>
      <c r="N54" s="1272"/>
      <c r="AM54" s="1262"/>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252"/>
      <c r="B55" s="1244"/>
      <c r="G55" s="1263"/>
      <c r="H55" s="1263"/>
      <c r="I55" s="1263"/>
      <c r="J55" s="1263"/>
      <c r="K55" s="1272"/>
      <c r="L55" s="1272"/>
      <c r="M55" s="1272"/>
      <c r="N55" s="1272"/>
      <c r="AN55" s="1269" t="s">
        <v>617</v>
      </c>
      <c r="AO55" s="1269"/>
      <c r="AP55" s="1269"/>
      <c r="AQ55" s="1269"/>
      <c r="AR55" s="1269"/>
      <c r="AS55" s="1269"/>
      <c r="AT55" s="1269"/>
      <c r="AU55" s="1269"/>
      <c r="AV55" s="1269"/>
      <c r="AW55" s="1269"/>
      <c r="AX55" s="1269"/>
      <c r="AY55" s="1269"/>
      <c r="AZ55" s="1269"/>
      <c r="BA55" s="1269"/>
      <c r="BB55" s="1273" t="s">
        <v>615</v>
      </c>
      <c r="BC55" s="1273"/>
      <c r="BD55" s="1273"/>
      <c r="BE55" s="1273"/>
      <c r="BF55" s="1273"/>
      <c r="BG55" s="1273"/>
      <c r="BH55" s="1273"/>
      <c r="BI55" s="1273"/>
      <c r="BJ55" s="1273"/>
      <c r="BK55" s="1273"/>
      <c r="BL55" s="1273"/>
      <c r="BM55" s="1273"/>
      <c r="BN55" s="1273"/>
      <c r="BO55" s="1273"/>
      <c r="BP55" s="1274"/>
      <c r="BQ55" s="1275"/>
      <c r="BR55" s="1275"/>
      <c r="BS55" s="1275"/>
      <c r="BT55" s="1275"/>
      <c r="BU55" s="1275"/>
      <c r="BV55" s="1275"/>
      <c r="BW55" s="1275"/>
      <c r="BX55" s="1275">
        <v>174.6</v>
      </c>
      <c r="BY55" s="1275"/>
      <c r="BZ55" s="1275"/>
      <c r="CA55" s="1275"/>
      <c r="CB55" s="1275"/>
      <c r="CC55" s="1275"/>
      <c r="CD55" s="1275"/>
      <c r="CE55" s="1275"/>
      <c r="CF55" s="1275">
        <v>173</v>
      </c>
      <c r="CG55" s="1275"/>
      <c r="CH55" s="1275"/>
      <c r="CI55" s="1275"/>
      <c r="CJ55" s="1275"/>
      <c r="CK55" s="1275"/>
      <c r="CL55" s="1275"/>
      <c r="CM55" s="1275"/>
      <c r="CN55" s="1275">
        <v>171.9</v>
      </c>
      <c r="CO55" s="1275"/>
      <c r="CP55" s="1275"/>
      <c r="CQ55" s="1275"/>
      <c r="CR55" s="1275"/>
      <c r="CS55" s="1275"/>
      <c r="CT55" s="1275"/>
      <c r="CU55" s="1275"/>
      <c r="CV55" s="1275">
        <v>173</v>
      </c>
      <c r="CW55" s="1275"/>
      <c r="CX55" s="1275"/>
      <c r="CY55" s="1275"/>
      <c r="CZ55" s="1275"/>
      <c r="DA55" s="1275"/>
      <c r="DB55" s="1275"/>
      <c r="DC55" s="1275"/>
    </row>
    <row r="56" spans="1:109" ht="13" x14ac:dyDescent="0.2">
      <c r="A56" s="1252"/>
      <c r="B56" s="1244"/>
      <c r="G56" s="1263"/>
      <c r="H56" s="1263"/>
      <c r="I56" s="1263"/>
      <c r="J56" s="1263"/>
      <c r="K56" s="1272"/>
      <c r="L56" s="1272"/>
      <c r="M56" s="1272"/>
      <c r="N56" s="1272"/>
      <c r="AN56" s="1269"/>
      <c r="AO56" s="1269"/>
      <c r="AP56" s="1269"/>
      <c r="AQ56" s="1269"/>
      <c r="AR56" s="1269"/>
      <c r="AS56" s="1269"/>
      <c r="AT56" s="1269"/>
      <c r="AU56" s="1269"/>
      <c r="AV56" s="1269"/>
      <c r="AW56" s="1269"/>
      <c r="AX56" s="1269"/>
      <c r="AY56" s="1269"/>
      <c r="AZ56" s="1269"/>
      <c r="BA56" s="1269"/>
      <c r="BB56" s="1273"/>
      <c r="BC56" s="1273"/>
      <c r="BD56" s="1273"/>
      <c r="BE56" s="1273"/>
      <c r="BF56" s="1273"/>
      <c r="BG56" s="1273"/>
      <c r="BH56" s="1273"/>
      <c r="BI56" s="1273"/>
      <c r="BJ56" s="1273"/>
      <c r="BK56" s="1273"/>
      <c r="BL56" s="1273"/>
      <c r="BM56" s="1273"/>
      <c r="BN56" s="1273"/>
      <c r="BO56" s="1273"/>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252" customFormat="1" ht="13" x14ac:dyDescent="0.2">
      <c r="B57" s="1276"/>
      <c r="G57" s="1263"/>
      <c r="H57" s="1263"/>
      <c r="I57" s="1277"/>
      <c r="J57" s="1277"/>
      <c r="K57" s="1272"/>
      <c r="L57" s="1272"/>
      <c r="M57" s="1272"/>
      <c r="N57" s="1272"/>
      <c r="AM57" s="1237"/>
      <c r="AN57" s="1269"/>
      <c r="AO57" s="1269"/>
      <c r="AP57" s="1269"/>
      <c r="AQ57" s="1269"/>
      <c r="AR57" s="1269"/>
      <c r="AS57" s="1269"/>
      <c r="AT57" s="1269"/>
      <c r="AU57" s="1269"/>
      <c r="AV57" s="1269"/>
      <c r="AW57" s="1269"/>
      <c r="AX57" s="1269"/>
      <c r="AY57" s="1269"/>
      <c r="AZ57" s="1269"/>
      <c r="BA57" s="1269"/>
      <c r="BB57" s="1273" t="s">
        <v>616</v>
      </c>
      <c r="BC57" s="1273"/>
      <c r="BD57" s="1273"/>
      <c r="BE57" s="1273"/>
      <c r="BF57" s="1273"/>
      <c r="BG57" s="1273"/>
      <c r="BH57" s="1273"/>
      <c r="BI57" s="1273"/>
      <c r="BJ57" s="1273"/>
      <c r="BK57" s="1273"/>
      <c r="BL57" s="1273"/>
      <c r="BM57" s="1273"/>
      <c r="BN57" s="1273"/>
      <c r="BO57" s="1273"/>
      <c r="BP57" s="1274"/>
      <c r="BQ57" s="1275"/>
      <c r="BR57" s="1275"/>
      <c r="BS57" s="1275"/>
      <c r="BT57" s="1275"/>
      <c r="BU57" s="1275"/>
      <c r="BV57" s="1275"/>
      <c r="BW57" s="1275"/>
      <c r="BX57" s="1275">
        <v>53.3</v>
      </c>
      <c r="BY57" s="1275"/>
      <c r="BZ57" s="1275"/>
      <c r="CA57" s="1275"/>
      <c r="CB57" s="1275"/>
      <c r="CC57" s="1275"/>
      <c r="CD57" s="1275"/>
      <c r="CE57" s="1275"/>
      <c r="CF57" s="1275">
        <v>53.7</v>
      </c>
      <c r="CG57" s="1275"/>
      <c r="CH57" s="1275"/>
      <c r="CI57" s="1275"/>
      <c r="CJ57" s="1275"/>
      <c r="CK57" s="1275"/>
      <c r="CL57" s="1275"/>
      <c r="CM57" s="1275"/>
      <c r="CN57" s="1275">
        <v>55.8</v>
      </c>
      <c r="CO57" s="1275"/>
      <c r="CP57" s="1275"/>
      <c r="CQ57" s="1275"/>
      <c r="CR57" s="1275"/>
      <c r="CS57" s="1275"/>
      <c r="CT57" s="1275"/>
      <c r="CU57" s="1275"/>
      <c r="CV57" s="1275">
        <v>57.2</v>
      </c>
      <c r="CW57" s="1275"/>
      <c r="CX57" s="1275"/>
      <c r="CY57" s="1275"/>
      <c r="CZ57" s="1275"/>
      <c r="DA57" s="1275"/>
      <c r="DB57" s="1275"/>
      <c r="DC57" s="1275"/>
      <c r="DD57" s="1278"/>
      <c r="DE57" s="1276"/>
    </row>
    <row r="58" spans="1:109" s="1252" customFormat="1" ht="13" x14ac:dyDescent="0.2">
      <c r="A58" s="1237"/>
      <c r="B58" s="1276"/>
      <c r="G58" s="1263"/>
      <c r="H58" s="1263"/>
      <c r="I58" s="1277"/>
      <c r="J58" s="1277"/>
      <c r="K58" s="1272"/>
      <c r="L58" s="1272"/>
      <c r="M58" s="1272"/>
      <c r="N58" s="1272"/>
      <c r="AM58" s="1237"/>
      <c r="AN58" s="1269"/>
      <c r="AO58" s="1269"/>
      <c r="AP58" s="1269"/>
      <c r="AQ58" s="1269"/>
      <c r="AR58" s="1269"/>
      <c r="AS58" s="1269"/>
      <c r="AT58" s="1269"/>
      <c r="AU58" s="1269"/>
      <c r="AV58" s="1269"/>
      <c r="AW58" s="1269"/>
      <c r="AX58" s="1269"/>
      <c r="AY58" s="1269"/>
      <c r="AZ58" s="1269"/>
      <c r="BA58" s="1269"/>
      <c r="BB58" s="1273"/>
      <c r="BC58" s="1273"/>
      <c r="BD58" s="1273"/>
      <c r="BE58" s="1273"/>
      <c r="BF58" s="1273"/>
      <c r="BG58" s="1273"/>
      <c r="BH58" s="1273"/>
      <c r="BI58" s="1273"/>
      <c r="BJ58" s="1273"/>
      <c r="BK58" s="1273"/>
      <c r="BL58" s="1273"/>
      <c r="BM58" s="1273"/>
      <c r="BN58" s="1273"/>
      <c r="BO58" s="1273"/>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278"/>
      <c r="DE58" s="1276"/>
    </row>
    <row r="59" spans="1:109" s="1252" customFormat="1" ht="13" x14ac:dyDescent="0.2">
      <c r="A59" s="1237"/>
      <c r="B59" s="1276"/>
      <c r="K59" s="1279"/>
      <c r="L59" s="1279"/>
      <c r="M59" s="1279"/>
      <c r="N59" s="1279"/>
      <c r="AQ59" s="1279"/>
      <c r="AR59" s="1279"/>
      <c r="AS59" s="1279"/>
      <c r="AT59" s="1279"/>
      <c r="BC59" s="1279"/>
      <c r="BD59" s="1279"/>
      <c r="BE59" s="1279"/>
      <c r="BF59" s="1279"/>
      <c r="BO59" s="1279"/>
      <c r="BP59" s="1279"/>
      <c r="BQ59" s="1279"/>
      <c r="BR59" s="1279"/>
      <c r="CA59" s="1279"/>
      <c r="CB59" s="1279"/>
      <c r="CC59" s="1279"/>
      <c r="CD59" s="1279"/>
      <c r="CM59" s="1279"/>
      <c r="CN59" s="1279"/>
      <c r="CO59" s="1279"/>
      <c r="CP59" s="1279"/>
      <c r="CY59" s="1279"/>
      <c r="CZ59" s="1279"/>
      <c r="DA59" s="1279"/>
      <c r="DB59" s="1279"/>
      <c r="DC59" s="1279"/>
      <c r="DD59" s="1278"/>
      <c r="DE59" s="1276"/>
    </row>
    <row r="60" spans="1:109" s="1252" customFormat="1" ht="13" x14ac:dyDescent="0.2">
      <c r="A60" s="1237"/>
      <c r="B60" s="1276"/>
      <c r="K60" s="1279"/>
      <c r="L60" s="1279"/>
      <c r="M60" s="1279"/>
      <c r="N60" s="1279"/>
      <c r="AQ60" s="1279"/>
      <c r="AR60" s="1279"/>
      <c r="AS60" s="1279"/>
      <c r="AT60" s="1279"/>
      <c r="BC60" s="1279"/>
      <c r="BD60" s="1279"/>
      <c r="BE60" s="1279"/>
      <c r="BF60" s="1279"/>
      <c r="BO60" s="1279"/>
      <c r="BP60" s="1279"/>
      <c r="BQ60" s="1279"/>
      <c r="BR60" s="1279"/>
      <c r="CA60" s="1279"/>
      <c r="CB60" s="1279"/>
      <c r="CC60" s="1279"/>
      <c r="CD60" s="1279"/>
      <c r="CM60" s="1279"/>
      <c r="CN60" s="1279"/>
      <c r="CO60" s="1279"/>
      <c r="CP60" s="1279"/>
      <c r="CY60" s="1279"/>
      <c r="CZ60" s="1279"/>
      <c r="DA60" s="1279"/>
      <c r="DB60" s="1279"/>
      <c r="DC60" s="1279"/>
      <c r="DD60" s="1278"/>
      <c r="DE60" s="1276"/>
    </row>
    <row r="61" spans="1:109" s="1252" customFormat="1" ht="13" x14ac:dyDescent="0.2">
      <c r="A61" s="1237"/>
      <c r="B61" s="1280"/>
      <c r="C61" s="1281"/>
      <c r="D61" s="1281"/>
      <c r="E61" s="1281"/>
      <c r="F61" s="1281"/>
      <c r="G61" s="1281"/>
      <c r="H61" s="1281"/>
      <c r="I61" s="1281"/>
      <c r="J61" s="1281"/>
      <c r="K61" s="1281"/>
      <c r="L61" s="1281"/>
      <c r="M61" s="1282"/>
      <c r="N61" s="1282"/>
      <c r="O61" s="1281"/>
      <c r="P61" s="1281"/>
      <c r="Q61" s="1281"/>
      <c r="R61" s="1281"/>
      <c r="S61" s="1281"/>
      <c r="T61" s="1281"/>
      <c r="U61" s="1281"/>
      <c r="V61" s="1281"/>
      <c r="W61" s="1281"/>
      <c r="X61" s="1281"/>
      <c r="Y61" s="1281"/>
      <c r="Z61" s="1281"/>
      <c r="AA61" s="1281"/>
      <c r="AB61" s="1281"/>
      <c r="AC61" s="1281"/>
      <c r="AD61" s="1281"/>
      <c r="AE61" s="1281"/>
      <c r="AF61" s="1281"/>
      <c r="AG61" s="1281"/>
      <c r="AH61" s="1281"/>
      <c r="AI61" s="1281"/>
      <c r="AJ61" s="1281"/>
      <c r="AK61" s="1281"/>
      <c r="AL61" s="1281"/>
      <c r="AM61" s="1281"/>
      <c r="AN61" s="1281"/>
      <c r="AO61" s="1281"/>
      <c r="AP61" s="1281"/>
      <c r="AQ61" s="1281"/>
      <c r="AR61" s="1281"/>
      <c r="AS61" s="1282"/>
      <c r="AT61" s="1282"/>
      <c r="AU61" s="1281"/>
      <c r="AV61" s="1281"/>
      <c r="AW61" s="1281"/>
      <c r="AX61" s="1281"/>
      <c r="AY61" s="1281"/>
      <c r="AZ61" s="1281"/>
      <c r="BA61" s="1281"/>
      <c r="BB61" s="1281"/>
      <c r="BC61" s="1281"/>
      <c r="BD61" s="1281"/>
      <c r="BE61" s="1282"/>
      <c r="BF61" s="1282"/>
      <c r="BG61" s="1281"/>
      <c r="BH61" s="1281"/>
      <c r="BI61" s="1281"/>
      <c r="BJ61" s="1281"/>
      <c r="BK61" s="1281"/>
      <c r="BL61" s="1281"/>
      <c r="BM61" s="1281"/>
      <c r="BN61" s="1281"/>
      <c r="BO61" s="1281"/>
      <c r="BP61" s="1281"/>
      <c r="BQ61" s="1282"/>
      <c r="BR61" s="1282"/>
      <c r="BS61" s="1281"/>
      <c r="BT61" s="1281"/>
      <c r="BU61" s="1281"/>
      <c r="BV61" s="1281"/>
      <c r="BW61" s="1281"/>
      <c r="BX61" s="1281"/>
      <c r="BY61" s="1281"/>
      <c r="BZ61" s="1281"/>
      <c r="CA61" s="1281"/>
      <c r="CB61" s="1281"/>
      <c r="CC61" s="1282"/>
      <c r="CD61" s="1282"/>
      <c r="CE61" s="1281"/>
      <c r="CF61" s="1281"/>
      <c r="CG61" s="1281"/>
      <c r="CH61" s="1281"/>
      <c r="CI61" s="1281"/>
      <c r="CJ61" s="1281"/>
      <c r="CK61" s="1281"/>
      <c r="CL61" s="1281"/>
      <c r="CM61" s="1281"/>
      <c r="CN61" s="1281"/>
      <c r="CO61" s="1282"/>
      <c r="CP61" s="1282"/>
      <c r="CQ61" s="1281"/>
      <c r="CR61" s="1281"/>
      <c r="CS61" s="1281"/>
      <c r="CT61" s="1281"/>
      <c r="CU61" s="1281"/>
      <c r="CV61" s="1281"/>
      <c r="CW61" s="1281"/>
      <c r="CX61" s="1281"/>
      <c r="CY61" s="1281"/>
      <c r="CZ61" s="1281"/>
      <c r="DA61" s="1282"/>
      <c r="DB61" s="1282"/>
      <c r="DC61" s="1282"/>
      <c r="DD61" s="1283"/>
      <c r="DE61" s="1276"/>
    </row>
    <row r="62" spans="1:109" ht="13" x14ac:dyDescent="0.2">
      <c r="B62" s="1249"/>
      <c r="C62" s="1249"/>
      <c r="D62" s="1249"/>
      <c r="E62" s="1249"/>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49"/>
      <c r="AB62" s="1249"/>
      <c r="AC62" s="1249"/>
      <c r="AD62" s="1249"/>
      <c r="AE62" s="1249"/>
      <c r="AF62" s="1249"/>
      <c r="AG62" s="1249"/>
      <c r="AH62" s="1249"/>
      <c r="AI62" s="1249"/>
      <c r="AJ62" s="1249"/>
      <c r="AK62" s="1249"/>
      <c r="AL62" s="1249"/>
      <c r="AM62" s="1249"/>
      <c r="AN62" s="1249"/>
      <c r="AO62" s="1249"/>
      <c r="AP62" s="1249"/>
      <c r="AQ62" s="1249"/>
      <c r="AR62" s="1249"/>
      <c r="AS62" s="1249"/>
      <c r="AT62" s="1249"/>
      <c r="AU62" s="1249"/>
      <c r="AV62" s="1249"/>
      <c r="AW62" s="1249"/>
      <c r="AX62" s="1249"/>
      <c r="AY62" s="1249"/>
      <c r="AZ62" s="1249"/>
      <c r="BA62" s="1249"/>
      <c r="BB62" s="1249"/>
      <c r="BC62" s="1249"/>
      <c r="BD62" s="1249"/>
      <c r="BE62" s="1249"/>
      <c r="BF62" s="1249"/>
      <c r="BG62" s="1249"/>
      <c r="BH62" s="1249"/>
      <c r="BI62" s="1249"/>
      <c r="BJ62" s="1249"/>
      <c r="BK62" s="1249"/>
      <c r="BL62" s="1249"/>
      <c r="BM62" s="1249"/>
      <c r="BN62" s="1249"/>
      <c r="BO62" s="1249"/>
      <c r="BP62" s="1249"/>
      <c r="BQ62" s="1249"/>
      <c r="BR62" s="1249"/>
      <c r="BS62" s="1249"/>
      <c r="BT62" s="1249"/>
      <c r="BU62" s="1249"/>
      <c r="BV62" s="1249"/>
      <c r="BW62" s="1249"/>
      <c r="BX62" s="1249"/>
      <c r="BY62" s="1249"/>
      <c r="BZ62" s="1249"/>
      <c r="CA62" s="1249"/>
      <c r="CB62" s="1249"/>
      <c r="CC62" s="1249"/>
      <c r="CD62" s="1249"/>
      <c r="CE62" s="1249"/>
      <c r="CF62" s="1249"/>
      <c r="CG62" s="1249"/>
      <c r="CH62" s="1249"/>
      <c r="CI62" s="1249"/>
      <c r="CJ62" s="1249"/>
      <c r="CK62" s="1249"/>
      <c r="CL62" s="1249"/>
      <c r="CM62" s="1249"/>
      <c r="CN62" s="1249"/>
      <c r="CO62" s="1249"/>
      <c r="CP62" s="1249"/>
      <c r="CQ62" s="1249"/>
      <c r="CR62" s="1249"/>
      <c r="CS62" s="1249"/>
      <c r="CT62" s="1249"/>
      <c r="CU62" s="1249"/>
      <c r="CV62" s="1249"/>
      <c r="CW62" s="1249"/>
      <c r="CX62" s="1249"/>
      <c r="CY62" s="1249"/>
      <c r="CZ62" s="1249"/>
      <c r="DA62" s="1249"/>
      <c r="DB62" s="1249"/>
      <c r="DC62" s="1249"/>
      <c r="DD62" s="1249"/>
      <c r="DE62" s="1237"/>
    </row>
    <row r="63" spans="1:109" ht="16.5" x14ac:dyDescent="0.2">
      <c r="B63" s="1284" t="s">
        <v>618</v>
      </c>
    </row>
    <row r="64" spans="1:109" ht="13" x14ac:dyDescent="0.2">
      <c r="B64" s="1244"/>
      <c r="G64" s="1251"/>
      <c r="I64" s="1285"/>
      <c r="J64" s="1285"/>
      <c r="K64" s="1285"/>
      <c r="L64" s="1285"/>
      <c r="M64" s="1285"/>
      <c r="N64" s="1286"/>
      <c r="AM64" s="1251"/>
      <c r="AN64" s="1251" t="s">
        <v>611</v>
      </c>
      <c r="AP64" s="1252"/>
      <c r="AQ64" s="1252"/>
      <c r="AR64" s="1252"/>
      <c r="AY64" s="1251"/>
      <c r="BA64" s="1252"/>
      <c r="BB64" s="1252"/>
      <c r="BC64" s="1252"/>
      <c r="BK64" s="1251"/>
      <c r="BM64" s="1252"/>
      <c r="BN64" s="1252"/>
      <c r="BO64" s="1252"/>
      <c r="BW64" s="1251"/>
      <c r="BY64" s="1252"/>
      <c r="BZ64" s="1252"/>
      <c r="CA64" s="1252"/>
      <c r="CI64" s="1251"/>
      <c r="CK64" s="1252"/>
      <c r="CL64" s="1252"/>
      <c r="CM64" s="1252"/>
      <c r="CU64" s="1251"/>
      <c r="CW64" s="1252"/>
      <c r="CX64" s="1252"/>
      <c r="CY64" s="1252"/>
    </row>
    <row r="65" spans="2:107" ht="13" x14ac:dyDescent="0.2">
      <c r="B65" s="1244"/>
      <c r="AN65" s="1253" t="s">
        <v>619</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ht="13" x14ac:dyDescent="0.2">
      <c r="B66" s="1244"/>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ht="13" x14ac:dyDescent="0.2">
      <c r="B67" s="1244"/>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ht="13" x14ac:dyDescent="0.2">
      <c r="B68" s="1244"/>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ht="13" x14ac:dyDescent="0.2">
      <c r="B69" s="1244"/>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ht="13" x14ac:dyDescent="0.2">
      <c r="B70" s="1244"/>
      <c r="H70" s="1287"/>
      <c r="I70" s="1287"/>
      <c r="J70" s="1288"/>
      <c r="K70" s="1288"/>
      <c r="L70" s="1289"/>
      <c r="M70" s="1288"/>
      <c r="N70" s="1289"/>
      <c r="AN70" s="1262"/>
      <c r="AO70" s="1262"/>
      <c r="AP70" s="1262"/>
      <c r="AZ70" s="1262"/>
      <c r="BA70" s="1262"/>
      <c r="BB70" s="1262"/>
      <c r="BL70" s="1262"/>
      <c r="BM70" s="1262"/>
      <c r="BN70" s="1262"/>
      <c r="BX70" s="1262"/>
      <c r="BY70" s="1262"/>
      <c r="BZ70" s="1262"/>
      <c r="CJ70" s="1262"/>
      <c r="CK70" s="1262"/>
      <c r="CL70" s="1262"/>
      <c r="CV70" s="1262"/>
      <c r="CW70" s="1262"/>
      <c r="CX70" s="1262"/>
    </row>
    <row r="71" spans="2:107" ht="13" x14ac:dyDescent="0.2">
      <c r="B71" s="1244"/>
      <c r="G71" s="1290"/>
      <c r="I71" s="1291"/>
      <c r="J71" s="1288"/>
      <c r="K71" s="1288"/>
      <c r="L71" s="1289"/>
      <c r="M71" s="1288"/>
      <c r="N71" s="1289"/>
      <c r="AM71" s="1290"/>
      <c r="AN71" s="1237" t="s">
        <v>613</v>
      </c>
    </row>
    <row r="72" spans="2:107" ht="13" x14ac:dyDescent="0.2">
      <c r="B72" s="1244"/>
      <c r="G72" s="1263"/>
      <c r="H72" s="1263"/>
      <c r="I72" s="1263"/>
      <c r="J72" s="1263"/>
      <c r="K72" s="1264"/>
      <c r="L72" s="1264"/>
      <c r="M72" s="1265"/>
      <c r="N72" s="1265"/>
      <c r="AN72" s="1266"/>
      <c r="AO72" s="1267"/>
      <c r="AP72" s="1267"/>
      <c r="AQ72" s="1267"/>
      <c r="AR72" s="1267"/>
      <c r="AS72" s="1267"/>
      <c r="AT72" s="1267"/>
      <c r="AU72" s="1267"/>
      <c r="AV72" s="1267"/>
      <c r="AW72" s="1267"/>
      <c r="AX72" s="1267"/>
      <c r="AY72" s="1267"/>
      <c r="AZ72" s="1267"/>
      <c r="BA72" s="1267"/>
      <c r="BB72" s="1267"/>
      <c r="BC72" s="1267"/>
      <c r="BD72" s="1267"/>
      <c r="BE72" s="1267"/>
      <c r="BF72" s="1267"/>
      <c r="BG72" s="1267"/>
      <c r="BH72" s="1267"/>
      <c r="BI72" s="1267"/>
      <c r="BJ72" s="1267"/>
      <c r="BK72" s="1267"/>
      <c r="BL72" s="1267"/>
      <c r="BM72" s="1267"/>
      <c r="BN72" s="1267"/>
      <c r="BO72" s="1268"/>
      <c r="BP72" s="1269" t="s">
        <v>549</v>
      </c>
      <c r="BQ72" s="1269"/>
      <c r="BR72" s="1269"/>
      <c r="BS72" s="1269"/>
      <c r="BT72" s="1269"/>
      <c r="BU72" s="1269"/>
      <c r="BV72" s="1269"/>
      <c r="BW72" s="1269"/>
      <c r="BX72" s="1269" t="s">
        <v>550</v>
      </c>
      <c r="BY72" s="1269"/>
      <c r="BZ72" s="1269"/>
      <c r="CA72" s="1269"/>
      <c r="CB72" s="1269"/>
      <c r="CC72" s="1269"/>
      <c r="CD72" s="1269"/>
      <c r="CE72" s="1269"/>
      <c r="CF72" s="1269" t="s">
        <v>551</v>
      </c>
      <c r="CG72" s="1269"/>
      <c r="CH72" s="1269"/>
      <c r="CI72" s="1269"/>
      <c r="CJ72" s="1269"/>
      <c r="CK72" s="1269"/>
      <c r="CL72" s="1269"/>
      <c r="CM72" s="1269"/>
      <c r="CN72" s="1269" t="s">
        <v>552</v>
      </c>
      <c r="CO72" s="1269"/>
      <c r="CP72" s="1269"/>
      <c r="CQ72" s="1269"/>
      <c r="CR72" s="1269"/>
      <c r="CS72" s="1269"/>
      <c r="CT72" s="1269"/>
      <c r="CU72" s="1269"/>
      <c r="CV72" s="1269" t="s">
        <v>553</v>
      </c>
      <c r="CW72" s="1269"/>
      <c r="CX72" s="1269"/>
      <c r="CY72" s="1269"/>
      <c r="CZ72" s="1269"/>
      <c r="DA72" s="1269"/>
      <c r="DB72" s="1269"/>
      <c r="DC72" s="1269"/>
    </row>
    <row r="73" spans="2:107" ht="13" x14ac:dyDescent="0.2">
      <c r="B73" s="1244"/>
      <c r="G73" s="1270"/>
      <c r="H73" s="1270"/>
      <c r="I73" s="1270"/>
      <c r="J73" s="1270"/>
      <c r="K73" s="1292"/>
      <c r="L73" s="1292"/>
      <c r="M73" s="1292"/>
      <c r="N73" s="1292"/>
      <c r="AM73" s="1262"/>
      <c r="AN73" s="1273" t="s">
        <v>614</v>
      </c>
      <c r="AO73" s="1273"/>
      <c r="AP73" s="1273"/>
      <c r="AQ73" s="1273"/>
      <c r="AR73" s="1273"/>
      <c r="AS73" s="1273"/>
      <c r="AT73" s="1273"/>
      <c r="AU73" s="1273"/>
      <c r="AV73" s="1273"/>
      <c r="AW73" s="1273"/>
      <c r="AX73" s="1273"/>
      <c r="AY73" s="1273"/>
      <c r="AZ73" s="1273"/>
      <c r="BA73" s="1273"/>
      <c r="BB73" s="1273" t="s">
        <v>615</v>
      </c>
      <c r="BC73" s="1273"/>
      <c r="BD73" s="1273"/>
      <c r="BE73" s="1273"/>
      <c r="BF73" s="1273"/>
      <c r="BG73" s="1273"/>
      <c r="BH73" s="1273"/>
      <c r="BI73" s="1273"/>
      <c r="BJ73" s="1273"/>
      <c r="BK73" s="1273"/>
      <c r="BL73" s="1273"/>
      <c r="BM73" s="1273"/>
      <c r="BN73" s="1273"/>
      <c r="BO73" s="1273"/>
      <c r="BP73" s="1275">
        <v>139.6</v>
      </c>
      <c r="BQ73" s="1275"/>
      <c r="BR73" s="1275"/>
      <c r="BS73" s="1275"/>
      <c r="BT73" s="1275"/>
      <c r="BU73" s="1275"/>
      <c r="BV73" s="1275"/>
      <c r="BW73" s="1275"/>
      <c r="BX73" s="1275">
        <v>133.30000000000001</v>
      </c>
      <c r="BY73" s="1275"/>
      <c r="BZ73" s="1275"/>
      <c r="CA73" s="1275"/>
      <c r="CB73" s="1275"/>
      <c r="CC73" s="1275"/>
      <c r="CD73" s="1275"/>
      <c r="CE73" s="1275"/>
      <c r="CF73" s="1275">
        <v>127.3</v>
      </c>
      <c r="CG73" s="1275"/>
      <c r="CH73" s="1275"/>
      <c r="CI73" s="1275"/>
      <c r="CJ73" s="1275"/>
      <c r="CK73" s="1275"/>
      <c r="CL73" s="1275"/>
      <c r="CM73" s="1275"/>
      <c r="CN73" s="1275">
        <v>118.1</v>
      </c>
      <c r="CO73" s="1275"/>
      <c r="CP73" s="1275"/>
      <c r="CQ73" s="1275"/>
      <c r="CR73" s="1275"/>
      <c r="CS73" s="1275"/>
      <c r="CT73" s="1275"/>
      <c r="CU73" s="1275"/>
      <c r="CV73" s="1275">
        <v>109.9</v>
      </c>
      <c r="CW73" s="1275"/>
      <c r="CX73" s="1275"/>
      <c r="CY73" s="1275"/>
      <c r="CZ73" s="1275"/>
      <c r="DA73" s="1275"/>
      <c r="DB73" s="1275"/>
      <c r="DC73" s="1275"/>
    </row>
    <row r="74" spans="2:107" ht="13" x14ac:dyDescent="0.2">
      <c r="B74" s="1244"/>
      <c r="G74" s="1270"/>
      <c r="H74" s="1270"/>
      <c r="I74" s="1270"/>
      <c r="J74" s="1270"/>
      <c r="K74" s="1292"/>
      <c r="L74" s="1292"/>
      <c r="M74" s="1292"/>
      <c r="N74" s="1292"/>
      <c r="AM74" s="1262"/>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44"/>
      <c r="G75" s="1270"/>
      <c r="H75" s="1270"/>
      <c r="I75" s="1263"/>
      <c r="J75" s="1263"/>
      <c r="K75" s="1272"/>
      <c r="L75" s="1272"/>
      <c r="M75" s="1272"/>
      <c r="N75" s="1272"/>
      <c r="AM75" s="1262"/>
      <c r="AN75" s="1273"/>
      <c r="AO75" s="1273"/>
      <c r="AP75" s="1273"/>
      <c r="AQ75" s="1273"/>
      <c r="AR75" s="1273"/>
      <c r="AS75" s="1273"/>
      <c r="AT75" s="1273"/>
      <c r="AU75" s="1273"/>
      <c r="AV75" s="1273"/>
      <c r="AW75" s="1273"/>
      <c r="AX75" s="1273"/>
      <c r="AY75" s="1273"/>
      <c r="AZ75" s="1273"/>
      <c r="BA75" s="1273"/>
      <c r="BB75" s="1273" t="s">
        <v>620</v>
      </c>
      <c r="BC75" s="1273"/>
      <c r="BD75" s="1273"/>
      <c r="BE75" s="1273"/>
      <c r="BF75" s="1273"/>
      <c r="BG75" s="1273"/>
      <c r="BH75" s="1273"/>
      <c r="BI75" s="1273"/>
      <c r="BJ75" s="1273"/>
      <c r="BK75" s="1273"/>
      <c r="BL75" s="1273"/>
      <c r="BM75" s="1273"/>
      <c r="BN75" s="1273"/>
      <c r="BO75" s="1273"/>
      <c r="BP75" s="1275">
        <v>14.4</v>
      </c>
      <c r="BQ75" s="1275"/>
      <c r="BR75" s="1275"/>
      <c r="BS75" s="1275"/>
      <c r="BT75" s="1275"/>
      <c r="BU75" s="1275"/>
      <c r="BV75" s="1275"/>
      <c r="BW75" s="1275"/>
      <c r="BX75" s="1275">
        <v>13.6</v>
      </c>
      <c r="BY75" s="1275"/>
      <c r="BZ75" s="1275"/>
      <c r="CA75" s="1275"/>
      <c r="CB75" s="1275"/>
      <c r="CC75" s="1275"/>
      <c r="CD75" s="1275"/>
      <c r="CE75" s="1275"/>
      <c r="CF75" s="1275">
        <v>13.4</v>
      </c>
      <c r="CG75" s="1275"/>
      <c r="CH75" s="1275"/>
      <c r="CI75" s="1275"/>
      <c r="CJ75" s="1275"/>
      <c r="CK75" s="1275"/>
      <c r="CL75" s="1275"/>
      <c r="CM75" s="1275"/>
      <c r="CN75" s="1275">
        <v>13.1</v>
      </c>
      <c r="CO75" s="1275"/>
      <c r="CP75" s="1275"/>
      <c r="CQ75" s="1275"/>
      <c r="CR75" s="1275"/>
      <c r="CS75" s="1275"/>
      <c r="CT75" s="1275"/>
      <c r="CU75" s="1275"/>
      <c r="CV75" s="1275">
        <v>13</v>
      </c>
      <c r="CW75" s="1275"/>
      <c r="CX75" s="1275"/>
      <c r="CY75" s="1275"/>
      <c r="CZ75" s="1275"/>
      <c r="DA75" s="1275"/>
      <c r="DB75" s="1275"/>
      <c r="DC75" s="1275"/>
    </row>
    <row r="76" spans="2:107" ht="13" x14ac:dyDescent="0.2">
      <c r="B76" s="1244"/>
      <c r="G76" s="1270"/>
      <c r="H76" s="1270"/>
      <c r="I76" s="1263"/>
      <c r="J76" s="1263"/>
      <c r="K76" s="1272"/>
      <c r="L76" s="1272"/>
      <c r="M76" s="1272"/>
      <c r="N76" s="1272"/>
      <c r="AM76" s="1262"/>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44"/>
      <c r="G77" s="1263"/>
      <c r="H77" s="1263"/>
      <c r="I77" s="1263"/>
      <c r="J77" s="1263"/>
      <c r="K77" s="1292"/>
      <c r="L77" s="1292"/>
      <c r="M77" s="1292"/>
      <c r="N77" s="1292"/>
      <c r="AN77" s="1269" t="s">
        <v>617</v>
      </c>
      <c r="AO77" s="1269"/>
      <c r="AP77" s="1269"/>
      <c r="AQ77" s="1269"/>
      <c r="AR77" s="1269"/>
      <c r="AS77" s="1269"/>
      <c r="AT77" s="1269"/>
      <c r="AU77" s="1269"/>
      <c r="AV77" s="1269"/>
      <c r="AW77" s="1269"/>
      <c r="AX77" s="1269"/>
      <c r="AY77" s="1269"/>
      <c r="AZ77" s="1269"/>
      <c r="BA77" s="1269"/>
      <c r="BB77" s="1273" t="s">
        <v>615</v>
      </c>
      <c r="BC77" s="1273"/>
      <c r="BD77" s="1273"/>
      <c r="BE77" s="1273"/>
      <c r="BF77" s="1273"/>
      <c r="BG77" s="1273"/>
      <c r="BH77" s="1273"/>
      <c r="BI77" s="1273"/>
      <c r="BJ77" s="1273"/>
      <c r="BK77" s="1273"/>
      <c r="BL77" s="1273"/>
      <c r="BM77" s="1273"/>
      <c r="BN77" s="1273"/>
      <c r="BO77" s="1273"/>
      <c r="BP77" s="1275">
        <v>169.1</v>
      </c>
      <c r="BQ77" s="1275"/>
      <c r="BR77" s="1275"/>
      <c r="BS77" s="1275"/>
      <c r="BT77" s="1275"/>
      <c r="BU77" s="1275"/>
      <c r="BV77" s="1275"/>
      <c r="BW77" s="1275"/>
      <c r="BX77" s="1275">
        <v>174.6</v>
      </c>
      <c r="BY77" s="1275"/>
      <c r="BZ77" s="1275"/>
      <c r="CA77" s="1275"/>
      <c r="CB77" s="1275"/>
      <c r="CC77" s="1275"/>
      <c r="CD77" s="1275"/>
      <c r="CE77" s="1275"/>
      <c r="CF77" s="1275">
        <v>173</v>
      </c>
      <c r="CG77" s="1275"/>
      <c r="CH77" s="1275"/>
      <c r="CI77" s="1275"/>
      <c r="CJ77" s="1275"/>
      <c r="CK77" s="1275"/>
      <c r="CL77" s="1275"/>
      <c r="CM77" s="1275"/>
      <c r="CN77" s="1275">
        <v>171.9</v>
      </c>
      <c r="CO77" s="1275"/>
      <c r="CP77" s="1275"/>
      <c r="CQ77" s="1275"/>
      <c r="CR77" s="1275"/>
      <c r="CS77" s="1275"/>
      <c r="CT77" s="1275"/>
      <c r="CU77" s="1275"/>
      <c r="CV77" s="1275">
        <v>173</v>
      </c>
      <c r="CW77" s="1275"/>
      <c r="CX77" s="1275"/>
      <c r="CY77" s="1275"/>
      <c r="CZ77" s="1275"/>
      <c r="DA77" s="1275"/>
      <c r="DB77" s="1275"/>
      <c r="DC77" s="1275"/>
    </row>
    <row r="78" spans="2:107" ht="13" x14ac:dyDescent="0.2">
      <c r="B78" s="1244"/>
      <c r="G78" s="1263"/>
      <c r="H78" s="1263"/>
      <c r="I78" s="1263"/>
      <c r="J78" s="1263"/>
      <c r="K78" s="1292"/>
      <c r="L78" s="1292"/>
      <c r="M78" s="1292"/>
      <c r="N78" s="1292"/>
      <c r="AN78" s="1269"/>
      <c r="AO78" s="1269"/>
      <c r="AP78" s="1269"/>
      <c r="AQ78" s="1269"/>
      <c r="AR78" s="1269"/>
      <c r="AS78" s="1269"/>
      <c r="AT78" s="1269"/>
      <c r="AU78" s="1269"/>
      <c r="AV78" s="1269"/>
      <c r="AW78" s="1269"/>
      <c r="AX78" s="1269"/>
      <c r="AY78" s="1269"/>
      <c r="AZ78" s="1269"/>
      <c r="BA78" s="1269"/>
      <c r="BB78" s="1273"/>
      <c r="BC78" s="1273"/>
      <c r="BD78" s="1273"/>
      <c r="BE78" s="1273"/>
      <c r="BF78" s="1273"/>
      <c r="BG78" s="1273"/>
      <c r="BH78" s="1273"/>
      <c r="BI78" s="1273"/>
      <c r="BJ78" s="1273"/>
      <c r="BK78" s="1273"/>
      <c r="BL78" s="1273"/>
      <c r="BM78" s="1273"/>
      <c r="BN78" s="1273"/>
      <c r="BO78" s="1273"/>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44"/>
      <c r="G79" s="1263"/>
      <c r="H79" s="1263"/>
      <c r="I79" s="1277"/>
      <c r="J79" s="1277"/>
      <c r="K79" s="1293"/>
      <c r="L79" s="1293"/>
      <c r="M79" s="1293"/>
      <c r="N79" s="1293"/>
      <c r="AN79" s="1269"/>
      <c r="AO79" s="1269"/>
      <c r="AP79" s="1269"/>
      <c r="AQ79" s="1269"/>
      <c r="AR79" s="1269"/>
      <c r="AS79" s="1269"/>
      <c r="AT79" s="1269"/>
      <c r="AU79" s="1269"/>
      <c r="AV79" s="1269"/>
      <c r="AW79" s="1269"/>
      <c r="AX79" s="1269"/>
      <c r="AY79" s="1269"/>
      <c r="AZ79" s="1269"/>
      <c r="BA79" s="1269"/>
      <c r="BB79" s="1273" t="s">
        <v>620</v>
      </c>
      <c r="BC79" s="1273"/>
      <c r="BD79" s="1273"/>
      <c r="BE79" s="1273"/>
      <c r="BF79" s="1273"/>
      <c r="BG79" s="1273"/>
      <c r="BH79" s="1273"/>
      <c r="BI79" s="1273"/>
      <c r="BJ79" s="1273"/>
      <c r="BK79" s="1273"/>
      <c r="BL79" s="1273"/>
      <c r="BM79" s="1273"/>
      <c r="BN79" s="1273"/>
      <c r="BO79" s="1273"/>
      <c r="BP79" s="1275">
        <v>14.1</v>
      </c>
      <c r="BQ79" s="1275"/>
      <c r="BR79" s="1275"/>
      <c r="BS79" s="1275"/>
      <c r="BT79" s="1275"/>
      <c r="BU79" s="1275"/>
      <c r="BV79" s="1275"/>
      <c r="BW79" s="1275"/>
      <c r="BX79" s="1275">
        <v>13.1</v>
      </c>
      <c r="BY79" s="1275"/>
      <c r="BZ79" s="1275"/>
      <c r="CA79" s="1275"/>
      <c r="CB79" s="1275"/>
      <c r="CC79" s="1275"/>
      <c r="CD79" s="1275"/>
      <c r="CE79" s="1275"/>
      <c r="CF79" s="1275">
        <v>12.2</v>
      </c>
      <c r="CG79" s="1275"/>
      <c r="CH79" s="1275"/>
      <c r="CI79" s="1275"/>
      <c r="CJ79" s="1275"/>
      <c r="CK79" s="1275"/>
      <c r="CL79" s="1275"/>
      <c r="CM79" s="1275"/>
      <c r="CN79" s="1275">
        <v>11.7</v>
      </c>
      <c r="CO79" s="1275"/>
      <c r="CP79" s="1275"/>
      <c r="CQ79" s="1275"/>
      <c r="CR79" s="1275"/>
      <c r="CS79" s="1275"/>
      <c r="CT79" s="1275"/>
      <c r="CU79" s="1275"/>
      <c r="CV79" s="1275">
        <v>11.1</v>
      </c>
      <c r="CW79" s="1275"/>
      <c r="CX79" s="1275"/>
      <c r="CY79" s="1275"/>
      <c r="CZ79" s="1275"/>
      <c r="DA79" s="1275"/>
      <c r="DB79" s="1275"/>
      <c r="DC79" s="1275"/>
    </row>
    <row r="80" spans="2:107" ht="13" x14ac:dyDescent="0.2">
      <c r="B80" s="1244"/>
      <c r="G80" s="1263"/>
      <c r="H80" s="1263"/>
      <c r="I80" s="1277"/>
      <c r="J80" s="1277"/>
      <c r="K80" s="1293"/>
      <c r="L80" s="1293"/>
      <c r="M80" s="1293"/>
      <c r="N80" s="1293"/>
      <c r="AN80" s="1269"/>
      <c r="AO80" s="1269"/>
      <c r="AP80" s="1269"/>
      <c r="AQ80" s="1269"/>
      <c r="AR80" s="1269"/>
      <c r="AS80" s="1269"/>
      <c r="AT80" s="1269"/>
      <c r="AU80" s="1269"/>
      <c r="AV80" s="1269"/>
      <c r="AW80" s="1269"/>
      <c r="AX80" s="1269"/>
      <c r="AY80" s="1269"/>
      <c r="AZ80" s="1269"/>
      <c r="BA80" s="1269"/>
      <c r="BB80" s="1273"/>
      <c r="BC80" s="1273"/>
      <c r="BD80" s="1273"/>
      <c r="BE80" s="1273"/>
      <c r="BF80" s="1273"/>
      <c r="BG80" s="1273"/>
      <c r="BH80" s="1273"/>
      <c r="BI80" s="1273"/>
      <c r="BJ80" s="1273"/>
      <c r="BK80" s="1273"/>
      <c r="BL80" s="1273"/>
      <c r="BM80" s="1273"/>
      <c r="BN80" s="1273"/>
      <c r="BO80" s="1273"/>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44"/>
    </row>
    <row r="82" spans="2:109" ht="16.5" x14ac:dyDescent="0.2">
      <c r="B82" s="1244"/>
      <c r="K82" s="1294"/>
      <c r="L82" s="1294"/>
      <c r="M82" s="1294"/>
      <c r="N82" s="1294"/>
      <c r="AQ82" s="1294"/>
      <c r="AR82" s="1294"/>
      <c r="AS82" s="1294"/>
      <c r="AT82" s="1294"/>
      <c r="BC82" s="1294"/>
      <c r="BD82" s="1294"/>
      <c r="BE82" s="1294"/>
      <c r="BF82" s="1294"/>
      <c r="BO82" s="1294"/>
      <c r="BP82" s="1294"/>
      <c r="BQ82" s="1294"/>
      <c r="BR82" s="1294"/>
      <c r="CA82" s="1294"/>
      <c r="CB82" s="1294"/>
      <c r="CC82" s="1294"/>
      <c r="CD82" s="1294"/>
      <c r="CM82" s="1294"/>
      <c r="CN82" s="1294"/>
      <c r="CO82" s="1294"/>
      <c r="CP82" s="1294"/>
      <c r="CY82" s="1294"/>
      <c r="CZ82" s="1294"/>
      <c r="DA82" s="1294"/>
      <c r="DB82" s="1294"/>
      <c r="DC82" s="1294"/>
    </row>
    <row r="83" spans="2:109" ht="13" x14ac:dyDescent="0.2">
      <c r="B83" s="1246"/>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8"/>
    </row>
    <row r="84" spans="2:109" ht="13" x14ac:dyDescent="0.2">
      <c r="DD84" s="1237"/>
      <c r="DE84" s="1237"/>
    </row>
    <row r="85" spans="2:109" ht="13" x14ac:dyDescent="0.2">
      <c r="DD85" s="1237"/>
      <c r="DE85" s="1237"/>
    </row>
    <row r="86" spans="2:109" ht="13" hidden="1" x14ac:dyDescent="0.2">
      <c r="DD86" s="1237"/>
      <c r="DE86" s="1237"/>
    </row>
    <row r="87" spans="2:109" ht="13" hidden="1" x14ac:dyDescent="0.2">
      <c r="K87" s="1295"/>
      <c r="AQ87" s="1295"/>
      <c r="BC87" s="1295"/>
      <c r="BO87" s="1295"/>
      <c r="CA87" s="1295"/>
      <c r="CM87" s="1295"/>
      <c r="CY87" s="1295"/>
      <c r="DD87" s="1237"/>
      <c r="DE87" s="1237"/>
    </row>
    <row r="88" spans="2:109" ht="13" hidden="1" x14ac:dyDescent="0.2">
      <c r="DD88" s="1237"/>
      <c r="DE88" s="1237"/>
    </row>
    <row r="89" spans="2:109" ht="13" hidden="1" x14ac:dyDescent="0.2">
      <c r="DD89" s="1237"/>
      <c r="DE89" s="1237"/>
    </row>
    <row r="90" spans="2:109" ht="13" hidden="1" x14ac:dyDescent="0.2">
      <c r="DD90" s="1237"/>
      <c r="DE90" s="1237"/>
    </row>
    <row r="91" spans="2:109" ht="13" hidden="1" x14ac:dyDescent="0.2">
      <c r="DD91" s="1237"/>
      <c r="DE91" s="1237"/>
    </row>
    <row r="92" spans="2:109" ht="13.5" hidden="1" customHeight="1" x14ac:dyDescent="0.2">
      <c r="DD92" s="1237"/>
      <c r="DE92" s="1237"/>
    </row>
    <row r="93" spans="2:109" ht="13.5" hidden="1" customHeight="1" x14ac:dyDescent="0.2">
      <c r="DD93" s="1237"/>
      <c r="DE93" s="1237"/>
    </row>
    <row r="94" spans="2:109" ht="13.5" hidden="1" customHeight="1" x14ac:dyDescent="0.2">
      <c r="DD94" s="1237"/>
      <c r="DE94" s="1237"/>
    </row>
    <row r="95" spans="2:109" ht="13.5" hidden="1" customHeight="1" x14ac:dyDescent="0.2">
      <c r="DD95" s="1237"/>
      <c r="DE95" s="1237"/>
    </row>
    <row r="96" spans="2:109" ht="13.5" hidden="1" customHeight="1" x14ac:dyDescent="0.2">
      <c r="DD96" s="1237"/>
      <c r="DE96" s="1237"/>
    </row>
    <row r="97" s="1237" customFormat="1" ht="13.5" hidden="1" customHeight="1" x14ac:dyDescent="0.2"/>
    <row r="98" s="1237" customFormat="1" ht="13.5" hidden="1" customHeight="1" x14ac:dyDescent="0.2"/>
    <row r="99" s="1237" customFormat="1" ht="13.5" hidden="1" customHeight="1" x14ac:dyDescent="0.2"/>
    <row r="100" s="1237" customFormat="1" ht="13.5" hidden="1" customHeight="1" x14ac:dyDescent="0.2"/>
    <row r="101" s="1237" customFormat="1" ht="13.5" hidden="1" customHeight="1" x14ac:dyDescent="0.2"/>
    <row r="102" s="1237" customFormat="1" ht="13.5" hidden="1" customHeight="1" x14ac:dyDescent="0.2"/>
    <row r="103" s="1237" customFormat="1" ht="13.5" hidden="1" customHeight="1" x14ac:dyDescent="0.2"/>
    <row r="104" s="1237" customFormat="1" ht="13.5" hidden="1" customHeight="1" x14ac:dyDescent="0.2"/>
    <row r="105" s="1237" customFormat="1" ht="13.5" hidden="1" customHeight="1" x14ac:dyDescent="0.2"/>
    <row r="106" s="1237" customFormat="1" ht="13.5" hidden="1" customHeight="1" x14ac:dyDescent="0.2"/>
    <row r="107" s="1237" customFormat="1" ht="13.5" hidden="1" customHeight="1" x14ac:dyDescent="0.2"/>
    <row r="108" s="1237" customFormat="1" ht="13.5" hidden="1" customHeight="1" x14ac:dyDescent="0.2"/>
    <row r="109" s="1237" customFormat="1" ht="13.5" hidden="1" customHeight="1" x14ac:dyDescent="0.2"/>
    <row r="110" s="1237" customFormat="1" ht="13.5" hidden="1" customHeight="1" x14ac:dyDescent="0.2"/>
    <row r="111" s="1237" customFormat="1" ht="13.5" hidden="1" customHeight="1" x14ac:dyDescent="0.2"/>
    <row r="112" s="1237" customFormat="1" ht="13.5" hidden="1" customHeight="1" x14ac:dyDescent="0.2"/>
    <row r="113" s="1237" customFormat="1" ht="13.5" hidden="1" customHeight="1" x14ac:dyDescent="0.2"/>
    <row r="114" s="1237" customFormat="1" ht="13.5" hidden="1" customHeight="1" x14ac:dyDescent="0.2"/>
    <row r="115" s="1237" customFormat="1" ht="13.5" hidden="1" customHeight="1" x14ac:dyDescent="0.2"/>
    <row r="116" s="1237" customFormat="1" ht="13.5" hidden="1" customHeight="1" x14ac:dyDescent="0.2"/>
    <row r="117" s="1237" customFormat="1" ht="13.5" hidden="1" customHeight="1" x14ac:dyDescent="0.2"/>
    <row r="118" s="1237" customFormat="1" ht="13.5" hidden="1" customHeight="1" x14ac:dyDescent="0.2"/>
    <row r="119" s="1237" customFormat="1" ht="13.5" hidden="1" customHeight="1" x14ac:dyDescent="0.2"/>
    <row r="120" s="1237" customFormat="1" ht="13.5" hidden="1" customHeight="1" x14ac:dyDescent="0.2"/>
    <row r="121" s="1237" customFormat="1" ht="13.5" hidden="1" customHeight="1" x14ac:dyDescent="0.2"/>
    <row r="122" s="1237" customFormat="1" ht="13.5" hidden="1" customHeight="1" x14ac:dyDescent="0.2"/>
    <row r="123" s="1237" customFormat="1" ht="13.5" hidden="1" customHeight="1" x14ac:dyDescent="0.2"/>
    <row r="124" s="1237" customFormat="1" ht="13.5" hidden="1" customHeight="1" x14ac:dyDescent="0.2"/>
    <row r="125" s="1237" customFormat="1" ht="13.5" hidden="1" customHeight="1" x14ac:dyDescent="0.2"/>
    <row r="126" s="1237" customFormat="1" ht="13.5" hidden="1" customHeight="1" x14ac:dyDescent="0.2"/>
    <row r="127" s="1237" customFormat="1" ht="13.5" hidden="1" customHeight="1" x14ac:dyDescent="0.2"/>
    <row r="128" s="1237" customFormat="1" ht="13.5" hidden="1" customHeight="1" x14ac:dyDescent="0.2"/>
    <row r="129" s="1237" customFormat="1" ht="13.5" hidden="1" customHeight="1" x14ac:dyDescent="0.2"/>
    <row r="130" s="1237" customFormat="1" ht="13.5" hidden="1" customHeight="1" x14ac:dyDescent="0.2"/>
    <row r="131" s="1237" customFormat="1" ht="13.5" hidden="1" customHeight="1" x14ac:dyDescent="0.2"/>
    <row r="132" s="1237" customFormat="1" ht="13.5" hidden="1" customHeight="1" x14ac:dyDescent="0.2"/>
    <row r="133" s="1237" customFormat="1" ht="13.5" hidden="1" customHeight="1" x14ac:dyDescent="0.2"/>
    <row r="134" s="1237" customFormat="1" ht="13.5" hidden="1" customHeight="1" x14ac:dyDescent="0.2"/>
    <row r="135" s="1237" customFormat="1" ht="13.5" hidden="1" customHeight="1" x14ac:dyDescent="0.2"/>
    <row r="136" s="1237" customFormat="1" ht="13.5" hidden="1" customHeight="1" x14ac:dyDescent="0.2"/>
    <row r="137" s="1237" customFormat="1" ht="13.5" hidden="1" customHeight="1" x14ac:dyDescent="0.2"/>
    <row r="138" s="1237" customFormat="1" ht="13.5" hidden="1" customHeight="1" x14ac:dyDescent="0.2"/>
    <row r="139" s="1237" customFormat="1" ht="13.5" hidden="1" customHeight="1" x14ac:dyDescent="0.2"/>
    <row r="140" s="1237" customFormat="1" ht="13.5" hidden="1" customHeight="1" x14ac:dyDescent="0.2"/>
    <row r="141" s="1237" customFormat="1" ht="13.5" hidden="1" customHeight="1" x14ac:dyDescent="0.2"/>
    <row r="142" s="1237" customFormat="1" ht="13.5" hidden="1" customHeight="1" x14ac:dyDescent="0.2"/>
    <row r="143" s="1237" customFormat="1" ht="13.5" hidden="1" customHeight="1" x14ac:dyDescent="0.2"/>
    <row r="144" s="1237" customFormat="1" ht="13.5" hidden="1" customHeight="1" x14ac:dyDescent="0.2"/>
    <row r="145" s="1237" customFormat="1" ht="13.5" hidden="1" customHeight="1" x14ac:dyDescent="0.2"/>
    <row r="146" s="1237" customFormat="1" ht="13.5" hidden="1" customHeight="1" x14ac:dyDescent="0.2"/>
    <row r="147" s="1237" customFormat="1" ht="13.5" hidden="1" customHeight="1" x14ac:dyDescent="0.2"/>
    <row r="148" s="1237" customFormat="1" ht="13.5" hidden="1" customHeight="1" x14ac:dyDescent="0.2"/>
    <row r="149" s="1237" customFormat="1" ht="13.5" hidden="1" customHeight="1" x14ac:dyDescent="0.2"/>
    <row r="150" s="1237" customFormat="1" ht="13.5" hidden="1" customHeight="1" x14ac:dyDescent="0.2"/>
    <row r="151" s="1237" customFormat="1" ht="13.5" hidden="1" customHeight="1" x14ac:dyDescent="0.2"/>
    <row r="152" s="1237" customFormat="1" ht="13.5" hidden="1" customHeight="1" x14ac:dyDescent="0.2"/>
    <row r="153" s="1237" customFormat="1" ht="13.5" hidden="1" customHeight="1" x14ac:dyDescent="0.2"/>
    <row r="154" s="1237" customFormat="1" ht="13.5" hidden="1" customHeight="1" x14ac:dyDescent="0.2"/>
    <row r="155" s="1237" customFormat="1" ht="13.5" hidden="1" customHeight="1" x14ac:dyDescent="0.2"/>
    <row r="156" s="1237" customFormat="1" ht="13.5" hidden="1" customHeight="1" x14ac:dyDescent="0.2"/>
    <row r="157" s="1237" customFormat="1" ht="13.5" hidden="1" customHeight="1" x14ac:dyDescent="0.2"/>
    <row r="158" s="1237" customFormat="1" ht="13.5" hidden="1" customHeight="1" x14ac:dyDescent="0.2"/>
    <row r="159" s="1237" customFormat="1" ht="13.5" hidden="1" customHeight="1" x14ac:dyDescent="0.2"/>
    <row r="160" s="1237" customFormat="1" ht="13.5" hidden="1" customHeight="1" x14ac:dyDescent="0.2"/>
  </sheetData>
  <sheetProtection algorithmName="SHA-512" hashValue="rNVpswQgMg5l/SsPcIYoH0JJrWZSymnCXdXZUeQ2h/J39MpyAmYHbNlVjJXOxHd8GpLx7gWpBhbsoO1N96Aerg==" saltValue="jt4TG5otyKSRoG0FylNjr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A0F05-11E9-4A37-A540-33D4543309D8}">
  <sheetPr>
    <pageSetUpPr fitToPage="1"/>
  </sheetPr>
  <dimension ref="A1:DR125"/>
  <sheetViews>
    <sheetView showGridLines="0" topLeftCell="N16" zoomScaleNormal="10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496</v>
      </c>
    </row>
  </sheetData>
  <sheetProtection algorithmName="SHA-512" hashValue="WXabQyr2nRf8Nm5UqA0ygc3d4mZ1o8SrtjZ49q/c/Sen273gSGDVakoHzHK0V8UJALY8AmHDKJX94EKS6QrJ7Q==" saltValue="AVSHLZe7sIZ91DNKwSCi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609A0-8D53-4FE9-8CC1-31B8A52D1FCA}">
  <sheetPr>
    <pageSetUpPr fitToPage="1"/>
  </sheetPr>
  <dimension ref="A1:DR125"/>
  <sheetViews>
    <sheetView showGridLines="0" topLeftCell="N16" zoomScaleNormal="10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496</v>
      </c>
    </row>
  </sheetData>
  <sheetProtection algorithmName="SHA-512" hashValue="vJqoamcxC5qKRW5vHnmENFhVsCgwmJHEkmDkmuslEhw39yY/XI+ampLst2NXHmZIymM/fBdnpVRwx1bagsfsuA==" saltValue="2mkyMTdqDJzS4ohdBCN2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48</v>
      </c>
      <c r="E2" s="127"/>
      <c r="F2" s="128" t="s">
        <v>49</v>
      </c>
      <c r="G2" s="129"/>
      <c r="H2" s="130"/>
    </row>
    <row r="3" spans="1:8" x14ac:dyDescent="0.2">
      <c r="A3" s="126" t="s">
        <v>540</v>
      </c>
      <c r="B3" s="131"/>
      <c r="C3" s="132"/>
      <c r="D3" s="133">
        <v>93588</v>
      </c>
      <c r="E3" s="134"/>
      <c r="F3" s="135">
        <v>97161</v>
      </c>
      <c r="G3" s="136"/>
      <c r="H3" s="137"/>
    </row>
    <row r="4" spans="1:8" x14ac:dyDescent="0.2">
      <c r="A4" s="138"/>
      <c r="B4" s="139"/>
      <c r="C4" s="140"/>
      <c r="D4" s="141">
        <v>35865</v>
      </c>
      <c r="E4" s="142"/>
      <c r="F4" s="143">
        <v>26543</v>
      </c>
      <c r="G4" s="144"/>
      <c r="H4" s="145"/>
    </row>
    <row r="5" spans="1:8" x14ac:dyDescent="0.2">
      <c r="A5" s="126" t="s">
        <v>542</v>
      </c>
      <c r="B5" s="131"/>
      <c r="C5" s="132"/>
      <c r="D5" s="133">
        <v>99578</v>
      </c>
      <c r="E5" s="134"/>
      <c r="F5" s="135">
        <v>101731</v>
      </c>
      <c r="G5" s="136"/>
      <c r="H5" s="137"/>
    </row>
    <row r="6" spans="1:8" x14ac:dyDescent="0.2">
      <c r="A6" s="138"/>
      <c r="B6" s="139"/>
      <c r="C6" s="140"/>
      <c r="D6" s="141">
        <v>38056</v>
      </c>
      <c r="E6" s="142"/>
      <c r="F6" s="143">
        <v>26906</v>
      </c>
      <c r="G6" s="144"/>
      <c r="H6" s="145"/>
    </row>
    <row r="7" spans="1:8" x14ac:dyDescent="0.2">
      <c r="A7" s="126" t="s">
        <v>543</v>
      </c>
      <c r="B7" s="131"/>
      <c r="C7" s="132"/>
      <c r="D7" s="133">
        <v>99644</v>
      </c>
      <c r="E7" s="134"/>
      <c r="F7" s="135">
        <v>108224</v>
      </c>
      <c r="G7" s="136"/>
      <c r="H7" s="137"/>
    </row>
    <row r="8" spans="1:8" x14ac:dyDescent="0.2">
      <c r="A8" s="138"/>
      <c r="B8" s="139"/>
      <c r="C8" s="140"/>
      <c r="D8" s="141">
        <v>38483</v>
      </c>
      <c r="E8" s="142"/>
      <c r="F8" s="143">
        <v>27358</v>
      </c>
      <c r="G8" s="144"/>
      <c r="H8" s="145"/>
    </row>
    <row r="9" spans="1:8" x14ac:dyDescent="0.2">
      <c r="A9" s="126" t="s">
        <v>544</v>
      </c>
      <c r="B9" s="131"/>
      <c r="C9" s="132"/>
      <c r="D9" s="133">
        <v>97489</v>
      </c>
      <c r="E9" s="134"/>
      <c r="F9" s="135">
        <v>105585</v>
      </c>
      <c r="G9" s="136"/>
      <c r="H9" s="137"/>
    </row>
    <row r="10" spans="1:8" x14ac:dyDescent="0.2">
      <c r="A10" s="138"/>
      <c r="B10" s="139"/>
      <c r="C10" s="140"/>
      <c r="D10" s="141">
        <v>40250</v>
      </c>
      <c r="E10" s="142"/>
      <c r="F10" s="143">
        <v>26225</v>
      </c>
      <c r="G10" s="144"/>
      <c r="H10" s="145"/>
    </row>
    <row r="11" spans="1:8" x14ac:dyDescent="0.2">
      <c r="A11" s="126" t="s">
        <v>545</v>
      </c>
      <c r="B11" s="131"/>
      <c r="C11" s="132"/>
      <c r="D11" s="133">
        <v>101297</v>
      </c>
      <c r="E11" s="134"/>
      <c r="F11" s="135">
        <v>111577</v>
      </c>
      <c r="G11" s="136"/>
      <c r="H11" s="137"/>
    </row>
    <row r="12" spans="1:8" x14ac:dyDescent="0.2">
      <c r="A12" s="138"/>
      <c r="B12" s="139"/>
      <c r="C12" s="146"/>
      <c r="D12" s="141">
        <v>32141</v>
      </c>
      <c r="E12" s="142"/>
      <c r="F12" s="143">
        <v>26257</v>
      </c>
      <c r="G12" s="144"/>
      <c r="H12" s="145"/>
    </row>
    <row r="13" spans="1:8" x14ac:dyDescent="0.2">
      <c r="A13" s="126"/>
      <c r="B13" s="131"/>
      <c r="C13" s="147"/>
      <c r="D13" s="148">
        <v>98319</v>
      </c>
      <c r="E13" s="149"/>
      <c r="F13" s="150">
        <v>104856</v>
      </c>
      <c r="G13" s="151"/>
      <c r="H13" s="137"/>
    </row>
    <row r="14" spans="1:8" x14ac:dyDescent="0.2">
      <c r="A14" s="138"/>
      <c r="B14" s="139"/>
      <c r="C14" s="140"/>
      <c r="D14" s="141">
        <v>36959</v>
      </c>
      <c r="E14" s="142"/>
      <c r="F14" s="143">
        <v>26658</v>
      </c>
      <c r="G14" s="144"/>
      <c r="H14" s="145"/>
    </row>
    <row r="17" spans="1:11" x14ac:dyDescent="0.2">
      <c r="A17" s="122" t="s">
        <v>50</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51</v>
      </c>
      <c r="B19" s="152">
        <f>ROUND(VALUE(SUBSTITUTE(実質収支比率等に係る経年分析!F$48,"▲","-")),2)</f>
        <v>0.55000000000000004</v>
      </c>
      <c r="C19" s="152">
        <f>ROUND(VALUE(SUBSTITUTE(実質収支比率等に係る経年分析!G$48,"▲","-")),2)</f>
        <v>0.61</v>
      </c>
      <c r="D19" s="152">
        <f>ROUND(VALUE(SUBSTITUTE(実質収支比率等に係る経年分析!H$48,"▲","-")),2)</f>
        <v>0.61</v>
      </c>
      <c r="E19" s="152">
        <f>ROUND(VALUE(SUBSTITUTE(実質収支比率等に係る経年分析!I$48,"▲","-")),2)</f>
        <v>0.69</v>
      </c>
      <c r="F19" s="152">
        <f>ROUND(VALUE(SUBSTITUTE(実質収支比率等に係る経年分析!J$48,"▲","-")),2)</f>
        <v>0.64</v>
      </c>
    </row>
    <row r="20" spans="1:11" x14ac:dyDescent="0.2">
      <c r="A20" s="152" t="s">
        <v>52</v>
      </c>
      <c r="B20" s="152">
        <f>ROUND(VALUE(SUBSTITUTE(実質収支比率等に係る経年分析!F$47,"▲","-")),2)</f>
        <v>3.05</v>
      </c>
      <c r="C20" s="152">
        <f>ROUND(VALUE(SUBSTITUTE(実質収支比率等に係る経年分析!G$47,"▲","-")),2)</f>
        <v>3.34</v>
      </c>
      <c r="D20" s="152">
        <f>ROUND(VALUE(SUBSTITUTE(実質収支比率等に係る経年分析!H$47,"▲","-")),2)</f>
        <v>3.66</v>
      </c>
      <c r="E20" s="152">
        <f>ROUND(VALUE(SUBSTITUTE(実質収支比率等に係る経年分析!I$47,"▲","-")),2)</f>
        <v>3.95</v>
      </c>
      <c r="F20" s="152">
        <f>ROUND(VALUE(SUBSTITUTE(実質収支比率等に係る経年分析!J$47,"▲","-")),2)</f>
        <v>4.26</v>
      </c>
    </row>
    <row r="21" spans="1:11" x14ac:dyDescent="0.2">
      <c r="A21" s="152" t="s">
        <v>53</v>
      </c>
      <c r="B21" s="152">
        <f>IF(ISNUMBER(VALUE(SUBSTITUTE(実質収支比率等に係る経年分析!F$49,"▲","-"))),ROUND(VALUE(SUBSTITUTE(実質収支比率等に係る経年分析!F$49,"▲","-")),2),NA())</f>
        <v>-0.06</v>
      </c>
      <c r="C21" s="152">
        <f>IF(ISNUMBER(VALUE(SUBSTITUTE(実質収支比率等に係る経年分析!G$49,"▲","-"))),ROUND(VALUE(SUBSTITUTE(実質収支比率等に係る経年分析!G$49,"▲","-")),2),NA())</f>
        <v>0.05</v>
      </c>
      <c r="D21" s="152">
        <f>IF(ISNUMBER(VALUE(SUBSTITUTE(実質収支比率等に係る経年分析!H$49,"▲","-"))),ROUND(VALUE(SUBSTITUTE(実質収支比率等に係る経年分析!H$49,"▲","-")),2),NA())</f>
        <v>-0.01</v>
      </c>
      <c r="E21" s="152">
        <f>IF(ISNUMBER(VALUE(SUBSTITUTE(実質収支比率等に係る経年分析!I$49,"▲","-"))),ROUND(VALUE(SUBSTITUTE(実質収支比率等に係る経年分析!I$49,"▲","-")),2),NA())</f>
        <v>0.08</v>
      </c>
      <c r="F21" s="152">
        <f>IF(ISNUMBER(VALUE(SUBSTITUTE(実質収支比率等に係る経年分析!J$49,"▲","-"))),ROUND(VALUE(SUBSTITUTE(実質収支比率等に係る経年分析!J$49,"▲","-")),2),NA())</f>
        <v>-0.09</v>
      </c>
    </row>
    <row r="24" spans="1:11" x14ac:dyDescent="0.2">
      <c r="A24" s="122" t="s">
        <v>54</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55</v>
      </c>
      <c r="C26" s="153" t="s">
        <v>56</v>
      </c>
      <c r="D26" s="153" t="s">
        <v>55</v>
      </c>
      <c r="E26" s="153" t="s">
        <v>56</v>
      </c>
      <c r="F26" s="153" t="s">
        <v>55</v>
      </c>
      <c r="G26" s="153" t="s">
        <v>56</v>
      </c>
      <c r="H26" s="153" t="s">
        <v>55</v>
      </c>
      <c r="I26" s="153" t="s">
        <v>56</v>
      </c>
      <c r="J26" s="153" t="s">
        <v>55</v>
      </c>
      <c r="K26" s="153" t="s">
        <v>56</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青森県管理特別会計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0.01</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0.02</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0.03</v>
      </c>
    </row>
    <row r="30" spans="1:11" x14ac:dyDescent="0.2">
      <c r="A30" s="153" t="str">
        <f>IF(連結実質赤字比率に係る赤字・黒字の構成分析!C$40="",NA(),連結実質赤字比率に係る赤字・黒字の構成分析!C$40)</f>
        <v>青森県証紙特別会計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0.03</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0.04</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0.04</v>
      </c>
    </row>
    <row r="31" spans="1:11" x14ac:dyDescent="0.2">
      <c r="A31" s="153" t="str">
        <f>IF(連結実質赤字比率に係る赤字・黒字の構成分析!C$39="",NA(),連結実質赤字比率に係る赤字・黒字の構成分析!C$39)</f>
        <v>青森県港湾整備事業特別会計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0.24</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0.23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0.25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0.24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0.14000000000000001</v>
      </c>
    </row>
    <row r="32" spans="1:11" x14ac:dyDescent="0.2">
      <c r="A32" s="153" t="str">
        <f>IF(連結実質赤字比率に係る赤字・黒字の構成分析!C$38="",NA(),連結実質赤字比率に係る赤字・黒字の構成分析!C$38)</f>
        <v>青森県下水道事業特別会計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0.02</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0.24</v>
      </c>
    </row>
    <row r="33" spans="1:16" x14ac:dyDescent="0.2">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0.49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0.54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0.53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0.55000000000000004</v>
      </c>
    </row>
    <row r="34" spans="1:16" x14ac:dyDescent="0.2">
      <c r="A34" s="153" t="str">
        <f>IF(連結実質赤字比率に係る赤字・黒字の構成分析!C$36="",NA(),連結実質赤字比率に係る赤字・黒字の構成分析!C$36)</f>
        <v>青森県工業用水道事業会計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0.6</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0.61</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0.66</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0.71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0.76</v>
      </c>
    </row>
    <row r="35" spans="1:16" x14ac:dyDescent="0.2">
      <c r="A35" s="153" t="str">
        <f>IF(連結実質赤字比率に係る赤字・黒字の構成分析!C$35="",NA(),連結実質赤字比率に係る赤字・黒字の構成分析!C$35)</f>
        <v>国民健康保険特別会計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#VALUE!</v>
      </c>
      <c r="G35" s="153" t="e">
        <f>IF(ROUND(VALUE(SUBSTITUTE(連結実質赤字比率に係る赤字・黒字の構成分析!H$35,"▲", "-")), 2) &gt;= 0, ABS(ROUND(VALUE(SUBSTITUTE(連結実質赤字比率に係る赤字・黒字の構成分析!H$35,"▲", "-")), 2)), NA())</f>
        <v>#VALUE!</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0.66</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0.86</v>
      </c>
    </row>
    <row r="36" spans="1:16" x14ac:dyDescent="0.2">
      <c r="A36" s="153" t="str">
        <f>IF(連結実質赤字比率に係る赤字・黒字の構成分析!C$34="",NA(),連結実質赤字比率に係る赤字・黒字の構成分析!C$34)</f>
        <v>青森県病院事業会計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2.4700000000000002</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2.79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3.25</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3.2</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3.15</v>
      </c>
    </row>
    <row r="39" spans="1:16" x14ac:dyDescent="0.2">
      <c r="A39" s="122" t="s">
        <v>57</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2">
      <c r="A42" s="154" t="s">
        <v>60</v>
      </c>
      <c r="B42" s="154"/>
      <c r="C42" s="154"/>
      <c r="D42" s="154">
        <f>'実質公債費比率（分子）の構造'!K$52</f>
        <v>76348</v>
      </c>
      <c r="E42" s="154"/>
      <c r="F42" s="154"/>
      <c r="G42" s="154">
        <f>'実質公債費比率（分子）の構造'!L$52</f>
        <v>77158</v>
      </c>
      <c r="H42" s="154"/>
      <c r="I42" s="154"/>
      <c r="J42" s="154">
        <f>'実質公債費比率（分子）の構造'!M$52</f>
        <v>80168</v>
      </c>
      <c r="K42" s="154"/>
      <c r="L42" s="154"/>
      <c r="M42" s="154">
        <f>'実質公債費比率（分子）の構造'!N$52</f>
        <v>74873</v>
      </c>
      <c r="N42" s="154"/>
      <c r="O42" s="154"/>
      <c r="P42" s="154">
        <f>'実質公債費比率（分子）の構造'!O$52</f>
        <v>76092</v>
      </c>
    </row>
    <row r="43" spans="1:16" x14ac:dyDescent="0.2">
      <c r="A43" s="154" t="s">
        <v>61</v>
      </c>
      <c r="B43" s="154" t="str">
        <f>'実質公債費比率（分子）の構造'!K$51</f>
        <v>-</v>
      </c>
      <c r="C43" s="154"/>
      <c r="D43" s="154"/>
      <c r="E43" s="154" t="str">
        <f>'実質公債費比率（分子）の構造'!L$51</f>
        <v>-</v>
      </c>
      <c r="F43" s="154"/>
      <c r="G43" s="154"/>
      <c r="H43" s="154">
        <f>'実質公債費比率（分子）の構造'!M$51</f>
        <v>0</v>
      </c>
      <c r="I43" s="154"/>
      <c r="J43" s="154"/>
      <c r="K43" s="154">
        <f>'実質公債費比率（分子）の構造'!N$51</f>
        <v>0</v>
      </c>
      <c r="L43" s="154"/>
      <c r="M43" s="154"/>
      <c r="N43" s="154">
        <f>'実質公債費比率（分子）の構造'!O$51</f>
        <v>0</v>
      </c>
      <c r="O43" s="154"/>
      <c r="P43" s="154"/>
    </row>
    <row r="44" spans="1:16" x14ac:dyDescent="0.2">
      <c r="A44" s="154" t="s">
        <v>62</v>
      </c>
      <c r="B44" s="154">
        <f>'実質公債費比率（分子）の構造'!K$50</f>
        <v>1871</v>
      </c>
      <c r="C44" s="154"/>
      <c r="D44" s="154"/>
      <c r="E44" s="154">
        <f>'実質公債費比率（分子）の構造'!L$50</f>
        <v>1473</v>
      </c>
      <c r="F44" s="154"/>
      <c r="G44" s="154"/>
      <c r="H44" s="154">
        <f>'実質公債費比率（分子）の構造'!M$50</f>
        <v>1179</v>
      </c>
      <c r="I44" s="154"/>
      <c r="J44" s="154"/>
      <c r="K44" s="154">
        <f>'実質公債費比率（分子）の構造'!N$50</f>
        <v>637</v>
      </c>
      <c r="L44" s="154"/>
      <c r="M44" s="154"/>
      <c r="N44" s="154">
        <f>'実質公債費比率（分子）の構造'!O$50</f>
        <v>377</v>
      </c>
      <c r="O44" s="154"/>
      <c r="P44" s="154"/>
    </row>
    <row r="45" spans="1:16" x14ac:dyDescent="0.2">
      <c r="A45" s="154" t="s">
        <v>63</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64</v>
      </c>
      <c r="B46" s="154">
        <f>'実質公債費比率（分子）の構造'!K$48</f>
        <v>1084</v>
      </c>
      <c r="C46" s="154"/>
      <c r="D46" s="154"/>
      <c r="E46" s="154">
        <f>'実質公債費比率（分子）の構造'!L$48</f>
        <v>1010</v>
      </c>
      <c r="F46" s="154"/>
      <c r="G46" s="154"/>
      <c r="H46" s="154">
        <f>'実質公債費比率（分子）の構造'!M$48</f>
        <v>868</v>
      </c>
      <c r="I46" s="154"/>
      <c r="J46" s="154"/>
      <c r="K46" s="154">
        <f>'実質公債費比率（分子）の構造'!N$48</f>
        <v>890</v>
      </c>
      <c r="L46" s="154"/>
      <c r="M46" s="154"/>
      <c r="N46" s="154">
        <f>'実質公債費比率（分子）の構造'!O$48</f>
        <v>834</v>
      </c>
      <c r="O46" s="154"/>
      <c r="P46" s="154"/>
    </row>
    <row r="47" spans="1:16" x14ac:dyDescent="0.2">
      <c r="A47" s="154" t="s">
        <v>12</v>
      </c>
      <c r="B47" s="154">
        <f>'実質公債費比率（分子）の構造'!K$47</f>
        <v>4545</v>
      </c>
      <c r="C47" s="154"/>
      <c r="D47" s="154"/>
      <c r="E47" s="154">
        <f>'実質公債費比率（分子）の構造'!L$47</f>
        <v>4688</v>
      </c>
      <c r="F47" s="154"/>
      <c r="G47" s="154"/>
      <c r="H47" s="154">
        <f>'実質公債費比率（分子）の構造'!M$47</f>
        <v>4609</v>
      </c>
      <c r="I47" s="154"/>
      <c r="J47" s="154"/>
      <c r="K47" s="154">
        <f>'実質公債費比率（分子）の構造'!N$47</f>
        <v>4183</v>
      </c>
      <c r="L47" s="154"/>
      <c r="M47" s="154"/>
      <c r="N47" s="154">
        <f>'実質公債費比率（分子）の構造'!O$47</f>
        <v>3429</v>
      </c>
      <c r="O47" s="154"/>
      <c r="P47" s="154"/>
    </row>
    <row r="48" spans="1:16" x14ac:dyDescent="0.2">
      <c r="A48" s="154" t="s">
        <v>65</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66</v>
      </c>
      <c r="B49" s="154">
        <f>'実質公債費比率（分子）の構造'!K$45</f>
        <v>111029</v>
      </c>
      <c r="C49" s="154"/>
      <c r="D49" s="154"/>
      <c r="E49" s="154">
        <f>'実質公債費比率（分子）の構造'!L$45</f>
        <v>111150</v>
      </c>
      <c r="F49" s="154"/>
      <c r="G49" s="154"/>
      <c r="H49" s="154">
        <f>'実質公債費比率（分子）の構造'!M$45</f>
        <v>117565</v>
      </c>
      <c r="I49" s="154"/>
      <c r="J49" s="154"/>
      <c r="K49" s="154">
        <f>'実質公債費比率（分子）の構造'!N$45</f>
        <v>107050</v>
      </c>
      <c r="L49" s="154"/>
      <c r="M49" s="154"/>
      <c r="N49" s="154">
        <f>'実質公債費比率（分子）の構造'!O$45</f>
        <v>110403</v>
      </c>
      <c r="O49" s="154"/>
      <c r="P49" s="154"/>
    </row>
    <row r="50" spans="1:16" x14ac:dyDescent="0.2">
      <c r="A50" s="154" t="s">
        <v>67</v>
      </c>
      <c r="B50" s="154" t="e">
        <f>NA()</f>
        <v>#N/A</v>
      </c>
      <c r="C50" s="154">
        <f>IF(ISNUMBER('実質公債費比率（分子）の構造'!K$53),'実質公債費比率（分子）の構造'!K$53,NA())</f>
        <v>42181</v>
      </c>
      <c r="D50" s="154" t="e">
        <f>NA()</f>
        <v>#N/A</v>
      </c>
      <c r="E50" s="154" t="e">
        <f>NA()</f>
        <v>#N/A</v>
      </c>
      <c r="F50" s="154">
        <f>IF(ISNUMBER('実質公債費比率（分子）の構造'!L$53),'実質公債費比率（分子）の構造'!L$53,NA())</f>
        <v>41163</v>
      </c>
      <c r="G50" s="154" t="e">
        <f>NA()</f>
        <v>#N/A</v>
      </c>
      <c r="H50" s="154" t="e">
        <f>NA()</f>
        <v>#N/A</v>
      </c>
      <c r="I50" s="154">
        <f>IF(ISNUMBER('実質公債費比率（分子）の構造'!M$53),'実質公債費比率（分子）の構造'!M$53,NA())</f>
        <v>44053</v>
      </c>
      <c r="J50" s="154" t="e">
        <f>NA()</f>
        <v>#N/A</v>
      </c>
      <c r="K50" s="154" t="e">
        <f>NA()</f>
        <v>#N/A</v>
      </c>
      <c r="L50" s="154">
        <f>IF(ISNUMBER('実質公債費比率（分子）の構造'!N$53),'実質公債費比率（分子）の構造'!N$53,NA())</f>
        <v>37887</v>
      </c>
      <c r="M50" s="154" t="e">
        <f>NA()</f>
        <v>#N/A</v>
      </c>
      <c r="N50" s="154" t="e">
        <f>NA()</f>
        <v>#N/A</v>
      </c>
      <c r="O50" s="154">
        <f>IF(ISNUMBER('実質公債費比率（分子）の構造'!O$53),'実質公債費比率（分子）の構造'!O$53,NA())</f>
        <v>38951</v>
      </c>
      <c r="P50" s="154" t="e">
        <f>NA()</f>
        <v>#N/A</v>
      </c>
    </row>
    <row r="53" spans="1:16" x14ac:dyDescent="0.2">
      <c r="A53" s="122" t="s">
        <v>68</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69</v>
      </c>
      <c r="C55" s="153"/>
      <c r="D55" s="153" t="s">
        <v>70</v>
      </c>
      <c r="E55" s="153" t="s">
        <v>69</v>
      </c>
      <c r="F55" s="153"/>
      <c r="G55" s="153" t="s">
        <v>70</v>
      </c>
      <c r="H55" s="153" t="s">
        <v>69</v>
      </c>
      <c r="I55" s="153"/>
      <c r="J55" s="153" t="s">
        <v>70</v>
      </c>
      <c r="K55" s="153" t="s">
        <v>69</v>
      </c>
      <c r="L55" s="153"/>
      <c r="M55" s="153" t="s">
        <v>70</v>
      </c>
      <c r="N55" s="153" t="s">
        <v>69</v>
      </c>
      <c r="O55" s="153"/>
      <c r="P55" s="153" t="s">
        <v>70</v>
      </c>
    </row>
    <row r="56" spans="1:16" x14ac:dyDescent="0.2">
      <c r="A56" s="153" t="s">
        <v>40</v>
      </c>
      <c r="B56" s="153"/>
      <c r="C56" s="153"/>
      <c r="D56" s="153">
        <f>'将来負担比率（分子）の構造'!I$52</f>
        <v>852265</v>
      </c>
      <c r="E56" s="153"/>
      <c r="F56" s="153"/>
      <c r="G56" s="153">
        <f>'将来負担比率（分子）の構造'!J$52</f>
        <v>832088</v>
      </c>
      <c r="H56" s="153"/>
      <c r="I56" s="153"/>
      <c r="J56" s="153">
        <f>'将来負担比率（分子）の構造'!K$52</f>
        <v>811567</v>
      </c>
      <c r="K56" s="153"/>
      <c r="L56" s="153"/>
      <c r="M56" s="153">
        <f>'将来負担比率（分子）の構造'!L$52</f>
        <v>786006</v>
      </c>
      <c r="N56" s="153"/>
      <c r="O56" s="153"/>
      <c r="P56" s="153">
        <f>'将来負担比率（分子）の構造'!M$52</f>
        <v>760662</v>
      </c>
    </row>
    <row r="57" spans="1:16" x14ac:dyDescent="0.2">
      <c r="A57" s="153" t="s">
        <v>39</v>
      </c>
      <c r="B57" s="153"/>
      <c r="C57" s="153"/>
      <c r="D57" s="153">
        <f>'将来負担比率（分子）の構造'!I$51</f>
        <v>24810</v>
      </c>
      <c r="E57" s="153"/>
      <c r="F57" s="153"/>
      <c r="G57" s="153">
        <f>'将来負担比率（分子）の構造'!J$51</f>
        <v>23690</v>
      </c>
      <c r="H57" s="153"/>
      <c r="I57" s="153"/>
      <c r="J57" s="153">
        <f>'将来負担比率（分子）の構造'!K$51</f>
        <v>18760</v>
      </c>
      <c r="K57" s="153"/>
      <c r="L57" s="153"/>
      <c r="M57" s="153">
        <f>'将来負担比率（分子）の構造'!L$51</f>
        <v>20873</v>
      </c>
      <c r="N57" s="153"/>
      <c r="O57" s="153"/>
      <c r="P57" s="153">
        <f>'将来負担比率（分子）の構造'!M$51</f>
        <v>18421</v>
      </c>
    </row>
    <row r="58" spans="1:16" x14ac:dyDescent="0.2">
      <c r="A58" s="153" t="s">
        <v>38</v>
      </c>
      <c r="B58" s="153"/>
      <c r="C58" s="153"/>
      <c r="D58" s="153">
        <f>'将来負担比率（分子）の構造'!I$50</f>
        <v>111126</v>
      </c>
      <c r="E58" s="153"/>
      <c r="F58" s="153"/>
      <c r="G58" s="153">
        <f>'将来負担比率（分子）の構造'!J$50</f>
        <v>117694</v>
      </c>
      <c r="H58" s="153"/>
      <c r="I58" s="153"/>
      <c r="J58" s="153">
        <f>'将来負担比率（分子）の構造'!K$50</f>
        <v>107488</v>
      </c>
      <c r="K58" s="153"/>
      <c r="L58" s="153"/>
      <c r="M58" s="153">
        <f>'将来負担比率（分子）の構造'!L$50</f>
        <v>103712</v>
      </c>
      <c r="N58" s="153"/>
      <c r="O58" s="153"/>
      <c r="P58" s="153">
        <f>'将来負担比率（分子）の構造'!M$50</f>
        <v>99030</v>
      </c>
    </row>
    <row r="59" spans="1:16" x14ac:dyDescent="0.2">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33</v>
      </c>
      <c r="B61" s="153">
        <f>'将来負担比率（分子）の構造'!I$46</f>
        <v>163</v>
      </c>
      <c r="C61" s="153"/>
      <c r="D61" s="153"/>
      <c r="E61" s="153">
        <f>'将来負担比率（分子）の構造'!J$46</f>
        <v>503</v>
      </c>
      <c r="F61" s="153"/>
      <c r="G61" s="153"/>
      <c r="H61" s="153">
        <f>'将来負担比率（分子）の構造'!K$46</f>
        <v>446</v>
      </c>
      <c r="I61" s="153"/>
      <c r="J61" s="153"/>
      <c r="K61" s="153">
        <f>'将来負担比率（分子）の構造'!L$46</f>
        <v>366</v>
      </c>
      <c r="L61" s="153"/>
      <c r="M61" s="153"/>
      <c r="N61" s="153">
        <f>'将来負担比率（分子）の構造'!M$46</f>
        <v>305</v>
      </c>
      <c r="O61" s="153"/>
      <c r="P61" s="153"/>
    </row>
    <row r="62" spans="1:16" x14ac:dyDescent="0.2">
      <c r="A62" s="153" t="s">
        <v>32</v>
      </c>
      <c r="B62" s="153">
        <f>'将来負担比率（分子）の構造'!I$45</f>
        <v>153547</v>
      </c>
      <c r="C62" s="153"/>
      <c r="D62" s="153"/>
      <c r="E62" s="153">
        <f>'将来負担比率（分子）の構造'!J$45</f>
        <v>150554</v>
      </c>
      <c r="F62" s="153"/>
      <c r="G62" s="153"/>
      <c r="H62" s="153">
        <f>'将来負担比率（分子）の構造'!K$45</f>
        <v>148337</v>
      </c>
      <c r="I62" s="153"/>
      <c r="J62" s="153"/>
      <c r="K62" s="153">
        <f>'将来負担比率（分子）の構造'!L$45</f>
        <v>139552</v>
      </c>
      <c r="L62" s="153"/>
      <c r="M62" s="153"/>
      <c r="N62" s="153">
        <f>'将来負担比率（分子）の構造'!M$45</f>
        <v>136002</v>
      </c>
      <c r="O62" s="153"/>
      <c r="P62" s="153"/>
    </row>
    <row r="63" spans="1:16" x14ac:dyDescent="0.2">
      <c r="A63" s="153" t="s">
        <v>31</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30</v>
      </c>
      <c r="B64" s="153">
        <f>'将来負担比率（分子）の構造'!I$43</f>
        <v>9282</v>
      </c>
      <c r="C64" s="153"/>
      <c r="D64" s="153"/>
      <c r="E64" s="153">
        <f>'将来負担比率（分子）の構造'!J$43</f>
        <v>8125</v>
      </c>
      <c r="F64" s="153"/>
      <c r="G64" s="153"/>
      <c r="H64" s="153">
        <f>'将来負担比率（分子）の構造'!K$43</f>
        <v>7207</v>
      </c>
      <c r="I64" s="153"/>
      <c r="J64" s="153"/>
      <c r="K64" s="153">
        <f>'将来負担比率（分子）の構造'!L$43</f>
        <v>7063</v>
      </c>
      <c r="L64" s="153"/>
      <c r="M64" s="153"/>
      <c r="N64" s="153">
        <f>'将来負担比率（分子）の構造'!M$43</f>
        <v>6685</v>
      </c>
      <c r="O64" s="153"/>
      <c r="P64" s="153"/>
    </row>
    <row r="65" spans="1:16" x14ac:dyDescent="0.2">
      <c r="A65" s="153" t="s">
        <v>29</v>
      </c>
      <c r="B65" s="153">
        <f>'将来負担比率（分子）の構造'!I$42</f>
        <v>4347</v>
      </c>
      <c r="C65" s="153"/>
      <c r="D65" s="153"/>
      <c r="E65" s="153">
        <f>'将来負担比率（分子）の構造'!J$42</f>
        <v>2623</v>
      </c>
      <c r="F65" s="153"/>
      <c r="G65" s="153"/>
      <c r="H65" s="153">
        <f>'将来負担比率（分子）の構造'!K$42</f>
        <v>1157</v>
      </c>
      <c r="I65" s="153"/>
      <c r="J65" s="153"/>
      <c r="K65" s="153">
        <f>'将来負担比率（分子）の構造'!L$42</f>
        <v>418</v>
      </c>
      <c r="L65" s="153"/>
      <c r="M65" s="153"/>
      <c r="N65" s="153">
        <f>'将来負担比率（分子）の構造'!M$42</f>
        <v>109</v>
      </c>
      <c r="O65" s="153"/>
      <c r="P65" s="153"/>
    </row>
    <row r="66" spans="1:16" x14ac:dyDescent="0.2">
      <c r="A66" s="153" t="s">
        <v>28</v>
      </c>
      <c r="B66" s="153">
        <f>'将来負担比率（分子）の構造'!I$41</f>
        <v>1268987</v>
      </c>
      <c r="C66" s="153"/>
      <c r="D66" s="153"/>
      <c r="E66" s="153">
        <f>'将来負担比率（分子）の構造'!J$41</f>
        <v>1232569</v>
      </c>
      <c r="F66" s="153"/>
      <c r="G66" s="153"/>
      <c r="H66" s="153">
        <f>'将来負担比率（分子）の構造'!K$41</f>
        <v>1177264</v>
      </c>
      <c r="I66" s="153"/>
      <c r="J66" s="153"/>
      <c r="K66" s="153">
        <f>'将来負担比率（分子）の構造'!L$41</f>
        <v>1129441</v>
      </c>
      <c r="L66" s="153"/>
      <c r="M66" s="153"/>
      <c r="N66" s="153">
        <f>'将来負担比率（分子）の構造'!M$41</f>
        <v>1073670</v>
      </c>
      <c r="O66" s="153"/>
      <c r="P66" s="153"/>
    </row>
    <row r="67" spans="1:16" x14ac:dyDescent="0.2">
      <c r="A67" s="153" t="s">
        <v>71</v>
      </c>
      <c r="B67" s="153" t="e">
        <f>NA()</f>
        <v>#N/A</v>
      </c>
      <c r="C67" s="153">
        <f>IF(ISNUMBER('将来負担比率（分子）の構造'!I$53), IF('将来負担比率（分子）の構造'!I$53 &lt; 0, 0, '将来負担比率（分子）の構造'!I$53), NA())</f>
        <v>448124</v>
      </c>
      <c r="D67" s="153" t="e">
        <f>NA()</f>
        <v>#N/A</v>
      </c>
      <c r="E67" s="153" t="e">
        <f>NA()</f>
        <v>#N/A</v>
      </c>
      <c r="F67" s="153">
        <f>IF(ISNUMBER('将来負担比率（分子）の構造'!J$53), IF('将来負担比率（分子）の構造'!J$53 &lt; 0, 0, '将来負担比率（分子）の構造'!J$53), NA())</f>
        <v>420903</v>
      </c>
      <c r="G67" s="153" t="e">
        <f>NA()</f>
        <v>#N/A</v>
      </c>
      <c r="H67" s="153" t="e">
        <f>NA()</f>
        <v>#N/A</v>
      </c>
      <c r="I67" s="153">
        <f>IF(ISNUMBER('将来負担比率（分子）の構造'!K$53), IF('将来負担比率（分子）の構造'!K$53 &lt; 0, 0, '将来負担比率（分子）の構造'!K$53), NA())</f>
        <v>396596</v>
      </c>
      <c r="J67" s="153" t="e">
        <f>NA()</f>
        <v>#N/A</v>
      </c>
      <c r="K67" s="153" t="e">
        <f>NA()</f>
        <v>#N/A</v>
      </c>
      <c r="L67" s="153">
        <f>IF(ISNUMBER('将来負担比率（分子）の構造'!L$53), IF('将来負担比率（分子）の構造'!L$53 &lt; 0, 0, '将来負担比率（分子）の構造'!L$53), NA())</f>
        <v>366249</v>
      </c>
      <c r="M67" s="153" t="e">
        <f>NA()</f>
        <v>#N/A</v>
      </c>
      <c r="N67" s="153" t="e">
        <f>NA()</f>
        <v>#N/A</v>
      </c>
      <c r="O67" s="153">
        <f>IF(ISNUMBER('将来負担比率（分子）の構造'!M$53), IF('将来負担比率（分子）の構造'!M$53 &lt; 0, 0, '将来負担比率（分子）の構造'!M$53), NA())</f>
        <v>338657</v>
      </c>
      <c r="P67" s="153" t="e">
        <f>NA()</f>
        <v>#N/A</v>
      </c>
    </row>
    <row r="70" spans="1:16" x14ac:dyDescent="0.2">
      <c r="A70" s="155" t="s">
        <v>72</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73</v>
      </c>
      <c r="B72" s="157">
        <f>基金残高に係る経年分析!F55</f>
        <v>14114</v>
      </c>
      <c r="C72" s="157">
        <f>基金残高に係る経年分析!G55</f>
        <v>15144</v>
      </c>
      <c r="D72" s="157">
        <f>基金残高に係る経年分析!H55</f>
        <v>16209</v>
      </c>
    </row>
    <row r="73" spans="1:16" x14ac:dyDescent="0.2">
      <c r="A73" s="156" t="s">
        <v>74</v>
      </c>
      <c r="B73" s="157">
        <f>基金残高に係る経年分析!F56</f>
        <v>18722</v>
      </c>
      <c r="C73" s="157">
        <f>基金残高に係る経年分析!G56</f>
        <v>18732</v>
      </c>
      <c r="D73" s="157">
        <f>基金残高に係る経年分析!H56</f>
        <v>18737</v>
      </c>
    </row>
    <row r="74" spans="1:16" x14ac:dyDescent="0.2">
      <c r="A74" s="156" t="s">
        <v>75</v>
      </c>
      <c r="B74" s="157">
        <f>基金残高に係る経年分析!F57</f>
        <v>56573</v>
      </c>
      <c r="C74" s="157">
        <f>基金残高に係る経年分析!G57</f>
        <v>53620</v>
      </c>
      <c r="D74" s="157">
        <f>基金残高に係る経年分析!H57</f>
        <v>56216</v>
      </c>
    </row>
  </sheetData>
  <sheetProtection algorithmName="SHA-512" hashValue="MELcRbidqBD47VrT1fe49QWu7b5o6eZk0nTXLbo6XDQFCwdsou8+uVTdwWh1SLrSMabUdG6uD/U+di50bGvm1A==" saltValue="FMaDL4vIq4elKY19cQfl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topLeftCell="A12"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1" t="s">
        <v>186</v>
      </c>
      <c r="DD1" s="702"/>
      <c r="DE1" s="702"/>
      <c r="DF1" s="702"/>
      <c r="DG1" s="702"/>
      <c r="DH1" s="702"/>
      <c r="DI1" s="703"/>
      <c r="DK1" s="701" t="s">
        <v>187</v>
      </c>
      <c r="DL1" s="702"/>
      <c r="DM1" s="702"/>
      <c r="DN1" s="702"/>
      <c r="DO1" s="702"/>
      <c r="DP1" s="702"/>
      <c r="DQ1" s="702"/>
      <c r="DR1" s="702"/>
      <c r="DS1" s="702"/>
      <c r="DT1" s="702"/>
      <c r="DU1" s="702"/>
      <c r="DV1" s="702"/>
      <c r="DW1" s="702"/>
      <c r="DX1" s="703"/>
      <c r="DY1" s="208"/>
      <c r="DZ1" s="208"/>
      <c r="EA1" s="208"/>
      <c r="EB1" s="208"/>
      <c r="EC1" s="208"/>
      <c r="ED1" s="208"/>
      <c r="EE1" s="208"/>
      <c r="EF1" s="208"/>
      <c r="EG1" s="208"/>
      <c r="EH1" s="208"/>
    </row>
    <row r="2" spans="2:138" ht="22.5" customHeight="1" x14ac:dyDescent="0.2">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4" t="s">
        <v>189</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190</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6"/>
      <c r="BY3" s="674" t="s">
        <v>191</v>
      </c>
      <c r="BZ3" s="675"/>
      <c r="CA3" s="675"/>
      <c r="CB3" s="675"/>
      <c r="CC3" s="675"/>
      <c r="CD3" s="675"/>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6"/>
    </row>
    <row r="4" spans="2:138" ht="11.25" customHeight="1" x14ac:dyDescent="0.2">
      <c r="B4" s="674" t="s">
        <v>1</v>
      </c>
      <c r="C4" s="675"/>
      <c r="D4" s="675"/>
      <c r="E4" s="675"/>
      <c r="F4" s="675"/>
      <c r="G4" s="675"/>
      <c r="H4" s="675"/>
      <c r="I4" s="675"/>
      <c r="J4" s="675"/>
      <c r="K4" s="675"/>
      <c r="L4" s="675"/>
      <c r="M4" s="675"/>
      <c r="N4" s="675"/>
      <c r="O4" s="675"/>
      <c r="P4" s="675"/>
      <c r="Q4" s="676"/>
      <c r="R4" s="674" t="s">
        <v>192</v>
      </c>
      <c r="S4" s="675"/>
      <c r="T4" s="675"/>
      <c r="U4" s="675"/>
      <c r="V4" s="675"/>
      <c r="W4" s="675"/>
      <c r="X4" s="675"/>
      <c r="Y4" s="676"/>
      <c r="Z4" s="674" t="s">
        <v>193</v>
      </c>
      <c r="AA4" s="675"/>
      <c r="AB4" s="675"/>
      <c r="AC4" s="676"/>
      <c r="AD4" s="674" t="s">
        <v>194</v>
      </c>
      <c r="AE4" s="675"/>
      <c r="AF4" s="675"/>
      <c r="AG4" s="675"/>
      <c r="AH4" s="675"/>
      <c r="AI4" s="675"/>
      <c r="AJ4" s="675"/>
      <c r="AK4" s="676"/>
      <c r="AL4" s="674" t="s">
        <v>193</v>
      </c>
      <c r="AM4" s="675"/>
      <c r="AN4" s="675"/>
      <c r="AO4" s="676"/>
      <c r="AP4" s="704" t="s">
        <v>195</v>
      </c>
      <c r="AQ4" s="704"/>
      <c r="AR4" s="704"/>
      <c r="AS4" s="704"/>
      <c r="AT4" s="704"/>
      <c r="AU4" s="704"/>
      <c r="AV4" s="704"/>
      <c r="AW4" s="704"/>
      <c r="AX4" s="704"/>
      <c r="AY4" s="704"/>
      <c r="AZ4" s="704"/>
      <c r="BA4" s="704"/>
      <c r="BB4" s="704"/>
      <c r="BC4" s="704"/>
      <c r="BD4" s="704" t="s">
        <v>196</v>
      </c>
      <c r="BE4" s="704"/>
      <c r="BF4" s="704"/>
      <c r="BG4" s="704"/>
      <c r="BH4" s="704"/>
      <c r="BI4" s="704"/>
      <c r="BJ4" s="704"/>
      <c r="BK4" s="704"/>
      <c r="BL4" s="704" t="s">
        <v>193</v>
      </c>
      <c r="BM4" s="704"/>
      <c r="BN4" s="704"/>
      <c r="BO4" s="704"/>
      <c r="BP4" s="704" t="s">
        <v>197</v>
      </c>
      <c r="BQ4" s="704"/>
      <c r="BR4" s="704"/>
      <c r="BS4" s="704"/>
      <c r="BT4" s="704"/>
      <c r="BU4" s="704"/>
      <c r="BV4" s="704"/>
      <c r="BW4" s="704"/>
      <c r="BY4" s="674" t="s">
        <v>198</v>
      </c>
      <c r="BZ4" s="675"/>
      <c r="CA4" s="675"/>
      <c r="CB4" s="675"/>
      <c r="CC4" s="675"/>
      <c r="CD4" s="675"/>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6"/>
    </row>
    <row r="5" spans="2:138" s="213" customFormat="1" ht="11.25" customHeight="1" x14ac:dyDescent="0.2">
      <c r="B5" s="666" t="s">
        <v>199</v>
      </c>
      <c r="C5" s="667"/>
      <c r="D5" s="667"/>
      <c r="E5" s="667"/>
      <c r="F5" s="667"/>
      <c r="G5" s="667"/>
      <c r="H5" s="667"/>
      <c r="I5" s="667"/>
      <c r="J5" s="667"/>
      <c r="K5" s="667"/>
      <c r="L5" s="667"/>
      <c r="M5" s="667"/>
      <c r="N5" s="667"/>
      <c r="O5" s="667"/>
      <c r="P5" s="667"/>
      <c r="Q5" s="668"/>
      <c r="R5" s="687">
        <v>166572347</v>
      </c>
      <c r="S5" s="688"/>
      <c r="T5" s="688"/>
      <c r="U5" s="688"/>
      <c r="V5" s="688"/>
      <c r="W5" s="688"/>
      <c r="X5" s="688"/>
      <c r="Y5" s="689"/>
      <c r="Z5" s="699">
        <v>25</v>
      </c>
      <c r="AA5" s="699"/>
      <c r="AB5" s="699"/>
      <c r="AC5" s="699"/>
      <c r="AD5" s="700">
        <v>121861832</v>
      </c>
      <c r="AE5" s="700"/>
      <c r="AF5" s="700"/>
      <c r="AG5" s="700"/>
      <c r="AH5" s="700"/>
      <c r="AI5" s="700"/>
      <c r="AJ5" s="700"/>
      <c r="AK5" s="700"/>
      <c r="AL5" s="684">
        <v>34</v>
      </c>
      <c r="AM5" s="685"/>
      <c r="AN5" s="685"/>
      <c r="AO5" s="686"/>
      <c r="AP5" s="666" t="s">
        <v>200</v>
      </c>
      <c r="AQ5" s="667"/>
      <c r="AR5" s="667"/>
      <c r="AS5" s="667"/>
      <c r="AT5" s="667"/>
      <c r="AU5" s="667"/>
      <c r="AV5" s="667"/>
      <c r="AW5" s="667"/>
      <c r="AX5" s="667"/>
      <c r="AY5" s="667"/>
      <c r="AZ5" s="667"/>
      <c r="BA5" s="667"/>
      <c r="BB5" s="667"/>
      <c r="BC5" s="668"/>
      <c r="BD5" s="613">
        <v>166483226</v>
      </c>
      <c r="BE5" s="614"/>
      <c r="BF5" s="614"/>
      <c r="BG5" s="614"/>
      <c r="BH5" s="614"/>
      <c r="BI5" s="614"/>
      <c r="BJ5" s="614"/>
      <c r="BK5" s="615"/>
      <c r="BL5" s="677">
        <v>99.9</v>
      </c>
      <c r="BM5" s="677"/>
      <c r="BN5" s="677"/>
      <c r="BO5" s="677"/>
      <c r="BP5" s="672">
        <v>422386</v>
      </c>
      <c r="BQ5" s="672"/>
      <c r="BR5" s="672"/>
      <c r="BS5" s="672"/>
      <c r="BT5" s="672"/>
      <c r="BU5" s="672"/>
      <c r="BV5" s="672"/>
      <c r="BW5" s="673"/>
      <c r="BY5" s="674" t="s">
        <v>195</v>
      </c>
      <c r="BZ5" s="675"/>
      <c r="CA5" s="675"/>
      <c r="CB5" s="675"/>
      <c r="CC5" s="675"/>
      <c r="CD5" s="675"/>
      <c r="CE5" s="675"/>
      <c r="CF5" s="675"/>
      <c r="CG5" s="675"/>
      <c r="CH5" s="675"/>
      <c r="CI5" s="675"/>
      <c r="CJ5" s="675"/>
      <c r="CK5" s="675"/>
      <c r="CL5" s="676"/>
      <c r="CM5" s="674" t="s">
        <v>201</v>
      </c>
      <c r="CN5" s="675"/>
      <c r="CO5" s="675"/>
      <c r="CP5" s="675"/>
      <c r="CQ5" s="675"/>
      <c r="CR5" s="675"/>
      <c r="CS5" s="675"/>
      <c r="CT5" s="676"/>
      <c r="CU5" s="674" t="s">
        <v>193</v>
      </c>
      <c r="CV5" s="675"/>
      <c r="CW5" s="675"/>
      <c r="CX5" s="676"/>
      <c r="CY5" s="674" t="s">
        <v>202</v>
      </c>
      <c r="CZ5" s="675"/>
      <c r="DA5" s="675"/>
      <c r="DB5" s="675"/>
      <c r="DC5" s="675"/>
      <c r="DD5" s="675"/>
      <c r="DE5" s="675"/>
      <c r="DF5" s="675"/>
      <c r="DG5" s="675"/>
      <c r="DH5" s="675"/>
      <c r="DI5" s="675"/>
      <c r="DJ5" s="675"/>
      <c r="DK5" s="676"/>
      <c r="DL5" s="674" t="s">
        <v>203</v>
      </c>
      <c r="DM5" s="675"/>
      <c r="DN5" s="675"/>
      <c r="DO5" s="675"/>
      <c r="DP5" s="675"/>
      <c r="DQ5" s="675"/>
      <c r="DR5" s="675"/>
      <c r="DS5" s="675"/>
      <c r="DT5" s="675"/>
      <c r="DU5" s="675"/>
      <c r="DV5" s="675"/>
      <c r="DW5" s="675"/>
      <c r="DX5" s="676"/>
    </row>
    <row r="6" spans="2:138" ht="11.25" customHeight="1" x14ac:dyDescent="0.2">
      <c r="B6" s="610" t="s">
        <v>204</v>
      </c>
      <c r="C6" s="611"/>
      <c r="D6" s="611"/>
      <c r="E6" s="611"/>
      <c r="F6" s="611"/>
      <c r="G6" s="611"/>
      <c r="H6" s="611"/>
      <c r="I6" s="611"/>
      <c r="J6" s="611"/>
      <c r="K6" s="611"/>
      <c r="L6" s="611"/>
      <c r="M6" s="611"/>
      <c r="N6" s="611"/>
      <c r="O6" s="611"/>
      <c r="P6" s="611"/>
      <c r="Q6" s="612"/>
      <c r="R6" s="613">
        <v>22824271</v>
      </c>
      <c r="S6" s="614"/>
      <c r="T6" s="614"/>
      <c r="U6" s="614"/>
      <c r="V6" s="614"/>
      <c r="W6" s="614"/>
      <c r="X6" s="614"/>
      <c r="Y6" s="615"/>
      <c r="Z6" s="677">
        <v>3.4</v>
      </c>
      <c r="AA6" s="677"/>
      <c r="AB6" s="677"/>
      <c r="AC6" s="677"/>
      <c r="AD6" s="672">
        <v>22824271</v>
      </c>
      <c r="AE6" s="672"/>
      <c r="AF6" s="672"/>
      <c r="AG6" s="672"/>
      <c r="AH6" s="672"/>
      <c r="AI6" s="672"/>
      <c r="AJ6" s="672"/>
      <c r="AK6" s="672"/>
      <c r="AL6" s="616">
        <v>6.4</v>
      </c>
      <c r="AM6" s="678"/>
      <c r="AN6" s="678"/>
      <c r="AO6" s="679"/>
      <c r="AP6" s="610" t="s">
        <v>205</v>
      </c>
      <c r="AQ6" s="611"/>
      <c r="AR6" s="611"/>
      <c r="AS6" s="611"/>
      <c r="AT6" s="611"/>
      <c r="AU6" s="611"/>
      <c r="AV6" s="611"/>
      <c r="AW6" s="611"/>
      <c r="AX6" s="611"/>
      <c r="AY6" s="611"/>
      <c r="AZ6" s="611"/>
      <c r="BA6" s="611"/>
      <c r="BB6" s="611"/>
      <c r="BC6" s="612"/>
      <c r="BD6" s="613">
        <v>147069069</v>
      </c>
      <c r="BE6" s="614"/>
      <c r="BF6" s="614"/>
      <c r="BG6" s="614"/>
      <c r="BH6" s="614"/>
      <c r="BI6" s="614"/>
      <c r="BJ6" s="614"/>
      <c r="BK6" s="615"/>
      <c r="BL6" s="677">
        <v>88.3</v>
      </c>
      <c r="BM6" s="677"/>
      <c r="BN6" s="677"/>
      <c r="BO6" s="677"/>
      <c r="BP6" s="672">
        <v>422386</v>
      </c>
      <c r="BQ6" s="672"/>
      <c r="BR6" s="672"/>
      <c r="BS6" s="672"/>
      <c r="BT6" s="672"/>
      <c r="BU6" s="672"/>
      <c r="BV6" s="672"/>
      <c r="BW6" s="673"/>
      <c r="BY6" s="666" t="s">
        <v>206</v>
      </c>
      <c r="BZ6" s="667"/>
      <c r="CA6" s="667"/>
      <c r="CB6" s="667"/>
      <c r="CC6" s="667"/>
      <c r="CD6" s="667"/>
      <c r="CE6" s="667"/>
      <c r="CF6" s="667"/>
      <c r="CG6" s="667"/>
      <c r="CH6" s="667"/>
      <c r="CI6" s="667"/>
      <c r="CJ6" s="667"/>
      <c r="CK6" s="667"/>
      <c r="CL6" s="668"/>
      <c r="CM6" s="613">
        <v>1231798</v>
      </c>
      <c r="CN6" s="614"/>
      <c r="CO6" s="614"/>
      <c r="CP6" s="614"/>
      <c r="CQ6" s="614"/>
      <c r="CR6" s="614"/>
      <c r="CS6" s="614"/>
      <c r="CT6" s="615"/>
      <c r="CU6" s="677">
        <v>0.2</v>
      </c>
      <c r="CV6" s="677"/>
      <c r="CW6" s="677"/>
      <c r="CX6" s="677"/>
      <c r="CY6" s="619" t="s">
        <v>135</v>
      </c>
      <c r="CZ6" s="614"/>
      <c r="DA6" s="614"/>
      <c r="DB6" s="614"/>
      <c r="DC6" s="614"/>
      <c r="DD6" s="614"/>
      <c r="DE6" s="614"/>
      <c r="DF6" s="614"/>
      <c r="DG6" s="614"/>
      <c r="DH6" s="614"/>
      <c r="DI6" s="614"/>
      <c r="DJ6" s="614"/>
      <c r="DK6" s="615"/>
      <c r="DL6" s="619">
        <v>1231798</v>
      </c>
      <c r="DM6" s="614"/>
      <c r="DN6" s="614"/>
      <c r="DO6" s="614"/>
      <c r="DP6" s="614"/>
      <c r="DQ6" s="614"/>
      <c r="DR6" s="614"/>
      <c r="DS6" s="614"/>
      <c r="DT6" s="614"/>
      <c r="DU6" s="614"/>
      <c r="DV6" s="614"/>
      <c r="DW6" s="614"/>
      <c r="DX6" s="697"/>
    </row>
    <row r="7" spans="2:138" ht="11.25" customHeight="1" x14ac:dyDescent="0.2">
      <c r="B7" s="610" t="s">
        <v>207</v>
      </c>
      <c r="C7" s="611"/>
      <c r="D7" s="611"/>
      <c r="E7" s="611"/>
      <c r="F7" s="611"/>
      <c r="G7" s="611"/>
      <c r="H7" s="611"/>
      <c r="I7" s="611"/>
      <c r="J7" s="611"/>
      <c r="K7" s="611"/>
      <c r="L7" s="611"/>
      <c r="M7" s="611"/>
      <c r="N7" s="611"/>
      <c r="O7" s="611"/>
      <c r="P7" s="611"/>
      <c r="Q7" s="612"/>
      <c r="R7" s="613">
        <v>2444433</v>
      </c>
      <c r="S7" s="614"/>
      <c r="T7" s="614"/>
      <c r="U7" s="614"/>
      <c r="V7" s="614"/>
      <c r="W7" s="614"/>
      <c r="X7" s="614"/>
      <c r="Y7" s="615"/>
      <c r="Z7" s="677">
        <v>0.4</v>
      </c>
      <c r="AA7" s="677"/>
      <c r="AB7" s="677"/>
      <c r="AC7" s="677"/>
      <c r="AD7" s="672">
        <v>2444433</v>
      </c>
      <c r="AE7" s="672"/>
      <c r="AF7" s="672"/>
      <c r="AG7" s="672"/>
      <c r="AH7" s="672"/>
      <c r="AI7" s="672"/>
      <c r="AJ7" s="672"/>
      <c r="AK7" s="672"/>
      <c r="AL7" s="616">
        <v>0.7</v>
      </c>
      <c r="AM7" s="678"/>
      <c r="AN7" s="678"/>
      <c r="AO7" s="679"/>
      <c r="AP7" s="610" t="s">
        <v>208</v>
      </c>
      <c r="AQ7" s="611"/>
      <c r="AR7" s="611"/>
      <c r="AS7" s="611"/>
      <c r="AT7" s="611"/>
      <c r="AU7" s="611"/>
      <c r="AV7" s="611"/>
      <c r="AW7" s="611"/>
      <c r="AX7" s="611"/>
      <c r="AY7" s="611"/>
      <c r="AZ7" s="611"/>
      <c r="BA7" s="611"/>
      <c r="BB7" s="611"/>
      <c r="BC7" s="612"/>
      <c r="BD7" s="613">
        <v>38426534</v>
      </c>
      <c r="BE7" s="614"/>
      <c r="BF7" s="614"/>
      <c r="BG7" s="614"/>
      <c r="BH7" s="614"/>
      <c r="BI7" s="614"/>
      <c r="BJ7" s="614"/>
      <c r="BK7" s="615"/>
      <c r="BL7" s="677">
        <v>23.1</v>
      </c>
      <c r="BM7" s="677"/>
      <c r="BN7" s="677"/>
      <c r="BO7" s="677"/>
      <c r="BP7" s="672">
        <v>422386</v>
      </c>
      <c r="BQ7" s="672"/>
      <c r="BR7" s="672"/>
      <c r="BS7" s="672"/>
      <c r="BT7" s="672"/>
      <c r="BU7" s="672"/>
      <c r="BV7" s="672"/>
      <c r="BW7" s="673"/>
      <c r="BY7" s="610" t="s">
        <v>209</v>
      </c>
      <c r="BZ7" s="611"/>
      <c r="CA7" s="611"/>
      <c r="CB7" s="611"/>
      <c r="CC7" s="611"/>
      <c r="CD7" s="611"/>
      <c r="CE7" s="611"/>
      <c r="CF7" s="611"/>
      <c r="CG7" s="611"/>
      <c r="CH7" s="611"/>
      <c r="CI7" s="611"/>
      <c r="CJ7" s="611"/>
      <c r="CK7" s="611"/>
      <c r="CL7" s="612"/>
      <c r="CM7" s="613">
        <v>41642246</v>
      </c>
      <c r="CN7" s="614"/>
      <c r="CO7" s="614"/>
      <c r="CP7" s="614"/>
      <c r="CQ7" s="614"/>
      <c r="CR7" s="614"/>
      <c r="CS7" s="614"/>
      <c r="CT7" s="615"/>
      <c r="CU7" s="677">
        <v>6.4</v>
      </c>
      <c r="CV7" s="677"/>
      <c r="CW7" s="677"/>
      <c r="CX7" s="677"/>
      <c r="CY7" s="619">
        <v>6591196</v>
      </c>
      <c r="CZ7" s="614"/>
      <c r="DA7" s="614"/>
      <c r="DB7" s="614"/>
      <c r="DC7" s="614"/>
      <c r="DD7" s="614"/>
      <c r="DE7" s="614"/>
      <c r="DF7" s="614"/>
      <c r="DG7" s="614"/>
      <c r="DH7" s="614"/>
      <c r="DI7" s="614"/>
      <c r="DJ7" s="614"/>
      <c r="DK7" s="615"/>
      <c r="DL7" s="619">
        <v>32563251</v>
      </c>
      <c r="DM7" s="614"/>
      <c r="DN7" s="614"/>
      <c r="DO7" s="614"/>
      <c r="DP7" s="614"/>
      <c r="DQ7" s="614"/>
      <c r="DR7" s="614"/>
      <c r="DS7" s="614"/>
      <c r="DT7" s="614"/>
      <c r="DU7" s="614"/>
      <c r="DV7" s="614"/>
      <c r="DW7" s="614"/>
      <c r="DX7" s="697"/>
    </row>
    <row r="8" spans="2:138" ht="11.25" customHeight="1" x14ac:dyDescent="0.2">
      <c r="B8" s="610" t="s">
        <v>210</v>
      </c>
      <c r="C8" s="611"/>
      <c r="D8" s="611"/>
      <c r="E8" s="611"/>
      <c r="F8" s="611"/>
      <c r="G8" s="611"/>
      <c r="H8" s="611"/>
      <c r="I8" s="611"/>
      <c r="J8" s="611"/>
      <c r="K8" s="611"/>
      <c r="L8" s="611"/>
      <c r="M8" s="611"/>
      <c r="N8" s="611"/>
      <c r="O8" s="611"/>
      <c r="P8" s="611"/>
      <c r="Q8" s="612"/>
      <c r="R8" s="613">
        <v>1</v>
      </c>
      <c r="S8" s="614"/>
      <c r="T8" s="614"/>
      <c r="U8" s="614"/>
      <c r="V8" s="614"/>
      <c r="W8" s="614"/>
      <c r="X8" s="614"/>
      <c r="Y8" s="615"/>
      <c r="Z8" s="677">
        <v>0</v>
      </c>
      <c r="AA8" s="677"/>
      <c r="AB8" s="677"/>
      <c r="AC8" s="677"/>
      <c r="AD8" s="672">
        <v>1</v>
      </c>
      <c r="AE8" s="672"/>
      <c r="AF8" s="672"/>
      <c r="AG8" s="672"/>
      <c r="AH8" s="672"/>
      <c r="AI8" s="672"/>
      <c r="AJ8" s="672"/>
      <c r="AK8" s="672"/>
      <c r="AL8" s="616">
        <v>0</v>
      </c>
      <c r="AM8" s="678"/>
      <c r="AN8" s="678"/>
      <c r="AO8" s="679"/>
      <c r="AP8" s="610" t="s">
        <v>211</v>
      </c>
      <c r="AQ8" s="611"/>
      <c r="AR8" s="611"/>
      <c r="AS8" s="611"/>
      <c r="AT8" s="611"/>
      <c r="AU8" s="611"/>
      <c r="AV8" s="611"/>
      <c r="AW8" s="611"/>
      <c r="AX8" s="611"/>
      <c r="AY8" s="611"/>
      <c r="AZ8" s="611"/>
      <c r="BA8" s="611"/>
      <c r="BB8" s="611"/>
      <c r="BC8" s="612"/>
      <c r="BD8" s="613">
        <v>915935</v>
      </c>
      <c r="BE8" s="614"/>
      <c r="BF8" s="614"/>
      <c r="BG8" s="614"/>
      <c r="BH8" s="614"/>
      <c r="BI8" s="614"/>
      <c r="BJ8" s="614"/>
      <c r="BK8" s="615"/>
      <c r="BL8" s="677">
        <v>0.5</v>
      </c>
      <c r="BM8" s="677"/>
      <c r="BN8" s="677"/>
      <c r="BO8" s="677"/>
      <c r="BP8" s="672" t="s">
        <v>212</v>
      </c>
      <c r="BQ8" s="672"/>
      <c r="BR8" s="672"/>
      <c r="BS8" s="672"/>
      <c r="BT8" s="672"/>
      <c r="BU8" s="672"/>
      <c r="BV8" s="672"/>
      <c r="BW8" s="673"/>
      <c r="BY8" s="610" t="s">
        <v>213</v>
      </c>
      <c r="BZ8" s="611"/>
      <c r="CA8" s="611"/>
      <c r="CB8" s="611"/>
      <c r="CC8" s="611"/>
      <c r="CD8" s="611"/>
      <c r="CE8" s="611"/>
      <c r="CF8" s="611"/>
      <c r="CG8" s="611"/>
      <c r="CH8" s="611"/>
      <c r="CI8" s="611"/>
      <c r="CJ8" s="611"/>
      <c r="CK8" s="611"/>
      <c r="CL8" s="612"/>
      <c r="CM8" s="613">
        <v>102849941</v>
      </c>
      <c r="CN8" s="614"/>
      <c r="CO8" s="614"/>
      <c r="CP8" s="614"/>
      <c r="CQ8" s="614"/>
      <c r="CR8" s="614"/>
      <c r="CS8" s="614"/>
      <c r="CT8" s="615"/>
      <c r="CU8" s="616">
        <v>15.9</v>
      </c>
      <c r="CV8" s="678"/>
      <c r="CW8" s="678"/>
      <c r="CX8" s="680"/>
      <c r="CY8" s="619">
        <v>1380478</v>
      </c>
      <c r="CZ8" s="614"/>
      <c r="DA8" s="614"/>
      <c r="DB8" s="614"/>
      <c r="DC8" s="614"/>
      <c r="DD8" s="614"/>
      <c r="DE8" s="614"/>
      <c r="DF8" s="614"/>
      <c r="DG8" s="614"/>
      <c r="DH8" s="614"/>
      <c r="DI8" s="614"/>
      <c r="DJ8" s="614"/>
      <c r="DK8" s="615"/>
      <c r="DL8" s="619">
        <v>85839802</v>
      </c>
      <c r="DM8" s="614"/>
      <c r="DN8" s="614"/>
      <c r="DO8" s="614"/>
      <c r="DP8" s="614"/>
      <c r="DQ8" s="614"/>
      <c r="DR8" s="614"/>
      <c r="DS8" s="614"/>
      <c r="DT8" s="614"/>
      <c r="DU8" s="614"/>
      <c r="DV8" s="614"/>
      <c r="DW8" s="614"/>
      <c r="DX8" s="697"/>
    </row>
    <row r="9" spans="2:138" ht="11.25" customHeight="1" x14ac:dyDescent="0.2">
      <c r="B9" s="610" t="s">
        <v>214</v>
      </c>
      <c r="C9" s="611"/>
      <c r="D9" s="611"/>
      <c r="E9" s="611"/>
      <c r="F9" s="611"/>
      <c r="G9" s="611"/>
      <c r="H9" s="611"/>
      <c r="I9" s="611"/>
      <c r="J9" s="611"/>
      <c r="K9" s="611"/>
      <c r="L9" s="611"/>
      <c r="M9" s="611"/>
      <c r="N9" s="611"/>
      <c r="O9" s="611"/>
      <c r="P9" s="611"/>
      <c r="Q9" s="612"/>
      <c r="R9" s="613" t="s">
        <v>215</v>
      </c>
      <c r="S9" s="614"/>
      <c r="T9" s="614"/>
      <c r="U9" s="614"/>
      <c r="V9" s="614"/>
      <c r="W9" s="614"/>
      <c r="X9" s="614"/>
      <c r="Y9" s="615"/>
      <c r="Z9" s="677" t="s">
        <v>135</v>
      </c>
      <c r="AA9" s="677"/>
      <c r="AB9" s="677"/>
      <c r="AC9" s="677"/>
      <c r="AD9" s="672" t="s">
        <v>212</v>
      </c>
      <c r="AE9" s="672"/>
      <c r="AF9" s="672"/>
      <c r="AG9" s="672"/>
      <c r="AH9" s="672"/>
      <c r="AI9" s="672"/>
      <c r="AJ9" s="672"/>
      <c r="AK9" s="672"/>
      <c r="AL9" s="616" t="s">
        <v>117</v>
      </c>
      <c r="AM9" s="678"/>
      <c r="AN9" s="678"/>
      <c r="AO9" s="679"/>
      <c r="AP9" s="610" t="s">
        <v>216</v>
      </c>
      <c r="AQ9" s="611"/>
      <c r="AR9" s="611"/>
      <c r="AS9" s="611"/>
      <c r="AT9" s="611"/>
      <c r="AU9" s="611"/>
      <c r="AV9" s="611"/>
      <c r="AW9" s="611"/>
      <c r="AX9" s="611"/>
      <c r="AY9" s="611"/>
      <c r="AZ9" s="611"/>
      <c r="BA9" s="611"/>
      <c r="BB9" s="611"/>
      <c r="BC9" s="612"/>
      <c r="BD9" s="613">
        <v>32976498</v>
      </c>
      <c r="BE9" s="614"/>
      <c r="BF9" s="614"/>
      <c r="BG9" s="614"/>
      <c r="BH9" s="614"/>
      <c r="BI9" s="614"/>
      <c r="BJ9" s="614"/>
      <c r="BK9" s="615"/>
      <c r="BL9" s="677">
        <v>19.8</v>
      </c>
      <c r="BM9" s="677"/>
      <c r="BN9" s="677"/>
      <c r="BO9" s="677"/>
      <c r="BP9" s="672" t="s">
        <v>135</v>
      </c>
      <c r="BQ9" s="672"/>
      <c r="BR9" s="672"/>
      <c r="BS9" s="672"/>
      <c r="BT9" s="672"/>
      <c r="BU9" s="672"/>
      <c r="BV9" s="672"/>
      <c r="BW9" s="673"/>
      <c r="BY9" s="610" t="s">
        <v>217</v>
      </c>
      <c r="BZ9" s="611"/>
      <c r="CA9" s="611"/>
      <c r="CB9" s="611"/>
      <c r="CC9" s="611"/>
      <c r="CD9" s="611"/>
      <c r="CE9" s="611"/>
      <c r="CF9" s="611"/>
      <c r="CG9" s="611"/>
      <c r="CH9" s="611"/>
      <c r="CI9" s="611"/>
      <c r="CJ9" s="611"/>
      <c r="CK9" s="611"/>
      <c r="CL9" s="612"/>
      <c r="CM9" s="613">
        <v>21985370</v>
      </c>
      <c r="CN9" s="614"/>
      <c r="CO9" s="614"/>
      <c r="CP9" s="614"/>
      <c r="CQ9" s="614"/>
      <c r="CR9" s="614"/>
      <c r="CS9" s="614"/>
      <c r="CT9" s="615"/>
      <c r="CU9" s="616">
        <v>3.4</v>
      </c>
      <c r="CV9" s="678"/>
      <c r="CW9" s="678"/>
      <c r="CX9" s="680"/>
      <c r="CY9" s="619">
        <v>7805792</v>
      </c>
      <c r="CZ9" s="614"/>
      <c r="DA9" s="614"/>
      <c r="DB9" s="614"/>
      <c r="DC9" s="614"/>
      <c r="DD9" s="614"/>
      <c r="DE9" s="614"/>
      <c r="DF9" s="614"/>
      <c r="DG9" s="614"/>
      <c r="DH9" s="614"/>
      <c r="DI9" s="614"/>
      <c r="DJ9" s="614"/>
      <c r="DK9" s="615"/>
      <c r="DL9" s="619">
        <v>15857253</v>
      </c>
      <c r="DM9" s="614"/>
      <c r="DN9" s="614"/>
      <c r="DO9" s="614"/>
      <c r="DP9" s="614"/>
      <c r="DQ9" s="614"/>
      <c r="DR9" s="614"/>
      <c r="DS9" s="614"/>
      <c r="DT9" s="614"/>
      <c r="DU9" s="614"/>
      <c r="DV9" s="614"/>
      <c r="DW9" s="614"/>
      <c r="DX9" s="697"/>
    </row>
    <row r="10" spans="2:138" ht="11.25" customHeight="1" x14ac:dyDescent="0.2">
      <c r="B10" s="610" t="s">
        <v>218</v>
      </c>
      <c r="C10" s="611"/>
      <c r="D10" s="611"/>
      <c r="E10" s="611"/>
      <c r="F10" s="611"/>
      <c r="G10" s="611"/>
      <c r="H10" s="611"/>
      <c r="I10" s="611"/>
      <c r="J10" s="611"/>
      <c r="K10" s="611"/>
      <c r="L10" s="611"/>
      <c r="M10" s="611"/>
      <c r="N10" s="611"/>
      <c r="O10" s="611"/>
      <c r="P10" s="611"/>
      <c r="Q10" s="612"/>
      <c r="R10" s="613">
        <v>134528</v>
      </c>
      <c r="S10" s="614"/>
      <c r="T10" s="614"/>
      <c r="U10" s="614"/>
      <c r="V10" s="614"/>
      <c r="W10" s="614"/>
      <c r="X10" s="614"/>
      <c r="Y10" s="615"/>
      <c r="Z10" s="677">
        <v>0</v>
      </c>
      <c r="AA10" s="677"/>
      <c r="AB10" s="677"/>
      <c r="AC10" s="677"/>
      <c r="AD10" s="672">
        <v>134528</v>
      </c>
      <c r="AE10" s="672"/>
      <c r="AF10" s="672"/>
      <c r="AG10" s="672"/>
      <c r="AH10" s="672"/>
      <c r="AI10" s="672"/>
      <c r="AJ10" s="672"/>
      <c r="AK10" s="672"/>
      <c r="AL10" s="616">
        <v>0</v>
      </c>
      <c r="AM10" s="678"/>
      <c r="AN10" s="678"/>
      <c r="AO10" s="679"/>
      <c r="AP10" s="610" t="s">
        <v>219</v>
      </c>
      <c r="AQ10" s="611"/>
      <c r="AR10" s="611"/>
      <c r="AS10" s="611"/>
      <c r="AT10" s="611"/>
      <c r="AU10" s="611"/>
      <c r="AV10" s="611"/>
      <c r="AW10" s="611"/>
      <c r="AX10" s="611"/>
      <c r="AY10" s="611"/>
      <c r="AZ10" s="611"/>
      <c r="BA10" s="611"/>
      <c r="BB10" s="611"/>
      <c r="BC10" s="612"/>
      <c r="BD10" s="613">
        <v>1295776</v>
      </c>
      <c r="BE10" s="614"/>
      <c r="BF10" s="614"/>
      <c r="BG10" s="614"/>
      <c r="BH10" s="614"/>
      <c r="BI10" s="614"/>
      <c r="BJ10" s="614"/>
      <c r="BK10" s="615"/>
      <c r="BL10" s="677">
        <v>0.8</v>
      </c>
      <c r="BM10" s="677"/>
      <c r="BN10" s="677"/>
      <c r="BO10" s="677"/>
      <c r="BP10" s="672" t="s">
        <v>135</v>
      </c>
      <c r="BQ10" s="672"/>
      <c r="BR10" s="672"/>
      <c r="BS10" s="672"/>
      <c r="BT10" s="672"/>
      <c r="BU10" s="672"/>
      <c r="BV10" s="672"/>
      <c r="BW10" s="673"/>
      <c r="BY10" s="610" t="s">
        <v>220</v>
      </c>
      <c r="BZ10" s="611"/>
      <c r="CA10" s="611"/>
      <c r="CB10" s="611"/>
      <c r="CC10" s="611"/>
      <c r="CD10" s="611"/>
      <c r="CE10" s="611"/>
      <c r="CF10" s="611"/>
      <c r="CG10" s="611"/>
      <c r="CH10" s="611"/>
      <c r="CI10" s="611"/>
      <c r="CJ10" s="611"/>
      <c r="CK10" s="611"/>
      <c r="CL10" s="612"/>
      <c r="CM10" s="613">
        <v>1727025</v>
      </c>
      <c r="CN10" s="614"/>
      <c r="CO10" s="614"/>
      <c r="CP10" s="614"/>
      <c r="CQ10" s="614"/>
      <c r="CR10" s="614"/>
      <c r="CS10" s="614"/>
      <c r="CT10" s="615"/>
      <c r="CU10" s="616">
        <v>0.3</v>
      </c>
      <c r="CV10" s="678"/>
      <c r="CW10" s="678"/>
      <c r="CX10" s="680"/>
      <c r="CY10" s="619">
        <v>35230</v>
      </c>
      <c r="CZ10" s="614"/>
      <c r="DA10" s="614"/>
      <c r="DB10" s="614"/>
      <c r="DC10" s="614"/>
      <c r="DD10" s="614"/>
      <c r="DE10" s="614"/>
      <c r="DF10" s="614"/>
      <c r="DG10" s="614"/>
      <c r="DH10" s="614"/>
      <c r="DI10" s="614"/>
      <c r="DJ10" s="614"/>
      <c r="DK10" s="615"/>
      <c r="DL10" s="619">
        <v>953116</v>
      </c>
      <c r="DM10" s="614"/>
      <c r="DN10" s="614"/>
      <c r="DO10" s="614"/>
      <c r="DP10" s="614"/>
      <c r="DQ10" s="614"/>
      <c r="DR10" s="614"/>
      <c r="DS10" s="614"/>
      <c r="DT10" s="614"/>
      <c r="DU10" s="614"/>
      <c r="DV10" s="614"/>
      <c r="DW10" s="614"/>
      <c r="DX10" s="697"/>
    </row>
    <row r="11" spans="2:138" ht="11.25" customHeight="1" x14ac:dyDescent="0.2">
      <c r="B11" s="610" t="s">
        <v>221</v>
      </c>
      <c r="C11" s="611"/>
      <c r="D11" s="611"/>
      <c r="E11" s="611"/>
      <c r="F11" s="611"/>
      <c r="G11" s="611"/>
      <c r="H11" s="611"/>
      <c r="I11" s="611"/>
      <c r="J11" s="611"/>
      <c r="K11" s="611"/>
      <c r="L11" s="611"/>
      <c r="M11" s="611"/>
      <c r="N11" s="611"/>
      <c r="O11" s="611"/>
      <c r="P11" s="611"/>
      <c r="Q11" s="612"/>
      <c r="R11" s="613">
        <v>87961</v>
      </c>
      <c r="S11" s="614"/>
      <c r="T11" s="614"/>
      <c r="U11" s="614"/>
      <c r="V11" s="614"/>
      <c r="W11" s="614"/>
      <c r="X11" s="614"/>
      <c r="Y11" s="615"/>
      <c r="Z11" s="677">
        <v>0</v>
      </c>
      <c r="AA11" s="677"/>
      <c r="AB11" s="677"/>
      <c r="AC11" s="677"/>
      <c r="AD11" s="672">
        <v>87961</v>
      </c>
      <c r="AE11" s="672"/>
      <c r="AF11" s="672"/>
      <c r="AG11" s="672"/>
      <c r="AH11" s="672"/>
      <c r="AI11" s="672"/>
      <c r="AJ11" s="672"/>
      <c r="AK11" s="672"/>
      <c r="AL11" s="616">
        <v>0</v>
      </c>
      <c r="AM11" s="678"/>
      <c r="AN11" s="678"/>
      <c r="AO11" s="679"/>
      <c r="AP11" s="610" t="s">
        <v>222</v>
      </c>
      <c r="AQ11" s="611"/>
      <c r="AR11" s="611"/>
      <c r="AS11" s="611"/>
      <c r="AT11" s="611"/>
      <c r="AU11" s="611"/>
      <c r="AV11" s="611"/>
      <c r="AW11" s="611"/>
      <c r="AX11" s="611"/>
      <c r="AY11" s="611"/>
      <c r="AZ11" s="611"/>
      <c r="BA11" s="611"/>
      <c r="BB11" s="611"/>
      <c r="BC11" s="612"/>
      <c r="BD11" s="613">
        <v>2376953</v>
      </c>
      <c r="BE11" s="614"/>
      <c r="BF11" s="614"/>
      <c r="BG11" s="614"/>
      <c r="BH11" s="614"/>
      <c r="BI11" s="614"/>
      <c r="BJ11" s="614"/>
      <c r="BK11" s="615"/>
      <c r="BL11" s="677">
        <v>1.4</v>
      </c>
      <c r="BM11" s="677"/>
      <c r="BN11" s="677"/>
      <c r="BO11" s="677"/>
      <c r="BP11" s="672">
        <v>422386</v>
      </c>
      <c r="BQ11" s="672"/>
      <c r="BR11" s="672"/>
      <c r="BS11" s="672"/>
      <c r="BT11" s="672"/>
      <c r="BU11" s="672"/>
      <c r="BV11" s="672"/>
      <c r="BW11" s="673"/>
      <c r="BY11" s="610" t="s">
        <v>223</v>
      </c>
      <c r="BZ11" s="611"/>
      <c r="CA11" s="611"/>
      <c r="CB11" s="611"/>
      <c r="CC11" s="611"/>
      <c r="CD11" s="611"/>
      <c r="CE11" s="611"/>
      <c r="CF11" s="611"/>
      <c r="CG11" s="611"/>
      <c r="CH11" s="611"/>
      <c r="CI11" s="611"/>
      <c r="CJ11" s="611"/>
      <c r="CK11" s="611"/>
      <c r="CL11" s="612"/>
      <c r="CM11" s="613">
        <v>50750748</v>
      </c>
      <c r="CN11" s="614"/>
      <c r="CO11" s="614"/>
      <c r="CP11" s="614"/>
      <c r="CQ11" s="614"/>
      <c r="CR11" s="614"/>
      <c r="CS11" s="614"/>
      <c r="CT11" s="615"/>
      <c r="CU11" s="616">
        <v>7.9</v>
      </c>
      <c r="CV11" s="678"/>
      <c r="CW11" s="678"/>
      <c r="CX11" s="680"/>
      <c r="CY11" s="619">
        <v>35207033</v>
      </c>
      <c r="CZ11" s="614"/>
      <c r="DA11" s="614"/>
      <c r="DB11" s="614"/>
      <c r="DC11" s="614"/>
      <c r="DD11" s="614"/>
      <c r="DE11" s="614"/>
      <c r="DF11" s="614"/>
      <c r="DG11" s="614"/>
      <c r="DH11" s="614"/>
      <c r="DI11" s="614"/>
      <c r="DJ11" s="614"/>
      <c r="DK11" s="615"/>
      <c r="DL11" s="619">
        <v>13768420</v>
      </c>
      <c r="DM11" s="614"/>
      <c r="DN11" s="614"/>
      <c r="DO11" s="614"/>
      <c r="DP11" s="614"/>
      <c r="DQ11" s="614"/>
      <c r="DR11" s="614"/>
      <c r="DS11" s="614"/>
      <c r="DT11" s="614"/>
      <c r="DU11" s="614"/>
      <c r="DV11" s="614"/>
      <c r="DW11" s="614"/>
      <c r="DX11" s="697"/>
    </row>
    <row r="12" spans="2:138" ht="11.25" customHeight="1" x14ac:dyDescent="0.2">
      <c r="B12" s="610" t="s">
        <v>224</v>
      </c>
      <c r="C12" s="611"/>
      <c r="D12" s="611"/>
      <c r="E12" s="611"/>
      <c r="F12" s="611"/>
      <c r="G12" s="611"/>
      <c r="H12" s="611"/>
      <c r="I12" s="611"/>
      <c r="J12" s="611"/>
      <c r="K12" s="611"/>
      <c r="L12" s="611"/>
      <c r="M12" s="611"/>
      <c r="N12" s="611"/>
      <c r="O12" s="611"/>
      <c r="P12" s="611"/>
      <c r="Q12" s="612"/>
      <c r="R12" s="613">
        <v>59636</v>
      </c>
      <c r="S12" s="614"/>
      <c r="T12" s="614"/>
      <c r="U12" s="614"/>
      <c r="V12" s="614"/>
      <c r="W12" s="614"/>
      <c r="X12" s="614"/>
      <c r="Y12" s="615"/>
      <c r="Z12" s="677">
        <v>0</v>
      </c>
      <c r="AA12" s="677"/>
      <c r="AB12" s="677"/>
      <c r="AC12" s="677"/>
      <c r="AD12" s="672">
        <v>59636</v>
      </c>
      <c r="AE12" s="672"/>
      <c r="AF12" s="672"/>
      <c r="AG12" s="672"/>
      <c r="AH12" s="672"/>
      <c r="AI12" s="672"/>
      <c r="AJ12" s="672"/>
      <c r="AK12" s="672"/>
      <c r="AL12" s="616">
        <v>0</v>
      </c>
      <c r="AM12" s="678"/>
      <c r="AN12" s="678"/>
      <c r="AO12" s="679"/>
      <c r="AP12" s="610" t="s">
        <v>225</v>
      </c>
      <c r="AQ12" s="611"/>
      <c r="AR12" s="611"/>
      <c r="AS12" s="611"/>
      <c r="AT12" s="611"/>
      <c r="AU12" s="611"/>
      <c r="AV12" s="611"/>
      <c r="AW12" s="611"/>
      <c r="AX12" s="611"/>
      <c r="AY12" s="611"/>
      <c r="AZ12" s="611"/>
      <c r="BA12" s="611"/>
      <c r="BB12" s="611"/>
      <c r="BC12" s="612"/>
      <c r="BD12" s="613">
        <v>181290</v>
      </c>
      <c r="BE12" s="614"/>
      <c r="BF12" s="614"/>
      <c r="BG12" s="614"/>
      <c r="BH12" s="614"/>
      <c r="BI12" s="614"/>
      <c r="BJ12" s="614"/>
      <c r="BK12" s="615"/>
      <c r="BL12" s="677">
        <v>0.1</v>
      </c>
      <c r="BM12" s="677"/>
      <c r="BN12" s="677"/>
      <c r="BO12" s="677"/>
      <c r="BP12" s="672" t="s">
        <v>117</v>
      </c>
      <c r="BQ12" s="672"/>
      <c r="BR12" s="672"/>
      <c r="BS12" s="672"/>
      <c r="BT12" s="672"/>
      <c r="BU12" s="672"/>
      <c r="BV12" s="672"/>
      <c r="BW12" s="673"/>
      <c r="BY12" s="610" t="s">
        <v>226</v>
      </c>
      <c r="BZ12" s="611"/>
      <c r="CA12" s="611"/>
      <c r="CB12" s="611"/>
      <c r="CC12" s="611"/>
      <c r="CD12" s="611"/>
      <c r="CE12" s="611"/>
      <c r="CF12" s="611"/>
      <c r="CG12" s="611"/>
      <c r="CH12" s="611"/>
      <c r="CI12" s="611"/>
      <c r="CJ12" s="611"/>
      <c r="CK12" s="611"/>
      <c r="CL12" s="612"/>
      <c r="CM12" s="613">
        <v>37220821</v>
      </c>
      <c r="CN12" s="614"/>
      <c r="CO12" s="614"/>
      <c r="CP12" s="614"/>
      <c r="CQ12" s="614"/>
      <c r="CR12" s="614"/>
      <c r="CS12" s="614"/>
      <c r="CT12" s="615"/>
      <c r="CU12" s="616">
        <v>5.8</v>
      </c>
      <c r="CV12" s="678"/>
      <c r="CW12" s="678"/>
      <c r="CX12" s="680"/>
      <c r="CY12" s="619">
        <v>1063482</v>
      </c>
      <c r="CZ12" s="614"/>
      <c r="DA12" s="614"/>
      <c r="DB12" s="614"/>
      <c r="DC12" s="614"/>
      <c r="DD12" s="614"/>
      <c r="DE12" s="614"/>
      <c r="DF12" s="614"/>
      <c r="DG12" s="614"/>
      <c r="DH12" s="614"/>
      <c r="DI12" s="614"/>
      <c r="DJ12" s="614"/>
      <c r="DK12" s="615"/>
      <c r="DL12" s="619">
        <v>6503562</v>
      </c>
      <c r="DM12" s="614"/>
      <c r="DN12" s="614"/>
      <c r="DO12" s="614"/>
      <c r="DP12" s="614"/>
      <c r="DQ12" s="614"/>
      <c r="DR12" s="614"/>
      <c r="DS12" s="614"/>
      <c r="DT12" s="614"/>
      <c r="DU12" s="614"/>
      <c r="DV12" s="614"/>
      <c r="DW12" s="614"/>
      <c r="DX12" s="697"/>
    </row>
    <row r="13" spans="2:138" ht="11.25" customHeight="1" x14ac:dyDescent="0.2">
      <c r="B13" s="610" t="s">
        <v>227</v>
      </c>
      <c r="C13" s="611"/>
      <c r="D13" s="611"/>
      <c r="E13" s="611"/>
      <c r="F13" s="611"/>
      <c r="G13" s="611"/>
      <c r="H13" s="611"/>
      <c r="I13" s="611"/>
      <c r="J13" s="611"/>
      <c r="K13" s="611"/>
      <c r="L13" s="611"/>
      <c r="M13" s="611"/>
      <c r="N13" s="611"/>
      <c r="O13" s="611"/>
      <c r="P13" s="611"/>
      <c r="Q13" s="612"/>
      <c r="R13" s="613">
        <v>20030963</v>
      </c>
      <c r="S13" s="614"/>
      <c r="T13" s="614"/>
      <c r="U13" s="614"/>
      <c r="V13" s="614"/>
      <c r="W13" s="614"/>
      <c r="X13" s="614"/>
      <c r="Y13" s="615"/>
      <c r="Z13" s="677">
        <v>3</v>
      </c>
      <c r="AA13" s="677"/>
      <c r="AB13" s="677"/>
      <c r="AC13" s="677"/>
      <c r="AD13" s="672">
        <v>20030963</v>
      </c>
      <c r="AE13" s="672"/>
      <c r="AF13" s="672"/>
      <c r="AG13" s="672"/>
      <c r="AH13" s="672"/>
      <c r="AI13" s="672"/>
      <c r="AJ13" s="672"/>
      <c r="AK13" s="672"/>
      <c r="AL13" s="616">
        <v>5.6</v>
      </c>
      <c r="AM13" s="678"/>
      <c r="AN13" s="678"/>
      <c r="AO13" s="679"/>
      <c r="AP13" s="610" t="s">
        <v>228</v>
      </c>
      <c r="AQ13" s="611"/>
      <c r="AR13" s="611"/>
      <c r="AS13" s="611"/>
      <c r="AT13" s="611"/>
      <c r="AU13" s="611"/>
      <c r="AV13" s="611"/>
      <c r="AW13" s="611"/>
      <c r="AX13" s="611"/>
      <c r="AY13" s="611"/>
      <c r="AZ13" s="611"/>
      <c r="BA13" s="611"/>
      <c r="BB13" s="611"/>
      <c r="BC13" s="612"/>
      <c r="BD13" s="613">
        <v>437222</v>
      </c>
      <c r="BE13" s="614"/>
      <c r="BF13" s="614"/>
      <c r="BG13" s="614"/>
      <c r="BH13" s="614"/>
      <c r="BI13" s="614"/>
      <c r="BJ13" s="614"/>
      <c r="BK13" s="615"/>
      <c r="BL13" s="677">
        <v>0.3</v>
      </c>
      <c r="BM13" s="677"/>
      <c r="BN13" s="677"/>
      <c r="BO13" s="677"/>
      <c r="BP13" s="672" t="s">
        <v>212</v>
      </c>
      <c r="BQ13" s="672"/>
      <c r="BR13" s="672"/>
      <c r="BS13" s="672"/>
      <c r="BT13" s="672"/>
      <c r="BU13" s="672"/>
      <c r="BV13" s="672"/>
      <c r="BW13" s="673"/>
      <c r="BY13" s="610" t="s">
        <v>229</v>
      </c>
      <c r="BZ13" s="611"/>
      <c r="CA13" s="611"/>
      <c r="CB13" s="611"/>
      <c r="CC13" s="611"/>
      <c r="CD13" s="611"/>
      <c r="CE13" s="611"/>
      <c r="CF13" s="611"/>
      <c r="CG13" s="611"/>
      <c r="CH13" s="611"/>
      <c r="CI13" s="611"/>
      <c r="CJ13" s="611"/>
      <c r="CK13" s="611"/>
      <c r="CL13" s="612"/>
      <c r="CM13" s="613">
        <v>83827975</v>
      </c>
      <c r="CN13" s="614"/>
      <c r="CO13" s="614"/>
      <c r="CP13" s="614"/>
      <c r="CQ13" s="614"/>
      <c r="CR13" s="614"/>
      <c r="CS13" s="614"/>
      <c r="CT13" s="615"/>
      <c r="CU13" s="616">
        <v>13</v>
      </c>
      <c r="CV13" s="678"/>
      <c r="CW13" s="678"/>
      <c r="CX13" s="680"/>
      <c r="CY13" s="619">
        <v>68955280</v>
      </c>
      <c r="CZ13" s="614"/>
      <c r="DA13" s="614"/>
      <c r="DB13" s="614"/>
      <c r="DC13" s="614"/>
      <c r="DD13" s="614"/>
      <c r="DE13" s="614"/>
      <c r="DF13" s="614"/>
      <c r="DG13" s="614"/>
      <c r="DH13" s="614"/>
      <c r="DI13" s="614"/>
      <c r="DJ13" s="614"/>
      <c r="DK13" s="615"/>
      <c r="DL13" s="619">
        <v>23924672</v>
      </c>
      <c r="DM13" s="614"/>
      <c r="DN13" s="614"/>
      <c r="DO13" s="614"/>
      <c r="DP13" s="614"/>
      <c r="DQ13" s="614"/>
      <c r="DR13" s="614"/>
      <c r="DS13" s="614"/>
      <c r="DT13" s="614"/>
      <c r="DU13" s="614"/>
      <c r="DV13" s="614"/>
      <c r="DW13" s="614"/>
      <c r="DX13" s="697"/>
    </row>
    <row r="14" spans="2:138" ht="11.25" customHeight="1" x14ac:dyDescent="0.2">
      <c r="B14" s="610" t="s">
        <v>230</v>
      </c>
      <c r="C14" s="611"/>
      <c r="D14" s="611"/>
      <c r="E14" s="611"/>
      <c r="F14" s="611"/>
      <c r="G14" s="611"/>
      <c r="H14" s="611"/>
      <c r="I14" s="611"/>
      <c r="J14" s="611"/>
      <c r="K14" s="611"/>
      <c r="L14" s="611"/>
      <c r="M14" s="611"/>
      <c r="N14" s="611"/>
      <c r="O14" s="611"/>
      <c r="P14" s="611"/>
      <c r="Q14" s="612"/>
      <c r="R14" s="613">
        <v>66749</v>
      </c>
      <c r="S14" s="614"/>
      <c r="T14" s="614"/>
      <c r="U14" s="614"/>
      <c r="V14" s="614"/>
      <c r="W14" s="614"/>
      <c r="X14" s="614"/>
      <c r="Y14" s="615"/>
      <c r="Z14" s="677">
        <v>0</v>
      </c>
      <c r="AA14" s="677"/>
      <c r="AB14" s="677"/>
      <c r="AC14" s="677"/>
      <c r="AD14" s="672">
        <v>66749</v>
      </c>
      <c r="AE14" s="672"/>
      <c r="AF14" s="672"/>
      <c r="AG14" s="672"/>
      <c r="AH14" s="672"/>
      <c r="AI14" s="672"/>
      <c r="AJ14" s="672"/>
      <c r="AK14" s="672"/>
      <c r="AL14" s="616">
        <v>0</v>
      </c>
      <c r="AM14" s="678"/>
      <c r="AN14" s="678"/>
      <c r="AO14" s="679"/>
      <c r="AP14" s="610" t="s">
        <v>231</v>
      </c>
      <c r="AQ14" s="611"/>
      <c r="AR14" s="611"/>
      <c r="AS14" s="611"/>
      <c r="AT14" s="611"/>
      <c r="AU14" s="611"/>
      <c r="AV14" s="611"/>
      <c r="AW14" s="611"/>
      <c r="AX14" s="611"/>
      <c r="AY14" s="611"/>
      <c r="AZ14" s="611"/>
      <c r="BA14" s="611"/>
      <c r="BB14" s="611"/>
      <c r="BC14" s="612"/>
      <c r="BD14" s="613">
        <v>242860</v>
      </c>
      <c r="BE14" s="614"/>
      <c r="BF14" s="614"/>
      <c r="BG14" s="614"/>
      <c r="BH14" s="614"/>
      <c r="BI14" s="614"/>
      <c r="BJ14" s="614"/>
      <c r="BK14" s="615"/>
      <c r="BL14" s="677">
        <v>0.1</v>
      </c>
      <c r="BM14" s="677"/>
      <c r="BN14" s="677"/>
      <c r="BO14" s="677"/>
      <c r="BP14" s="672" t="s">
        <v>135</v>
      </c>
      <c r="BQ14" s="672"/>
      <c r="BR14" s="672"/>
      <c r="BS14" s="672"/>
      <c r="BT14" s="672"/>
      <c r="BU14" s="672"/>
      <c r="BV14" s="672"/>
      <c r="BW14" s="673"/>
      <c r="BY14" s="610" t="s">
        <v>232</v>
      </c>
      <c r="BZ14" s="611"/>
      <c r="CA14" s="611"/>
      <c r="CB14" s="611"/>
      <c r="CC14" s="611"/>
      <c r="CD14" s="611"/>
      <c r="CE14" s="611"/>
      <c r="CF14" s="611"/>
      <c r="CG14" s="611"/>
      <c r="CH14" s="611"/>
      <c r="CI14" s="611"/>
      <c r="CJ14" s="611"/>
      <c r="CK14" s="611"/>
      <c r="CL14" s="612"/>
      <c r="CM14" s="613">
        <v>29482080</v>
      </c>
      <c r="CN14" s="614"/>
      <c r="CO14" s="614"/>
      <c r="CP14" s="614"/>
      <c r="CQ14" s="614"/>
      <c r="CR14" s="614"/>
      <c r="CS14" s="614"/>
      <c r="CT14" s="615"/>
      <c r="CU14" s="616">
        <v>4.5999999999999996</v>
      </c>
      <c r="CV14" s="678"/>
      <c r="CW14" s="678"/>
      <c r="CX14" s="680"/>
      <c r="CY14" s="619">
        <v>2347039</v>
      </c>
      <c r="CZ14" s="614"/>
      <c r="DA14" s="614"/>
      <c r="DB14" s="614"/>
      <c r="DC14" s="614"/>
      <c r="DD14" s="614"/>
      <c r="DE14" s="614"/>
      <c r="DF14" s="614"/>
      <c r="DG14" s="614"/>
      <c r="DH14" s="614"/>
      <c r="DI14" s="614"/>
      <c r="DJ14" s="614"/>
      <c r="DK14" s="615"/>
      <c r="DL14" s="619">
        <v>27326279</v>
      </c>
      <c r="DM14" s="614"/>
      <c r="DN14" s="614"/>
      <c r="DO14" s="614"/>
      <c r="DP14" s="614"/>
      <c r="DQ14" s="614"/>
      <c r="DR14" s="614"/>
      <c r="DS14" s="614"/>
      <c r="DT14" s="614"/>
      <c r="DU14" s="614"/>
      <c r="DV14" s="614"/>
      <c r="DW14" s="614"/>
      <c r="DX14" s="697"/>
    </row>
    <row r="15" spans="2:138" ht="11.25" customHeight="1" x14ac:dyDescent="0.2">
      <c r="B15" s="610" t="s">
        <v>233</v>
      </c>
      <c r="C15" s="611"/>
      <c r="D15" s="611"/>
      <c r="E15" s="611"/>
      <c r="F15" s="611"/>
      <c r="G15" s="611"/>
      <c r="H15" s="611"/>
      <c r="I15" s="611"/>
      <c r="J15" s="611"/>
      <c r="K15" s="611"/>
      <c r="L15" s="611"/>
      <c r="M15" s="611"/>
      <c r="N15" s="611"/>
      <c r="O15" s="611"/>
      <c r="P15" s="611"/>
      <c r="Q15" s="612"/>
      <c r="R15" s="613" t="s">
        <v>135</v>
      </c>
      <c r="S15" s="614"/>
      <c r="T15" s="614"/>
      <c r="U15" s="614"/>
      <c r="V15" s="614"/>
      <c r="W15" s="614"/>
      <c r="X15" s="614"/>
      <c r="Y15" s="615"/>
      <c r="Z15" s="677" t="s">
        <v>135</v>
      </c>
      <c r="AA15" s="677"/>
      <c r="AB15" s="677"/>
      <c r="AC15" s="677"/>
      <c r="AD15" s="672" t="s">
        <v>135</v>
      </c>
      <c r="AE15" s="672"/>
      <c r="AF15" s="672"/>
      <c r="AG15" s="672"/>
      <c r="AH15" s="672"/>
      <c r="AI15" s="672"/>
      <c r="AJ15" s="672"/>
      <c r="AK15" s="672"/>
      <c r="AL15" s="616" t="s">
        <v>212</v>
      </c>
      <c r="AM15" s="678"/>
      <c r="AN15" s="678"/>
      <c r="AO15" s="679"/>
      <c r="AP15" s="610" t="s">
        <v>234</v>
      </c>
      <c r="AQ15" s="611"/>
      <c r="AR15" s="611"/>
      <c r="AS15" s="611"/>
      <c r="AT15" s="611"/>
      <c r="AU15" s="611"/>
      <c r="AV15" s="611"/>
      <c r="AW15" s="611"/>
      <c r="AX15" s="611"/>
      <c r="AY15" s="611"/>
      <c r="AZ15" s="611"/>
      <c r="BA15" s="611"/>
      <c r="BB15" s="611"/>
      <c r="BC15" s="612"/>
      <c r="BD15" s="613">
        <v>25304707</v>
      </c>
      <c r="BE15" s="614"/>
      <c r="BF15" s="614"/>
      <c r="BG15" s="614"/>
      <c r="BH15" s="614"/>
      <c r="BI15" s="614"/>
      <c r="BJ15" s="614"/>
      <c r="BK15" s="615"/>
      <c r="BL15" s="677">
        <v>15.2</v>
      </c>
      <c r="BM15" s="677"/>
      <c r="BN15" s="677"/>
      <c r="BO15" s="677"/>
      <c r="BP15" s="672" t="s">
        <v>117</v>
      </c>
      <c r="BQ15" s="672"/>
      <c r="BR15" s="672"/>
      <c r="BS15" s="672"/>
      <c r="BT15" s="672"/>
      <c r="BU15" s="672"/>
      <c r="BV15" s="672"/>
      <c r="BW15" s="673"/>
      <c r="BY15" s="610" t="s">
        <v>235</v>
      </c>
      <c r="BZ15" s="611"/>
      <c r="CA15" s="611"/>
      <c r="CB15" s="611"/>
      <c r="CC15" s="611"/>
      <c r="CD15" s="611"/>
      <c r="CE15" s="611"/>
      <c r="CF15" s="611"/>
      <c r="CG15" s="611"/>
      <c r="CH15" s="611"/>
      <c r="CI15" s="611"/>
      <c r="CJ15" s="611"/>
      <c r="CK15" s="611"/>
      <c r="CL15" s="612"/>
      <c r="CM15" s="613" t="s">
        <v>135</v>
      </c>
      <c r="CN15" s="614"/>
      <c r="CO15" s="614"/>
      <c r="CP15" s="614"/>
      <c r="CQ15" s="614"/>
      <c r="CR15" s="614"/>
      <c r="CS15" s="614"/>
      <c r="CT15" s="615"/>
      <c r="CU15" s="616" t="s">
        <v>212</v>
      </c>
      <c r="CV15" s="678"/>
      <c r="CW15" s="678"/>
      <c r="CX15" s="680"/>
      <c r="CY15" s="619" t="s">
        <v>212</v>
      </c>
      <c r="CZ15" s="614"/>
      <c r="DA15" s="614"/>
      <c r="DB15" s="614"/>
      <c r="DC15" s="614"/>
      <c r="DD15" s="614"/>
      <c r="DE15" s="614"/>
      <c r="DF15" s="614"/>
      <c r="DG15" s="614"/>
      <c r="DH15" s="614"/>
      <c r="DI15" s="614"/>
      <c r="DJ15" s="614"/>
      <c r="DK15" s="615"/>
      <c r="DL15" s="619" t="s">
        <v>135</v>
      </c>
      <c r="DM15" s="614"/>
      <c r="DN15" s="614"/>
      <c r="DO15" s="614"/>
      <c r="DP15" s="614"/>
      <c r="DQ15" s="614"/>
      <c r="DR15" s="614"/>
      <c r="DS15" s="614"/>
      <c r="DT15" s="614"/>
      <c r="DU15" s="614"/>
      <c r="DV15" s="614"/>
      <c r="DW15" s="614"/>
      <c r="DX15" s="697"/>
    </row>
    <row r="16" spans="2:138" ht="11.25" customHeight="1" x14ac:dyDescent="0.2">
      <c r="B16" s="610" t="s">
        <v>236</v>
      </c>
      <c r="C16" s="611"/>
      <c r="D16" s="611"/>
      <c r="E16" s="611"/>
      <c r="F16" s="611"/>
      <c r="G16" s="611"/>
      <c r="H16" s="611"/>
      <c r="I16" s="611"/>
      <c r="J16" s="611"/>
      <c r="K16" s="611"/>
      <c r="L16" s="611"/>
      <c r="M16" s="611"/>
      <c r="N16" s="611"/>
      <c r="O16" s="611"/>
      <c r="P16" s="611"/>
      <c r="Q16" s="612"/>
      <c r="R16" s="613">
        <v>1441133</v>
      </c>
      <c r="S16" s="614"/>
      <c r="T16" s="614"/>
      <c r="U16" s="614"/>
      <c r="V16" s="614"/>
      <c r="W16" s="614"/>
      <c r="X16" s="614"/>
      <c r="Y16" s="615"/>
      <c r="Z16" s="677">
        <v>0.2</v>
      </c>
      <c r="AA16" s="677"/>
      <c r="AB16" s="677"/>
      <c r="AC16" s="677"/>
      <c r="AD16" s="672">
        <v>1441133</v>
      </c>
      <c r="AE16" s="672"/>
      <c r="AF16" s="672"/>
      <c r="AG16" s="672"/>
      <c r="AH16" s="672"/>
      <c r="AI16" s="672"/>
      <c r="AJ16" s="672"/>
      <c r="AK16" s="672"/>
      <c r="AL16" s="616">
        <v>0.4</v>
      </c>
      <c r="AM16" s="678"/>
      <c r="AN16" s="678"/>
      <c r="AO16" s="679"/>
      <c r="AP16" s="610" t="s">
        <v>237</v>
      </c>
      <c r="AQ16" s="611"/>
      <c r="AR16" s="611"/>
      <c r="AS16" s="611"/>
      <c r="AT16" s="611"/>
      <c r="AU16" s="611"/>
      <c r="AV16" s="611"/>
      <c r="AW16" s="611"/>
      <c r="AX16" s="611"/>
      <c r="AY16" s="611"/>
      <c r="AZ16" s="611"/>
      <c r="BA16" s="611"/>
      <c r="BB16" s="611"/>
      <c r="BC16" s="612"/>
      <c r="BD16" s="613">
        <v>944750</v>
      </c>
      <c r="BE16" s="614"/>
      <c r="BF16" s="614"/>
      <c r="BG16" s="614"/>
      <c r="BH16" s="614"/>
      <c r="BI16" s="614"/>
      <c r="BJ16" s="614"/>
      <c r="BK16" s="615"/>
      <c r="BL16" s="677">
        <v>0.6</v>
      </c>
      <c r="BM16" s="677"/>
      <c r="BN16" s="677"/>
      <c r="BO16" s="677"/>
      <c r="BP16" s="672" t="s">
        <v>135</v>
      </c>
      <c r="BQ16" s="672"/>
      <c r="BR16" s="672"/>
      <c r="BS16" s="672"/>
      <c r="BT16" s="672"/>
      <c r="BU16" s="672"/>
      <c r="BV16" s="672"/>
      <c r="BW16" s="673"/>
      <c r="BY16" s="610" t="s">
        <v>238</v>
      </c>
      <c r="BZ16" s="611"/>
      <c r="CA16" s="611"/>
      <c r="CB16" s="611"/>
      <c r="CC16" s="611"/>
      <c r="CD16" s="611"/>
      <c r="CE16" s="611"/>
      <c r="CF16" s="611"/>
      <c r="CG16" s="611"/>
      <c r="CH16" s="611"/>
      <c r="CI16" s="611"/>
      <c r="CJ16" s="611"/>
      <c r="CK16" s="611"/>
      <c r="CL16" s="612"/>
      <c r="CM16" s="613">
        <v>135504489</v>
      </c>
      <c r="CN16" s="614"/>
      <c r="CO16" s="614"/>
      <c r="CP16" s="614"/>
      <c r="CQ16" s="614"/>
      <c r="CR16" s="614"/>
      <c r="CS16" s="614"/>
      <c r="CT16" s="615"/>
      <c r="CU16" s="616">
        <v>21</v>
      </c>
      <c r="CV16" s="678"/>
      <c r="CW16" s="678"/>
      <c r="CX16" s="680"/>
      <c r="CY16" s="619">
        <v>5847834</v>
      </c>
      <c r="CZ16" s="614"/>
      <c r="DA16" s="614"/>
      <c r="DB16" s="614"/>
      <c r="DC16" s="614"/>
      <c r="DD16" s="614"/>
      <c r="DE16" s="614"/>
      <c r="DF16" s="614"/>
      <c r="DG16" s="614"/>
      <c r="DH16" s="614"/>
      <c r="DI16" s="614"/>
      <c r="DJ16" s="614"/>
      <c r="DK16" s="615"/>
      <c r="DL16" s="619">
        <v>104039210</v>
      </c>
      <c r="DM16" s="614"/>
      <c r="DN16" s="614"/>
      <c r="DO16" s="614"/>
      <c r="DP16" s="614"/>
      <c r="DQ16" s="614"/>
      <c r="DR16" s="614"/>
      <c r="DS16" s="614"/>
      <c r="DT16" s="614"/>
      <c r="DU16" s="614"/>
      <c r="DV16" s="614"/>
      <c r="DW16" s="614"/>
      <c r="DX16" s="697"/>
    </row>
    <row r="17" spans="2:128" ht="11.25" customHeight="1" x14ac:dyDescent="0.2">
      <c r="B17" s="610" t="s">
        <v>239</v>
      </c>
      <c r="C17" s="611"/>
      <c r="D17" s="611"/>
      <c r="E17" s="611"/>
      <c r="F17" s="611"/>
      <c r="G17" s="611"/>
      <c r="H17" s="611"/>
      <c r="I17" s="611"/>
      <c r="J17" s="611"/>
      <c r="K17" s="611"/>
      <c r="L17" s="611"/>
      <c r="M17" s="611"/>
      <c r="N17" s="611"/>
      <c r="O17" s="611"/>
      <c r="P17" s="611"/>
      <c r="Q17" s="612"/>
      <c r="R17" s="613">
        <v>526477</v>
      </c>
      <c r="S17" s="614"/>
      <c r="T17" s="614"/>
      <c r="U17" s="614"/>
      <c r="V17" s="614"/>
      <c r="W17" s="614"/>
      <c r="X17" s="614"/>
      <c r="Y17" s="615"/>
      <c r="Z17" s="677">
        <v>0.1</v>
      </c>
      <c r="AA17" s="677"/>
      <c r="AB17" s="677"/>
      <c r="AC17" s="677"/>
      <c r="AD17" s="672">
        <v>526477</v>
      </c>
      <c r="AE17" s="672"/>
      <c r="AF17" s="672"/>
      <c r="AG17" s="672"/>
      <c r="AH17" s="672"/>
      <c r="AI17" s="672"/>
      <c r="AJ17" s="672"/>
      <c r="AK17" s="672"/>
      <c r="AL17" s="616">
        <v>0.1</v>
      </c>
      <c r="AM17" s="678"/>
      <c r="AN17" s="678"/>
      <c r="AO17" s="679"/>
      <c r="AP17" s="610" t="s">
        <v>240</v>
      </c>
      <c r="AQ17" s="611"/>
      <c r="AR17" s="611"/>
      <c r="AS17" s="611"/>
      <c r="AT17" s="611"/>
      <c r="AU17" s="611"/>
      <c r="AV17" s="611"/>
      <c r="AW17" s="611"/>
      <c r="AX17" s="611"/>
      <c r="AY17" s="611"/>
      <c r="AZ17" s="611"/>
      <c r="BA17" s="611"/>
      <c r="BB17" s="611"/>
      <c r="BC17" s="612"/>
      <c r="BD17" s="613">
        <v>24359957</v>
      </c>
      <c r="BE17" s="614"/>
      <c r="BF17" s="614"/>
      <c r="BG17" s="614"/>
      <c r="BH17" s="614"/>
      <c r="BI17" s="614"/>
      <c r="BJ17" s="614"/>
      <c r="BK17" s="615"/>
      <c r="BL17" s="677">
        <v>14.6</v>
      </c>
      <c r="BM17" s="677"/>
      <c r="BN17" s="677"/>
      <c r="BO17" s="677"/>
      <c r="BP17" s="672" t="s">
        <v>135</v>
      </c>
      <c r="BQ17" s="672"/>
      <c r="BR17" s="672"/>
      <c r="BS17" s="672"/>
      <c r="BT17" s="672"/>
      <c r="BU17" s="672"/>
      <c r="BV17" s="672"/>
      <c r="BW17" s="673"/>
      <c r="BY17" s="610" t="s">
        <v>241</v>
      </c>
      <c r="BZ17" s="611"/>
      <c r="CA17" s="611"/>
      <c r="CB17" s="611"/>
      <c r="CC17" s="611"/>
      <c r="CD17" s="611"/>
      <c r="CE17" s="611"/>
      <c r="CF17" s="611"/>
      <c r="CG17" s="611"/>
      <c r="CH17" s="611"/>
      <c r="CI17" s="611"/>
      <c r="CJ17" s="611"/>
      <c r="CK17" s="611"/>
      <c r="CL17" s="612"/>
      <c r="CM17" s="613">
        <v>173462</v>
      </c>
      <c r="CN17" s="614"/>
      <c r="CO17" s="614"/>
      <c r="CP17" s="614"/>
      <c r="CQ17" s="614"/>
      <c r="CR17" s="614"/>
      <c r="CS17" s="614"/>
      <c r="CT17" s="615"/>
      <c r="CU17" s="616">
        <v>0</v>
      </c>
      <c r="CV17" s="678"/>
      <c r="CW17" s="678"/>
      <c r="CX17" s="680"/>
      <c r="CY17" s="619" t="s">
        <v>135</v>
      </c>
      <c r="CZ17" s="614"/>
      <c r="DA17" s="614"/>
      <c r="DB17" s="614"/>
      <c r="DC17" s="614"/>
      <c r="DD17" s="614"/>
      <c r="DE17" s="614"/>
      <c r="DF17" s="614"/>
      <c r="DG17" s="614"/>
      <c r="DH17" s="614"/>
      <c r="DI17" s="614"/>
      <c r="DJ17" s="614"/>
      <c r="DK17" s="615"/>
      <c r="DL17" s="619">
        <v>6439</v>
      </c>
      <c r="DM17" s="614"/>
      <c r="DN17" s="614"/>
      <c r="DO17" s="614"/>
      <c r="DP17" s="614"/>
      <c r="DQ17" s="614"/>
      <c r="DR17" s="614"/>
      <c r="DS17" s="614"/>
      <c r="DT17" s="614"/>
      <c r="DU17" s="614"/>
      <c r="DV17" s="614"/>
      <c r="DW17" s="614"/>
      <c r="DX17" s="697"/>
    </row>
    <row r="18" spans="2:128" ht="11.25" customHeight="1" x14ac:dyDescent="0.2">
      <c r="B18" s="610" t="s">
        <v>242</v>
      </c>
      <c r="C18" s="611"/>
      <c r="D18" s="611"/>
      <c r="E18" s="611"/>
      <c r="F18" s="611"/>
      <c r="G18" s="611"/>
      <c r="H18" s="611"/>
      <c r="I18" s="611"/>
      <c r="J18" s="611"/>
      <c r="K18" s="611"/>
      <c r="L18" s="611"/>
      <c r="M18" s="611"/>
      <c r="N18" s="611"/>
      <c r="O18" s="611"/>
      <c r="P18" s="611"/>
      <c r="Q18" s="612"/>
      <c r="R18" s="613">
        <v>109194</v>
      </c>
      <c r="S18" s="614"/>
      <c r="T18" s="614"/>
      <c r="U18" s="614"/>
      <c r="V18" s="614"/>
      <c r="W18" s="614"/>
      <c r="X18" s="614"/>
      <c r="Y18" s="615"/>
      <c r="Z18" s="677">
        <v>0</v>
      </c>
      <c r="AA18" s="677"/>
      <c r="AB18" s="677"/>
      <c r="AC18" s="677"/>
      <c r="AD18" s="672">
        <v>109194</v>
      </c>
      <c r="AE18" s="672"/>
      <c r="AF18" s="672"/>
      <c r="AG18" s="672"/>
      <c r="AH18" s="672"/>
      <c r="AI18" s="672"/>
      <c r="AJ18" s="672"/>
      <c r="AK18" s="672"/>
      <c r="AL18" s="616">
        <v>0</v>
      </c>
      <c r="AM18" s="678"/>
      <c r="AN18" s="678"/>
      <c r="AO18" s="679"/>
      <c r="AP18" s="610" t="s">
        <v>243</v>
      </c>
      <c r="AQ18" s="611"/>
      <c r="AR18" s="611"/>
      <c r="AS18" s="611"/>
      <c r="AT18" s="611"/>
      <c r="AU18" s="611"/>
      <c r="AV18" s="611"/>
      <c r="AW18" s="611"/>
      <c r="AX18" s="611"/>
      <c r="AY18" s="611"/>
      <c r="AZ18" s="611"/>
      <c r="BA18" s="611"/>
      <c r="BB18" s="611"/>
      <c r="BC18" s="612"/>
      <c r="BD18" s="613">
        <v>47414416</v>
      </c>
      <c r="BE18" s="614"/>
      <c r="BF18" s="614"/>
      <c r="BG18" s="614"/>
      <c r="BH18" s="614"/>
      <c r="BI18" s="614"/>
      <c r="BJ18" s="614"/>
      <c r="BK18" s="615"/>
      <c r="BL18" s="677">
        <v>28.5</v>
      </c>
      <c r="BM18" s="677"/>
      <c r="BN18" s="677"/>
      <c r="BO18" s="677"/>
      <c r="BP18" s="672" t="s">
        <v>135</v>
      </c>
      <c r="BQ18" s="672"/>
      <c r="BR18" s="672"/>
      <c r="BS18" s="672"/>
      <c r="BT18" s="672"/>
      <c r="BU18" s="672"/>
      <c r="BV18" s="672"/>
      <c r="BW18" s="673"/>
      <c r="BY18" s="610" t="s">
        <v>244</v>
      </c>
      <c r="BZ18" s="611"/>
      <c r="CA18" s="611"/>
      <c r="CB18" s="611"/>
      <c r="CC18" s="611"/>
      <c r="CD18" s="611"/>
      <c r="CE18" s="611"/>
      <c r="CF18" s="611"/>
      <c r="CG18" s="611"/>
      <c r="CH18" s="611"/>
      <c r="CI18" s="611"/>
      <c r="CJ18" s="611"/>
      <c r="CK18" s="611"/>
      <c r="CL18" s="612"/>
      <c r="CM18" s="613">
        <v>114778834</v>
      </c>
      <c r="CN18" s="614"/>
      <c r="CO18" s="614"/>
      <c r="CP18" s="614"/>
      <c r="CQ18" s="614"/>
      <c r="CR18" s="614"/>
      <c r="CS18" s="614"/>
      <c r="CT18" s="615"/>
      <c r="CU18" s="616">
        <v>17.8</v>
      </c>
      <c r="CV18" s="678"/>
      <c r="CW18" s="678"/>
      <c r="CX18" s="680"/>
      <c r="CY18" s="619" t="s">
        <v>215</v>
      </c>
      <c r="CZ18" s="614"/>
      <c r="DA18" s="614"/>
      <c r="DB18" s="614"/>
      <c r="DC18" s="614"/>
      <c r="DD18" s="614"/>
      <c r="DE18" s="614"/>
      <c r="DF18" s="614"/>
      <c r="DG18" s="614"/>
      <c r="DH18" s="614"/>
      <c r="DI18" s="614"/>
      <c r="DJ18" s="614"/>
      <c r="DK18" s="615"/>
      <c r="DL18" s="619">
        <v>111064451</v>
      </c>
      <c r="DM18" s="614"/>
      <c r="DN18" s="614"/>
      <c r="DO18" s="614"/>
      <c r="DP18" s="614"/>
      <c r="DQ18" s="614"/>
      <c r="DR18" s="614"/>
      <c r="DS18" s="614"/>
      <c r="DT18" s="614"/>
      <c r="DU18" s="614"/>
      <c r="DV18" s="614"/>
      <c r="DW18" s="614"/>
      <c r="DX18" s="697"/>
    </row>
    <row r="19" spans="2:128" ht="11.25" customHeight="1" x14ac:dyDescent="0.2">
      <c r="B19" s="610" t="s">
        <v>245</v>
      </c>
      <c r="C19" s="611"/>
      <c r="D19" s="611"/>
      <c r="E19" s="611"/>
      <c r="F19" s="611"/>
      <c r="G19" s="611"/>
      <c r="H19" s="611"/>
      <c r="I19" s="611"/>
      <c r="J19" s="611"/>
      <c r="K19" s="611"/>
      <c r="L19" s="611"/>
      <c r="M19" s="611"/>
      <c r="N19" s="611"/>
      <c r="O19" s="611"/>
      <c r="P19" s="611"/>
      <c r="Q19" s="612"/>
      <c r="R19" s="613">
        <v>805462</v>
      </c>
      <c r="S19" s="614"/>
      <c r="T19" s="614"/>
      <c r="U19" s="614"/>
      <c r="V19" s="614"/>
      <c r="W19" s="614"/>
      <c r="X19" s="614"/>
      <c r="Y19" s="615"/>
      <c r="Z19" s="677">
        <v>0.1</v>
      </c>
      <c r="AA19" s="677"/>
      <c r="AB19" s="677"/>
      <c r="AC19" s="677"/>
      <c r="AD19" s="672">
        <v>805462</v>
      </c>
      <c r="AE19" s="672"/>
      <c r="AF19" s="672"/>
      <c r="AG19" s="672"/>
      <c r="AH19" s="672"/>
      <c r="AI19" s="672"/>
      <c r="AJ19" s="672"/>
      <c r="AK19" s="672"/>
      <c r="AL19" s="616">
        <v>0.2</v>
      </c>
      <c r="AM19" s="678"/>
      <c r="AN19" s="678"/>
      <c r="AO19" s="679"/>
      <c r="AP19" s="610" t="s">
        <v>246</v>
      </c>
      <c r="AQ19" s="611"/>
      <c r="AR19" s="611"/>
      <c r="AS19" s="611"/>
      <c r="AT19" s="611"/>
      <c r="AU19" s="611"/>
      <c r="AV19" s="611"/>
      <c r="AW19" s="611"/>
      <c r="AX19" s="611"/>
      <c r="AY19" s="611"/>
      <c r="AZ19" s="611"/>
      <c r="BA19" s="611"/>
      <c r="BB19" s="611"/>
      <c r="BC19" s="612"/>
      <c r="BD19" s="613">
        <v>2188094</v>
      </c>
      <c r="BE19" s="614"/>
      <c r="BF19" s="614"/>
      <c r="BG19" s="614"/>
      <c r="BH19" s="614"/>
      <c r="BI19" s="614"/>
      <c r="BJ19" s="614"/>
      <c r="BK19" s="615"/>
      <c r="BL19" s="677">
        <v>1.3</v>
      </c>
      <c r="BM19" s="677"/>
      <c r="BN19" s="677"/>
      <c r="BO19" s="677"/>
      <c r="BP19" s="672" t="s">
        <v>117</v>
      </c>
      <c r="BQ19" s="672"/>
      <c r="BR19" s="672"/>
      <c r="BS19" s="672"/>
      <c r="BT19" s="672"/>
      <c r="BU19" s="672"/>
      <c r="BV19" s="672"/>
      <c r="BW19" s="673"/>
      <c r="BY19" s="610" t="s">
        <v>247</v>
      </c>
      <c r="BZ19" s="611"/>
      <c r="CA19" s="611"/>
      <c r="CB19" s="611"/>
      <c r="CC19" s="611"/>
      <c r="CD19" s="611"/>
      <c r="CE19" s="611"/>
      <c r="CF19" s="611"/>
      <c r="CG19" s="611"/>
      <c r="CH19" s="611"/>
      <c r="CI19" s="611"/>
      <c r="CJ19" s="611"/>
      <c r="CK19" s="611"/>
      <c r="CL19" s="612"/>
      <c r="CM19" s="613" t="s">
        <v>135</v>
      </c>
      <c r="CN19" s="614"/>
      <c r="CO19" s="614"/>
      <c r="CP19" s="614"/>
      <c r="CQ19" s="614"/>
      <c r="CR19" s="614"/>
      <c r="CS19" s="614"/>
      <c r="CT19" s="615"/>
      <c r="CU19" s="616" t="s">
        <v>135</v>
      </c>
      <c r="CV19" s="678"/>
      <c r="CW19" s="678"/>
      <c r="CX19" s="680"/>
      <c r="CY19" s="619" t="s">
        <v>135</v>
      </c>
      <c r="CZ19" s="614"/>
      <c r="DA19" s="614"/>
      <c r="DB19" s="614"/>
      <c r="DC19" s="614"/>
      <c r="DD19" s="614"/>
      <c r="DE19" s="614"/>
      <c r="DF19" s="614"/>
      <c r="DG19" s="614"/>
      <c r="DH19" s="614"/>
      <c r="DI19" s="614"/>
      <c r="DJ19" s="614"/>
      <c r="DK19" s="615"/>
      <c r="DL19" s="619" t="s">
        <v>135</v>
      </c>
      <c r="DM19" s="614"/>
      <c r="DN19" s="614"/>
      <c r="DO19" s="614"/>
      <c r="DP19" s="614"/>
      <c r="DQ19" s="614"/>
      <c r="DR19" s="614"/>
      <c r="DS19" s="614"/>
      <c r="DT19" s="614"/>
      <c r="DU19" s="614"/>
      <c r="DV19" s="614"/>
      <c r="DW19" s="614"/>
      <c r="DX19" s="697"/>
    </row>
    <row r="20" spans="2:128" ht="11.25" customHeight="1" x14ac:dyDescent="0.2">
      <c r="B20" s="610" t="s">
        <v>248</v>
      </c>
      <c r="C20" s="611"/>
      <c r="D20" s="611"/>
      <c r="E20" s="611"/>
      <c r="F20" s="611"/>
      <c r="G20" s="611"/>
      <c r="H20" s="611"/>
      <c r="I20" s="611"/>
      <c r="J20" s="611"/>
      <c r="K20" s="611"/>
      <c r="L20" s="611"/>
      <c r="M20" s="611"/>
      <c r="N20" s="611"/>
      <c r="O20" s="611"/>
      <c r="P20" s="611"/>
      <c r="Q20" s="612"/>
      <c r="R20" s="613">
        <v>220529779</v>
      </c>
      <c r="S20" s="614"/>
      <c r="T20" s="614"/>
      <c r="U20" s="614"/>
      <c r="V20" s="614"/>
      <c r="W20" s="614"/>
      <c r="X20" s="614"/>
      <c r="Y20" s="615"/>
      <c r="Z20" s="677">
        <v>33.1</v>
      </c>
      <c r="AA20" s="677"/>
      <c r="AB20" s="677"/>
      <c r="AC20" s="677"/>
      <c r="AD20" s="672">
        <v>211562275</v>
      </c>
      <c r="AE20" s="672"/>
      <c r="AF20" s="672"/>
      <c r="AG20" s="672"/>
      <c r="AH20" s="672"/>
      <c r="AI20" s="672"/>
      <c r="AJ20" s="672"/>
      <c r="AK20" s="672"/>
      <c r="AL20" s="616">
        <v>59</v>
      </c>
      <c r="AM20" s="678"/>
      <c r="AN20" s="678"/>
      <c r="AO20" s="679"/>
      <c r="AP20" s="681" t="s">
        <v>249</v>
      </c>
      <c r="AQ20" s="682"/>
      <c r="AR20" s="682"/>
      <c r="AS20" s="682"/>
      <c r="AT20" s="682"/>
      <c r="AU20" s="682"/>
      <c r="AV20" s="682"/>
      <c r="AW20" s="682"/>
      <c r="AX20" s="682"/>
      <c r="AY20" s="682"/>
      <c r="AZ20" s="682"/>
      <c r="BA20" s="682"/>
      <c r="BB20" s="682"/>
      <c r="BC20" s="683"/>
      <c r="BD20" s="613">
        <v>1627562</v>
      </c>
      <c r="BE20" s="614"/>
      <c r="BF20" s="614"/>
      <c r="BG20" s="614"/>
      <c r="BH20" s="614"/>
      <c r="BI20" s="614"/>
      <c r="BJ20" s="614"/>
      <c r="BK20" s="615"/>
      <c r="BL20" s="677">
        <v>1</v>
      </c>
      <c r="BM20" s="677"/>
      <c r="BN20" s="677"/>
      <c r="BO20" s="677"/>
      <c r="BP20" s="672" t="s">
        <v>135</v>
      </c>
      <c r="BQ20" s="672"/>
      <c r="BR20" s="672"/>
      <c r="BS20" s="672"/>
      <c r="BT20" s="672"/>
      <c r="BU20" s="672"/>
      <c r="BV20" s="672"/>
      <c r="BW20" s="673"/>
      <c r="BY20" s="681" t="s">
        <v>250</v>
      </c>
      <c r="BZ20" s="682"/>
      <c r="CA20" s="682"/>
      <c r="CB20" s="682"/>
      <c r="CC20" s="682"/>
      <c r="CD20" s="682"/>
      <c r="CE20" s="682"/>
      <c r="CF20" s="682"/>
      <c r="CG20" s="682"/>
      <c r="CH20" s="682"/>
      <c r="CI20" s="682"/>
      <c r="CJ20" s="682"/>
      <c r="CK20" s="682"/>
      <c r="CL20" s="683"/>
      <c r="CM20" s="613" t="s">
        <v>135</v>
      </c>
      <c r="CN20" s="614"/>
      <c r="CO20" s="614"/>
      <c r="CP20" s="614"/>
      <c r="CQ20" s="614"/>
      <c r="CR20" s="614"/>
      <c r="CS20" s="614"/>
      <c r="CT20" s="615"/>
      <c r="CU20" s="616" t="s">
        <v>212</v>
      </c>
      <c r="CV20" s="678"/>
      <c r="CW20" s="678"/>
      <c r="CX20" s="680"/>
      <c r="CY20" s="619" t="s">
        <v>135</v>
      </c>
      <c r="CZ20" s="614"/>
      <c r="DA20" s="614"/>
      <c r="DB20" s="614"/>
      <c r="DC20" s="614"/>
      <c r="DD20" s="614"/>
      <c r="DE20" s="614"/>
      <c r="DF20" s="614"/>
      <c r="DG20" s="614"/>
      <c r="DH20" s="614"/>
      <c r="DI20" s="614"/>
      <c r="DJ20" s="614"/>
      <c r="DK20" s="615"/>
      <c r="DL20" s="619" t="s">
        <v>215</v>
      </c>
      <c r="DM20" s="614"/>
      <c r="DN20" s="614"/>
      <c r="DO20" s="614"/>
      <c r="DP20" s="614"/>
      <c r="DQ20" s="614"/>
      <c r="DR20" s="614"/>
      <c r="DS20" s="614"/>
      <c r="DT20" s="614"/>
      <c r="DU20" s="614"/>
      <c r="DV20" s="614"/>
      <c r="DW20" s="614"/>
      <c r="DX20" s="697"/>
    </row>
    <row r="21" spans="2:128" ht="11.25" customHeight="1" x14ac:dyDescent="0.2">
      <c r="B21" s="610" t="s">
        <v>251</v>
      </c>
      <c r="C21" s="611"/>
      <c r="D21" s="611"/>
      <c r="E21" s="611"/>
      <c r="F21" s="611"/>
      <c r="G21" s="611"/>
      <c r="H21" s="611"/>
      <c r="I21" s="611"/>
      <c r="J21" s="611"/>
      <c r="K21" s="611"/>
      <c r="L21" s="611"/>
      <c r="M21" s="611"/>
      <c r="N21" s="611"/>
      <c r="O21" s="611"/>
      <c r="P21" s="611"/>
      <c r="Q21" s="612"/>
      <c r="R21" s="613">
        <v>211562275</v>
      </c>
      <c r="S21" s="614"/>
      <c r="T21" s="614"/>
      <c r="U21" s="614"/>
      <c r="V21" s="614"/>
      <c r="W21" s="614"/>
      <c r="X21" s="614"/>
      <c r="Y21" s="615"/>
      <c r="Z21" s="616">
        <v>31.8</v>
      </c>
      <c r="AA21" s="678"/>
      <c r="AB21" s="678"/>
      <c r="AC21" s="680"/>
      <c r="AD21" s="619">
        <v>211562275</v>
      </c>
      <c r="AE21" s="614"/>
      <c r="AF21" s="614"/>
      <c r="AG21" s="614"/>
      <c r="AH21" s="614"/>
      <c r="AI21" s="614"/>
      <c r="AJ21" s="614"/>
      <c r="AK21" s="615"/>
      <c r="AL21" s="616">
        <v>59</v>
      </c>
      <c r="AM21" s="678"/>
      <c r="AN21" s="678"/>
      <c r="AO21" s="679"/>
      <c r="AP21" s="681" t="s">
        <v>252</v>
      </c>
      <c r="AQ21" s="682"/>
      <c r="AR21" s="682"/>
      <c r="AS21" s="682"/>
      <c r="AT21" s="682"/>
      <c r="AU21" s="682"/>
      <c r="AV21" s="682"/>
      <c r="AW21" s="682"/>
      <c r="AX21" s="682"/>
      <c r="AY21" s="682"/>
      <c r="AZ21" s="682"/>
      <c r="BA21" s="682"/>
      <c r="BB21" s="682"/>
      <c r="BC21" s="683"/>
      <c r="BD21" s="613">
        <v>145989</v>
      </c>
      <c r="BE21" s="614"/>
      <c r="BF21" s="614"/>
      <c r="BG21" s="614"/>
      <c r="BH21" s="614"/>
      <c r="BI21" s="614"/>
      <c r="BJ21" s="614"/>
      <c r="BK21" s="615"/>
      <c r="BL21" s="677">
        <v>0.1</v>
      </c>
      <c r="BM21" s="677"/>
      <c r="BN21" s="677"/>
      <c r="BO21" s="677"/>
      <c r="BP21" s="672" t="s">
        <v>117</v>
      </c>
      <c r="BQ21" s="672"/>
      <c r="BR21" s="672"/>
      <c r="BS21" s="672"/>
      <c r="BT21" s="672"/>
      <c r="BU21" s="672"/>
      <c r="BV21" s="672"/>
      <c r="BW21" s="673"/>
      <c r="BY21" s="681" t="s">
        <v>253</v>
      </c>
      <c r="BZ21" s="682"/>
      <c r="CA21" s="682"/>
      <c r="CB21" s="682"/>
      <c r="CC21" s="682"/>
      <c r="CD21" s="682"/>
      <c r="CE21" s="682"/>
      <c r="CF21" s="682"/>
      <c r="CG21" s="682"/>
      <c r="CH21" s="682"/>
      <c r="CI21" s="682"/>
      <c r="CJ21" s="682"/>
      <c r="CK21" s="682"/>
      <c r="CL21" s="683"/>
      <c r="CM21" s="613">
        <v>110306</v>
      </c>
      <c r="CN21" s="614"/>
      <c r="CO21" s="614"/>
      <c r="CP21" s="614"/>
      <c r="CQ21" s="614"/>
      <c r="CR21" s="614"/>
      <c r="CS21" s="614"/>
      <c r="CT21" s="615"/>
      <c r="CU21" s="616">
        <v>0</v>
      </c>
      <c r="CV21" s="678"/>
      <c r="CW21" s="678"/>
      <c r="CX21" s="680"/>
      <c r="CY21" s="619" t="s">
        <v>215</v>
      </c>
      <c r="CZ21" s="614"/>
      <c r="DA21" s="614"/>
      <c r="DB21" s="614"/>
      <c r="DC21" s="614"/>
      <c r="DD21" s="614"/>
      <c r="DE21" s="614"/>
      <c r="DF21" s="614"/>
      <c r="DG21" s="614"/>
      <c r="DH21" s="614"/>
      <c r="DI21" s="614"/>
      <c r="DJ21" s="614"/>
      <c r="DK21" s="615"/>
      <c r="DL21" s="619">
        <v>110306</v>
      </c>
      <c r="DM21" s="614"/>
      <c r="DN21" s="614"/>
      <c r="DO21" s="614"/>
      <c r="DP21" s="614"/>
      <c r="DQ21" s="614"/>
      <c r="DR21" s="614"/>
      <c r="DS21" s="614"/>
      <c r="DT21" s="614"/>
      <c r="DU21" s="614"/>
      <c r="DV21" s="614"/>
      <c r="DW21" s="614"/>
      <c r="DX21" s="697"/>
    </row>
    <row r="22" spans="2:128" ht="11.25" customHeight="1" x14ac:dyDescent="0.2">
      <c r="B22" s="610" t="s">
        <v>254</v>
      </c>
      <c r="C22" s="611"/>
      <c r="D22" s="611"/>
      <c r="E22" s="611"/>
      <c r="F22" s="611"/>
      <c r="G22" s="611"/>
      <c r="H22" s="611"/>
      <c r="I22" s="611"/>
      <c r="J22" s="611"/>
      <c r="K22" s="611"/>
      <c r="L22" s="611"/>
      <c r="M22" s="611"/>
      <c r="N22" s="611"/>
      <c r="O22" s="611"/>
      <c r="P22" s="611"/>
      <c r="Q22" s="612"/>
      <c r="R22" s="613">
        <v>3955807</v>
      </c>
      <c r="S22" s="614"/>
      <c r="T22" s="614"/>
      <c r="U22" s="614"/>
      <c r="V22" s="614"/>
      <c r="W22" s="614"/>
      <c r="X22" s="614"/>
      <c r="Y22" s="615"/>
      <c r="Z22" s="616">
        <v>0.6</v>
      </c>
      <c r="AA22" s="678"/>
      <c r="AB22" s="678"/>
      <c r="AC22" s="680"/>
      <c r="AD22" s="619" t="s">
        <v>117</v>
      </c>
      <c r="AE22" s="614"/>
      <c r="AF22" s="614"/>
      <c r="AG22" s="614"/>
      <c r="AH22" s="614"/>
      <c r="AI22" s="614"/>
      <c r="AJ22" s="614"/>
      <c r="AK22" s="615"/>
      <c r="AL22" s="616" t="s">
        <v>212</v>
      </c>
      <c r="AM22" s="678"/>
      <c r="AN22" s="678"/>
      <c r="AO22" s="679"/>
      <c r="AP22" s="681" t="s">
        <v>255</v>
      </c>
      <c r="AQ22" s="682"/>
      <c r="AR22" s="682"/>
      <c r="AS22" s="682"/>
      <c r="AT22" s="682"/>
      <c r="AU22" s="682"/>
      <c r="AV22" s="682"/>
      <c r="AW22" s="682"/>
      <c r="AX22" s="682"/>
      <c r="AY22" s="682"/>
      <c r="AZ22" s="682"/>
      <c r="BA22" s="682"/>
      <c r="BB22" s="682"/>
      <c r="BC22" s="683"/>
      <c r="BD22" s="613">
        <v>1130131</v>
      </c>
      <c r="BE22" s="614"/>
      <c r="BF22" s="614"/>
      <c r="BG22" s="614"/>
      <c r="BH22" s="614"/>
      <c r="BI22" s="614"/>
      <c r="BJ22" s="614"/>
      <c r="BK22" s="615"/>
      <c r="BL22" s="677">
        <v>0.7</v>
      </c>
      <c r="BM22" s="677"/>
      <c r="BN22" s="677"/>
      <c r="BO22" s="677"/>
      <c r="BP22" s="672" t="s">
        <v>117</v>
      </c>
      <c r="BQ22" s="672"/>
      <c r="BR22" s="672"/>
      <c r="BS22" s="672"/>
      <c r="BT22" s="672"/>
      <c r="BU22" s="672"/>
      <c r="BV22" s="672"/>
      <c r="BW22" s="673"/>
      <c r="BY22" s="681" t="s">
        <v>256</v>
      </c>
      <c r="BZ22" s="682"/>
      <c r="CA22" s="682"/>
      <c r="CB22" s="682"/>
      <c r="CC22" s="682"/>
      <c r="CD22" s="682"/>
      <c r="CE22" s="682"/>
      <c r="CF22" s="682"/>
      <c r="CG22" s="682"/>
      <c r="CH22" s="682"/>
      <c r="CI22" s="682"/>
      <c r="CJ22" s="682"/>
      <c r="CK22" s="682"/>
      <c r="CL22" s="683"/>
      <c r="CM22" s="613">
        <v>259529</v>
      </c>
      <c r="CN22" s="614"/>
      <c r="CO22" s="614"/>
      <c r="CP22" s="614"/>
      <c r="CQ22" s="614"/>
      <c r="CR22" s="614"/>
      <c r="CS22" s="614"/>
      <c r="CT22" s="615"/>
      <c r="CU22" s="616">
        <v>0</v>
      </c>
      <c r="CV22" s="678"/>
      <c r="CW22" s="678"/>
      <c r="CX22" s="680"/>
      <c r="CY22" s="619" t="s">
        <v>212</v>
      </c>
      <c r="CZ22" s="614"/>
      <c r="DA22" s="614"/>
      <c r="DB22" s="614"/>
      <c r="DC22" s="614"/>
      <c r="DD22" s="614"/>
      <c r="DE22" s="614"/>
      <c r="DF22" s="614"/>
      <c r="DG22" s="614"/>
      <c r="DH22" s="614"/>
      <c r="DI22" s="614"/>
      <c r="DJ22" s="614"/>
      <c r="DK22" s="615"/>
      <c r="DL22" s="619">
        <v>259529</v>
      </c>
      <c r="DM22" s="614"/>
      <c r="DN22" s="614"/>
      <c r="DO22" s="614"/>
      <c r="DP22" s="614"/>
      <c r="DQ22" s="614"/>
      <c r="DR22" s="614"/>
      <c r="DS22" s="614"/>
      <c r="DT22" s="614"/>
      <c r="DU22" s="614"/>
      <c r="DV22" s="614"/>
      <c r="DW22" s="614"/>
      <c r="DX22" s="697"/>
    </row>
    <row r="23" spans="2:128" ht="11.25" customHeight="1" x14ac:dyDescent="0.2">
      <c r="B23" s="610" t="s">
        <v>257</v>
      </c>
      <c r="C23" s="611"/>
      <c r="D23" s="611"/>
      <c r="E23" s="611"/>
      <c r="F23" s="611"/>
      <c r="G23" s="611"/>
      <c r="H23" s="611"/>
      <c r="I23" s="611"/>
      <c r="J23" s="611"/>
      <c r="K23" s="611"/>
      <c r="L23" s="611"/>
      <c r="M23" s="611"/>
      <c r="N23" s="611"/>
      <c r="O23" s="611"/>
      <c r="P23" s="611"/>
      <c r="Q23" s="612"/>
      <c r="R23" s="613">
        <v>5011697</v>
      </c>
      <c r="S23" s="614"/>
      <c r="T23" s="614"/>
      <c r="U23" s="614"/>
      <c r="V23" s="614"/>
      <c r="W23" s="614"/>
      <c r="X23" s="614"/>
      <c r="Y23" s="615"/>
      <c r="Z23" s="616">
        <v>0.8</v>
      </c>
      <c r="AA23" s="678"/>
      <c r="AB23" s="678"/>
      <c r="AC23" s="680"/>
      <c r="AD23" s="619" t="s">
        <v>135</v>
      </c>
      <c r="AE23" s="614"/>
      <c r="AF23" s="614"/>
      <c r="AG23" s="614"/>
      <c r="AH23" s="614"/>
      <c r="AI23" s="614"/>
      <c r="AJ23" s="614"/>
      <c r="AK23" s="615"/>
      <c r="AL23" s="616" t="s">
        <v>117</v>
      </c>
      <c r="AM23" s="678"/>
      <c r="AN23" s="678"/>
      <c r="AO23" s="679"/>
      <c r="AP23" s="681" t="s">
        <v>258</v>
      </c>
      <c r="AQ23" s="682"/>
      <c r="AR23" s="682"/>
      <c r="AS23" s="682"/>
      <c r="AT23" s="682"/>
      <c r="AU23" s="682"/>
      <c r="AV23" s="682"/>
      <c r="AW23" s="682"/>
      <c r="AX23" s="682"/>
      <c r="AY23" s="682"/>
      <c r="AZ23" s="682"/>
      <c r="BA23" s="682"/>
      <c r="BB23" s="682"/>
      <c r="BC23" s="683"/>
      <c r="BD23" s="613">
        <v>13331154</v>
      </c>
      <c r="BE23" s="614"/>
      <c r="BF23" s="614"/>
      <c r="BG23" s="614"/>
      <c r="BH23" s="614"/>
      <c r="BI23" s="614"/>
      <c r="BJ23" s="614"/>
      <c r="BK23" s="615"/>
      <c r="BL23" s="677">
        <v>8</v>
      </c>
      <c r="BM23" s="677"/>
      <c r="BN23" s="677"/>
      <c r="BO23" s="677"/>
      <c r="BP23" s="672" t="s">
        <v>135</v>
      </c>
      <c r="BQ23" s="672"/>
      <c r="BR23" s="672"/>
      <c r="BS23" s="672"/>
      <c r="BT23" s="672"/>
      <c r="BU23" s="672"/>
      <c r="BV23" s="672"/>
      <c r="BW23" s="673"/>
      <c r="BY23" s="681" t="s">
        <v>259</v>
      </c>
      <c r="BZ23" s="682"/>
      <c r="CA23" s="682"/>
      <c r="CB23" s="682"/>
      <c r="CC23" s="682"/>
      <c r="CD23" s="682"/>
      <c r="CE23" s="682"/>
      <c r="CF23" s="682"/>
      <c r="CG23" s="682"/>
      <c r="CH23" s="682"/>
      <c r="CI23" s="682"/>
      <c r="CJ23" s="682"/>
      <c r="CK23" s="682"/>
      <c r="CL23" s="683"/>
      <c r="CM23" s="613">
        <v>143626</v>
      </c>
      <c r="CN23" s="614"/>
      <c r="CO23" s="614"/>
      <c r="CP23" s="614"/>
      <c r="CQ23" s="614"/>
      <c r="CR23" s="614"/>
      <c r="CS23" s="614"/>
      <c r="CT23" s="615"/>
      <c r="CU23" s="616">
        <v>0</v>
      </c>
      <c r="CV23" s="678"/>
      <c r="CW23" s="678"/>
      <c r="CX23" s="680"/>
      <c r="CY23" s="619" t="s">
        <v>212</v>
      </c>
      <c r="CZ23" s="614"/>
      <c r="DA23" s="614"/>
      <c r="DB23" s="614"/>
      <c r="DC23" s="614"/>
      <c r="DD23" s="614"/>
      <c r="DE23" s="614"/>
      <c r="DF23" s="614"/>
      <c r="DG23" s="614"/>
      <c r="DH23" s="614"/>
      <c r="DI23" s="614"/>
      <c r="DJ23" s="614"/>
      <c r="DK23" s="615"/>
      <c r="DL23" s="619">
        <v>143626</v>
      </c>
      <c r="DM23" s="614"/>
      <c r="DN23" s="614"/>
      <c r="DO23" s="614"/>
      <c r="DP23" s="614"/>
      <c r="DQ23" s="614"/>
      <c r="DR23" s="614"/>
      <c r="DS23" s="614"/>
      <c r="DT23" s="614"/>
      <c r="DU23" s="614"/>
      <c r="DV23" s="614"/>
      <c r="DW23" s="614"/>
      <c r="DX23" s="697"/>
    </row>
    <row r="24" spans="2:128" ht="11.25" customHeight="1" x14ac:dyDescent="0.2">
      <c r="B24" s="610" t="s">
        <v>260</v>
      </c>
      <c r="C24" s="611"/>
      <c r="D24" s="611"/>
      <c r="E24" s="611"/>
      <c r="F24" s="611"/>
      <c r="G24" s="611"/>
      <c r="H24" s="611"/>
      <c r="I24" s="611"/>
      <c r="J24" s="611"/>
      <c r="K24" s="611"/>
      <c r="L24" s="611"/>
      <c r="M24" s="611"/>
      <c r="N24" s="611"/>
      <c r="O24" s="611"/>
      <c r="P24" s="611"/>
      <c r="Q24" s="612"/>
      <c r="R24" s="613">
        <v>411367530</v>
      </c>
      <c r="S24" s="614"/>
      <c r="T24" s="614"/>
      <c r="U24" s="614"/>
      <c r="V24" s="614"/>
      <c r="W24" s="614"/>
      <c r="X24" s="614"/>
      <c r="Y24" s="615"/>
      <c r="Z24" s="616">
        <v>61.8</v>
      </c>
      <c r="AA24" s="678"/>
      <c r="AB24" s="678"/>
      <c r="AC24" s="680"/>
      <c r="AD24" s="619">
        <v>357689511</v>
      </c>
      <c r="AE24" s="614"/>
      <c r="AF24" s="614"/>
      <c r="AG24" s="614"/>
      <c r="AH24" s="614"/>
      <c r="AI24" s="614"/>
      <c r="AJ24" s="614"/>
      <c r="AK24" s="615"/>
      <c r="AL24" s="616">
        <v>99.7</v>
      </c>
      <c r="AM24" s="678"/>
      <c r="AN24" s="678"/>
      <c r="AO24" s="679"/>
      <c r="AP24" s="681" t="s">
        <v>261</v>
      </c>
      <c r="AQ24" s="682"/>
      <c r="AR24" s="682"/>
      <c r="AS24" s="682"/>
      <c r="AT24" s="682"/>
      <c r="AU24" s="682"/>
      <c r="AV24" s="682"/>
      <c r="AW24" s="682"/>
      <c r="AX24" s="682"/>
      <c r="AY24" s="682"/>
      <c r="AZ24" s="682"/>
      <c r="BA24" s="682"/>
      <c r="BB24" s="682"/>
      <c r="BC24" s="683"/>
      <c r="BD24" s="613">
        <v>16982032</v>
      </c>
      <c r="BE24" s="614"/>
      <c r="BF24" s="614"/>
      <c r="BG24" s="614"/>
      <c r="BH24" s="614"/>
      <c r="BI24" s="614"/>
      <c r="BJ24" s="614"/>
      <c r="BK24" s="615"/>
      <c r="BL24" s="677">
        <v>10.199999999999999</v>
      </c>
      <c r="BM24" s="677"/>
      <c r="BN24" s="677"/>
      <c r="BO24" s="677"/>
      <c r="BP24" s="672" t="s">
        <v>212</v>
      </c>
      <c r="BQ24" s="672"/>
      <c r="BR24" s="672"/>
      <c r="BS24" s="672"/>
      <c r="BT24" s="672"/>
      <c r="BU24" s="672"/>
      <c r="BV24" s="672"/>
      <c r="BW24" s="673"/>
      <c r="BY24" s="681" t="s">
        <v>262</v>
      </c>
      <c r="BZ24" s="682"/>
      <c r="CA24" s="682"/>
      <c r="CB24" s="682"/>
      <c r="CC24" s="682"/>
      <c r="CD24" s="682"/>
      <c r="CE24" s="682"/>
      <c r="CF24" s="682"/>
      <c r="CG24" s="682"/>
      <c r="CH24" s="682"/>
      <c r="CI24" s="682"/>
      <c r="CJ24" s="682"/>
      <c r="CK24" s="682"/>
      <c r="CL24" s="683"/>
      <c r="CM24" s="613" t="s">
        <v>135</v>
      </c>
      <c r="CN24" s="614"/>
      <c r="CO24" s="614"/>
      <c r="CP24" s="614"/>
      <c r="CQ24" s="614"/>
      <c r="CR24" s="614"/>
      <c r="CS24" s="614"/>
      <c r="CT24" s="615"/>
      <c r="CU24" s="616" t="s">
        <v>135</v>
      </c>
      <c r="CV24" s="678"/>
      <c r="CW24" s="678"/>
      <c r="CX24" s="680"/>
      <c r="CY24" s="619" t="s">
        <v>212</v>
      </c>
      <c r="CZ24" s="614"/>
      <c r="DA24" s="614"/>
      <c r="DB24" s="614"/>
      <c r="DC24" s="614"/>
      <c r="DD24" s="614"/>
      <c r="DE24" s="614"/>
      <c r="DF24" s="614"/>
      <c r="DG24" s="614"/>
      <c r="DH24" s="614"/>
      <c r="DI24" s="614"/>
      <c r="DJ24" s="614"/>
      <c r="DK24" s="615"/>
      <c r="DL24" s="619" t="s">
        <v>212</v>
      </c>
      <c r="DM24" s="614"/>
      <c r="DN24" s="614"/>
      <c r="DO24" s="614"/>
      <c r="DP24" s="614"/>
      <c r="DQ24" s="614"/>
      <c r="DR24" s="614"/>
      <c r="DS24" s="614"/>
      <c r="DT24" s="614"/>
      <c r="DU24" s="614"/>
      <c r="DV24" s="614"/>
      <c r="DW24" s="614"/>
      <c r="DX24" s="697"/>
    </row>
    <row r="25" spans="2:128" ht="11.25" customHeight="1" x14ac:dyDescent="0.2">
      <c r="B25" s="610" t="s">
        <v>263</v>
      </c>
      <c r="C25" s="611"/>
      <c r="D25" s="611"/>
      <c r="E25" s="611"/>
      <c r="F25" s="611"/>
      <c r="G25" s="611"/>
      <c r="H25" s="611"/>
      <c r="I25" s="611"/>
      <c r="J25" s="611"/>
      <c r="K25" s="611"/>
      <c r="L25" s="611"/>
      <c r="M25" s="611"/>
      <c r="N25" s="611"/>
      <c r="O25" s="611"/>
      <c r="P25" s="611"/>
      <c r="Q25" s="612"/>
      <c r="R25" s="613">
        <v>308405</v>
      </c>
      <c r="S25" s="614"/>
      <c r="T25" s="614"/>
      <c r="U25" s="614"/>
      <c r="V25" s="614"/>
      <c r="W25" s="614"/>
      <c r="X25" s="614"/>
      <c r="Y25" s="615"/>
      <c r="Z25" s="616">
        <v>0</v>
      </c>
      <c r="AA25" s="678"/>
      <c r="AB25" s="678"/>
      <c r="AC25" s="680"/>
      <c r="AD25" s="619">
        <v>308405</v>
      </c>
      <c r="AE25" s="614"/>
      <c r="AF25" s="614"/>
      <c r="AG25" s="614"/>
      <c r="AH25" s="614"/>
      <c r="AI25" s="614"/>
      <c r="AJ25" s="614"/>
      <c r="AK25" s="615"/>
      <c r="AL25" s="616">
        <v>0.1</v>
      </c>
      <c r="AM25" s="678"/>
      <c r="AN25" s="678"/>
      <c r="AO25" s="679"/>
      <c r="AP25" s="681" t="s">
        <v>264</v>
      </c>
      <c r="AQ25" s="682"/>
      <c r="AR25" s="682"/>
      <c r="AS25" s="682"/>
      <c r="AT25" s="682"/>
      <c r="AU25" s="682"/>
      <c r="AV25" s="682"/>
      <c r="AW25" s="682"/>
      <c r="AX25" s="682"/>
      <c r="AY25" s="682"/>
      <c r="AZ25" s="682"/>
      <c r="BA25" s="682"/>
      <c r="BB25" s="682"/>
      <c r="BC25" s="683"/>
      <c r="BD25" s="613">
        <v>2654</v>
      </c>
      <c r="BE25" s="614"/>
      <c r="BF25" s="614"/>
      <c r="BG25" s="614"/>
      <c r="BH25" s="614"/>
      <c r="BI25" s="614"/>
      <c r="BJ25" s="614"/>
      <c r="BK25" s="615"/>
      <c r="BL25" s="677">
        <v>0</v>
      </c>
      <c r="BM25" s="677"/>
      <c r="BN25" s="677"/>
      <c r="BO25" s="677"/>
      <c r="BP25" s="672" t="s">
        <v>212</v>
      </c>
      <c r="BQ25" s="672"/>
      <c r="BR25" s="672"/>
      <c r="BS25" s="672"/>
      <c r="BT25" s="672"/>
      <c r="BU25" s="672"/>
      <c r="BV25" s="672"/>
      <c r="BW25" s="673"/>
      <c r="BY25" s="681" t="s">
        <v>265</v>
      </c>
      <c r="BZ25" s="682"/>
      <c r="CA25" s="682"/>
      <c r="CB25" s="682"/>
      <c r="CC25" s="682"/>
      <c r="CD25" s="682"/>
      <c r="CE25" s="682"/>
      <c r="CF25" s="682"/>
      <c r="CG25" s="682"/>
      <c r="CH25" s="682"/>
      <c r="CI25" s="682"/>
      <c r="CJ25" s="682"/>
      <c r="CK25" s="682"/>
      <c r="CL25" s="683"/>
      <c r="CM25" s="613">
        <v>23181289</v>
      </c>
      <c r="CN25" s="614"/>
      <c r="CO25" s="614"/>
      <c r="CP25" s="614"/>
      <c r="CQ25" s="614"/>
      <c r="CR25" s="614"/>
      <c r="CS25" s="614"/>
      <c r="CT25" s="615"/>
      <c r="CU25" s="616">
        <v>3.6</v>
      </c>
      <c r="CV25" s="678"/>
      <c r="CW25" s="678"/>
      <c r="CX25" s="680"/>
      <c r="CY25" s="619" t="s">
        <v>135</v>
      </c>
      <c r="CZ25" s="614"/>
      <c r="DA25" s="614"/>
      <c r="DB25" s="614"/>
      <c r="DC25" s="614"/>
      <c r="DD25" s="614"/>
      <c r="DE25" s="614"/>
      <c r="DF25" s="614"/>
      <c r="DG25" s="614"/>
      <c r="DH25" s="614"/>
      <c r="DI25" s="614"/>
      <c r="DJ25" s="614"/>
      <c r="DK25" s="615"/>
      <c r="DL25" s="619">
        <v>23181289</v>
      </c>
      <c r="DM25" s="614"/>
      <c r="DN25" s="614"/>
      <c r="DO25" s="614"/>
      <c r="DP25" s="614"/>
      <c r="DQ25" s="614"/>
      <c r="DR25" s="614"/>
      <c r="DS25" s="614"/>
      <c r="DT25" s="614"/>
      <c r="DU25" s="614"/>
      <c r="DV25" s="614"/>
      <c r="DW25" s="614"/>
      <c r="DX25" s="697"/>
    </row>
    <row r="26" spans="2:128" ht="11.25" customHeight="1" x14ac:dyDescent="0.2">
      <c r="B26" s="610" t="s">
        <v>266</v>
      </c>
      <c r="C26" s="611"/>
      <c r="D26" s="611"/>
      <c r="E26" s="611"/>
      <c r="F26" s="611"/>
      <c r="G26" s="611"/>
      <c r="H26" s="611"/>
      <c r="I26" s="611"/>
      <c r="J26" s="611"/>
      <c r="K26" s="611"/>
      <c r="L26" s="611"/>
      <c r="M26" s="611"/>
      <c r="N26" s="611"/>
      <c r="O26" s="611"/>
      <c r="P26" s="611"/>
      <c r="Q26" s="612"/>
      <c r="R26" s="613">
        <v>5569474</v>
      </c>
      <c r="S26" s="614"/>
      <c r="T26" s="614"/>
      <c r="U26" s="614"/>
      <c r="V26" s="614"/>
      <c r="W26" s="614"/>
      <c r="X26" s="614"/>
      <c r="Y26" s="615"/>
      <c r="Z26" s="616">
        <v>0.8</v>
      </c>
      <c r="AA26" s="678"/>
      <c r="AB26" s="678"/>
      <c r="AC26" s="680"/>
      <c r="AD26" s="619" t="s">
        <v>135</v>
      </c>
      <c r="AE26" s="614"/>
      <c r="AF26" s="614"/>
      <c r="AG26" s="614"/>
      <c r="AH26" s="614"/>
      <c r="AI26" s="614"/>
      <c r="AJ26" s="614"/>
      <c r="AK26" s="615"/>
      <c r="AL26" s="616" t="s">
        <v>135</v>
      </c>
      <c r="AM26" s="678"/>
      <c r="AN26" s="678"/>
      <c r="AO26" s="679"/>
      <c r="AP26" s="681" t="s">
        <v>267</v>
      </c>
      <c r="AQ26" s="682"/>
      <c r="AR26" s="682"/>
      <c r="AS26" s="682"/>
      <c r="AT26" s="682"/>
      <c r="AU26" s="682"/>
      <c r="AV26" s="682"/>
      <c r="AW26" s="682"/>
      <c r="AX26" s="682"/>
      <c r="AY26" s="682"/>
      <c r="AZ26" s="682"/>
      <c r="BA26" s="682"/>
      <c r="BB26" s="682"/>
      <c r="BC26" s="683"/>
      <c r="BD26" s="613">
        <v>515796</v>
      </c>
      <c r="BE26" s="614"/>
      <c r="BF26" s="614"/>
      <c r="BG26" s="614"/>
      <c r="BH26" s="614"/>
      <c r="BI26" s="614"/>
      <c r="BJ26" s="614"/>
      <c r="BK26" s="615"/>
      <c r="BL26" s="677">
        <v>0.3</v>
      </c>
      <c r="BM26" s="677"/>
      <c r="BN26" s="677"/>
      <c r="BO26" s="677"/>
      <c r="BP26" s="672" t="s">
        <v>135</v>
      </c>
      <c r="BQ26" s="672"/>
      <c r="BR26" s="672"/>
      <c r="BS26" s="672"/>
      <c r="BT26" s="672"/>
      <c r="BU26" s="672"/>
      <c r="BV26" s="672"/>
      <c r="BW26" s="673"/>
      <c r="BY26" s="681" t="s">
        <v>268</v>
      </c>
      <c r="BZ26" s="682"/>
      <c r="CA26" s="682"/>
      <c r="CB26" s="682"/>
      <c r="CC26" s="682"/>
      <c r="CD26" s="682"/>
      <c r="CE26" s="682"/>
      <c r="CF26" s="682"/>
      <c r="CG26" s="682"/>
      <c r="CH26" s="682"/>
      <c r="CI26" s="682"/>
      <c r="CJ26" s="682"/>
      <c r="CK26" s="682"/>
      <c r="CL26" s="683"/>
      <c r="CM26" s="613">
        <v>105120</v>
      </c>
      <c r="CN26" s="614"/>
      <c r="CO26" s="614"/>
      <c r="CP26" s="614"/>
      <c r="CQ26" s="614"/>
      <c r="CR26" s="614"/>
      <c r="CS26" s="614"/>
      <c r="CT26" s="615"/>
      <c r="CU26" s="616">
        <v>0</v>
      </c>
      <c r="CV26" s="678"/>
      <c r="CW26" s="678"/>
      <c r="CX26" s="680"/>
      <c r="CY26" s="619" t="s">
        <v>212</v>
      </c>
      <c r="CZ26" s="614"/>
      <c r="DA26" s="614"/>
      <c r="DB26" s="614"/>
      <c r="DC26" s="614"/>
      <c r="DD26" s="614"/>
      <c r="DE26" s="614"/>
      <c r="DF26" s="614"/>
      <c r="DG26" s="614"/>
      <c r="DH26" s="614"/>
      <c r="DI26" s="614"/>
      <c r="DJ26" s="614"/>
      <c r="DK26" s="615"/>
      <c r="DL26" s="619">
        <v>105120</v>
      </c>
      <c r="DM26" s="614"/>
      <c r="DN26" s="614"/>
      <c r="DO26" s="614"/>
      <c r="DP26" s="614"/>
      <c r="DQ26" s="614"/>
      <c r="DR26" s="614"/>
      <c r="DS26" s="614"/>
      <c r="DT26" s="614"/>
      <c r="DU26" s="614"/>
      <c r="DV26" s="614"/>
      <c r="DW26" s="614"/>
      <c r="DX26" s="697"/>
    </row>
    <row r="27" spans="2:128" ht="11.25" customHeight="1" x14ac:dyDescent="0.2">
      <c r="B27" s="610" t="s">
        <v>269</v>
      </c>
      <c r="C27" s="611"/>
      <c r="D27" s="611"/>
      <c r="E27" s="611"/>
      <c r="F27" s="611"/>
      <c r="G27" s="611"/>
      <c r="H27" s="611"/>
      <c r="I27" s="611"/>
      <c r="J27" s="611"/>
      <c r="K27" s="611"/>
      <c r="L27" s="611"/>
      <c r="M27" s="611"/>
      <c r="N27" s="611"/>
      <c r="O27" s="611"/>
      <c r="P27" s="611"/>
      <c r="Q27" s="612"/>
      <c r="R27" s="613">
        <v>10553964</v>
      </c>
      <c r="S27" s="614"/>
      <c r="T27" s="614"/>
      <c r="U27" s="614"/>
      <c r="V27" s="614"/>
      <c r="W27" s="614"/>
      <c r="X27" s="614"/>
      <c r="Y27" s="615"/>
      <c r="Z27" s="616">
        <v>1.6</v>
      </c>
      <c r="AA27" s="678"/>
      <c r="AB27" s="678"/>
      <c r="AC27" s="680"/>
      <c r="AD27" s="619">
        <v>375595</v>
      </c>
      <c r="AE27" s="614"/>
      <c r="AF27" s="614"/>
      <c r="AG27" s="614"/>
      <c r="AH27" s="614"/>
      <c r="AI27" s="614"/>
      <c r="AJ27" s="614"/>
      <c r="AK27" s="615"/>
      <c r="AL27" s="616">
        <v>0.1</v>
      </c>
      <c r="AM27" s="678"/>
      <c r="AN27" s="678"/>
      <c r="AO27" s="679"/>
      <c r="AP27" s="681" t="s">
        <v>270</v>
      </c>
      <c r="AQ27" s="682"/>
      <c r="AR27" s="682"/>
      <c r="AS27" s="682"/>
      <c r="AT27" s="682"/>
      <c r="AU27" s="682"/>
      <c r="AV27" s="682"/>
      <c r="AW27" s="682"/>
      <c r="AX27" s="682"/>
      <c r="AY27" s="682"/>
      <c r="AZ27" s="682"/>
      <c r="BA27" s="682"/>
      <c r="BB27" s="682"/>
      <c r="BC27" s="683"/>
      <c r="BD27" s="613">
        <v>19414157</v>
      </c>
      <c r="BE27" s="614"/>
      <c r="BF27" s="614"/>
      <c r="BG27" s="614"/>
      <c r="BH27" s="614"/>
      <c r="BI27" s="614"/>
      <c r="BJ27" s="614"/>
      <c r="BK27" s="615"/>
      <c r="BL27" s="677">
        <v>11.7</v>
      </c>
      <c r="BM27" s="677"/>
      <c r="BN27" s="677"/>
      <c r="BO27" s="677"/>
      <c r="BP27" s="672" t="s">
        <v>212</v>
      </c>
      <c r="BQ27" s="672"/>
      <c r="BR27" s="672"/>
      <c r="BS27" s="672"/>
      <c r="BT27" s="672"/>
      <c r="BU27" s="672"/>
      <c r="BV27" s="672"/>
      <c r="BW27" s="673"/>
      <c r="BY27" s="681" t="s">
        <v>271</v>
      </c>
      <c r="BZ27" s="682"/>
      <c r="CA27" s="682"/>
      <c r="CB27" s="682"/>
      <c r="CC27" s="682"/>
      <c r="CD27" s="682"/>
      <c r="CE27" s="682"/>
      <c r="CF27" s="682"/>
      <c r="CG27" s="682"/>
      <c r="CH27" s="682"/>
      <c r="CI27" s="682"/>
      <c r="CJ27" s="682"/>
      <c r="CK27" s="682"/>
      <c r="CL27" s="683"/>
      <c r="CM27" s="613" t="s">
        <v>135</v>
      </c>
      <c r="CN27" s="614"/>
      <c r="CO27" s="614"/>
      <c r="CP27" s="614"/>
      <c r="CQ27" s="614"/>
      <c r="CR27" s="614"/>
      <c r="CS27" s="614"/>
      <c r="CT27" s="615"/>
      <c r="CU27" s="616" t="s">
        <v>135</v>
      </c>
      <c r="CV27" s="678"/>
      <c r="CW27" s="678"/>
      <c r="CX27" s="680"/>
      <c r="CY27" s="619" t="s">
        <v>135</v>
      </c>
      <c r="CZ27" s="614"/>
      <c r="DA27" s="614"/>
      <c r="DB27" s="614"/>
      <c r="DC27" s="614"/>
      <c r="DD27" s="614"/>
      <c r="DE27" s="614"/>
      <c r="DF27" s="614"/>
      <c r="DG27" s="614"/>
      <c r="DH27" s="614"/>
      <c r="DI27" s="614"/>
      <c r="DJ27" s="614"/>
      <c r="DK27" s="615"/>
      <c r="DL27" s="619" t="s">
        <v>135</v>
      </c>
      <c r="DM27" s="614"/>
      <c r="DN27" s="614"/>
      <c r="DO27" s="614"/>
      <c r="DP27" s="614"/>
      <c r="DQ27" s="614"/>
      <c r="DR27" s="614"/>
      <c r="DS27" s="614"/>
      <c r="DT27" s="614"/>
      <c r="DU27" s="614"/>
      <c r="DV27" s="614"/>
      <c r="DW27" s="614"/>
      <c r="DX27" s="697"/>
    </row>
    <row r="28" spans="2:128" ht="11.25" customHeight="1" x14ac:dyDescent="0.2">
      <c r="B28" s="610" t="s">
        <v>272</v>
      </c>
      <c r="C28" s="611"/>
      <c r="D28" s="611"/>
      <c r="E28" s="611"/>
      <c r="F28" s="611"/>
      <c r="G28" s="611"/>
      <c r="H28" s="611"/>
      <c r="I28" s="611"/>
      <c r="J28" s="611"/>
      <c r="K28" s="611"/>
      <c r="L28" s="611"/>
      <c r="M28" s="611"/>
      <c r="N28" s="611"/>
      <c r="O28" s="611"/>
      <c r="P28" s="611"/>
      <c r="Q28" s="612"/>
      <c r="R28" s="613">
        <v>2315156</v>
      </c>
      <c r="S28" s="614"/>
      <c r="T28" s="614"/>
      <c r="U28" s="614"/>
      <c r="V28" s="614"/>
      <c r="W28" s="614"/>
      <c r="X28" s="614"/>
      <c r="Y28" s="615"/>
      <c r="Z28" s="616">
        <v>0.3</v>
      </c>
      <c r="AA28" s="678"/>
      <c r="AB28" s="678"/>
      <c r="AC28" s="680"/>
      <c r="AD28" s="619" t="s">
        <v>135</v>
      </c>
      <c r="AE28" s="614"/>
      <c r="AF28" s="614"/>
      <c r="AG28" s="614"/>
      <c r="AH28" s="614"/>
      <c r="AI28" s="614"/>
      <c r="AJ28" s="614"/>
      <c r="AK28" s="615"/>
      <c r="AL28" s="616" t="s">
        <v>135</v>
      </c>
      <c r="AM28" s="678"/>
      <c r="AN28" s="678"/>
      <c r="AO28" s="679"/>
      <c r="AP28" s="681" t="s">
        <v>273</v>
      </c>
      <c r="AQ28" s="682"/>
      <c r="AR28" s="682"/>
      <c r="AS28" s="682"/>
      <c r="AT28" s="682"/>
      <c r="AU28" s="682"/>
      <c r="AV28" s="682"/>
      <c r="AW28" s="682"/>
      <c r="AX28" s="682"/>
      <c r="AY28" s="682"/>
      <c r="AZ28" s="682"/>
      <c r="BA28" s="682"/>
      <c r="BB28" s="682"/>
      <c r="BC28" s="683"/>
      <c r="BD28" s="613">
        <v>89121</v>
      </c>
      <c r="BE28" s="614"/>
      <c r="BF28" s="614"/>
      <c r="BG28" s="614"/>
      <c r="BH28" s="614"/>
      <c r="BI28" s="614"/>
      <c r="BJ28" s="614"/>
      <c r="BK28" s="615"/>
      <c r="BL28" s="677">
        <v>0.1</v>
      </c>
      <c r="BM28" s="677"/>
      <c r="BN28" s="677"/>
      <c r="BO28" s="677"/>
      <c r="BP28" s="672" t="s">
        <v>135</v>
      </c>
      <c r="BQ28" s="672"/>
      <c r="BR28" s="672"/>
      <c r="BS28" s="672"/>
      <c r="BT28" s="672"/>
      <c r="BU28" s="672"/>
      <c r="BV28" s="672"/>
      <c r="BW28" s="673"/>
      <c r="BY28" s="681" t="s">
        <v>274</v>
      </c>
      <c r="BZ28" s="682"/>
      <c r="CA28" s="682"/>
      <c r="CB28" s="682"/>
      <c r="CC28" s="682"/>
      <c r="CD28" s="682"/>
      <c r="CE28" s="682"/>
      <c r="CF28" s="682"/>
      <c r="CG28" s="682"/>
      <c r="CH28" s="682"/>
      <c r="CI28" s="682"/>
      <c r="CJ28" s="682"/>
      <c r="CK28" s="682"/>
      <c r="CL28" s="683"/>
      <c r="CM28" s="613">
        <v>817120</v>
      </c>
      <c r="CN28" s="614"/>
      <c r="CO28" s="614"/>
      <c r="CP28" s="614"/>
      <c r="CQ28" s="614"/>
      <c r="CR28" s="614"/>
      <c r="CS28" s="614"/>
      <c r="CT28" s="615"/>
      <c r="CU28" s="616">
        <v>0.1</v>
      </c>
      <c r="CV28" s="678"/>
      <c r="CW28" s="678"/>
      <c r="CX28" s="680"/>
      <c r="CY28" s="619" t="s">
        <v>215</v>
      </c>
      <c r="CZ28" s="614"/>
      <c r="DA28" s="614"/>
      <c r="DB28" s="614"/>
      <c r="DC28" s="614"/>
      <c r="DD28" s="614"/>
      <c r="DE28" s="614"/>
      <c r="DF28" s="614"/>
      <c r="DG28" s="614"/>
      <c r="DH28" s="614"/>
      <c r="DI28" s="614"/>
      <c r="DJ28" s="614"/>
      <c r="DK28" s="615"/>
      <c r="DL28" s="619">
        <v>817120</v>
      </c>
      <c r="DM28" s="614"/>
      <c r="DN28" s="614"/>
      <c r="DO28" s="614"/>
      <c r="DP28" s="614"/>
      <c r="DQ28" s="614"/>
      <c r="DR28" s="614"/>
      <c r="DS28" s="614"/>
      <c r="DT28" s="614"/>
      <c r="DU28" s="614"/>
      <c r="DV28" s="614"/>
      <c r="DW28" s="614"/>
      <c r="DX28" s="697"/>
    </row>
    <row r="29" spans="2:128" ht="11.25" customHeight="1" x14ac:dyDescent="0.2">
      <c r="B29" s="610" t="s">
        <v>275</v>
      </c>
      <c r="C29" s="611"/>
      <c r="D29" s="611"/>
      <c r="E29" s="611"/>
      <c r="F29" s="611"/>
      <c r="G29" s="611"/>
      <c r="H29" s="611"/>
      <c r="I29" s="611"/>
      <c r="J29" s="611"/>
      <c r="K29" s="611"/>
      <c r="L29" s="611"/>
      <c r="M29" s="611"/>
      <c r="N29" s="611"/>
      <c r="O29" s="611"/>
      <c r="P29" s="611"/>
      <c r="Q29" s="612"/>
      <c r="R29" s="613">
        <v>109476006</v>
      </c>
      <c r="S29" s="614"/>
      <c r="T29" s="614"/>
      <c r="U29" s="614"/>
      <c r="V29" s="614"/>
      <c r="W29" s="614"/>
      <c r="X29" s="614"/>
      <c r="Y29" s="615"/>
      <c r="Z29" s="616">
        <v>16.399999999999999</v>
      </c>
      <c r="AA29" s="678"/>
      <c r="AB29" s="678"/>
      <c r="AC29" s="680"/>
      <c r="AD29" s="619" t="s">
        <v>212</v>
      </c>
      <c r="AE29" s="614"/>
      <c r="AF29" s="614"/>
      <c r="AG29" s="614"/>
      <c r="AH29" s="614"/>
      <c r="AI29" s="614"/>
      <c r="AJ29" s="614"/>
      <c r="AK29" s="615"/>
      <c r="AL29" s="616" t="s">
        <v>135</v>
      </c>
      <c r="AM29" s="678"/>
      <c r="AN29" s="678"/>
      <c r="AO29" s="679"/>
      <c r="AP29" s="681" t="s">
        <v>276</v>
      </c>
      <c r="AQ29" s="682"/>
      <c r="AR29" s="682"/>
      <c r="AS29" s="682"/>
      <c r="AT29" s="682"/>
      <c r="AU29" s="682"/>
      <c r="AV29" s="682"/>
      <c r="AW29" s="682"/>
      <c r="AX29" s="682"/>
      <c r="AY29" s="682"/>
      <c r="AZ29" s="682"/>
      <c r="BA29" s="682"/>
      <c r="BB29" s="682"/>
      <c r="BC29" s="683"/>
      <c r="BD29" s="613">
        <v>4469</v>
      </c>
      <c r="BE29" s="614"/>
      <c r="BF29" s="614"/>
      <c r="BG29" s="614"/>
      <c r="BH29" s="614"/>
      <c r="BI29" s="614"/>
      <c r="BJ29" s="614"/>
      <c r="BK29" s="615"/>
      <c r="BL29" s="677">
        <v>0</v>
      </c>
      <c r="BM29" s="677"/>
      <c r="BN29" s="677"/>
      <c r="BO29" s="677"/>
      <c r="BP29" s="672" t="s">
        <v>135</v>
      </c>
      <c r="BQ29" s="672"/>
      <c r="BR29" s="672"/>
      <c r="BS29" s="672"/>
      <c r="BT29" s="672"/>
      <c r="BU29" s="672"/>
      <c r="BV29" s="672"/>
      <c r="BW29" s="673"/>
      <c r="BY29" s="681" t="s">
        <v>277</v>
      </c>
      <c r="BZ29" s="698"/>
      <c r="CA29" s="698"/>
      <c r="CB29" s="698"/>
      <c r="CC29" s="698"/>
      <c r="CD29" s="698"/>
      <c r="CE29" s="698"/>
      <c r="CF29" s="698"/>
      <c r="CG29" s="698"/>
      <c r="CH29" s="698"/>
      <c r="CI29" s="698"/>
      <c r="CJ29" s="698"/>
      <c r="CK29" s="698"/>
      <c r="CL29" s="683"/>
      <c r="CM29" s="613" t="s">
        <v>117</v>
      </c>
      <c r="CN29" s="614"/>
      <c r="CO29" s="614"/>
      <c r="CP29" s="614"/>
      <c r="CQ29" s="614"/>
      <c r="CR29" s="614"/>
      <c r="CS29" s="614"/>
      <c r="CT29" s="615"/>
      <c r="CU29" s="616" t="s">
        <v>212</v>
      </c>
      <c r="CV29" s="678"/>
      <c r="CW29" s="678"/>
      <c r="CX29" s="680"/>
      <c r="CY29" s="619" t="s">
        <v>135</v>
      </c>
      <c r="CZ29" s="614"/>
      <c r="DA29" s="614"/>
      <c r="DB29" s="614"/>
      <c r="DC29" s="614"/>
      <c r="DD29" s="614"/>
      <c r="DE29" s="614"/>
      <c r="DF29" s="614"/>
      <c r="DG29" s="614"/>
      <c r="DH29" s="614"/>
      <c r="DI29" s="614"/>
      <c r="DJ29" s="614"/>
      <c r="DK29" s="615"/>
      <c r="DL29" s="619" t="s">
        <v>135</v>
      </c>
      <c r="DM29" s="614"/>
      <c r="DN29" s="614"/>
      <c r="DO29" s="614"/>
      <c r="DP29" s="614"/>
      <c r="DQ29" s="614"/>
      <c r="DR29" s="614"/>
      <c r="DS29" s="614"/>
      <c r="DT29" s="614"/>
      <c r="DU29" s="614"/>
      <c r="DV29" s="614"/>
      <c r="DW29" s="614"/>
      <c r="DX29" s="697"/>
    </row>
    <row r="30" spans="2:128" ht="11.25" customHeight="1" x14ac:dyDescent="0.2">
      <c r="B30" s="610" t="s">
        <v>278</v>
      </c>
      <c r="C30" s="611"/>
      <c r="D30" s="611"/>
      <c r="E30" s="611"/>
      <c r="F30" s="611"/>
      <c r="G30" s="611"/>
      <c r="H30" s="611"/>
      <c r="I30" s="611"/>
      <c r="J30" s="611"/>
      <c r="K30" s="611"/>
      <c r="L30" s="611"/>
      <c r="M30" s="611"/>
      <c r="N30" s="611"/>
      <c r="O30" s="611"/>
      <c r="P30" s="611"/>
      <c r="Q30" s="612"/>
      <c r="R30" s="613" t="s">
        <v>135</v>
      </c>
      <c r="S30" s="614"/>
      <c r="T30" s="614"/>
      <c r="U30" s="614"/>
      <c r="V30" s="614"/>
      <c r="W30" s="614"/>
      <c r="X30" s="614"/>
      <c r="Y30" s="615"/>
      <c r="Z30" s="616" t="s">
        <v>135</v>
      </c>
      <c r="AA30" s="678"/>
      <c r="AB30" s="678"/>
      <c r="AC30" s="680"/>
      <c r="AD30" s="619" t="s">
        <v>212</v>
      </c>
      <c r="AE30" s="614"/>
      <c r="AF30" s="614"/>
      <c r="AG30" s="614"/>
      <c r="AH30" s="614"/>
      <c r="AI30" s="614"/>
      <c r="AJ30" s="614"/>
      <c r="AK30" s="615"/>
      <c r="AL30" s="616" t="s">
        <v>212</v>
      </c>
      <c r="AM30" s="678"/>
      <c r="AN30" s="678"/>
      <c r="AO30" s="679"/>
      <c r="AP30" s="681" t="s">
        <v>279</v>
      </c>
      <c r="AQ30" s="682"/>
      <c r="AR30" s="682"/>
      <c r="AS30" s="682"/>
      <c r="AT30" s="682"/>
      <c r="AU30" s="682"/>
      <c r="AV30" s="682"/>
      <c r="AW30" s="682"/>
      <c r="AX30" s="682"/>
      <c r="AY30" s="682"/>
      <c r="AZ30" s="682"/>
      <c r="BA30" s="682"/>
      <c r="BB30" s="682"/>
      <c r="BC30" s="683"/>
      <c r="BD30" s="613">
        <v>4469</v>
      </c>
      <c r="BE30" s="614"/>
      <c r="BF30" s="614"/>
      <c r="BG30" s="614"/>
      <c r="BH30" s="614"/>
      <c r="BI30" s="614"/>
      <c r="BJ30" s="614"/>
      <c r="BK30" s="615"/>
      <c r="BL30" s="677">
        <v>0</v>
      </c>
      <c r="BM30" s="677"/>
      <c r="BN30" s="677"/>
      <c r="BO30" s="677"/>
      <c r="BP30" s="672" t="s">
        <v>215</v>
      </c>
      <c r="BQ30" s="672"/>
      <c r="BR30" s="672"/>
      <c r="BS30" s="672"/>
      <c r="BT30" s="672"/>
      <c r="BU30" s="672"/>
      <c r="BV30" s="672"/>
      <c r="BW30" s="673"/>
      <c r="BY30" s="681" t="s">
        <v>280</v>
      </c>
      <c r="BZ30" s="698"/>
      <c r="CA30" s="698"/>
      <c r="CB30" s="698"/>
      <c r="CC30" s="698"/>
      <c r="CD30" s="698"/>
      <c r="CE30" s="698"/>
      <c r="CF30" s="698"/>
      <c r="CG30" s="698"/>
      <c r="CH30" s="698"/>
      <c r="CI30" s="698"/>
      <c r="CJ30" s="698"/>
      <c r="CK30" s="698"/>
      <c r="CL30" s="683"/>
      <c r="CM30" s="613">
        <v>172330</v>
      </c>
      <c r="CN30" s="614"/>
      <c r="CO30" s="614"/>
      <c r="CP30" s="614"/>
      <c r="CQ30" s="614"/>
      <c r="CR30" s="614"/>
      <c r="CS30" s="614"/>
      <c r="CT30" s="615"/>
      <c r="CU30" s="616">
        <v>0</v>
      </c>
      <c r="CV30" s="678"/>
      <c r="CW30" s="678"/>
      <c r="CX30" s="680"/>
      <c r="CY30" s="619" t="s">
        <v>215</v>
      </c>
      <c r="CZ30" s="614"/>
      <c r="DA30" s="614"/>
      <c r="DB30" s="614"/>
      <c r="DC30" s="614"/>
      <c r="DD30" s="614"/>
      <c r="DE30" s="614"/>
      <c r="DF30" s="614"/>
      <c r="DG30" s="614"/>
      <c r="DH30" s="614"/>
      <c r="DI30" s="614"/>
      <c r="DJ30" s="614"/>
      <c r="DK30" s="615"/>
      <c r="DL30" s="619">
        <v>172330</v>
      </c>
      <c r="DM30" s="614"/>
      <c r="DN30" s="614"/>
      <c r="DO30" s="614"/>
      <c r="DP30" s="614"/>
      <c r="DQ30" s="614"/>
      <c r="DR30" s="614"/>
      <c r="DS30" s="614"/>
      <c r="DT30" s="614"/>
      <c r="DU30" s="614"/>
      <c r="DV30" s="614"/>
      <c r="DW30" s="614"/>
      <c r="DX30" s="697"/>
    </row>
    <row r="31" spans="2:128" ht="11.25" customHeight="1" x14ac:dyDescent="0.2">
      <c r="B31" s="610" t="s">
        <v>281</v>
      </c>
      <c r="C31" s="611"/>
      <c r="D31" s="611"/>
      <c r="E31" s="611"/>
      <c r="F31" s="611"/>
      <c r="G31" s="611"/>
      <c r="H31" s="611"/>
      <c r="I31" s="611"/>
      <c r="J31" s="611"/>
      <c r="K31" s="611"/>
      <c r="L31" s="611"/>
      <c r="M31" s="611"/>
      <c r="N31" s="611"/>
      <c r="O31" s="611"/>
      <c r="P31" s="611"/>
      <c r="Q31" s="612"/>
      <c r="R31" s="613">
        <v>1273999</v>
      </c>
      <c r="S31" s="614"/>
      <c r="T31" s="614"/>
      <c r="U31" s="614"/>
      <c r="V31" s="614"/>
      <c r="W31" s="614"/>
      <c r="X31" s="614"/>
      <c r="Y31" s="615"/>
      <c r="Z31" s="616">
        <v>0.2</v>
      </c>
      <c r="AA31" s="678"/>
      <c r="AB31" s="678"/>
      <c r="AC31" s="680"/>
      <c r="AD31" s="619">
        <v>241505</v>
      </c>
      <c r="AE31" s="614"/>
      <c r="AF31" s="614"/>
      <c r="AG31" s="614"/>
      <c r="AH31" s="614"/>
      <c r="AI31" s="614"/>
      <c r="AJ31" s="614"/>
      <c r="AK31" s="615"/>
      <c r="AL31" s="616">
        <v>0.1</v>
      </c>
      <c r="AM31" s="678"/>
      <c r="AN31" s="678"/>
      <c r="AO31" s="679"/>
      <c r="AP31" s="681" t="s">
        <v>282</v>
      </c>
      <c r="AQ31" s="682"/>
      <c r="AR31" s="682"/>
      <c r="AS31" s="682"/>
      <c r="AT31" s="682"/>
      <c r="AU31" s="682"/>
      <c r="AV31" s="682"/>
      <c r="AW31" s="682"/>
      <c r="AX31" s="682"/>
      <c r="AY31" s="682"/>
      <c r="AZ31" s="682"/>
      <c r="BA31" s="682"/>
      <c r="BB31" s="682"/>
      <c r="BC31" s="683"/>
      <c r="BD31" s="613">
        <v>84652</v>
      </c>
      <c r="BE31" s="614"/>
      <c r="BF31" s="614"/>
      <c r="BG31" s="614"/>
      <c r="BH31" s="614"/>
      <c r="BI31" s="614"/>
      <c r="BJ31" s="614"/>
      <c r="BK31" s="615"/>
      <c r="BL31" s="677">
        <v>0.1</v>
      </c>
      <c r="BM31" s="677"/>
      <c r="BN31" s="677"/>
      <c r="BO31" s="677"/>
      <c r="BP31" s="672" t="s">
        <v>135</v>
      </c>
      <c r="BQ31" s="672"/>
      <c r="BR31" s="672"/>
      <c r="BS31" s="672"/>
      <c r="BT31" s="672"/>
      <c r="BU31" s="672"/>
      <c r="BV31" s="672"/>
      <c r="BW31" s="673"/>
      <c r="BY31" s="610" t="s">
        <v>283</v>
      </c>
      <c r="BZ31" s="611"/>
      <c r="CA31" s="611"/>
      <c r="CB31" s="611"/>
      <c r="CC31" s="611"/>
      <c r="CD31" s="611"/>
      <c r="CE31" s="611"/>
      <c r="CF31" s="611"/>
      <c r="CG31" s="611"/>
      <c r="CH31" s="611"/>
      <c r="CI31" s="611"/>
      <c r="CJ31" s="611"/>
      <c r="CK31" s="611"/>
      <c r="CL31" s="612"/>
      <c r="CM31" s="613" t="s">
        <v>135</v>
      </c>
      <c r="CN31" s="614"/>
      <c r="CO31" s="614"/>
      <c r="CP31" s="614"/>
      <c r="CQ31" s="614"/>
      <c r="CR31" s="614"/>
      <c r="CS31" s="614"/>
      <c r="CT31" s="615"/>
      <c r="CU31" s="616" t="s">
        <v>135</v>
      </c>
      <c r="CV31" s="678"/>
      <c r="CW31" s="678"/>
      <c r="CX31" s="680"/>
      <c r="CY31" s="619" t="s">
        <v>117</v>
      </c>
      <c r="CZ31" s="614"/>
      <c r="DA31" s="614"/>
      <c r="DB31" s="614"/>
      <c r="DC31" s="614"/>
      <c r="DD31" s="614"/>
      <c r="DE31" s="614"/>
      <c r="DF31" s="614"/>
      <c r="DG31" s="614"/>
      <c r="DH31" s="614"/>
      <c r="DI31" s="614"/>
      <c r="DJ31" s="614"/>
      <c r="DK31" s="615"/>
      <c r="DL31" s="619" t="s">
        <v>135</v>
      </c>
      <c r="DM31" s="614"/>
      <c r="DN31" s="614"/>
      <c r="DO31" s="614"/>
      <c r="DP31" s="614"/>
      <c r="DQ31" s="614"/>
      <c r="DR31" s="614"/>
      <c r="DS31" s="614"/>
      <c r="DT31" s="614"/>
      <c r="DU31" s="614"/>
      <c r="DV31" s="614"/>
      <c r="DW31" s="614"/>
      <c r="DX31" s="697"/>
    </row>
    <row r="32" spans="2:128" ht="11.25" customHeight="1" x14ac:dyDescent="0.2">
      <c r="B32" s="610" t="s">
        <v>284</v>
      </c>
      <c r="C32" s="611"/>
      <c r="D32" s="611"/>
      <c r="E32" s="611"/>
      <c r="F32" s="611"/>
      <c r="G32" s="611"/>
      <c r="H32" s="611"/>
      <c r="I32" s="611"/>
      <c r="J32" s="611"/>
      <c r="K32" s="611"/>
      <c r="L32" s="611"/>
      <c r="M32" s="611"/>
      <c r="N32" s="611"/>
      <c r="O32" s="611"/>
      <c r="P32" s="611"/>
      <c r="Q32" s="612"/>
      <c r="R32" s="613">
        <v>29330</v>
      </c>
      <c r="S32" s="614"/>
      <c r="T32" s="614"/>
      <c r="U32" s="614"/>
      <c r="V32" s="614"/>
      <c r="W32" s="614"/>
      <c r="X32" s="614"/>
      <c r="Y32" s="615"/>
      <c r="Z32" s="616">
        <v>0</v>
      </c>
      <c r="AA32" s="678"/>
      <c r="AB32" s="678"/>
      <c r="AC32" s="680"/>
      <c r="AD32" s="619" t="s">
        <v>135</v>
      </c>
      <c r="AE32" s="614"/>
      <c r="AF32" s="614"/>
      <c r="AG32" s="614"/>
      <c r="AH32" s="614"/>
      <c r="AI32" s="614"/>
      <c r="AJ32" s="614"/>
      <c r="AK32" s="615"/>
      <c r="AL32" s="616" t="s">
        <v>212</v>
      </c>
      <c r="AM32" s="678"/>
      <c r="AN32" s="678"/>
      <c r="AO32" s="679"/>
      <c r="AP32" s="681" t="s">
        <v>285</v>
      </c>
      <c r="AQ32" s="682"/>
      <c r="AR32" s="682"/>
      <c r="AS32" s="682"/>
      <c r="AT32" s="682"/>
      <c r="AU32" s="682"/>
      <c r="AV32" s="682"/>
      <c r="AW32" s="682"/>
      <c r="AX32" s="682"/>
      <c r="AY32" s="682"/>
      <c r="AZ32" s="682"/>
      <c r="BA32" s="682"/>
      <c r="BB32" s="682"/>
      <c r="BC32" s="683"/>
      <c r="BD32" s="613" t="s">
        <v>212</v>
      </c>
      <c r="BE32" s="614"/>
      <c r="BF32" s="614"/>
      <c r="BG32" s="614"/>
      <c r="BH32" s="614"/>
      <c r="BI32" s="614"/>
      <c r="BJ32" s="614"/>
      <c r="BK32" s="615"/>
      <c r="BL32" s="677" t="s">
        <v>135</v>
      </c>
      <c r="BM32" s="677"/>
      <c r="BN32" s="677"/>
      <c r="BO32" s="677"/>
      <c r="BP32" s="672" t="s">
        <v>135</v>
      </c>
      <c r="BQ32" s="672"/>
      <c r="BR32" s="672"/>
      <c r="BS32" s="672"/>
      <c r="BT32" s="672"/>
      <c r="BU32" s="672"/>
      <c r="BV32" s="672"/>
      <c r="BW32" s="673"/>
      <c r="BY32" s="592" t="s">
        <v>286</v>
      </c>
      <c r="BZ32" s="593"/>
      <c r="CA32" s="593"/>
      <c r="CB32" s="593"/>
      <c r="CC32" s="593"/>
      <c r="CD32" s="593"/>
      <c r="CE32" s="593"/>
      <c r="CF32" s="593"/>
      <c r="CG32" s="593"/>
      <c r="CH32" s="593"/>
      <c r="CI32" s="593"/>
      <c r="CJ32" s="593"/>
      <c r="CK32" s="593"/>
      <c r="CL32" s="594"/>
      <c r="CM32" s="613">
        <v>645964109</v>
      </c>
      <c r="CN32" s="614"/>
      <c r="CO32" s="614"/>
      <c r="CP32" s="614"/>
      <c r="CQ32" s="614"/>
      <c r="CR32" s="614"/>
      <c r="CS32" s="614"/>
      <c r="CT32" s="615"/>
      <c r="CU32" s="598">
        <v>100</v>
      </c>
      <c r="CV32" s="695"/>
      <c r="CW32" s="695"/>
      <c r="CX32" s="696"/>
      <c r="CY32" s="619">
        <v>129233364</v>
      </c>
      <c r="CZ32" s="614"/>
      <c r="DA32" s="614"/>
      <c r="DB32" s="614"/>
      <c r="DC32" s="614"/>
      <c r="DD32" s="614"/>
      <c r="DE32" s="614"/>
      <c r="DF32" s="614"/>
      <c r="DG32" s="614"/>
      <c r="DH32" s="614"/>
      <c r="DI32" s="614"/>
      <c r="DJ32" s="614"/>
      <c r="DK32" s="615"/>
      <c r="DL32" s="619">
        <v>447867573</v>
      </c>
      <c r="DM32" s="614"/>
      <c r="DN32" s="614"/>
      <c r="DO32" s="614"/>
      <c r="DP32" s="614"/>
      <c r="DQ32" s="614"/>
      <c r="DR32" s="614"/>
      <c r="DS32" s="614"/>
      <c r="DT32" s="614"/>
      <c r="DU32" s="614"/>
      <c r="DV32" s="614"/>
      <c r="DW32" s="614"/>
      <c r="DX32" s="697"/>
    </row>
    <row r="33" spans="2:128" ht="11.25" customHeight="1" x14ac:dyDescent="0.2">
      <c r="B33" s="610" t="s">
        <v>287</v>
      </c>
      <c r="C33" s="611"/>
      <c r="D33" s="611"/>
      <c r="E33" s="611"/>
      <c r="F33" s="611"/>
      <c r="G33" s="611"/>
      <c r="H33" s="611"/>
      <c r="I33" s="611"/>
      <c r="J33" s="611"/>
      <c r="K33" s="611"/>
      <c r="L33" s="611"/>
      <c r="M33" s="611"/>
      <c r="N33" s="611"/>
      <c r="O33" s="611"/>
      <c r="P33" s="611"/>
      <c r="Q33" s="612"/>
      <c r="R33" s="613">
        <v>5362991</v>
      </c>
      <c r="S33" s="614"/>
      <c r="T33" s="614"/>
      <c r="U33" s="614"/>
      <c r="V33" s="614"/>
      <c r="W33" s="614"/>
      <c r="X33" s="614"/>
      <c r="Y33" s="615"/>
      <c r="Z33" s="616">
        <v>0.8</v>
      </c>
      <c r="AA33" s="678"/>
      <c r="AB33" s="678"/>
      <c r="AC33" s="680"/>
      <c r="AD33" s="619" t="s">
        <v>135</v>
      </c>
      <c r="AE33" s="614"/>
      <c r="AF33" s="614"/>
      <c r="AG33" s="614"/>
      <c r="AH33" s="614"/>
      <c r="AI33" s="614"/>
      <c r="AJ33" s="614"/>
      <c r="AK33" s="615"/>
      <c r="AL33" s="616" t="s">
        <v>212</v>
      </c>
      <c r="AM33" s="678"/>
      <c r="AN33" s="678"/>
      <c r="AO33" s="679"/>
      <c r="AP33" s="610" t="s">
        <v>154</v>
      </c>
      <c r="AQ33" s="611"/>
      <c r="AR33" s="611"/>
      <c r="AS33" s="611"/>
      <c r="AT33" s="611"/>
      <c r="AU33" s="611"/>
      <c r="AV33" s="611"/>
      <c r="AW33" s="611"/>
      <c r="AX33" s="611"/>
      <c r="AY33" s="611"/>
      <c r="AZ33" s="611"/>
      <c r="BA33" s="611"/>
      <c r="BB33" s="611"/>
      <c r="BC33" s="612"/>
      <c r="BD33" s="613">
        <v>166572347</v>
      </c>
      <c r="BE33" s="614"/>
      <c r="BF33" s="614"/>
      <c r="BG33" s="614"/>
      <c r="BH33" s="614"/>
      <c r="BI33" s="614"/>
      <c r="BJ33" s="614"/>
      <c r="BK33" s="615"/>
      <c r="BL33" s="677">
        <v>100</v>
      </c>
      <c r="BM33" s="677"/>
      <c r="BN33" s="677"/>
      <c r="BO33" s="677"/>
      <c r="BP33" s="672">
        <v>422386</v>
      </c>
      <c r="BQ33" s="672"/>
      <c r="BR33" s="672"/>
      <c r="BS33" s="672"/>
      <c r="BT33" s="672"/>
      <c r="BU33" s="672"/>
      <c r="BV33" s="672"/>
      <c r="BW33" s="673"/>
      <c r="BY33" s="674" t="s">
        <v>288</v>
      </c>
      <c r="BZ33" s="675"/>
      <c r="CA33" s="675"/>
      <c r="CB33" s="675"/>
      <c r="CC33" s="675"/>
      <c r="CD33" s="675"/>
      <c r="CE33" s="675"/>
      <c r="CF33" s="675"/>
      <c r="CG33" s="675"/>
      <c r="CH33" s="675"/>
      <c r="CI33" s="675"/>
      <c r="CJ33" s="675"/>
      <c r="CK33" s="675"/>
      <c r="CL33" s="675"/>
      <c r="CM33" s="675"/>
      <c r="CN33" s="675"/>
      <c r="CO33" s="675"/>
      <c r="CP33" s="675"/>
      <c r="CQ33" s="675"/>
      <c r="CR33" s="675"/>
      <c r="CS33" s="675"/>
      <c r="CT33" s="675"/>
      <c r="CU33" s="675"/>
      <c r="CV33" s="675"/>
      <c r="CW33" s="675"/>
      <c r="CX33" s="675"/>
      <c r="CY33" s="675"/>
      <c r="CZ33" s="675"/>
      <c r="DA33" s="675"/>
      <c r="DB33" s="675"/>
      <c r="DC33" s="675"/>
      <c r="DD33" s="675"/>
      <c r="DE33" s="675"/>
      <c r="DF33" s="675"/>
      <c r="DG33" s="675"/>
      <c r="DH33" s="675"/>
      <c r="DI33" s="675"/>
      <c r="DJ33" s="675"/>
      <c r="DK33" s="675"/>
      <c r="DL33" s="675"/>
      <c r="DM33" s="675"/>
      <c r="DN33" s="675"/>
      <c r="DO33" s="675"/>
      <c r="DP33" s="675"/>
      <c r="DQ33" s="675"/>
      <c r="DR33" s="675"/>
      <c r="DS33" s="675"/>
      <c r="DT33" s="675"/>
      <c r="DU33" s="675"/>
      <c r="DV33" s="675"/>
      <c r="DW33" s="675"/>
      <c r="DX33" s="676"/>
    </row>
    <row r="34" spans="2:128" ht="11.25" customHeight="1" x14ac:dyDescent="0.2">
      <c r="B34" s="610" t="s">
        <v>289</v>
      </c>
      <c r="C34" s="611"/>
      <c r="D34" s="611"/>
      <c r="E34" s="611"/>
      <c r="F34" s="611"/>
      <c r="G34" s="611"/>
      <c r="H34" s="611"/>
      <c r="I34" s="611"/>
      <c r="J34" s="611"/>
      <c r="K34" s="611"/>
      <c r="L34" s="611"/>
      <c r="M34" s="611"/>
      <c r="N34" s="611"/>
      <c r="O34" s="611"/>
      <c r="P34" s="611"/>
      <c r="Q34" s="612"/>
      <c r="R34" s="613">
        <v>16985747</v>
      </c>
      <c r="S34" s="614"/>
      <c r="T34" s="614"/>
      <c r="U34" s="614"/>
      <c r="V34" s="614"/>
      <c r="W34" s="614"/>
      <c r="X34" s="614"/>
      <c r="Y34" s="615"/>
      <c r="Z34" s="616">
        <v>2.6</v>
      </c>
      <c r="AA34" s="678"/>
      <c r="AB34" s="678"/>
      <c r="AC34" s="680"/>
      <c r="AD34" s="619" t="s">
        <v>212</v>
      </c>
      <c r="AE34" s="614"/>
      <c r="AF34" s="614"/>
      <c r="AG34" s="614"/>
      <c r="AH34" s="614"/>
      <c r="AI34" s="614"/>
      <c r="AJ34" s="614"/>
      <c r="AK34" s="615"/>
      <c r="AL34" s="616" t="s">
        <v>212</v>
      </c>
      <c r="AM34" s="678"/>
      <c r="AN34" s="678"/>
      <c r="AO34" s="679"/>
      <c r="AP34" s="681"/>
      <c r="AQ34" s="682"/>
      <c r="AR34" s="682"/>
      <c r="AS34" s="682"/>
      <c r="AT34" s="682"/>
      <c r="AU34" s="682"/>
      <c r="AV34" s="682"/>
      <c r="AW34" s="682"/>
      <c r="AX34" s="682"/>
      <c r="AY34" s="682"/>
      <c r="AZ34" s="682"/>
      <c r="BA34" s="682"/>
      <c r="BB34" s="682"/>
      <c r="BC34" s="683"/>
      <c r="BD34" s="613"/>
      <c r="BE34" s="614"/>
      <c r="BF34" s="614"/>
      <c r="BG34" s="614"/>
      <c r="BH34" s="614"/>
      <c r="BI34" s="614"/>
      <c r="BJ34" s="614"/>
      <c r="BK34" s="615"/>
      <c r="BL34" s="677"/>
      <c r="BM34" s="677"/>
      <c r="BN34" s="677"/>
      <c r="BO34" s="677"/>
      <c r="BP34" s="672"/>
      <c r="BQ34" s="672"/>
      <c r="BR34" s="672"/>
      <c r="BS34" s="672"/>
      <c r="BT34" s="672"/>
      <c r="BU34" s="672"/>
      <c r="BV34" s="672"/>
      <c r="BW34" s="673"/>
      <c r="BY34" s="674" t="s">
        <v>195</v>
      </c>
      <c r="BZ34" s="675"/>
      <c r="CA34" s="675"/>
      <c r="CB34" s="675"/>
      <c r="CC34" s="675"/>
      <c r="CD34" s="675"/>
      <c r="CE34" s="675"/>
      <c r="CF34" s="675"/>
      <c r="CG34" s="675"/>
      <c r="CH34" s="675"/>
      <c r="CI34" s="675"/>
      <c r="CJ34" s="675"/>
      <c r="CK34" s="675"/>
      <c r="CL34" s="676"/>
      <c r="CM34" s="674" t="s">
        <v>290</v>
      </c>
      <c r="CN34" s="675"/>
      <c r="CO34" s="675"/>
      <c r="CP34" s="675"/>
      <c r="CQ34" s="675"/>
      <c r="CR34" s="675"/>
      <c r="CS34" s="675"/>
      <c r="CT34" s="676"/>
      <c r="CU34" s="674" t="s">
        <v>291</v>
      </c>
      <c r="CV34" s="675"/>
      <c r="CW34" s="675"/>
      <c r="CX34" s="676"/>
      <c r="CY34" s="674" t="s">
        <v>292</v>
      </c>
      <c r="CZ34" s="675"/>
      <c r="DA34" s="675"/>
      <c r="DB34" s="675"/>
      <c r="DC34" s="675"/>
      <c r="DD34" s="675"/>
      <c r="DE34" s="675"/>
      <c r="DF34" s="676"/>
      <c r="DG34" s="692" t="s">
        <v>293</v>
      </c>
      <c r="DH34" s="693"/>
      <c r="DI34" s="693"/>
      <c r="DJ34" s="693"/>
      <c r="DK34" s="693"/>
      <c r="DL34" s="693"/>
      <c r="DM34" s="693"/>
      <c r="DN34" s="693"/>
      <c r="DO34" s="693"/>
      <c r="DP34" s="693"/>
      <c r="DQ34" s="694"/>
      <c r="DR34" s="674" t="s">
        <v>294</v>
      </c>
      <c r="DS34" s="675"/>
      <c r="DT34" s="675"/>
      <c r="DU34" s="675"/>
      <c r="DV34" s="675"/>
      <c r="DW34" s="675"/>
      <c r="DX34" s="676"/>
    </row>
    <row r="35" spans="2:128" ht="11.25" customHeight="1" x14ac:dyDescent="0.2">
      <c r="B35" s="610" t="s">
        <v>295</v>
      </c>
      <c r="C35" s="611"/>
      <c r="D35" s="611"/>
      <c r="E35" s="611"/>
      <c r="F35" s="611"/>
      <c r="G35" s="611"/>
      <c r="H35" s="611"/>
      <c r="I35" s="611"/>
      <c r="J35" s="611"/>
      <c r="K35" s="611"/>
      <c r="L35" s="611"/>
      <c r="M35" s="611"/>
      <c r="N35" s="611"/>
      <c r="O35" s="611"/>
      <c r="P35" s="611"/>
      <c r="Q35" s="612"/>
      <c r="R35" s="613">
        <v>43998671</v>
      </c>
      <c r="S35" s="614"/>
      <c r="T35" s="614"/>
      <c r="U35" s="614"/>
      <c r="V35" s="614"/>
      <c r="W35" s="614"/>
      <c r="X35" s="614"/>
      <c r="Y35" s="615"/>
      <c r="Z35" s="616">
        <v>6.6</v>
      </c>
      <c r="AA35" s="678"/>
      <c r="AB35" s="678"/>
      <c r="AC35" s="680"/>
      <c r="AD35" s="619">
        <v>95932</v>
      </c>
      <c r="AE35" s="614"/>
      <c r="AF35" s="614"/>
      <c r="AG35" s="614"/>
      <c r="AH35" s="614"/>
      <c r="AI35" s="614"/>
      <c r="AJ35" s="614"/>
      <c r="AK35" s="615"/>
      <c r="AL35" s="616">
        <v>0</v>
      </c>
      <c r="AM35" s="678"/>
      <c r="AN35" s="678"/>
      <c r="AO35" s="679"/>
      <c r="AP35" s="681"/>
      <c r="AQ35" s="682"/>
      <c r="AR35" s="682"/>
      <c r="AS35" s="682"/>
      <c r="AT35" s="682"/>
      <c r="AU35" s="682"/>
      <c r="AV35" s="682"/>
      <c r="AW35" s="682"/>
      <c r="AX35" s="682"/>
      <c r="AY35" s="682"/>
      <c r="AZ35" s="682"/>
      <c r="BA35" s="682"/>
      <c r="BB35" s="682"/>
      <c r="BC35" s="683"/>
      <c r="BD35" s="613"/>
      <c r="BE35" s="614"/>
      <c r="BF35" s="614"/>
      <c r="BG35" s="614"/>
      <c r="BH35" s="614"/>
      <c r="BI35" s="614"/>
      <c r="BJ35" s="614"/>
      <c r="BK35" s="615"/>
      <c r="BL35" s="677"/>
      <c r="BM35" s="677"/>
      <c r="BN35" s="677"/>
      <c r="BO35" s="677"/>
      <c r="BP35" s="672"/>
      <c r="BQ35" s="672"/>
      <c r="BR35" s="672"/>
      <c r="BS35" s="672"/>
      <c r="BT35" s="672"/>
      <c r="BU35" s="672"/>
      <c r="BV35" s="672"/>
      <c r="BW35" s="673"/>
      <c r="BY35" s="666" t="s">
        <v>296</v>
      </c>
      <c r="BZ35" s="667"/>
      <c r="CA35" s="667"/>
      <c r="CB35" s="667"/>
      <c r="CC35" s="667"/>
      <c r="CD35" s="667"/>
      <c r="CE35" s="667"/>
      <c r="CF35" s="667"/>
      <c r="CG35" s="667"/>
      <c r="CH35" s="667"/>
      <c r="CI35" s="667"/>
      <c r="CJ35" s="667"/>
      <c r="CK35" s="667"/>
      <c r="CL35" s="668"/>
      <c r="CM35" s="687">
        <v>294635564</v>
      </c>
      <c r="CN35" s="688"/>
      <c r="CO35" s="688"/>
      <c r="CP35" s="688"/>
      <c r="CQ35" s="688"/>
      <c r="CR35" s="688"/>
      <c r="CS35" s="688"/>
      <c r="CT35" s="689"/>
      <c r="CU35" s="684">
        <v>45.6</v>
      </c>
      <c r="CV35" s="685"/>
      <c r="CW35" s="685"/>
      <c r="CX35" s="690"/>
      <c r="CY35" s="691">
        <v>255190904</v>
      </c>
      <c r="CZ35" s="688"/>
      <c r="DA35" s="688"/>
      <c r="DB35" s="688"/>
      <c r="DC35" s="688"/>
      <c r="DD35" s="688"/>
      <c r="DE35" s="688"/>
      <c r="DF35" s="689"/>
      <c r="DG35" s="691">
        <v>253347838</v>
      </c>
      <c r="DH35" s="688"/>
      <c r="DI35" s="688"/>
      <c r="DJ35" s="688"/>
      <c r="DK35" s="688"/>
      <c r="DL35" s="688"/>
      <c r="DM35" s="688"/>
      <c r="DN35" s="688"/>
      <c r="DO35" s="688"/>
      <c r="DP35" s="688"/>
      <c r="DQ35" s="689"/>
      <c r="DR35" s="684">
        <v>66.599999999999994</v>
      </c>
      <c r="DS35" s="685"/>
      <c r="DT35" s="685"/>
      <c r="DU35" s="685"/>
      <c r="DV35" s="685"/>
      <c r="DW35" s="685"/>
      <c r="DX35" s="686"/>
    </row>
    <row r="36" spans="2:128" ht="11.25" customHeight="1" x14ac:dyDescent="0.2">
      <c r="B36" s="610" t="s">
        <v>297</v>
      </c>
      <c r="C36" s="611"/>
      <c r="D36" s="611"/>
      <c r="E36" s="611"/>
      <c r="F36" s="611"/>
      <c r="G36" s="611"/>
      <c r="H36" s="611"/>
      <c r="I36" s="611"/>
      <c r="J36" s="611"/>
      <c r="K36" s="611"/>
      <c r="L36" s="611"/>
      <c r="M36" s="611"/>
      <c r="N36" s="611"/>
      <c r="O36" s="611"/>
      <c r="P36" s="611"/>
      <c r="Q36" s="612"/>
      <c r="R36" s="613">
        <v>58585680</v>
      </c>
      <c r="S36" s="614"/>
      <c r="T36" s="614"/>
      <c r="U36" s="614"/>
      <c r="V36" s="614"/>
      <c r="W36" s="614"/>
      <c r="X36" s="614"/>
      <c r="Y36" s="615"/>
      <c r="Z36" s="616">
        <v>8.8000000000000007</v>
      </c>
      <c r="AA36" s="678"/>
      <c r="AB36" s="678"/>
      <c r="AC36" s="680"/>
      <c r="AD36" s="619" t="s">
        <v>215</v>
      </c>
      <c r="AE36" s="614"/>
      <c r="AF36" s="614"/>
      <c r="AG36" s="614"/>
      <c r="AH36" s="614"/>
      <c r="AI36" s="614"/>
      <c r="AJ36" s="614"/>
      <c r="AK36" s="615"/>
      <c r="AL36" s="616" t="s">
        <v>215</v>
      </c>
      <c r="AM36" s="678"/>
      <c r="AN36" s="678"/>
      <c r="AO36" s="679"/>
      <c r="AP36" s="681"/>
      <c r="AQ36" s="682"/>
      <c r="AR36" s="682"/>
      <c r="AS36" s="682"/>
      <c r="AT36" s="682"/>
      <c r="AU36" s="682"/>
      <c r="AV36" s="682"/>
      <c r="AW36" s="682"/>
      <c r="AX36" s="682"/>
      <c r="AY36" s="682"/>
      <c r="AZ36" s="682"/>
      <c r="BA36" s="682"/>
      <c r="BB36" s="682"/>
      <c r="BC36" s="683"/>
      <c r="BD36" s="613"/>
      <c r="BE36" s="614"/>
      <c r="BF36" s="614"/>
      <c r="BG36" s="614"/>
      <c r="BH36" s="614"/>
      <c r="BI36" s="614"/>
      <c r="BJ36" s="614"/>
      <c r="BK36" s="615"/>
      <c r="BL36" s="677"/>
      <c r="BM36" s="677"/>
      <c r="BN36" s="677"/>
      <c r="BO36" s="677"/>
      <c r="BP36" s="672"/>
      <c r="BQ36" s="672"/>
      <c r="BR36" s="672"/>
      <c r="BS36" s="672"/>
      <c r="BT36" s="672"/>
      <c r="BU36" s="672"/>
      <c r="BV36" s="672"/>
      <c r="BW36" s="673"/>
      <c r="BY36" s="610" t="s">
        <v>298</v>
      </c>
      <c r="BZ36" s="611"/>
      <c r="CA36" s="611"/>
      <c r="CB36" s="611"/>
      <c r="CC36" s="611"/>
      <c r="CD36" s="611"/>
      <c r="CE36" s="611"/>
      <c r="CF36" s="611"/>
      <c r="CG36" s="611"/>
      <c r="CH36" s="611"/>
      <c r="CI36" s="611"/>
      <c r="CJ36" s="611"/>
      <c r="CK36" s="611"/>
      <c r="CL36" s="612"/>
      <c r="CM36" s="613">
        <v>160753701</v>
      </c>
      <c r="CN36" s="620"/>
      <c r="CO36" s="620"/>
      <c r="CP36" s="620"/>
      <c r="CQ36" s="620"/>
      <c r="CR36" s="620"/>
      <c r="CS36" s="620"/>
      <c r="CT36" s="621"/>
      <c r="CU36" s="616">
        <v>24.9</v>
      </c>
      <c r="CV36" s="617"/>
      <c r="CW36" s="617"/>
      <c r="CX36" s="618"/>
      <c r="CY36" s="619">
        <v>135910052</v>
      </c>
      <c r="CZ36" s="620"/>
      <c r="DA36" s="620"/>
      <c r="DB36" s="620"/>
      <c r="DC36" s="620"/>
      <c r="DD36" s="620"/>
      <c r="DE36" s="620"/>
      <c r="DF36" s="621"/>
      <c r="DG36" s="619">
        <v>134280180</v>
      </c>
      <c r="DH36" s="620"/>
      <c r="DI36" s="620"/>
      <c r="DJ36" s="620"/>
      <c r="DK36" s="620"/>
      <c r="DL36" s="620"/>
      <c r="DM36" s="620"/>
      <c r="DN36" s="620"/>
      <c r="DO36" s="620"/>
      <c r="DP36" s="620"/>
      <c r="DQ36" s="621"/>
      <c r="DR36" s="616">
        <v>35.299999999999997</v>
      </c>
      <c r="DS36" s="617"/>
      <c r="DT36" s="617"/>
      <c r="DU36" s="617"/>
      <c r="DV36" s="617"/>
      <c r="DW36" s="617"/>
      <c r="DX36" s="637"/>
    </row>
    <row r="37" spans="2:128" ht="11.25" customHeight="1" x14ac:dyDescent="0.2">
      <c r="B37" s="610" t="s">
        <v>299</v>
      </c>
      <c r="C37" s="611"/>
      <c r="D37" s="611"/>
      <c r="E37" s="611"/>
      <c r="F37" s="611"/>
      <c r="G37" s="611"/>
      <c r="H37" s="611"/>
      <c r="I37" s="611"/>
      <c r="J37" s="611"/>
      <c r="K37" s="611"/>
      <c r="L37" s="611"/>
      <c r="M37" s="611"/>
      <c r="N37" s="611"/>
      <c r="O37" s="611"/>
      <c r="P37" s="611"/>
      <c r="Q37" s="612"/>
      <c r="R37" s="613" t="s">
        <v>212</v>
      </c>
      <c r="S37" s="614"/>
      <c r="T37" s="614"/>
      <c r="U37" s="614"/>
      <c r="V37" s="614"/>
      <c r="W37" s="614"/>
      <c r="X37" s="614"/>
      <c r="Y37" s="615"/>
      <c r="Z37" s="616" t="s">
        <v>212</v>
      </c>
      <c r="AA37" s="678"/>
      <c r="AB37" s="678"/>
      <c r="AC37" s="680"/>
      <c r="AD37" s="619" t="s">
        <v>212</v>
      </c>
      <c r="AE37" s="614"/>
      <c r="AF37" s="614"/>
      <c r="AG37" s="614"/>
      <c r="AH37" s="614"/>
      <c r="AI37" s="614"/>
      <c r="AJ37" s="614"/>
      <c r="AK37" s="615"/>
      <c r="AL37" s="616" t="s">
        <v>212</v>
      </c>
      <c r="AM37" s="678"/>
      <c r="AN37" s="678"/>
      <c r="AO37" s="679"/>
      <c r="AP37" s="681"/>
      <c r="AQ37" s="682"/>
      <c r="AR37" s="682"/>
      <c r="AS37" s="682"/>
      <c r="AT37" s="682"/>
      <c r="AU37" s="682"/>
      <c r="AV37" s="682"/>
      <c r="AW37" s="682"/>
      <c r="AX37" s="682"/>
      <c r="AY37" s="682"/>
      <c r="AZ37" s="682"/>
      <c r="BA37" s="682"/>
      <c r="BB37" s="682"/>
      <c r="BC37" s="683"/>
      <c r="BD37" s="613"/>
      <c r="BE37" s="614"/>
      <c r="BF37" s="614"/>
      <c r="BG37" s="614"/>
      <c r="BH37" s="614"/>
      <c r="BI37" s="614"/>
      <c r="BJ37" s="614"/>
      <c r="BK37" s="615"/>
      <c r="BL37" s="677"/>
      <c r="BM37" s="677"/>
      <c r="BN37" s="677"/>
      <c r="BO37" s="677"/>
      <c r="BP37" s="672"/>
      <c r="BQ37" s="672"/>
      <c r="BR37" s="672"/>
      <c r="BS37" s="672"/>
      <c r="BT37" s="672"/>
      <c r="BU37" s="672"/>
      <c r="BV37" s="672"/>
      <c r="BW37" s="673"/>
      <c r="BY37" s="610" t="s">
        <v>300</v>
      </c>
      <c r="BZ37" s="611"/>
      <c r="CA37" s="611"/>
      <c r="CB37" s="611"/>
      <c r="CC37" s="611"/>
      <c r="CD37" s="611"/>
      <c r="CE37" s="611"/>
      <c r="CF37" s="611"/>
      <c r="CG37" s="611"/>
      <c r="CH37" s="611"/>
      <c r="CI37" s="611"/>
      <c r="CJ37" s="611"/>
      <c r="CK37" s="611"/>
      <c r="CL37" s="612"/>
      <c r="CM37" s="613">
        <v>117700978</v>
      </c>
      <c r="CN37" s="614"/>
      <c r="CO37" s="614"/>
      <c r="CP37" s="614"/>
      <c r="CQ37" s="614"/>
      <c r="CR37" s="614"/>
      <c r="CS37" s="614"/>
      <c r="CT37" s="615"/>
      <c r="CU37" s="616">
        <v>18.2</v>
      </c>
      <c r="CV37" s="617"/>
      <c r="CW37" s="617"/>
      <c r="CX37" s="618"/>
      <c r="CY37" s="619">
        <v>93772795</v>
      </c>
      <c r="CZ37" s="620"/>
      <c r="DA37" s="620"/>
      <c r="DB37" s="620"/>
      <c r="DC37" s="620"/>
      <c r="DD37" s="620"/>
      <c r="DE37" s="620"/>
      <c r="DF37" s="621"/>
      <c r="DG37" s="619">
        <v>93770792</v>
      </c>
      <c r="DH37" s="620"/>
      <c r="DI37" s="620"/>
      <c r="DJ37" s="620"/>
      <c r="DK37" s="620"/>
      <c r="DL37" s="620"/>
      <c r="DM37" s="620"/>
      <c r="DN37" s="620"/>
      <c r="DO37" s="620"/>
      <c r="DP37" s="620"/>
      <c r="DQ37" s="621"/>
      <c r="DR37" s="616">
        <v>24.7</v>
      </c>
      <c r="DS37" s="617"/>
      <c r="DT37" s="617"/>
      <c r="DU37" s="617"/>
      <c r="DV37" s="617"/>
      <c r="DW37" s="617"/>
      <c r="DX37" s="637"/>
    </row>
    <row r="38" spans="2:128" ht="11.25" customHeight="1" x14ac:dyDescent="0.2">
      <c r="B38" s="610" t="s">
        <v>301</v>
      </c>
      <c r="C38" s="611"/>
      <c r="D38" s="611"/>
      <c r="E38" s="611"/>
      <c r="F38" s="611"/>
      <c r="G38" s="611"/>
      <c r="H38" s="611"/>
      <c r="I38" s="611"/>
      <c r="J38" s="611"/>
      <c r="K38" s="611"/>
      <c r="L38" s="611"/>
      <c r="M38" s="611"/>
      <c r="N38" s="611"/>
      <c r="O38" s="611"/>
      <c r="P38" s="611"/>
      <c r="Q38" s="612"/>
      <c r="R38" s="613">
        <v>21664000</v>
      </c>
      <c r="S38" s="614"/>
      <c r="T38" s="614"/>
      <c r="U38" s="614"/>
      <c r="V38" s="614"/>
      <c r="W38" s="614"/>
      <c r="X38" s="614"/>
      <c r="Y38" s="615"/>
      <c r="Z38" s="616">
        <v>3.3</v>
      </c>
      <c r="AA38" s="678"/>
      <c r="AB38" s="678"/>
      <c r="AC38" s="680"/>
      <c r="AD38" s="619" t="s">
        <v>215</v>
      </c>
      <c r="AE38" s="614"/>
      <c r="AF38" s="614"/>
      <c r="AG38" s="614"/>
      <c r="AH38" s="614"/>
      <c r="AI38" s="614"/>
      <c r="AJ38" s="614"/>
      <c r="AK38" s="615"/>
      <c r="AL38" s="616" t="s">
        <v>135</v>
      </c>
      <c r="AM38" s="678"/>
      <c r="AN38" s="678"/>
      <c r="AO38" s="679"/>
      <c r="AP38" s="681"/>
      <c r="AQ38" s="682"/>
      <c r="AR38" s="682"/>
      <c r="AS38" s="682"/>
      <c r="AT38" s="682"/>
      <c r="AU38" s="682"/>
      <c r="AV38" s="682"/>
      <c r="AW38" s="682"/>
      <c r="AX38" s="682"/>
      <c r="AY38" s="682"/>
      <c r="AZ38" s="682"/>
      <c r="BA38" s="682"/>
      <c r="BB38" s="682"/>
      <c r="BC38" s="683"/>
      <c r="BD38" s="613"/>
      <c r="BE38" s="614"/>
      <c r="BF38" s="614"/>
      <c r="BG38" s="614"/>
      <c r="BH38" s="614"/>
      <c r="BI38" s="614"/>
      <c r="BJ38" s="614"/>
      <c r="BK38" s="615"/>
      <c r="BL38" s="677"/>
      <c r="BM38" s="677"/>
      <c r="BN38" s="677"/>
      <c r="BO38" s="677"/>
      <c r="BP38" s="672"/>
      <c r="BQ38" s="672"/>
      <c r="BR38" s="672"/>
      <c r="BS38" s="672"/>
      <c r="BT38" s="672"/>
      <c r="BU38" s="672"/>
      <c r="BV38" s="672"/>
      <c r="BW38" s="673"/>
      <c r="BY38" s="610" t="s">
        <v>302</v>
      </c>
      <c r="BZ38" s="611"/>
      <c r="CA38" s="611"/>
      <c r="CB38" s="611"/>
      <c r="CC38" s="611"/>
      <c r="CD38" s="611"/>
      <c r="CE38" s="611"/>
      <c r="CF38" s="611"/>
      <c r="CG38" s="611"/>
      <c r="CH38" s="611"/>
      <c r="CI38" s="611"/>
      <c r="CJ38" s="611"/>
      <c r="CK38" s="611"/>
      <c r="CL38" s="612"/>
      <c r="CM38" s="613">
        <v>19159710</v>
      </c>
      <c r="CN38" s="620"/>
      <c r="CO38" s="620"/>
      <c r="CP38" s="620"/>
      <c r="CQ38" s="620"/>
      <c r="CR38" s="620"/>
      <c r="CS38" s="620"/>
      <c r="CT38" s="621"/>
      <c r="CU38" s="616">
        <v>3</v>
      </c>
      <c r="CV38" s="617"/>
      <c r="CW38" s="617"/>
      <c r="CX38" s="618"/>
      <c r="CY38" s="619">
        <v>8273082</v>
      </c>
      <c r="CZ38" s="620"/>
      <c r="DA38" s="620"/>
      <c r="DB38" s="620"/>
      <c r="DC38" s="620"/>
      <c r="DD38" s="620"/>
      <c r="DE38" s="620"/>
      <c r="DF38" s="621"/>
      <c r="DG38" s="619">
        <v>8273082</v>
      </c>
      <c r="DH38" s="620"/>
      <c r="DI38" s="620"/>
      <c r="DJ38" s="620"/>
      <c r="DK38" s="620"/>
      <c r="DL38" s="620"/>
      <c r="DM38" s="620"/>
      <c r="DN38" s="620"/>
      <c r="DO38" s="620"/>
      <c r="DP38" s="620"/>
      <c r="DQ38" s="621"/>
      <c r="DR38" s="616">
        <v>2.2000000000000002</v>
      </c>
      <c r="DS38" s="617"/>
      <c r="DT38" s="617"/>
      <c r="DU38" s="617"/>
      <c r="DV38" s="617"/>
      <c r="DW38" s="617"/>
      <c r="DX38" s="637"/>
    </row>
    <row r="39" spans="2:128" ht="11.25" customHeight="1" x14ac:dyDescent="0.2">
      <c r="B39" s="592" t="s">
        <v>303</v>
      </c>
      <c r="C39" s="593"/>
      <c r="D39" s="593"/>
      <c r="E39" s="593"/>
      <c r="F39" s="593"/>
      <c r="G39" s="593"/>
      <c r="H39" s="593"/>
      <c r="I39" s="593"/>
      <c r="J39" s="593"/>
      <c r="K39" s="593"/>
      <c r="L39" s="593"/>
      <c r="M39" s="593"/>
      <c r="N39" s="593"/>
      <c r="O39" s="593"/>
      <c r="P39" s="593"/>
      <c r="Q39" s="594"/>
      <c r="R39" s="613">
        <v>665826953</v>
      </c>
      <c r="S39" s="614"/>
      <c r="T39" s="614"/>
      <c r="U39" s="614"/>
      <c r="V39" s="614"/>
      <c r="W39" s="614"/>
      <c r="X39" s="614"/>
      <c r="Y39" s="615"/>
      <c r="Z39" s="677">
        <v>100</v>
      </c>
      <c r="AA39" s="677"/>
      <c r="AB39" s="677"/>
      <c r="AC39" s="677"/>
      <c r="AD39" s="672">
        <v>358710948</v>
      </c>
      <c r="AE39" s="672"/>
      <c r="AF39" s="672"/>
      <c r="AG39" s="672"/>
      <c r="AH39" s="672"/>
      <c r="AI39" s="672"/>
      <c r="AJ39" s="672"/>
      <c r="AK39" s="672"/>
      <c r="AL39" s="616">
        <v>100</v>
      </c>
      <c r="AM39" s="678"/>
      <c r="AN39" s="678"/>
      <c r="AO39" s="679"/>
      <c r="AP39" s="592"/>
      <c r="AQ39" s="593"/>
      <c r="AR39" s="593"/>
      <c r="AS39" s="593"/>
      <c r="AT39" s="593"/>
      <c r="AU39" s="593"/>
      <c r="AV39" s="593"/>
      <c r="AW39" s="593"/>
      <c r="AX39" s="593"/>
      <c r="AY39" s="593"/>
      <c r="AZ39" s="593"/>
      <c r="BA39" s="593"/>
      <c r="BB39" s="593"/>
      <c r="BC39" s="594"/>
      <c r="BD39" s="613"/>
      <c r="BE39" s="614"/>
      <c r="BF39" s="614"/>
      <c r="BG39" s="614"/>
      <c r="BH39" s="614"/>
      <c r="BI39" s="614"/>
      <c r="BJ39" s="614"/>
      <c r="BK39" s="615"/>
      <c r="BL39" s="677"/>
      <c r="BM39" s="677"/>
      <c r="BN39" s="677"/>
      <c r="BO39" s="677"/>
      <c r="BP39" s="672"/>
      <c r="BQ39" s="672"/>
      <c r="BR39" s="672"/>
      <c r="BS39" s="672"/>
      <c r="BT39" s="672"/>
      <c r="BU39" s="672"/>
      <c r="BV39" s="672"/>
      <c r="BW39" s="673"/>
      <c r="BY39" s="610" t="s">
        <v>304</v>
      </c>
      <c r="BZ39" s="611"/>
      <c r="CA39" s="611"/>
      <c r="CB39" s="611"/>
      <c r="CC39" s="611"/>
      <c r="CD39" s="611"/>
      <c r="CE39" s="611"/>
      <c r="CF39" s="611"/>
      <c r="CG39" s="611"/>
      <c r="CH39" s="611"/>
      <c r="CI39" s="611"/>
      <c r="CJ39" s="611"/>
      <c r="CK39" s="611"/>
      <c r="CL39" s="612"/>
      <c r="CM39" s="613">
        <v>114722153</v>
      </c>
      <c r="CN39" s="614"/>
      <c r="CO39" s="614"/>
      <c r="CP39" s="614"/>
      <c r="CQ39" s="614"/>
      <c r="CR39" s="614"/>
      <c r="CS39" s="614"/>
      <c r="CT39" s="615"/>
      <c r="CU39" s="616">
        <v>17.8</v>
      </c>
      <c r="CV39" s="617"/>
      <c r="CW39" s="617"/>
      <c r="CX39" s="618"/>
      <c r="CY39" s="619">
        <v>111007770</v>
      </c>
      <c r="CZ39" s="620"/>
      <c r="DA39" s="620"/>
      <c r="DB39" s="620"/>
      <c r="DC39" s="620"/>
      <c r="DD39" s="620"/>
      <c r="DE39" s="620"/>
      <c r="DF39" s="621"/>
      <c r="DG39" s="619">
        <v>110794576</v>
      </c>
      <c r="DH39" s="620"/>
      <c r="DI39" s="620"/>
      <c r="DJ39" s="620"/>
      <c r="DK39" s="620"/>
      <c r="DL39" s="620"/>
      <c r="DM39" s="620"/>
      <c r="DN39" s="620"/>
      <c r="DO39" s="620"/>
      <c r="DP39" s="620"/>
      <c r="DQ39" s="621"/>
      <c r="DR39" s="616">
        <v>29.1</v>
      </c>
      <c r="DS39" s="617"/>
      <c r="DT39" s="617"/>
      <c r="DU39" s="617"/>
      <c r="DV39" s="617"/>
      <c r="DW39" s="617"/>
      <c r="DX39" s="637"/>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30" t="s">
        <v>305</v>
      </c>
      <c r="BZ40" s="631"/>
      <c r="CA40" s="610" t="s">
        <v>306</v>
      </c>
      <c r="CB40" s="611"/>
      <c r="CC40" s="611"/>
      <c r="CD40" s="611"/>
      <c r="CE40" s="611"/>
      <c r="CF40" s="611"/>
      <c r="CG40" s="611"/>
      <c r="CH40" s="611"/>
      <c r="CI40" s="611"/>
      <c r="CJ40" s="611"/>
      <c r="CK40" s="611"/>
      <c r="CL40" s="612"/>
      <c r="CM40" s="613">
        <v>114722142</v>
      </c>
      <c r="CN40" s="620"/>
      <c r="CO40" s="620"/>
      <c r="CP40" s="620"/>
      <c r="CQ40" s="620"/>
      <c r="CR40" s="620"/>
      <c r="CS40" s="620"/>
      <c r="CT40" s="621"/>
      <c r="CU40" s="616">
        <v>17.8</v>
      </c>
      <c r="CV40" s="617"/>
      <c r="CW40" s="617"/>
      <c r="CX40" s="618"/>
      <c r="CY40" s="619">
        <v>111007759</v>
      </c>
      <c r="CZ40" s="620"/>
      <c r="DA40" s="620"/>
      <c r="DB40" s="620"/>
      <c r="DC40" s="620"/>
      <c r="DD40" s="620"/>
      <c r="DE40" s="620"/>
      <c r="DF40" s="621"/>
      <c r="DG40" s="619">
        <v>110794565</v>
      </c>
      <c r="DH40" s="620"/>
      <c r="DI40" s="620"/>
      <c r="DJ40" s="620"/>
      <c r="DK40" s="620"/>
      <c r="DL40" s="620"/>
      <c r="DM40" s="620"/>
      <c r="DN40" s="620"/>
      <c r="DO40" s="620"/>
      <c r="DP40" s="620"/>
      <c r="DQ40" s="621"/>
      <c r="DR40" s="616">
        <v>29.1</v>
      </c>
      <c r="DS40" s="617"/>
      <c r="DT40" s="617"/>
      <c r="DU40" s="617"/>
      <c r="DV40" s="617"/>
      <c r="DW40" s="617"/>
      <c r="DX40" s="637"/>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2"/>
      <c r="BZ41" s="633"/>
      <c r="CA41" s="610" t="s">
        <v>307</v>
      </c>
      <c r="CB41" s="611"/>
      <c r="CC41" s="611"/>
      <c r="CD41" s="611"/>
      <c r="CE41" s="611"/>
      <c r="CF41" s="611"/>
      <c r="CG41" s="611"/>
      <c r="CH41" s="611"/>
      <c r="CI41" s="611"/>
      <c r="CJ41" s="611"/>
      <c r="CK41" s="611"/>
      <c r="CL41" s="612"/>
      <c r="CM41" s="613">
        <v>106644142</v>
      </c>
      <c r="CN41" s="614"/>
      <c r="CO41" s="614"/>
      <c r="CP41" s="614"/>
      <c r="CQ41" s="614"/>
      <c r="CR41" s="614"/>
      <c r="CS41" s="614"/>
      <c r="CT41" s="615"/>
      <c r="CU41" s="616">
        <v>16.5</v>
      </c>
      <c r="CV41" s="617"/>
      <c r="CW41" s="617"/>
      <c r="CX41" s="618"/>
      <c r="CY41" s="619">
        <v>103003234</v>
      </c>
      <c r="CZ41" s="620"/>
      <c r="DA41" s="620"/>
      <c r="DB41" s="620"/>
      <c r="DC41" s="620"/>
      <c r="DD41" s="620"/>
      <c r="DE41" s="620"/>
      <c r="DF41" s="621"/>
      <c r="DG41" s="619">
        <v>102793603</v>
      </c>
      <c r="DH41" s="620"/>
      <c r="DI41" s="620"/>
      <c r="DJ41" s="620"/>
      <c r="DK41" s="620"/>
      <c r="DL41" s="620"/>
      <c r="DM41" s="620"/>
      <c r="DN41" s="620"/>
      <c r="DO41" s="620"/>
      <c r="DP41" s="620"/>
      <c r="DQ41" s="621"/>
      <c r="DR41" s="616">
        <v>27</v>
      </c>
      <c r="DS41" s="617"/>
      <c r="DT41" s="617"/>
      <c r="DU41" s="617"/>
      <c r="DV41" s="617"/>
      <c r="DW41" s="617"/>
      <c r="DX41" s="637"/>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4" t="s">
        <v>308</v>
      </c>
      <c r="AQ42" s="675"/>
      <c r="AR42" s="675"/>
      <c r="AS42" s="675"/>
      <c r="AT42" s="675"/>
      <c r="AU42" s="675"/>
      <c r="AV42" s="675"/>
      <c r="AW42" s="675"/>
      <c r="AX42" s="675"/>
      <c r="AY42" s="675"/>
      <c r="AZ42" s="675"/>
      <c r="BA42" s="675"/>
      <c r="BB42" s="675"/>
      <c r="BC42" s="676"/>
      <c r="BD42" s="674" t="s">
        <v>309</v>
      </c>
      <c r="BE42" s="675"/>
      <c r="BF42" s="675"/>
      <c r="BG42" s="675"/>
      <c r="BH42" s="675"/>
      <c r="BI42" s="675"/>
      <c r="BJ42" s="675"/>
      <c r="BK42" s="675"/>
      <c r="BL42" s="675"/>
      <c r="BM42" s="676"/>
      <c r="BN42" s="674" t="s">
        <v>310</v>
      </c>
      <c r="BO42" s="675"/>
      <c r="BP42" s="675"/>
      <c r="BQ42" s="675"/>
      <c r="BR42" s="675"/>
      <c r="BS42" s="675"/>
      <c r="BT42" s="675"/>
      <c r="BU42" s="675"/>
      <c r="BV42" s="675"/>
      <c r="BW42" s="676"/>
      <c r="BY42" s="632"/>
      <c r="BZ42" s="633"/>
      <c r="CA42" s="610" t="s">
        <v>311</v>
      </c>
      <c r="CB42" s="611"/>
      <c r="CC42" s="611"/>
      <c r="CD42" s="611"/>
      <c r="CE42" s="611"/>
      <c r="CF42" s="611"/>
      <c r="CG42" s="611"/>
      <c r="CH42" s="611"/>
      <c r="CI42" s="611"/>
      <c r="CJ42" s="611"/>
      <c r="CK42" s="611"/>
      <c r="CL42" s="612"/>
      <c r="CM42" s="613">
        <v>8078000</v>
      </c>
      <c r="CN42" s="620"/>
      <c r="CO42" s="620"/>
      <c r="CP42" s="620"/>
      <c r="CQ42" s="620"/>
      <c r="CR42" s="620"/>
      <c r="CS42" s="620"/>
      <c r="CT42" s="621"/>
      <c r="CU42" s="616">
        <v>1.3</v>
      </c>
      <c r="CV42" s="617"/>
      <c r="CW42" s="617"/>
      <c r="CX42" s="618"/>
      <c r="CY42" s="619">
        <v>8004525</v>
      </c>
      <c r="CZ42" s="620"/>
      <c r="DA42" s="620"/>
      <c r="DB42" s="620"/>
      <c r="DC42" s="620"/>
      <c r="DD42" s="620"/>
      <c r="DE42" s="620"/>
      <c r="DF42" s="621"/>
      <c r="DG42" s="619">
        <v>8000962</v>
      </c>
      <c r="DH42" s="620"/>
      <c r="DI42" s="620"/>
      <c r="DJ42" s="620"/>
      <c r="DK42" s="620"/>
      <c r="DL42" s="620"/>
      <c r="DM42" s="620"/>
      <c r="DN42" s="620"/>
      <c r="DO42" s="620"/>
      <c r="DP42" s="620"/>
      <c r="DQ42" s="621"/>
      <c r="DR42" s="616">
        <v>2.1</v>
      </c>
      <c r="DS42" s="617"/>
      <c r="DT42" s="617"/>
      <c r="DU42" s="617"/>
      <c r="DV42" s="617"/>
      <c r="DW42" s="617"/>
      <c r="DX42" s="637"/>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7" t="s">
        <v>312</v>
      </c>
      <c r="AQ43" s="658"/>
      <c r="AR43" s="658"/>
      <c r="AS43" s="658"/>
      <c r="AT43" s="663" t="s">
        <v>313</v>
      </c>
      <c r="AU43" s="224"/>
      <c r="AV43" s="224"/>
      <c r="AW43" s="224"/>
      <c r="AX43" s="666" t="s">
        <v>154</v>
      </c>
      <c r="AY43" s="667"/>
      <c r="AZ43" s="667"/>
      <c r="BA43" s="667"/>
      <c r="BB43" s="667"/>
      <c r="BC43" s="668"/>
      <c r="BD43" s="669">
        <v>99.6</v>
      </c>
      <c r="BE43" s="670"/>
      <c r="BF43" s="670"/>
      <c r="BG43" s="670"/>
      <c r="BH43" s="670"/>
      <c r="BI43" s="670">
        <v>98.8</v>
      </c>
      <c r="BJ43" s="670"/>
      <c r="BK43" s="670"/>
      <c r="BL43" s="670"/>
      <c r="BM43" s="671"/>
      <c r="BN43" s="669">
        <v>99.5</v>
      </c>
      <c r="BO43" s="670"/>
      <c r="BP43" s="670"/>
      <c r="BQ43" s="670"/>
      <c r="BR43" s="670"/>
      <c r="BS43" s="670">
        <v>98.7</v>
      </c>
      <c r="BT43" s="670"/>
      <c r="BU43" s="670"/>
      <c r="BV43" s="670"/>
      <c r="BW43" s="671"/>
      <c r="BY43" s="634"/>
      <c r="BZ43" s="635"/>
      <c r="CA43" s="610" t="s">
        <v>314</v>
      </c>
      <c r="CB43" s="611"/>
      <c r="CC43" s="611"/>
      <c r="CD43" s="611"/>
      <c r="CE43" s="611"/>
      <c r="CF43" s="611"/>
      <c r="CG43" s="611"/>
      <c r="CH43" s="611"/>
      <c r="CI43" s="611"/>
      <c r="CJ43" s="611"/>
      <c r="CK43" s="611"/>
      <c r="CL43" s="612"/>
      <c r="CM43" s="613">
        <v>11</v>
      </c>
      <c r="CN43" s="614"/>
      <c r="CO43" s="614"/>
      <c r="CP43" s="614"/>
      <c r="CQ43" s="614"/>
      <c r="CR43" s="614"/>
      <c r="CS43" s="614"/>
      <c r="CT43" s="615"/>
      <c r="CU43" s="616">
        <v>0</v>
      </c>
      <c r="CV43" s="617"/>
      <c r="CW43" s="617"/>
      <c r="CX43" s="618"/>
      <c r="CY43" s="619">
        <v>11</v>
      </c>
      <c r="CZ43" s="620"/>
      <c r="DA43" s="620"/>
      <c r="DB43" s="620"/>
      <c r="DC43" s="620"/>
      <c r="DD43" s="620"/>
      <c r="DE43" s="620"/>
      <c r="DF43" s="621"/>
      <c r="DG43" s="619">
        <v>11</v>
      </c>
      <c r="DH43" s="620"/>
      <c r="DI43" s="620"/>
      <c r="DJ43" s="620"/>
      <c r="DK43" s="620"/>
      <c r="DL43" s="620"/>
      <c r="DM43" s="620"/>
      <c r="DN43" s="620"/>
      <c r="DO43" s="620"/>
      <c r="DP43" s="620"/>
      <c r="DQ43" s="621"/>
      <c r="DR43" s="616">
        <v>0</v>
      </c>
      <c r="DS43" s="617"/>
      <c r="DT43" s="617"/>
      <c r="DU43" s="617"/>
      <c r="DV43" s="617"/>
      <c r="DW43" s="617"/>
      <c r="DX43" s="637"/>
    </row>
    <row r="44" spans="2:128" ht="11.25" customHeight="1" x14ac:dyDescent="0.2">
      <c r="AP44" s="659"/>
      <c r="AQ44" s="660"/>
      <c r="AR44" s="660"/>
      <c r="AS44" s="660"/>
      <c r="AT44" s="664"/>
      <c r="AU44" s="213" t="s">
        <v>315</v>
      </c>
      <c r="AV44" s="213"/>
      <c r="AW44" s="213"/>
      <c r="AX44" s="610" t="s">
        <v>316</v>
      </c>
      <c r="AY44" s="611"/>
      <c r="AZ44" s="611"/>
      <c r="BA44" s="611"/>
      <c r="BB44" s="611"/>
      <c r="BC44" s="612"/>
      <c r="BD44" s="655">
        <v>99</v>
      </c>
      <c r="BE44" s="629"/>
      <c r="BF44" s="629"/>
      <c r="BG44" s="629"/>
      <c r="BH44" s="629"/>
      <c r="BI44" s="629">
        <v>96.1</v>
      </c>
      <c r="BJ44" s="629"/>
      <c r="BK44" s="629"/>
      <c r="BL44" s="629"/>
      <c r="BM44" s="656"/>
      <c r="BN44" s="655">
        <v>98.9</v>
      </c>
      <c r="BO44" s="629"/>
      <c r="BP44" s="629"/>
      <c r="BQ44" s="629"/>
      <c r="BR44" s="629"/>
      <c r="BS44" s="629">
        <v>95.8</v>
      </c>
      <c r="BT44" s="629"/>
      <c r="BU44" s="629"/>
      <c r="BV44" s="629"/>
      <c r="BW44" s="656"/>
      <c r="BY44" s="610" t="s">
        <v>317</v>
      </c>
      <c r="BZ44" s="611"/>
      <c r="CA44" s="611"/>
      <c r="CB44" s="611"/>
      <c r="CC44" s="611"/>
      <c r="CD44" s="611"/>
      <c r="CE44" s="611"/>
      <c r="CF44" s="611"/>
      <c r="CG44" s="611"/>
      <c r="CH44" s="611"/>
      <c r="CI44" s="611"/>
      <c r="CJ44" s="611"/>
      <c r="CK44" s="611"/>
      <c r="CL44" s="612"/>
      <c r="CM44" s="613">
        <v>221921719</v>
      </c>
      <c r="CN44" s="620"/>
      <c r="CO44" s="620"/>
      <c r="CP44" s="620"/>
      <c r="CQ44" s="620"/>
      <c r="CR44" s="620"/>
      <c r="CS44" s="620"/>
      <c r="CT44" s="621"/>
      <c r="CU44" s="616">
        <v>34.4</v>
      </c>
      <c r="CV44" s="617"/>
      <c r="CW44" s="617"/>
      <c r="CX44" s="618"/>
      <c r="CY44" s="619">
        <v>158213260</v>
      </c>
      <c r="CZ44" s="620"/>
      <c r="DA44" s="620"/>
      <c r="DB44" s="620"/>
      <c r="DC44" s="620"/>
      <c r="DD44" s="620"/>
      <c r="DE44" s="620"/>
      <c r="DF44" s="621"/>
      <c r="DG44" s="619">
        <v>111693186</v>
      </c>
      <c r="DH44" s="620"/>
      <c r="DI44" s="620"/>
      <c r="DJ44" s="620"/>
      <c r="DK44" s="620"/>
      <c r="DL44" s="620"/>
      <c r="DM44" s="620"/>
      <c r="DN44" s="620"/>
      <c r="DO44" s="620"/>
      <c r="DP44" s="620"/>
      <c r="DQ44" s="621"/>
      <c r="DR44" s="616">
        <v>29.4</v>
      </c>
      <c r="DS44" s="617"/>
      <c r="DT44" s="617"/>
      <c r="DU44" s="617"/>
      <c r="DV44" s="617"/>
      <c r="DW44" s="617"/>
      <c r="DX44" s="637"/>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1"/>
      <c r="AQ45" s="662"/>
      <c r="AR45" s="662"/>
      <c r="AS45" s="662"/>
      <c r="AT45" s="665"/>
      <c r="AU45" s="226"/>
      <c r="AV45" s="226"/>
      <c r="AW45" s="226"/>
      <c r="AX45" s="592" t="s">
        <v>318</v>
      </c>
      <c r="AY45" s="593"/>
      <c r="AZ45" s="593"/>
      <c r="BA45" s="593"/>
      <c r="BB45" s="593"/>
      <c r="BC45" s="594"/>
      <c r="BD45" s="652">
        <v>99.9</v>
      </c>
      <c r="BE45" s="653"/>
      <c r="BF45" s="653"/>
      <c r="BG45" s="653"/>
      <c r="BH45" s="653"/>
      <c r="BI45" s="653">
        <v>99.8</v>
      </c>
      <c r="BJ45" s="653"/>
      <c r="BK45" s="653"/>
      <c r="BL45" s="653"/>
      <c r="BM45" s="654"/>
      <c r="BN45" s="652">
        <v>99.9</v>
      </c>
      <c r="BO45" s="653"/>
      <c r="BP45" s="653"/>
      <c r="BQ45" s="653"/>
      <c r="BR45" s="653"/>
      <c r="BS45" s="653">
        <v>99.8</v>
      </c>
      <c r="BT45" s="653"/>
      <c r="BU45" s="653"/>
      <c r="BV45" s="653"/>
      <c r="BW45" s="654"/>
      <c r="BY45" s="610" t="s">
        <v>319</v>
      </c>
      <c r="BZ45" s="611"/>
      <c r="CA45" s="611"/>
      <c r="CB45" s="611"/>
      <c r="CC45" s="611"/>
      <c r="CD45" s="611"/>
      <c r="CE45" s="611"/>
      <c r="CF45" s="611"/>
      <c r="CG45" s="611"/>
      <c r="CH45" s="611"/>
      <c r="CI45" s="611"/>
      <c r="CJ45" s="611"/>
      <c r="CK45" s="611"/>
      <c r="CL45" s="612"/>
      <c r="CM45" s="613">
        <v>27099366</v>
      </c>
      <c r="CN45" s="614"/>
      <c r="CO45" s="614"/>
      <c r="CP45" s="614"/>
      <c r="CQ45" s="614"/>
      <c r="CR45" s="614"/>
      <c r="CS45" s="614"/>
      <c r="CT45" s="615"/>
      <c r="CU45" s="616">
        <v>4.2</v>
      </c>
      <c r="CV45" s="617"/>
      <c r="CW45" s="617"/>
      <c r="CX45" s="618"/>
      <c r="CY45" s="619">
        <v>20563144</v>
      </c>
      <c r="CZ45" s="620"/>
      <c r="DA45" s="620"/>
      <c r="DB45" s="620"/>
      <c r="DC45" s="620"/>
      <c r="DD45" s="620"/>
      <c r="DE45" s="620"/>
      <c r="DF45" s="621"/>
      <c r="DG45" s="619">
        <v>17094505</v>
      </c>
      <c r="DH45" s="620"/>
      <c r="DI45" s="620"/>
      <c r="DJ45" s="620"/>
      <c r="DK45" s="620"/>
      <c r="DL45" s="620"/>
      <c r="DM45" s="620"/>
      <c r="DN45" s="620"/>
      <c r="DO45" s="620"/>
      <c r="DP45" s="620"/>
      <c r="DQ45" s="621"/>
      <c r="DR45" s="616">
        <v>4.5</v>
      </c>
      <c r="DS45" s="617"/>
      <c r="DT45" s="617"/>
      <c r="DU45" s="617"/>
      <c r="DV45" s="617"/>
      <c r="DW45" s="617"/>
      <c r="DX45" s="637"/>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5" t="s">
        <v>320</v>
      </c>
      <c r="AQ46" s="646"/>
      <c r="AR46" s="646"/>
      <c r="AS46" s="646"/>
      <c r="AT46" s="646"/>
      <c r="AU46" s="646"/>
      <c r="AV46" s="646"/>
      <c r="AW46" s="647"/>
      <c r="AX46" s="648" t="s">
        <v>321</v>
      </c>
      <c r="AY46" s="648"/>
      <c r="AZ46" s="648"/>
      <c r="BA46" s="648"/>
      <c r="BB46" s="648"/>
      <c r="BC46" s="648"/>
      <c r="BD46" s="649">
        <v>3283248</v>
      </c>
      <c r="BE46" s="650"/>
      <c r="BF46" s="650"/>
      <c r="BG46" s="650"/>
      <c r="BH46" s="650"/>
      <c r="BI46" s="650"/>
      <c r="BJ46" s="650"/>
      <c r="BK46" s="650"/>
      <c r="BL46" s="650"/>
      <c r="BM46" s="651"/>
      <c r="BN46" s="649">
        <v>2530606</v>
      </c>
      <c r="BO46" s="650"/>
      <c r="BP46" s="650"/>
      <c r="BQ46" s="650"/>
      <c r="BR46" s="650"/>
      <c r="BS46" s="650"/>
      <c r="BT46" s="650"/>
      <c r="BU46" s="650"/>
      <c r="BV46" s="650"/>
      <c r="BW46" s="651"/>
      <c r="BY46" s="610" t="s">
        <v>322</v>
      </c>
      <c r="BZ46" s="611"/>
      <c r="CA46" s="611"/>
      <c r="CB46" s="611"/>
      <c r="CC46" s="611"/>
      <c r="CD46" s="611"/>
      <c r="CE46" s="611"/>
      <c r="CF46" s="611"/>
      <c r="CG46" s="611"/>
      <c r="CH46" s="611"/>
      <c r="CI46" s="611"/>
      <c r="CJ46" s="611"/>
      <c r="CK46" s="611"/>
      <c r="CL46" s="612"/>
      <c r="CM46" s="613">
        <v>13217488</v>
      </c>
      <c r="CN46" s="620"/>
      <c r="CO46" s="620"/>
      <c r="CP46" s="620"/>
      <c r="CQ46" s="620"/>
      <c r="CR46" s="620"/>
      <c r="CS46" s="620"/>
      <c r="CT46" s="621"/>
      <c r="CU46" s="616">
        <v>2</v>
      </c>
      <c r="CV46" s="617"/>
      <c r="CW46" s="617"/>
      <c r="CX46" s="618"/>
      <c r="CY46" s="619">
        <v>4870282</v>
      </c>
      <c r="CZ46" s="620"/>
      <c r="DA46" s="620"/>
      <c r="DB46" s="620"/>
      <c r="DC46" s="620"/>
      <c r="DD46" s="620"/>
      <c r="DE46" s="620"/>
      <c r="DF46" s="621"/>
      <c r="DG46" s="619">
        <v>4870282</v>
      </c>
      <c r="DH46" s="620"/>
      <c r="DI46" s="620"/>
      <c r="DJ46" s="620"/>
      <c r="DK46" s="620"/>
      <c r="DL46" s="620"/>
      <c r="DM46" s="620"/>
      <c r="DN46" s="620"/>
      <c r="DO46" s="620"/>
      <c r="DP46" s="620"/>
      <c r="DQ46" s="621"/>
      <c r="DR46" s="616">
        <v>1.3</v>
      </c>
      <c r="DS46" s="617"/>
      <c r="DT46" s="617"/>
      <c r="DU46" s="617"/>
      <c r="DV46" s="617"/>
      <c r="DW46" s="617"/>
      <c r="DX46" s="637"/>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8" t="s">
        <v>323</v>
      </c>
      <c r="AQ47" s="639"/>
      <c r="AR47" s="639"/>
      <c r="AS47" s="639"/>
      <c r="AT47" s="639"/>
      <c r="AU47" s="639"/>
      <c r="AV47" s="639"/>
      <c r="AW47" s="640"/>
      <c r="AX47" s="641" t="s">
        <v>324</v>
      </c>
      <c r="AY47" s="641"/>
      <c r="AZ47" s="641"/>
      <c r="BA47" s="641"/>
      <c r="BB47" s="641"/>
      <c r="BC47" s="641"/>
      <c r="BD47" s="642">
        <v>3283248</v>
      </c>
      <c r="BE47" s="643"/>
      <c r="BF47" s="643"/>
      <c r="BG47" s="643"/>
      <c r="BH47" s="643"/>
      <c r="BI47" s="643"/>
      <c r="BJ47" s="643"/>
      <c r="BK47" s="643"/>
      <c r="BL47" s="643"/>
      <c r="BM47" s="644"/>
      <c r="BN47" s="642">
        <v>2530606</v>
      </c>
      <c r="BO47" s="643"/>
      <c r="BP47" s="643"/>
      <c r="BQ47" s="643"/>
      <c r="BR47" s="643"/>
      <c r="BS47" s="643"/>
      <c r="BT47" s="643"/>
      <c r="BU47" s="643"/>
      <c r="BV47" s="643"/>
      <c r="BW47" s="644"/>
      <c r="BY47" s="610" t="s">
        <v>325</v>
      </c>
      <c r="BZ47" s="611"/>
      <c r="CA47" s="611"/>
      <c r="CB47" s="611"/>
      <c r="CC47" s="611"/>
      <c r="CD47" s="611"/>
      <c r="CE47" s="611"/>
      <c r="CF47" s="611"/>
      <c r="CG47" s="611"/>
      <c r="CH47" s="611"/>
      <c r="CI47" s="611"/>
      <c r="CJ47" s="611"/>
      <c r="CK47" s="611"/>
      <c r="CL47" s="612"/>
      <c r="CM47" s="613">
        <v>132343561</v>
      </c>
      <c r="CN47" s="614"/>
      <c r="CO47" s="614"/>
      <c r="CP47" s="614"/>
      <c r="CQ47" s="614"/>
      <c r="CR47" s="614"/>
      <c r="CS47" s="614"/>
      <c r="CT47" s="615"/>
      <c r="CU47" s="616">
        <v>20.5</v>
      </c>
      <c r="CV47" s="617"/>
      <c r="CW47" s="617"/>
      <c r="CX47" s="618"/>
      <c r="CY47" s="619">
        <v>118780804</v>
      </c>
      <c r="CZ47" s="620"/>
      <c r="DA47" s="620"/>
      <c r="DB47" s="620"/>
      <c r="DC47" s="620"/>
      <c r="DD47" s="620"/>
      <c r="DE47" s="620"/>
      <c r="DF47" s="621"/>
      <c r="DG47" s="619">
        <v>83084962</v>
      </c>
      <c r="DH47" s="620"/>
      <c r="DI47" s="620"/>
      <c r="DJ47" s="620"/>
      <c r="DK47" s="620"/>
      <c r="DL47" s="620"/>
      <c r="DM47" s="620"/>
      <c r="DN47" s="620"/>
      <c r="DO47" s="620"/>
      <c r="DP47" s="620"/>
      <c r="DQ47" s="621"/>
      <c r="DR47" s="616">
        <v>21.8</v>
      </c>
      <c r="DS47" s="617"/>
      <c r="DT47" s="617"/>
      <c r="DU47" s="617"/>
      <c r="DV47" s="617"/>
      <c r="DW47" s="617"/>
      <c r="DX47" s="637"/>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6"/>
      <c r="AQ48" s="636"/>
      <c r="AR48" s="636"/>
      <c r="AS48" s="636"/>
      <c r="AT48" s="219"/>
      <c r="AU48" s="219"/>
      <c r="AV48" s="219"/>
      <c r="AW48" s="219"/>
      <c r="AX48" s="219"/>
      <c r="AY48" s="219"/>
      <c r="AZ48" s="219"/>
      <c r="BA48" s="219"/>
      <c r="BB48" s="219"/>
      <c r="BC48" s="219"/>
      <c r="BD48" s="629"/>
      <c r="BE48" s="629"/>
      <c r="BF48" s="629"/>
      <c r="BG48" s="629"/>
      <c r="BH48" s="629"/>
      <c r="BI48" s="629"/>
      <c r="BJ48" s="629"/>
      <c r="BK48" s="629"/>
      <c r="BL48" s="629"/>
      <c r="BM48" s="629"/>
      <c r="BN48" s="629"/>
      <c r="BO48" s="629"/>
      <c r="BP48" s="629"/>
      <c r="BQ48" s="629"/>
      <c r="BR48" s="629"/>
      <c r="BS48" s="629"/>
      <c r="BT48" s="629"/>
      <c r="BU48" s="629"/>
      <c r="BV48" s="629"/>
      <c r="BW48" s="629"/>
      <c r="BY48" s="610" t="s">
        <v>326</v>
      </c>
      <c r="BZ48" s="611"/>
      <c r="CA48" s="611"/>
      <c r="CB48" s="611"/>
      <c r="CC48" s="611"/>
      <c r="CD48" s="611"/>
      <c r="CE48" s="611"/>
      <c r="CF48" s="611"/>
      <c r="CG48" s="611"/>
      <c r="CH48" s="611"/>
      <c r="CI48" s="611"/>
      <c r="CJ48" s="611"/>
      <c r="CK48" s="611"/>
      <c r="CL48" s="612"/>
      <c r="CM48" s="613">
        <v>8341637</v>
      </c>
      <c r="CN48" s="620"/>
      <c r="CO48" s="620"/>
      <c r="CP48" s="620"/>
      <c r="CQ48" s="620"/>
      <c r="CR48" s="620"/>
      <c r="CS48" s="620"/>
      <c r="CT48" s="621"/>
      <c r="CU48" s="616">
        <v>1.3</v>
      </c>
      <c r="CV48" s="617"/>
      <c r="CW48" s="617"/>
      <c r="CX48" s="618"/>
      <c r="CY48" s="619">
        <v>8341637</v>
      </c>
      <c r="CZ48" s="620"/>
      <c r="DA48" s="620"/>
      <c r="DB48" s="620"/>
      <c r="DC48" s="620"/>
      <c r="DD48" s="620"/>
      <c r="DE48" s="620"/>
      <c r="DF48" s="621"/>
      <c r="DG48" s="619">
        <v>6592132</v>
      </c>
      <c r="DH48" s="620"/>
      <c r="DI48" s="620"/>
      <c r="DJ48" s="620"/>
      <c r="DK48" s="620"/>
      <c r="DL48" s="620"/>
      <c r="DM48" s="620"/>
      <c r="DN48" s="620"/>
      <c r="DO48" s="620"/>
      <c r="DP48" s="620"/>
      <c r="DQ48" s="621"/>
      <c r="DR48" s="616">
        <v>1.7</v>
      </c>
      <c r="DS48" s="617"/>
      <c r="DT48" s="617"/>
      <c r="DU48" s="617"/>
      <c r="DV48" s="617"/>
      <c r="DW48" s="617"/>
      <c r="DX48" s="637"/>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6"/>
      <c r="AQ49" s="636"/>
      <c r="AR49" s="636"/>
      <c r="AS49" s="636"/>
      <c r="AT49" s="219"/>
      <c r="AU49" s="219"/>
      <c r="AV49" s="219"/>
      <c r="AW49" s="219"/>
      <c r="AX49" s="219"/>
      <c r="AY49" s="219"/>
      <c r="AZ49" s="219"/>
      <c r="BA49" s="219"/>
      <c r="BB49" s="219"/>
      <c r="BC49" s="219"/>
      <c r="BD49" s="629"/>
      <c r="BE49" s="629"/>
      <c r="BF49" s="629"/>
      <c r="BG49" s="629"/>
      <c r="BH49" s="629"/>
      <c r="BI49" s="629"/>
      <c r="BJ49" s="629"/>
      <c r="BK49" s="629"/>
      <c r="BL49" s="629"/>
      <c r="BM49" s="629"/>
      <c r="BN49" s="629"/>
      <c r="BO49" s="629"/>
      <c r="BP49" s="629"/>
      <c r="BQ49" s="629"/>
      <c r="BR49" s="629"/>
      <c r="BS49" s="629"/>
      <c r="BT49" s="629"/>
      <c r="BU49" s="629"/>
      <c r="BV49" s="629"/>
      <c r="BW49" s="629"/>
      <c r="BY49" s="610" t="s">
        <v>327</v>
      </c>
      <c r="BZ49" s="611"/>
      <c r="CA49" s="611"/>
      <c r="CB49" s="611"/>
      <c r="CC49" s="611"/>
      <c r="CD49" s="611"/>
      <c r="CE49" s="611"/>
      <c r="CF49" s="611"/>
      <c r="CG49" s="611"/>
      <c r="CH49" s="611"/>
      <c r="CI49" s="611"/>
      <c r="CJ49" s="611"/>
      <c r="CK49" s="611"/>
      <c r="CL49" s="612"/>
      <c r="CM49" s="613">
        <v>7475045</v>
      </c>
      <c r="CN49" s="614"/>
      <c r="CO49" s="614"/>
      <c r="CP49" s="614"/>
      <c r="CQ49" s="614"/>
      <c r="CR49" s="614"/>
      <c r="CS49" s="614"/>
      <c r="CT49" s="615"/>
      <c r="CU49" s="616">
        <v>1.2</v>
      </c>
      <c r="CV49" s="617"/>
      <c r="CW49" s="617"/>
      <c r="CX49" s="618"/>
      <c r="CY49" s="619">
        <v>5101822</v>
      </c>
      <c r="CZ49" s="620"/>
      <c r="DA49" s="620"/>
      <c r="DB49" s="620"/>
      <c r="DC49" s="620"/>
      <c r="DD49" s="620"/>
      <c r="DE49" s="620"/>
      <c r="DF49" s="621"/>
      <c r="DG49" s="619" t="s">
        <v>135</v>
      </c>
      <c r="DH49" s="620"/>
      <c r="DI49" s="620"/>
      <c r="DJ49" s="620"/>
      <c r="DK49" s="620"/>
      <c r="DL49" s="620"/>
      <c r="DM49" s="620"/>
      <c r="DN49" s="620"/>
      <c r="DO49" s="620"/>
      <c r="DP49" s="620"/>
      <c r="DQ49" s="621"/>
      <c r="DR49" s="616" t="s">
        <v>135</v>
      </c>
      <c r="DS49" s="617"/>
      <c r="DT49" s="617"/>
      <c r="DU49" s="617"/>
      <c r="DV49" s="617"/>
      <c r="DW49" s="617"/>
      <c r="DX49" s="637"/>
    </row>
    <row r="50" spans="2:128" ht="11.25" customHeight="1" x14ac:dyDescent="0.2">
      <c r="B50" s="213" t="s">
        <v>328</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10" t="s">
        <v>329</v>
      </c>
      <c r="BZ50" s="611"/>
      <c r="CA50" s="611"/>
      <c r="CB50" s="611"/>
      <c r="CC50" s="611"/>
      <c r="CD50" s="611"/>
      <c r="CE50" s="611"/>
      <c r="CF50" s="611"/>
      <c r="CG50" s="611"/>
      <c r="CH50" s="611"/>
      <c r="CI50" s="611"/>
      <c r="CJ50" s="611"/>
      <c r="CK50" s="611"/>
      <c r="CL50" s="612"/>
      <c r="CM50" s="613">
        <v>476666</v>
      </c>
      <c r="CN50" s="620"/>
      <c r="CO50" s="620"/>
      <c r="CP50" s="620"/>
      <c r="CQ50" s="620"/>
      <c r="CR50" s="620"/>
      <c r="CS50" s="620"/>
      <c r="CT50" s="621"/>
      <c r="CU50" s="616">
        <v>0.1</v>
      </c>
      <c r="CV50" s="617"/>
      <c r="CW50" s="617"/>
      <c r="CX50" s="618"/>
      <c r="CY50" s="619">
        <v>666</v>
      </c>
      <c r="CZ50" s="620"/>
      <c r="DA50" s="620"/>
      <c r="DB50" s="620"/>
      <c r="DC50" s="620"/>
      <c r="DD50" s="620"/>
      <c r="DE50" s="620"/>
      <c r="DF50" s="621"/>
      <c r="DG50" s="619" t="s">
        <v>135</v>
      </c>
      <c r="DH50" s="620"/>
      <c r="DI50" s="620"/>
      <c r="DJ50" s="620"/>
      <c r="DK50" s="620"/>
      <c r="DL50" s="620"/>
      <c r="DM50" s="620"/>
      <c r="DN50" s="620"/>
      <c r="DO50" s="620"/>
      <c r="DP50" s="620"/>
      <c r="DQ50" s="621"/>
      <c r="DR50" s="616" t="s">
        <v>215</v>
      </c>
      <c r="DS50" s="617"/>
      <c r="DT50" s="617"/>
      <c r="DU50" s="617"/>
      <c r="DV50" s="617"/>
      <c r="DW50" s="617"/>
      <c r="DX50" s="637"/>
    </row>
    <row r="51" spans="2:128" ht="11.25" customHeight="1" x14ac:dyDescent="0.2">
      <c r="B51" s="227" t="s">
        <v>330</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10" t="s">
        <v>331</v>
      </c>
      <c r="BZ51" s="611"/>
      <c r="CA51" s="611"/>
      <c r="CB51" s="611"/>
      <c r="CC51" s="611"/>
      <c r="CD51" s="611"/>
      <c r="CE51" s="611"/>
      <c r="CF51" s="611"/>
      <c r="CG51" s="611"/>
      <c r="CH51" s="611"/>
      <c r="CI51" s="611"/>
      <c r="CJ51" s="611"/>
      <c r="CK51" s="611"/>
      <c r="CL51" s="612"/>
      <c r="CM51" s="613">
        <v>32967956</v>
      </c>
      <c r="CN51" s="614"/>
      <c r="CO51" s="614"/>
      <c r="CP51" s="614"/>
      <c r="CQ51" s="614"/>
      <c r="CR51" s="614"/>
      <c r="CS51" s="614"/>
      <c r="CT51" s="615"/>
      <c r="CU51" s="616">
        <v>5.0999999999999996</v>
      </c>
      <c r="CV51" s="617"/>
      <c r="CW51" s="617"/>
      <c r="CX51" s="618"/>
      <c r="CY51" s="619">
        <v>554905</v>
      </c>
      <c r="CZ51" s="620"/>
      <c r="DA51" s="620"/>
      <c r="DB51" s="620"/>
      <c r="DC51" s="620"/>
      <c r="DD51" s="620"/>
      <c r="DE51" s="620"/>
      <c r="DF51" s="621"/>
      <c r="DG51" s="619">
        <v>51305</v>
      </c>
      <c r="DH51" s="620"/>
      <c r="DI51" s="620"/>
      <c r="DJ51" s="620"/>
      <c r="DK51" s="620"/>
      <c r="DL51" s="620"/>
      <c r="DM51" s="620"/>
      <c r="DN51" s="620"/>
      <c r="DO51" s="620"/>
      <c r="DP51" s="620"/>
      <c r="DQ51" s="621"/>
      <c r="DR51" s="616">
        <v>0</v>
      </c>
      <c r="DS51" s="617"/>
      <c r="DT51" s="617"/>
      <c r="DU51" s="617"/>
      <c r="DV51" s="617"/>
      <c r="DW51" s="617"/>
      <c r="DX51" s="637"/>
    </row>
    <row r="52" spans="2:128" ht="11.25" customHeight="1" x14ac:dyDescent="0.2">
      <c r="B52" s="228" t="s">
        <v>332</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10" t="s">
        <v>333</v>
      </c>
      <c r="BZ52" s="611"/>
      <c r="CA52" s="611"/>
      <c r="CB52" s="611"/>
      <c r="CC52" s="611"/>
      <c r="CD52" s="611"/>
      <c r="CE52" s="611"/>
      <c r="CF52" s="611"/>
      <c r="CG52" s="611"/>
      <c r="CH52" s="611"/>
      <c r="CI52" s="611"/>
      <c r="CJ52" s="611"/>
      <c r="CK52" s="611"/>
      <c r="CL52" s="612"/>
      <c r="CM52" s="613" t="s">
        <v>135</v>
      </c>
      <c r="CN52" s="620"/>
      <c r="CO52" s="620"/>
      <c r="CP52" s="620"/>
      <c r="CQ52" s="620"/>
      <c r="CR52" s="620"/>
      <c r="CS52" s="620"/>
      <c r="CT52" s="621"/>
      <c r="CU52" s="616" t="s">
        <v>215</v>
      </c>
      <c r="CV52" s="617"/>
      <c r="CW52" s="617"/>
      <c r="CX52" s="618"/>
      <c r="CY52" s="619" t="s">
        <v>215</v>
      </c>
      <c r="CZ52" s="620"/>
      <c r="DA52" s="620"/>
      <c r="DB52" s="620"/>
      <c r="DC52" s="620"/>
      <c r="DD52" s="620"/>
      <c r="DE52" s="620"/>
      <c r="DF52" s="621"/>
      <c r="DG52" s="619" t="s">
        <v>135</v>
      </c>
      <c r="DH52" s="620"/>
      <c r="DI52" s="620"/>
      <c r="DJ52" s="620"/>
      <c r="DK52" s="620"/>
      <c r="DL52" s="620"/>
      <c r="DM52" s="620"/>
      <c r="DN52" s="620"/>
      <c r="DO52" s="620"/>
      <c r="DP52" s="620"/>
      <c r="DQ52" s="621"/>
      <c r="DR52" s="616" t="s">
        <v>212</v>
      </c>
      <c r="DS52" s="617"/>
      <c r="DT52" s="617"/>
      <c r="DU52" s="617"/>
      <c r="DV52" s="617"/>
      <c r="DW52" s="617"/>
      <c r="DX52" s="637"/>
    </row>
    <row r="53" spans="2:128" ht="11.25" customHeight="1" x14ac:dyDescent="0.2">
      <c r="AP53" s="636"/>
      <c r="AQ53" s="636"/>
      <c r="AR53" s="636"/>
      <c r="AS53" s="636"/>
      <c r="AT53" s="219"/>
      <c r="AU53" s="219"/>
      <c r="AV53" s="219"/>
      <c r="AW53" s="219"/>
      <c r="AX53" s="219"/>
      <c r="AY53" s="219"/>
      <c r="AZ53" s="219"/>
      <c r="BA53" s="219"/>
      <c r="BB53" s="219"/>
      <c r="BC53" s="219"/>
      <c r="BD53" s="629"/>
      <c r="BE53" s="629"/>
      <c r="BF53" s="629"/>
      <c r="BG53" s="629"/>
      <c r="BH53" s="629"/>
      <c r="BI53" s="629"/>
      <c r="BJ53" s="629"/>
      <c r="BK53" s="629"/>
      <c r="BL53" s="629"/>
      <c r="BM53" s="629"/>
      <c r="BN53" s="629"/>
      <c r="BO53" s="629"/>
      <c r="BP53" s="629"/>
      <c r="BQ53" s="629"/>
      <c r="BR53" s="629"/>
      <c r="BS53" s="629"/>
      <c r="BT53" s="629"/>
      <c r="BU53" s="629"/>
      <c r="BV53" s="629"/>
      <c r="BW53" s="629"/>
      <c r="BY53" s="610" t="s">
        <v>334</v>
      </c>
      <c r="BZ53" s="611"/>
      <c r="CA53" s="611"/>
      <c r="CB53" s="611"/>
      <c r="CC53" s="611"/>
      <c r="CD53" s="611"/>
      <c r="CE53" s="611"/>
      <c r="CF53" s="611"/>
      <c r="CG53" s="611"/>
      <c r="CH53" s="611"/>
      <c r="CI53" s="611"/>
      <c r="CJ53" s="611"/>
      <c r="CK53" s="611"/>
      <c r="CL53" s="612"/>
      <c r="CM53" s="613">
        <v>129406826</v>
      </c>
      <c r="CN53" s="614"/>
      <c r="CO53" s="614"/>
      <c r="CP53" s="614"/>
      <c r="CQ53" s="614"/>
      <c r="CR53" s="614"/>
      <c r="CS53" s="614"/>
      <c r="CT53" s="615"/>
      <c r="CU53" s="616">
        <v>20</v>
      </c>
      <c r="CV53" s="617"/>
      <c r="CW53" s="617"/>
      <c r="CX53" s="618"/>
      <c r="CY53" s="619">
        <v>34463409</v>
      </c>
      <c r="CZ53" s="620"/>
      <c r="DA53" s="620"/>
      <c r="DB53" s="620"/>
      <c r="DC53" s="620"/>
      <c r="DD53" s="620"/>
      <c r="DE53" s="620"/>
      <c r="DF53" s="621"/>
      <c r="DG53" s="622"/>
      <c r="DH53" s="623"/>
      <c r="DI53" s="623"/>
      <c r="DJ53" s="623"/>
      <c r="DK53" s="623"/>
      <c r="DL53" s="623"/>
      <c r="DM53" s="623"/>
      <c r="DN53" s="623"/>
      <c r="DO53" s="623"/>
      <c r="DP53" s="623"/>
      <c r="DQ53" s="624"/>
      <c r="DR53" s="625"/>
      <c r="DS53" s="626"/>
      <c r="DT53" s="626"/>
      <c r="DU53" s="626"/>
      <c r="DV53" s="626"/>
      <c r="DW53" s="626"/>
      <c r="DX53" s="62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6"/>
      <c r="AQ54" s="636"/>
      <c r="AR54" s="636"/>
      <c r="AS54" s="636"/>
      <c r="AT54" s="219"/>
      <c r="AU54" s="219"/>
      <c r="AV54" s="219"/>
      <c r="AW54" s="219"/>
      <c r="AX54" s="219"/>
      <c r="AY54" s="219"/>
      <c r="AZ54" s="219"/>
      <c r="BA54" s="219"/>
      <c r="BB54" s="219"/>
      <c r="BC54" s="219"/>
      <c r="BD54" s="629"/>
      <c r="BE54" s="629"/>
      <c r="BF54" s="629"/>
      <c r="BG54" s="629"/>
      <c r="BH54" s="629"/>
      <c r="BI54" s="629"/>
      <c r="BJ54" s="629"/>
      <c r="BK54" s="629"/>
      <c r="BL54" s="629"/>
      <c r="BM54" s="629"/>
      <c r="BN54" s="629"/>
      <c r="BO54" s="629"/>
      <c r="BP54" s="629"/>
      <c r="BQ54" s="629"/>
      <c r="BR54" s="629"/>
      <c r="BS54" s="629"/>
      <c r="BT54" s="629"/>
      <c r="BU54" s="629"/>
      <c r="BV54" s="629"/>
      <c r="BW54" s="629"/>
      <c r="BY54" s="610" t="s">
        <v>335</v>
      </c>
      <c r="BZ54" s="611"/>
      <c r="CA54" s="611"/>
      <c r="CB54" s="611"/>
      <c r="CC54" s="611"/>
      <c r="CD54" s="611"/>
      <c r="CE54" s="611"/>
      <c r="CF54" s="611"/>
      <c r="CG54" s="611"/>
      <c r="CH54" s="611"/>
      <c r="CI54" s="611"/>
      <c r="CJ54" s="611"/>
      <c r="CK54" s="611"/>
      <c r="CL54" s="612"/>
      <c r="CM54" s="613">
        <v>3276459</v>
      </c>
      <c r="CN54" s="614"/>
      <c r="CO54" s="614"/>
      <c r="CP54" s="614"/>
      <c r="CQ54" s="614"/>
      <c r="CR54" s="614"/>
      <c r="CS54" s="614"/>
      <c r="CT54" s="615"/>
      <c r="CU54" s="616">
        <v>0.5</v>
      </c>
      <c r="CV54" s="617"/>
      <c r="CW54" s="617"/>
      <c r="CX54" s="618"/>
      <c r="CY54" s="619">
        <v>1411365</v>
      </c>
      <c r="CZ54" s="620"/>
      <c r="DA54" s="620"/>
      <c r="DB54" s="620"/>
      <c r="DC54" s="620"/>
      <c r="DD54" s="620"/>
      <c r="DE54" s="620"/>
      <c r="DF54" s="621"/>
      <c r="DG54" s="622"/>
      <c r="DH54" s="623"/>
      <c r="DI54" s="623"/>
      <c r="DJ54" s="623"/>
      <c r="DK54" s="623"/>
      <c r="DL54" s="623"/>
      <c r="DM54" s="623"/>
      <c r="DN54" s="623"/>
      <c r="DO54" s="623"/>
      <c r="DP54" s="623"/>
      <c r="DQ54" s="624"/>
      <c r="DR54" s="625"/>
      <c r="DS54" s="626"/>
      <c r="DT54" s="626"/>
      <c r="DU54" s="626"/>
      <c r="DV54" s="626"/>
      <c r="DW54" s="626"/>
      <c r="DX54" s="62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6"/>
      <c r="AQ55" s="636"/>
      <c r="AR55" s="636"/>
      <c r="AS55" s="636"/>
      <c r="AT55" s="219"/>
      <c r="AU55" s="219"/>
      <c r="AV55" s="219"/>
      <c r="AW55" s="219"/>
      <c r="AX55" s="219"/>
      <c r="AY55" s="219"/>
      <c r="AZ55" s="219"/>
      <c r="BA55" s="219"/>
      <c r="BB55" s="219"/>
      <c r="BC55" s="219"/>
      <c r="BD55" s="629"/>
      <c r="BE55" s="629"/>
      <c r="BF55" s="629"/>
      <c r="BG55" s="629"/>
      <c r="BH55" s="629"/>
      <c r="BI55" s="629"/>
      <c r="BJ55" s="629"/>
      <c r="BK55" s="629"/>
      <c r="BL55" s="629"/>
      <c r="BM55" s="629"/>
      <c r="BN55" s="629"/>
      <c r="BO55" s="629"/>
      <c r="BP55" s="629"/>
      <c r="BQ55" s="629"/>
      <c r="BR55" s="629"/>
      <c r="BS55" s="629"/>
      <c r="BT55" s="629"/>
      <c r="BU55" s="629"/>
      <c r="BV55" s="629"/>
      <c r="BW55" s="629"/>
      <c r="BY55" s="630" t="s">
        <v>305</v>
      </c>
      <c r="BZ55" s="631"/>
      <c r="CA55" s="610" t="s">
        <v>336</v>
      </c>
      <c r="CB55" s="611"/>
      <c r="CC55" s="611"/>
      <c r="CD55" s="611"/>
      <c r="CE55" s="611"/>
      <c r="CF55" s="611"/>
      <c r="CG55" s="611"/>
      <c r="CH55" s="611"/>
      <c r="CI55" s="611"/>
      <c r="CJ55" s="611"/>
      <c r="CK55" s="611"/>
      <c r="CL55" s="612"/>
      <c r="CM55" s="613">
        <v>129233364</v>
      </c>
      <c r="CN55" s="614"/>
      <c r="CO55" s="614"/>
      <c r="CP55" s="614"/>
      <c r="CQ55" s="614"/>
      <c r="CR55" s="614"/>
      <c r="CS55" s="614"/>
      <c r="CT55" s="615"/>
      <c r="CU55" s="616">
        <v>20</v>
      </c>
      <c r="CV55" s="617"/>
      <c r="CW55" s="617"/>
      <c r="CX55" s="618"/>
      <c r="CY55" s="619">
        <v>34456970</v>
      </c>
      <c r="CZ55" s="620"/>
      <c r="DA55" s="620"/>
      <c r="DB55" s="620"/>
      <c r="DC55" s="620"/>
      <c r="DD55" s="620"/>
      <c r="DE55" s="620"/>
      <c r="DF55" s="621"/>
      <c r="DG55" s="622"/>
      <c r="DH55" s="623"/>
      <c r="DI55" s="623"/>
      <c r="DJ55" s="623"/>
      <c r="DK55" s="623"/>
      <c r="DL55" s="623"/>
      <c r="DM55" s="623"/>
      <c r="DN55" s="623"/>
      <c r="DO55" s="623"/>
      <c r="DP55" s="623"/>
      <c r="DQ55" s="624"/>
      <c r="DR55" s="625"/>
      <c r="DS55" s="626"/>
      <c r="DT55" s="626"/>
      <c r="DU55" s="626"/>
      <c r="DV55" s="626"/>
      <c r="DW55" s="626"/>
      <c r="DX55" s="62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2"/>
      <c r="BZ56" s="633"/>
      <c r="CA56" s="610" t="s">
        <v>337</v>
      </c>
      <c r="CB56" s="611"/>
      <c r="CC56" s="611"/>
      <c r="CD56" s="611"/>
      <c r="CE56" s="611"/>
      <c r="CF56" s="611"/>
      <c r="CG56" s="611"/>
      <c r="CH56" s="611"/>
      <c r="CI56" s="611"/>
      <c r="CJ56" s="611"/>
      <c r="CK56" s="611"/>
      <c r="CL56" s="612"/>
      <c r="CM56" s="613">
        <v>78405325</v>
      </c>
      <c r="CN56" s="614"/>
      <c r="CO56" s="614"/>
      <c r="CP56" s="614"/>
      <c r="CQ56" s="614"/>
      <c r="CR56" s="614"/>
      <c r="CS56" s="614"/>
      <c r="CT56" s="615"/>
      <c r="CU56" s="616">
        <v>12.1</v>
      </c>
      <c r="CV56" s="617"/>
      <c r="CW56" s="617"/>
      <c r="CX56" s="618"/>
      <c r="CY56" s="619">
        <v>4611439</v>
      </c>
      <c r="CZ56" s="620"/>
      <c r="DA56" s="620"/>
      <c r="DB56" s="620"/>
      <c r="DC56" s="620"/>
      <c r="DD56" s="620"/>
      <c r="DE56" s="620"/>
      <c r="DF56" s="621"/>
      <c r="DG56" s="622"/>
      <c r="DH56" s="623"/>
      <c r="DI56" s="623"/>
      <c r="DJ56" s="623"/>
      <c r="DK56" s="623"/>
      <c r="DL56" s="623"/>
      <c r="DM56" s="623"/>
      <c r="DN56" s="623"/>
      <c r="DO56" s="623"/>
      <c r="DP56" s="623"/>
      <c r="DQ56" s="624"/>
      <c r="DR56" s="625"/>
      <c r="DS56" s="626"/>
      <c r="DT56" s="626"/>
      <c r="DU56" s="626"/>
      <c r="DV56" s="626"/>
      <c r="DW56" s="626"/>
      <c r="DX56" s="62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8"/>
      <c r="AR57" s="628"/>
      <c r="AS57" s="628"/>
      <c r="AT57" s="628"/>
      <c r="AU57" s="628"/>
      <c r="AV57" s="628"/>
      <c r="AW57" s="628"/>
      <c r="AX57" s="628"/>
      <c r="AY57" s="628"/>
      <c r="AZ57" s="628"/>
      <c r="BA57" s="628"/>
      <c r="BB57" s="628"/>
      <c r="BC57" s="628"/>
      <c r="BD57" s="628"/>
      <c r="BE57" s="628"/>
      <c r="BF57" s="628"/>
      <c r="BG57" s="628"/>
      <c r="BH57" s="628"/>
      <c r="BI57" s="628"/>
      <c r="BJ57" s="628"/>
      <c r="BK57" s="628"/>
      <c r="BL57" s="628"/>
      <c r="BM57" s="628"/>
      <c r="BN57" s="628"/>
      <c r="BO57" s="628"/>
      <c r="BP57" s="628"/>
      <c r="BQ57" s="628"/>
      <c r="BR57" s="628"/>
      <c r="BS57" s="628"/>
      <c r="BT57" s="628"/>
      <c r="BU57" s="628"/>
      <c r="BV57" s="628"/>
      <c r="BW57" s="628"/>
      <c r="BY57" s="632"/>
      <c r="BZ57" s="633"/>
      <c r="CA57" s="610" t="s">
        <v>338</v>
      </c>
      <c r="CB57" s="611"/>
      <c r="CC57" s="611"/>
      <c r="CD57" s="611"/>
      <c r="CE57" s="611"/>
      <c r="CF57" s="611"/>
      <c r="CG57" s="611"/>
      <c r="CH57" s="611"/>
      <c r="CI57" s="611"/>
      <c r="CJ57" s="611"/>
      <c r="CK57" s="611"/>
      <c r="CL57" s="612"/>
      <c r="CM57" s="613">
        <v>41005204</v>
      </c>
      <c r="CN57" s="614"/>
      <c r="CO57" s="614"/>
      <c r="CP57" s="614"/>
      <c r="CQ57" s="614"/>
      <c r="CR57" s="614"/>
      <c r="CS57" s="614"/>
      <c r="CT57" s="615"/>
      <c r="CU57" s="616">
        <v>6.3</v>
      </c>
      <c r="CV57" s="617"/>
      <c r="CW57" s="617"/>
      <c r="CX57" s="618"/>
      <c r="CY57" s="619">
        <v>26048734</v>
      </c>
      <c r="CZ57" s="620"/>
      <c r="DA57" s="620"/>
      <c r="DB57" s="620"/>
      <c r="DC57" s="620"/>
      <c r="DD57" s="620"/>
      <c r="DE57" s="620"/>
      <c r="DF57" s="621"/>
      <c r="DG57" s="622"/>
      <c r="DH57" s="623"/>
      <c r="DI57" s="623"/>
      <c r="DJ57" s="623"/>
      <c r="DK57" s="623"/>
      <c r="DL57" s="623"/>
      <c r="DM57" s="623"/>
      <c r="DN57" s="623"/>
      <c r="DO57" s="623"/>
      <c r="DP57" s="623"/>
      <c r="DQ57" s="624"/>
      <c r="DR57" s="625"/>
      <c r="DS57" s="626"/>
      <c r="DT57" s="626"/>
      <c r="DU57" s="626"/>
      <c r="DV57" s="626"/>
      <c r="DW57" s="626"/>
      <c r="DX57" s="627"/>
    </row>
    <row r="58" spans="2:128" ht="11.25" customHeight="1" x14ac:dyDescent="0.2">
      <c r="B58" s="228"/>
      <c r="AP58" s="223"/>
      <c r="AQ58" s="219"/>
      <c r="AR58" s="219"/>
      <c r="AS58" s="219"/>
      <c r="AT58" s="219"/>
      <c r="AU58" s="219"/>
      <c r="AV58" s="219"/>
      <c r="AW58" s="219"/>
      <c r="AX58" s="219"/>
      <c r="AY58" s="219"/>
      <c r="AZ58" s="591"/>
      <c r="BA58" s="591"/>
      <c r="BB58" s="591"/>
      <c r="BC58" s="591"/>
      <c r="BD58" s="219"/>
      <c r="BE58" s="219"/>
      <c r="BF58" s="219"/>
      <c r="BG58" s="219"/>
      <c r="BH58" s="219"/>
      <c r="BI58" s="219"/>
      <c r="BJ58" s="219"/>
      <c r="BK58" s="219"/>
      <c r="BL58" s="219"/>
      <c r="BM58" s="219"/>
      <c r="BN58" s="219"/>
      <c r="BO58" s="219"/>
      <c r="BP58" s="219"/>
      <c r="BQ58" s="219"/>
      <c r="BR58" s="219"/>
      <c r="BS58" s="591"/>
      <c r="BT58" s="591"/>
      <c r="BU58" s="591"/>
      <c r="BV58" s="591"/>
      <c r="BW58" s="591"/>
      <c r="BY58" s="632"/>
      <c r="BZ58" s="633"/>
      <c r="CA58" s="610" t="s">
        <v>339</v>
      </c>
      <c r="CB58" s="611"/>
      <c r="CC58" s="611"/>
      <c r="CD58" s="611"/>
      <c r="CE58" s="611"/>
      <c r="CF58" s="611"/>
      <c r="CG58" s="611"/>
      <c r="CH58" s="611"/>
      <c r="CI58" s="611"/>
      <c r="CJ58" s="611"/>
      <c r="CK58" s="611"/>
      <c r="CL58" s="612"/>
      <c r="CM58" s="613">
        <v>173462</v>
      </c>
      <c r="CN58" s="614"/>
      <c r="CO58" s="614"/>
      <c r="CP58" s="614"/>
      <c r="CQ58" s="614"/>
      <c r="CR58" s="614"/>
      <c r="CS58" s="614"/>
      <c r="CT58" s="615"/>
      <c r="CU58" s="616">
        <v>0</v>
      </c>
      <c r="CV58" s="617"/>
      <c r="CW58" s="617"/>
      <c r="CX58" s="618"/>
      <c r="CY58" s="619">
        <v>6439</v>
      </c>
      <c r="CZ58" s="620"/>
      <c r="DA58" s="620"/>
      <c r="DB58" s="620"/>
      <c r="DC58" s="620"/>
      <c r="DD58" s="620"/>
      <c r="DE58" s="620"/>
      <c r="DF58" s="621"/>
      <c r="DG58" s="622"/>
      <c r="DH58" s="623"/>
      <c r="DI58" s="623"/>
      <c r="DJ58" s="623"/>
      <c r="DK58" s="623"/>
      <c r="DL58" s="623"/>
      <c r="DM58" s="623"/>
      <c r="DN58" s="623"/>
      <c r="DO58" s="623"/>
      <c r="DP58" s="623"/>
      <c r="DQ58" s="624"/>
      <c r="DR58" s="625"/>
      <c r="DS58" s="626"/>
      <c r="DT58" s="626"/>
      <c r="DU58" s="626"/>
      <c r="DV58" s="626"/>
      <c r="DW58" s="626"/>
      <c r="DX58" s="627"/>
    </row>
    <row r="59" spans="2:128" ht="11.25" customHeight="1" x14ac:dyDescent="0.2">
      <c r="AP59" s="219"/>
      <c r="AQ59" s="223"/>
      <c r="AR59" s="223"/>
      <c r="AS59" s="223"/>
      <c r="AT59" s="223"/>
      <c r="AU59" s="223"/>
      <c r="AV59" s="223"/>
      <c r="AW59" s="223"/>
      <c r="AX59" s="223"/>
      <c r="AY59" s="219"/>
      <c r="AZ59" s="591"/>
      <c r="BA59" s="591"/>
      <c r="BB59" s="591"/>
      <c r="BC59" s="591"/>
      <c r="BD59" s="219"/>
      <c r="BE59" s="219"/>
      <c r="BF59" s="219"/>
      <c r="BG59" s="219"/>
      <c r="BH59" s="219"/>
      <c r="BI59" s="219"/>
      <c r="BJ59" s="219"/>
      <c r="BK59" s="219"/>
      <c r="BL59" s="219"/>
      <c r="BM59" s="219"/>
      <c r="BN59" s="219"/>
      <c r="BO59" s="219"/>
      <c r="BP59" s="219"/>
      <c r="BQ59" s="219"/>
      <c r="BR59" s="219"/>
      <c r="BS59" s="591"/>
      <c r="BT59" s="591"/>
      <c r="BU59" s="591"/>
      <c r="BV59" s="591"/>
      <c r="BW59" s="591"/>
      <c r="BY59" s="634"/>
      <c r="BZ59" s="635"/>
      <c r="CA59" s="610" t="s">
        <v>340</v>
      </c>
      <c r="CB59" s="611"/>
      <c r="CC59" s="611"/>
      <c r="CD59" s="611"/>
      <c r="CE59" s="611"/>
      <c r="CF59" s="611"/>
      <c r="CG59" s="611"/>
      <c r="CH59" s="611"/>
      <c r="CI59" s="611"/>
      <c r="CJ59" s="611"/>
      <c r="CK59" s="611"/>
      <c r="CL59" s="612"/>
      <c r="CM59" s="613" t="s">
        <v>212</v>
      </c>
      <c r="CN59" s="614"/>
      <c r="CO59" s="614"/>
      <c r="CP59" s="614"/>
      <c r="CQ59" s="614"/>
      <c r="CR59" s="614"/>
      <c r="CS59" s="614"/>
      <c r="CT59" s="615"/>
      <c r="CU59" s="616" t="s">
        <v>212</v>
      </c>
      <c r="CV59" s="617"/>
      <c r="CW59" s="617"/>
      <c r="CX59" s="618"/>
      <c r="CY59" s="619" t="s">
        <v>135</v>
      </c>
      <c r="CZ59" s="620"/>
      <c r="DA59" s="620"/>
      <c r="DB59" s="620"/>
      <c r="DC59" s="620"/>
      <c r="DD59" s="620"/>
      <c r="DE59" s="620"/>
      <c r="DF59" s="621"/>
      <c r="DG59" s="622"/>
      <c r="DH59" s="623"/>
      <c r="DI59" s="623"/>
      <c r="DJ59" s="623"/>
      <c r="DK59" s="623"/>
      <c r="DL59" s="623"/>
      <c r="DM59" s="623"/>
      <c r="DN59" s="623"/>
      <c r="DO59" s="623"/>
      <c r="DP59" s="623"/>
      <c r="DQ59" s="624"/>
      <c r="DR59" s="625"/>
      <c r="DS59" s="626"/>
      <c r="DT59" s="626"/>
      <c r="DU59" s="626"/>
      <c r="DV59" s="626"/>
      <c r="DW59" s="626"/>
      <c r="DX59" s="627"/>
    </row>
    <row r="60" spans="2:128" ht="11.25" customHeight="1" x14ac:dyDescent="0.2">
      <c r="AP60" s="219"/>
      <c r="AQ60" s="223"/>
      <c r="AR60" s="223"/>
      <c r="AS60" s="223"/>
      <c r="AT60" s="223"/>
      <c r="AU60" s="223"/>
      <c r="AV60" s="223"/>
      <c r="AW60" s="223"/>
      <c r="AX60" s="223"/>
      <c r="AY60" s="219"/>
      <c r="AZ60" s="591"/>
      <c r="BA60" s="591"/>
      <c r="BB60" s="591"/>
      <c r="BC60" s="591"/>
      <c r="BD60" s="219"/>
      <c r="BE60" s="219"/>
      <c r="BF60" s="219"/>
      <c r="BG60" s="219"/>
      <c r="BH60" s="219"/>
      <c r="BI60" s="219"/>
      <c r="BJ60" s="219"/>
      <c r="BK60" s="219"/>
      <c r="BL60" s="219"/>
      <c r="BM60" s="219"/>
      <c r="BN60" s="219"/>
      <c r="BO60" s="219"/>
      <c r="BP60" s="219"/>
      <c r="BQ60" s="219"/>
      <c r="BR60" s="219"/>
      <c r="BS60" s="591"/>
      <c r="BT60" s="591"/>
      <c r="BU60" s="591"/>
      <c r="BV60" s="591"/>
      <c r="BW60" s="591"/>
      <c r="BY60" s="592" t="s">
        <v>341</v>
      </c>
      <c r="BZ60" s="593"/>
      <c r="CA60" s="593"/>
      <c r="CB60" s="593"/>
      <c r="CC60" s="593"/>
      <c r="CD60" s="593"/>
      <c r="CE60" s="593"/>
      <c r="CF60" s="593"/>
      <c r="CG60" s="593"/>
      <c r="CH60" s="593"/>
      <c r="CI60" s="593"/>
      <c r="CJ60" s="593"/>
      <c r="CK60" s="593"/>
      <c r="CL60" s="594"/>
      <c r="CM60" s="595">
        <v>645964109</v>
      </c>
      <c r="CN60" s="596"/>
      <c r="CO60" s="596"/>
      <c r="CP60" s="596"/>
      <c r="CQ60" s="596"/>
      <c r="CR60" s="596"/>
      <c r="CS60" s="596"/>
      <c r="CT60" s="597"/>
      <c r="CU60" s="598">
        <v>100</v>
      </c>
      <c r="CV60" s="599"/>
      <c r="CW60" s="599"/>
      <c r="CX60" s="600"/>
      <c r="CY60" s="601">
        <v>447867573</v>
      </c>
      <c r="CZ60" s="602"/>
      <c r="DA60" s="602"/>
      <c r="DB60" s="602"/>
      <c r="DC60" s="602"/>
      <c r="DD60" s="602"/>
      <c r="DE60" s="602"/>
      <c r="DF60" s="603"/>
      <c r="DG60" s="604"/>
      <c r="DH60" s="605"/>
      <c r="DI60" s="605"/>
      <c r="DJ60" s="605"/>
      <c r="DK60" s="605"/>
      <c r="DL60" s="605"/>
      <c r="DM60" s="605"/>
      <c r="DN60" s="605"/>
      <c r="DO60" s="605"/>
      <c r="DP60" s="605"/>
      <c r="DQ60" s="606"/>
      <c r="DR60" s="607"/>
      <c r="DS60" s="608"/>
      <c r="DT60" s="608"/>
      <c r="DU60" s="608"/>
      <c r="DV60" s="608"/>
      <c r="DW60" s="608"/>
      <c r="DX60" s="609"/>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Cuo4lCZnhngUJkmNPZoKGd8mSE0BXwszPD3Yu2xWSHXx9L+7u2uY/39HhKCAS9N8/6+Q+Jha2LixILiNarYYCw==" saltValue="oMUrhrJsBdkRVhFYN5CUGQ=="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30" t="s">
        <v>343</v>
      </c>
      <c r="DK2" s="1131"/>
      <c r="DL2" s="1131"/>
      <c r="DM2" s="1131"/>
      <c r="DN2" s="1131"/>
      <c r="DO2" s="1132"/>
      <c r="DP2" s="238"/>
      <c r="DQ2" s="1130" t="s">
        <v>344</v>
      </c>
      <c r="DR2" s="1131"/>
      <c r="DS2" s="1131"/>
      <c r="DT2" s="1131"/>
      <c r="DU2" s="1131"/>
      <c r="DV2" s="1131"/>
      <c r="DW2" s="1131"/>
      <c r="DX2" s="1131"/>
      <c r="DY2" s="1131"/>
      <c r="DZ2" s="1132"/>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74" t="s">
        <v>345</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F4" s="1074"/>
      <c r="AG4" s="1074"/>
      <c r="AH4" s="1074"/>
      <c r="AI4" s="1074"/>
      <c r="AJ4" s="1074"/>
      <c r="AK4" s="1074"/>
      <c r="AL4" s="1074"/>
      <c r="AM4" s="1074"/>
      <c r="AN4" s="1074"/>
      <c r="AO4" s="1074"/>
      <c r="AP4" s="1074"/>
      <c r="AQ4" s="1074"/>
      <c r="AR4" s="1074"/>
      <c r="AS4" s="1074"/>
      <c r="AT4" s="1074"/>
      <c r="AU4" s="1074"/>
      <c r="AV4" s="1074"/>
      <c r="AW4" s="1074"/>
      <c r="AX4" s="1074"/>
      <c r="AY4" s="1074"/>
      <c r="AZ4" s="241"/>
      <c r="BA4" s="241"/>
      <c r="BB4" s="241"/>
      <c r="BC4" s="241"/>
      <c r="BD4" s="241"/>
      <c r="BE4" s="242"/>
      <c r="BF4" s="242"/>
      <c r="BG4" s="242"/>
      <c r="BH4" s="242"/>
      <c r="BI4" s="242"/>
      <c r="BJ4" s="242"/>
      <c r="BK4" s="242"/>
      <c r="BL4" s="242"/>
      <c r="BM4" s="242"/>
      <c r="BN4" s="242"/>
      <c r="BO4" s="242"/>
      <c r="BP4" s="242"/>
      <c r="BQ4" s="241" t="s">
        <v>346</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33"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45"/>
      <c r="BA5" s="245"/>
      <c r="BB5" s="245"/>
      <c r="BC5" s="245"/>
      <c r="BD5" s="245"/>
      <c r="BE5" s="246"/>
      <c r="BF5" s="246"/>
      <c r="BG5" s="246"/>
      <c r="BH5" s="246"/>
      <c r="BI5" s="246"/>
      <c r="BJ5" s="246"/>
      <c r="BK5" s="246"/>
      <c r="BL5" s="246"/>
      <c r="BM5" s="246"/>
      <c r="BN5" s="246"/>
      <c r="BO5" s="246"/>
      <c r="BP5" s="246"/>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118" t="s">
        <v>361</v>
      </c>
      <c r="DH5" s="1119"/>
      <c r="DI5" s="1119"/>
      <c r="DJ5" s="1119"/>
      <c r="DK5" s="1120"/>
      <c r="DL5" s="1118" t="s">
        <v>362</v>
      </c>
      <c r="DM5" s="1119"/>
      <c r="DN5" s="1119"/>
      <c r="DO5" s="1119"/>
      <c r="DP5" s="1120"/>
      <c r="DQ5" s="1000" t="s">
        <v>363</v>
      </c>
      <c r="DR5" s="1001"/>
      <c r="DS5" s="1001"/>
      <c r="DT5" s="1001"/>
      <c r="DU5" s="1002"/>
      <c r="DV5" s="1000" t="s">
        <v>354</v>
      </c>
      <c r="DW5" s="1001"/>
      <c r="DX5" s="1001"/>
      <c r="DY5" s="1001"/>
      <c r="DZ5" s="1016"/>
      <c r="EA5" s="243"/>
    </row>
    <row r="6" spans="1:131" s="244" customFormat="1" ht="26.25" customHeight="1" thickBot="1" x14ac:dyDescent="0.25">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34"/>
      <c r="AG6" s="1004"/>
      <c r="AH6" s="1004"/>
      <c r="AI6" s="1004"/>
      <c r="AJ6" s="1017"/>
      <c r="AK6" s="1004"/>
      <c r="AL6" s="1004"/>
      <c r="AM6" s="1004"/>
      <c r="AN6" s="1004"/>
      <c r="AO6" s="1005"/>
      <c r="AP6" s="1003"/>
      <c r="AQ6" s="1004"/>
      <c r="AR6" s="1004"/>
      <c r="AS6" s="1004"/>
      <c r="AT6" s="1005"/>
      <c r="AU6" s="1003"/>
      <c r="AV6" s="1004"/>
      <c r="AW6" s="1004"/>
      <c r="AX6" s="1004"/>
      <c r="AY6" s="1017"/>
      <c r="AZ6" s="241"/>
      <c r="BA6" s="241"/>
      <c r="BB6" s="241"/>
      <c r="BC6" s="241"/>
      <c r="BD6" s="241"/>
      <c r="BE6" s="242"/>
      <c r="BF6" s="242"/>
      <c r="BG6" s="242"/>
      <c r="BH6" s="242"/>
      <c r="BI6" s="242"/>
      <c r="BJ6" s="242"/>
      <c r="BK6" s="242"/>
      <c r="BL6" s="242"/>
      <c r="BM6" s="242"/>
      <c r="BN6" s="242"/>
      <c r="BO6" s="242"/>
      <c r="BP6" s="242"/>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21"/>
      <c r="DH6" s="1122"/>
      <c r="DI6" s="1122"/>
      <c r="DJ6" s="1122"/>
      <c r="DK6" s="1123"/>
      <c r="DL6" s="1121"/>
      <c r="DM6" s="1122"/>
      <c r="DN6" s="1122"/>
      <c r="DO6" s="1122"/>
      <c r="DP6" s="1123"/>
      <c r="DQ6" s="1003"/>
      <c r="DR6" s="1004"/>
      <c r="DS6" s="1004"/>
      <c r="DT6" s="1004"/>
      <c r="DU6" s="1005"/>
      <c r="DV6" s="1003"/>
      <c r="DW6" s="1004"/>
      <c r="DX6" s="1004"/>
      <c r="DY6" s="1004"/>
      <c r="DZ6" s="1017"/>
      <c r="EA6" s="243"/>
    </row>
    <row r="7" spans="1:131" s="244" customFormat="1" ht="26.25" customHeight="1" thickTop="1" x14ac:dyDescent="0.2">
      <c r="A7" s="247">
        <v>1</v>
      </c>
      <c r="B7" s="1061" t="s">
        <v>364</v>
      </c>
      <c r="C7" s="1062"/>
      <c r="D7" s="1062"/>
      <c r="E7" s="1062"/>
      <c r="F7" s="1062"/>
      <c r="G7" s="1062"/>
      <c r="H7" s="1062"/>
      <c r="I7" s="1062"/>
      <c r="J7" s="1062"/>
      <c r="K7" s="1062"/>
      <c r="L7" s="1062"/>
      <c r="M7" s="1062"/>
      <c r="N7" s="1062"/>
      <c r="O7" s="1062"/>
      <c r="P7" s="1063"/>
      <c r="Q7" s="1124">
        <v>675454</v>
      </c>
      <c r="R7" s="1125"/>
      <c r="S7" s="1125"/>
      <c r="T7" s="1125"/>
      <c r="U7" s="1125"/>
      <c r="V7" s="1125">
        <v>662675</v>
      </c>
      <c r="W7" s="1125"/>
      <c r="X7" s="1125"/>
      <c r="Y7" s="1125"/>
      <c r="Z7" s="1125"/>
      <c r="AA7" s="1125">
        <v>12779</v>
      </c>
      <c r="AB7" s="1125"/>
      <c r="AC7" s="1125"/>
      <c r="AD7" s="1125"/>
      <c r="AE7" s="1126"/>
      <c r="AF7" s="1127">
        <v>2127</v>
      </c>
      <c r="AG7" s="1128"/>
      <c r="AH7" s="1128"/>
      <c r="AI7" s="1128"/>
      <c r="AJ7" s="1129"/>
      <c r="AK7" s="1111" t="s">
        <v>573</v>
      </c>
      <c r="AL7" s="1112"/>
      <c r="AM7" s="1112"/>
      <c r="AN7" s="1112"/>
      <c r="AO7" s="1112"/>
      <c r="AP7" s="1112">
        <v>1054931</v>
      </c>
      <c r="AQ7" s="1112"/>
      <c r="AR7" s="1112"/>
      <c r="AS7" s="1112"/>
      <c r="AT7" s="1112"/>
      <c r="AU7" s="1113"/>
      <c r="AV7" s="1113"/>
      <c r="AW7" s="1113"/>
      <c r="AX7" s="1113"/>
      <c r="AY7" s="1114"/>
      <c r="AZ7" s="241"/>
      <c r="BA7" s="241"/>
      <c r="BB7" s="241"/>
      <c r="BC7" s="241"/>
      <c r="BD7" s="241"/>
      <c r="BE7" s="242"/>
      <c r="BF7" s="242"/>
      <c r="BG7" s="242"/>
      <c r="BH7" s="242"/>
      <c r="BI7" s="242"/>
      <c r="BJ7" s="242"/>
      <c r="BK7" s="242"/>
      <c r="BL7" s="242"/>
      <c r="BM7" s="242"/>
      <c r="BN7" s="242"/>
      <c r="BO7" s="242"/>
      <c r="BP7" s="242"/>
      <c r="BQ7" s="248">
        <v>1</v>
      </c>
      <c r="BR7" s="395" t="s">
        <v>602</v>
      </c>
      <c r="BS7" s="1115" t="s">
        <v>575</v>
      </c>
      <c r="BT7" s="1116"/>
      <c r="BU7" s="1116"/>
      <c r="BV7" s="1116"/>
      <c r="BW7" s="1116"/>
      <c r="BX7" s="1116"/>
      <c r="BY7" s="1116"/>
      <c r="BZ7" s="1116"/>
      <c r="CA7" s="1116"/>
      <c r="CB7" s="1116"/>
      <c r="CC7" s="1116"/>
      <c r="CD7" s="1116"/>
      <c r="CE7" s="1116"/>
      <c r="CF7" s="1116"/>
      <c r="CG7" s="1117"/>
      <c r="CH7" s="1108">
        <v>-4</v>
      </c>
      <c r="CI7" s="1109"/>
      <c r="CJ7" s="1109"/>
      <c r="CK7" s="1109"/>
      <c r="CL7" s="1110"/>
      <c r="CM7" s="1108">
        <v>1888</v>
      </c>
      <c r="CN7" s="1109"/>
      <c r="CO7" s="1109"/>
      <c r="CP7" s="1109"/>
      <c r="CQ7" s="1110"/>
      <c r="CR7" s="1108">
        <v>390</v>
      </c>
      <c r="CS7" s="1109"/>
      <c r="CT7" s="1109"/>
      <c r="CU7" s="1109"/>
      <c r="CV7" s="1110"/>
      <c r="CW7" s="1108">
        <v>167</v>
      </c>
      <c r="CX7" s="1109"/>
      <c r="CY7" s="1109"/>
      <c r="CZ7" s="1109"/>
      <c r="DA7" s="1110"/>
      <c r="DB7" s="1108">
        <v>3474</v>
      </c>
      <c r="DC7" s="1109"/>
      <c r="DD7" s="1109"/>
      <c r="DE7" s="1109"/>
      <c r="DF7" s="1110"/>
      <c r="DG7" s="1108" t="s">
        <v>573</v>
      </c>
      <c r="DH7" s="1109"/>
      <c r="DI7" s="1109"/>
      <c r="DJ7" s="1109"/>
      <c r="DK7" s="1110"/>
      <c r="DL7" s="1108">
        <v>7</v>
      </c>
      <c r="DM7" s="1109"/>
      <c r="DN7" s="1109"/>
      <c r="DO7" s="1109"/>
      <c r="DP7" s="1110"/>
      <c r="DQ7" s="1108" t="s">
        <v>573</v>
      </c>
      <c r="DR7" s="1109"/>
      <c r="DS7" s="1109"/>
      <c r="DT7" s="1109"/>
      <c r="DU7" s="1110"/>
      <c r="DV7" s="1135"/>
      <c r="DW7" s="1136"/>
      <c r="DX7" s="1136"/>
      <c r="DY7" s="1136"/>
      <c r="DZ7" s="1137"/>
      <c r="EA7" s="243"/>
    </row>
    <row r="8" spans="1:131" s="244" customFormat="1" ht="26.25" customHeight="1" x14ac:dyDescent="0.2">
      <c r="A8" s="249">
        <v>2</v>
      </c>
      <c r="B8" s="1042" t="s">
        <v>365</v>
      </c>
      <c r="C8" s="1043"/>
      <c r="D8" s="1043"/>
      <c r="E8" s="1043"/>
      <c r="F8" s="1043"/>
      <c r="G8" s="1043"/>
      <c r="H8" s="1043"/>
      <c r="I8" s="1043"/>
      <c r="J8" s="1043"/>
      <c r="K8" s="1043"/>
      <c r="L8" s="1043"/>
      <c r="M8" s="1043"/>
      <c r="N8" s="1043"/>
      <c r="O8" s="1043"/>
      <c r="P8" s="1044"/>
      <c r="Q8" s="1049">
        <v>161507</v>
      </c>
      <c r="R8" s="1046"/>
      <c r="S8" s="1046"/>
      <c r="T8" s="1046"/>
      <c r="U8" s="1046"/>
      <c r="V8" s="1046">
        <v>161507</v>
      </c>
      <c r="W8" s="1046"/>
      <c r="X8" s="1046"/>
      <c r="Y8" s="1046"/>
      <c r="Z8" s="1046"/>
      <c r="AA8" s="1046" t="s">
        <v>573</v>
      </c>
      <c r="AB8" s="1046"/>
      <c r="AC8" s="1046"/>
      <c r="AD8" s="1046"/>
      <c r="AE8" s="1050"/>
      <c r="AF8" s="1103" t="s">
        <v>366</v>
      </c>
      <c r="AG8" s="1104"/>
      <c r="AH8" s="1104"/>
      <c r="AI8" s="1104"/>
      <c r="AJ8" s="1105"/>
      <c r="AK8" s="1106">
        <v>111751</v>
      </c>
      <c r="AL8" s="1107"/>
      <c r="AM8" s="1107"/>
      <c r="AN8" s="1107"/>
      <c r="AO8" s="1107"/>
      <c r="AP8" s="1107" t="s">
        <v>573</v>
      </c>
      <c r="AQ8" s="1107"/>
      <c r="AR8" s="1107"/>
      <c r="AS8" s="1107"/>
      <c r="AT8" s="1107"/>
      <c r="AU8" s="1101"/>
      <c r="AV8" s="1101"/>
      <c r="AW8" s="1101"/>
      <c r="AX8" s="1101"/>
      <c r="AY8" s="1102"/>
      <c r="AZ8" s="241"/>
      <c r="BA8" s="241"/>
      <c r="BB8" s="241"/>
      <c r="BC8" s="241"/>
      <c r="BD8" s="241"/>
      <c r="BE8" s="242"/>
      <c r="BF8" s="242"/>
      <c r="BG8" s="242"/>
      <c r="BH8" s="242"/>
      <c r="BI8" s="242"/>
      <c r="BJ8" s="242"/>
      <c r="BK8" s="242"/>
      <c r="BL8" s="242"/>
      <c r="BM8" s="242"/>
      <c r="BN8" s="242"/>
      <c r="BO8" s="242"/>
      <c r="BP8" s="242"/>
      <c r="BQ8" s="250">
        <v>2</v>
      </c>
      <c r="BR8" s="396" t="s">
        <v>602</v>
      </c>
      <c r="BS8" s="1054" t="s">
        <v>576</v>
      </c>
      <c r="BT8" s="1055"/>
      <c r="BU8" s="1055"/>
      <c r="BV8" s="1055"/>
      <c r="BW8" s="1055"/>
      <c r="BX8" s="1055"/>
      <c r="BY8" s="1055"/>
      <c r="BZ8" s="1055"/>
      <c r="CA8" s="1055"/>
      <c r="CB8" s="1055"/>
      <c r="CC8" s="1055"/>
      <c r="CD8" s="1055"/>
      <c r="CE8" s="1055"/>
      <c r="CF8" s="1055"/>
      <c r="CG8" s="1056"/>
      <c r="CH8" s="1051">
        <v>-1</v>
      </c>
      <c r="CI8" s="1052"/>
      <c r="CJ8" s="1052"/>
      <c r="CK8" s="1052"/>
      <c r="CL8" s="1053"/>
      <c r="CM8" s="1051">
        <v>136</v>
      </c>
      <c r="CN8" s="1052"/>
      <c r="CO8" s="1052"/>
      <c r="CP8" s="1052"/>
      <c r="CQ8" s="1053"/>
      <c r="CR8" s="1051">
        <v>1</v>
      </c>
      <c r="CS8" s="1052"/>
      <c r="CT8" s="1052"/>
      <c r="CU8" s="1052"/>
      <c r="CV8" s="1053"/>
      <c r="CW8" s="1051">
        <v>647</v>
      </c>
      <c r="CX8" s="1052"/>
      <c r="CY8" s="1052"/>
      <c r="CZ8" s="1052"/>
      <c r="DA8" s="1053"/>
      <c r="DB8" s="1051" t="s">
        <v>573</v>
      </c>
      <c r="DC8" s="1052"/>
      <c r="DD8" s="1052"/>
      <c r="DE8" s="1052"/>
      <c r="DF8" s="1053"/>
      <c r="DG8" s="1051" t="s">
        <v>573</v>
      </c>
      <c r="DH8" s="1052"/>
      <c r="DI8" s="1052"/>
      <c r="DJ8" s="1052"/>
      <c r="DK8" s="1053"/>
      <c r="DL8" s="1051">
        <v>209</v>
      </c>
      <c r="DM8" s="1052"/>
      <c r="DN8" s="1052"/>
      <c r="DO8" s="1052"/>
      <c r="DP8" s="1053"/>
      <c r="DQ8" s="1051">
        <v>105</v>
      </c>
      <c r="DR8" s="1052"/>
      <c r="DS8" s="1052"/>
      <c r="DT8" s="1052"/>
      <c r="DU8" s="1053"/>
      <c r="DV8" s="991"/>
      <c r="DW8" s="992"/>
      <c r="DX8" s="992"/>
      <c r="DY8" s="992"/>
      <c r="DZ8" s="993"/>
      <c r="EA8" s="243"/>
    </row>
    <row r="9" spans="1:131" s="244" customFormat="1" ht="26.25" customHeight="1" x14ac:dyDescent="0.2">
      <c r="A9" s="249">
        <v>3</v>
      </c>
      <c r="B9" s="1042" t="s">
        <v>367</v>
      </c>
      <c r="C9" s="1043"/>
      <c r="D9" s="1043"/>
      <c r="E9" s="1043"/>
      <c r="F9" s="1043"/>
      <c r="G9" s="1043"/>
      <c r="H9" s="1043"/>
      <c r="I9" s="1043"/>
      <c r="J9" s="1043"/>
      <c r="K9" s="1043"/>
      <c r="L9" s="1043"/>
      <c r="M9" s="1043"/>
      <c r="N9" s="1043"/>
      <c r="O9" s="1043"/>
      <c r="P9" s="1044"/>
      <c r="Q9" s="1049">
        <v>1892</v>
      </c>
      <c r="R9" s="1046"/>
      <c r="S9" s="1046"/>
      <c r="T9" s="1046"/>
      <c r="U9" s="1046"/>
      <c r="V9" s="1046">
        <v>1887</v>
      </c>
      <c r="W9" s="1046"/>
      <c r="X9" s="1046"/>
      <c r="Y9" s="1046"/>
      <c r="Z9" s="1046"/>
      <c r="AA9" s="1046">
        <v>5</v>
      </c>
      <c r="AB9" s="1046"/>
      <c r="AC9" s="1046"/>
      <c r="AD9" s="1046"/>
      <c r="AE9" s="1050"/>
      <c r="AF9" s="1103">
        <v>5</v>
      </c>
      <c r="AG9" s="1104"/>
      <c r="AH9" s="1104"/>
      <c r="AI9" s="1104"/>
      <c r="AJ9" s="1105"/>
      <c r="AK9" s="1106">
        <v>735</v>
      </c>
      <c r="AL9" s="1107"/>
      <c r="AM9" s="1107"/>
      <c r="AN9" s="1107"/>
      <c r="AO9" s="1107"/>
      <c r="AP9" s="1107" t="s">
        <v>573</v>
      </c>
      <c r="AQ9" s="1107"/>
      <c r="AR9" s="1107"/>
      <c r="AS9" s="1107"/>
      <c r="AT9" s="1107"/>
      <c r="AU9" s="1101"/>
      <c r="AV9" s="1101"/>
      <c r="AW9" s="1101"/>
      <c r="AX9" s="1101"/>
      <c r="AY9" s="1102"/>
      <c r="AZ9" s="241"/>
      <c r="BA9" s="241"/>
      <c r="BB9" s="241"/>
      <c r="BC9" s="241"/>
      <c r="BD9" s="241"/>
      <c r="BE9" s="242"/>
      <c r="BF9" s="242"/>
      <c r="BG9" s="242"/>
      <c r="BH9" s="242"/>
      <c r="BI9" s="242"/>
      <c r="BJ9" s="242"/>
      <c r="BK9" s="242"/>
      <c r="BL9" s="242"/>
      <c r="BM9" s="242"/>
      <c r="BN9" s="242"/>
      <c r="BO9" s="242"/>
      <c r="BP9" s="242"/>
      <c r="BQ9" s="250">
        <v>3</v>
      </c>
      <c r="BR9" s="396" t="s">
        <v>602</v>
      </c>
      <c r="BS9" s="1054" t="s">
        <v>577</v>
      </c>
      <c r="BT9" s="1055"/>
      <c r="BU9" s="1055"/>
      <c r="BV9" s="1055"/>
      <c r="BW9" s="1055"/>
      <c r="BX9" s="1055"/>
      <c r="BY9" s="1055"/>
      <c r="BZ9" s="1055"/>
      <c r="CA9" s="1055"/>
      <c r="CB9" s="1055"/>
      <c r="CC9" s="1055"/>
      <c r="CD9" s="1055"/>
      <c r="CE9" s="1055"/>
      <c r="CF9" s="1055"/>
      <c r="CG9" s="1056"/>
      <c r="CH9" s="1051">
        <v>334</v>
      </c>
      <c r="CI9" s="1052"/>
      <c r="CJ9" s="1052"/>
      <c r="CK9" s="1052"/>
      <c r="CL9" s="1053"/>
      <c r="CM9" s="1051">
        <v>1252</v>
      </c>
      <c r="CN9" s="1052"/>
      <c r="CO9" s="1052"/>
      <c r="CP9" s="1052"/>
      <c r="CQ9" s="1053"/>
      <c r="CR9" s="1051">
        <v>10</v>
      </c>
      <c r="CS9" s="1052"/>
      <c r="CT9" s="1052"/>
      <c r="CU9" s="1052"/>
      <c r="CV9" s="1053"/>
      <c r="CW9" s="1051" t="s">
        <v>573</v>
      </c>
      <c r="CX9" s="1052"/>
      <c r="CY9" s="1052"/>
      <c r="CZ9" s="1052"/>
      <c r="DA9" s="1053"/>
      <c r="DB9" s="1051">
        <v>2704</v>
      </c>
      <c r="DC9" s="1052"/>
      <c r="DD9" s="1052"/>
      <c r="DE9" s="1052"/>
      <c r="DF9" s="1053"/>
      <c r="DG9" s="1051" t="s">
        <v>573</v>
      </c>
      <c r="DH9" s="1052"/>
      <c r="DI9" s="1052"/>
      <c r="DJ9" s="1052"/>
      <c r="DK9" s="1053"/>
      <c r="DL9" s="1051" t="s">
        <v>573</v>
      </c>
      <c r="DM9" s="1052"/>
      <c r="DN9" s="1052"/>
      <c r="DO9" s="1052"/>
      <c r="DP9" s="1053"/>
      <c r="DQ9" s="1051" t="s">
        <v>573</v>
      </c>
      <c r="DR9" s="1052"/>
      <c r="DS9" s="1052"/>
      <c r="DT9" s="1052"/>
      <c r="DU9" s="1053"/>
      <c r="DV9" s="991"/>
      <c r="DW9" s="992"/>
      <c r="DX9" s="992"/>
      <c r="DY9" s="992"/>
      <c r="DZ9" s="993"/>
      <c r="EA9" s="243"/>
    </row>
    <row r="10" spans="1:131" s="244" customFormat="1" ht="26.25" customHeight="1" x14ac:dyDescent="0.2">
      <c r="A10" s="249">
        <v>4</v>
      </c>
      <c r="B10" s="1042" t="s">
        <v>368</v>
      </c>
      <c r="C10" s="1043"/>
      <c r="D10" s="1043"/>
      <c r="E10" s="1043"/>
      <c r="F10" s="1043"/>
      <c r="G10" s="1043"/>
      <c r="H10" s="1043"/>
      <c r="I10" s="1043"/>
      <c r="J10" s="1043"/>
      <c r="K10" s="1043"/>
      <c r="L10" s="1043"/>
      <c r="M10" s="1043"/>
      <c r="N10" s="1043"/>
      <c r="O10" s="1043"/>
      <c r="P10" s="1044"/>
      <c r="Q10" s="1049">
        <v>50</v>
      </c>
      <c r="R10" s="1046"/>
      <c r="S10" s="1046"/>
      <c r="T10" s="1046"/>
      <c r="U10" s="1046"/>
      <c r="V10" s="1046">
        <v>50</v>
      </c>
      <c r="W10" s="1046"/>
      <c r="X10" s="1046"/>
      <c r="Y10" s="1046"/>
      <c r="Z10" s="1046"/>
      <c r="AA10" s="1046" t="s">
        <v>573</v>
      </c>
      <c r="AB10" s="1046"/>
      <c r="AC10" s="1046"/>
      <c r="AD10" s="1046"/>
      <c r="AE10" s="1050"/>
      <c r="AF10" s="1103" t="s">
        <v>135</v>
      </c>
      <c r="AG10" s="1104"/>
      <c r="AH10" s="1104"/>
      <c r="AI10" s="1104"/>
      <c r="AJ10" s="1105"/>
      <c r="AK10" s="1106">
        <v>50</v>
      </c>
      <c r="AL10" s="1107"/>
      <c r="AM10" s="1107"/>
      <c r="AN10" s="1107"/>
      <c r="AO10" s="1107"/>
      <c r="AP10" s="1107" t="s">
        <v>573</v>
      </c>
      <c r="AQ10" s="1107"/>
      <c r="AR10" s="1107"/>
      <c r="AS10" s="1107"/>
      <c r="AT10" s="1107"/>
      <c r="AU10" s="1101"/>
      <c r="AV10" s="1101"/>
      <c r="AW10" s="1101"/>
      <c r="AX10" s="1101"/>
      <c r="AY10" s="1102"/>
      <c r="AZ10" s="241"/>
      <c r="BA10" s="241"/>
      <c r="BB10" s="241"/>
      <c r="BC10" s="241"/>
      <c r="BD10" s="241"/>
      <c r="BE10" s="242"/>
      <c r="BF10" s="242"/>
      <c r="BG10" s="242"/>
      <c r="BH10" s="242"/>
      <c r="BI10" s="242"/>
      <c r="BJ10" s="242"/>
      <c r="BK10" s="242"/>
      <c r="BL10" s="242"/>
      <c r="BM10" s="242"/>
      <c r="BN10" s="242"/>
      <c r="BO10" s="242"/>
      <c r="BP10" s="242"/>
      <c r="BQ10" s="250">
        <v>4</v>
      </c>
      <c r="BR10" s="396"/>
      <c r="BS10" s="1054" t="s">
        <v>578</v>
      </c>
      <c r="BT10" s="1055"/>
      <c r="BU10" s="1055"/>
      <c r="BV10" s="1055"/>
      <c r="BW10" s="1055"/>
      <c r="BX10" s="1055"/>
      <c r="BY10" s="1055"/>
      <c r="BZ10" s="1055"/>
      <c r="CA10" s="1055"/>
      <c r="CB10" s="1055"/>
      <c r="CC10" s="1055"/>
      <c r="CD10" s="1055"/>
      <c r="CE10" s="1055"/>
      <c r="CF10" s="1055"/>
      <c r="CG10" s="1056"/>
      <c r="CH10" s="1051">
        <v>42</v>
      </c>
      <c r="CI10" s="1052"/>
      <c r="CJ10" s="1052"/>
      <c r="CK10" s="1052"/>
      <c r="CL10" s="1053"/>
      <c r="CM10" s="1051">
        <v>1801</v>
      </c>
      <c r="CN10" s="1052"/>
      <c r="CO10" s="1052"/>
      <c r="CP10" s="1052"/>
      <c r="CQ10" s="1053"/>
      <c r="CR10" s="1051">
        <v>3</v>
      </c>
      <c r="CS10" s="1052"/>
      <c r="CT10" s="1052"/>
      <c r="CU10" s="1052"/>
      <c r="CV10" s="1053"/>
      <c r="CW10" s="1051" t="s">
        <v>573</v>
      </c>
      <c r="CX10" s="1052"/>
      <c r="CY10" s="1052"/>
      <c r="CZ10" s="1052"/>
      <c r="DA10" s="1053"/>
      <c r="DB10" s="1051" t="s">
        <v>573</v>
      </c>
      <c r="DC10" s="1052"/>
      <c r="DD10" s="1052"/>
      <c r="DE10" s="1052"/>
      <c r="DF10" s="1053"/>
      <c r="DG10" s="1051" t="s">
        <v>573</v>
      </c>
      <c r="DH10" s="1052"/>
      <c r="DI10" s="1052"/>
      <c r="DJ10" s="1052"/>
      <c r="DK10" s="1053"/>
      <c r="DL10" s="1051" t="s">
        <v>573</v>
      </c>
      <c r="DM10" s="1052"/>
      <c r="DN10" s="1052"/>
      <c r="DO10" s="1052"/>
      <c r="DP10" s="1053"/>
      <c r="DQ10" s="1051" t="s">
        <v>573</v>
      </c>
      <c r="DR10" s="1052"/>
      <c r="DS10" s="1052"/>
      <c r="DT10" s="1052"/>
      <c r="DU10" s="1053"/>
      <c r="DV10" s="991"/>
      <c r="DW10" s="992"/>
      <c r="DX10" s="992"/>
      <c r="DY10" s="992"/>
      <c r="DZ10" s="993"/>
      <c r="EA10" s="243"/>
    </row>
    <row r="11" spans="1:131" s="244" customFormat="1" ht="26.25" customHeight="1" x14ac:dyDescent="0.2">
      <c r="A11" s="249">
        <v>5</v>
      </c>
      <c r="B11" s="1042" t="s">
        <v>369</v>
      </c>
      <c r="C11" s="1043"/>
      <c r="D11" s="1043"/>
      <c r="E11" s="1043"/>
      <c r="F11" s="1043"/>
      <c r="G11" s="1043"/>
      <c r="H11" s="1043"/>
      <c r="I11" s="1043"/>
      <c r="J11" s="1043"/>
      <c r="K11" s="1043"/>
      <c r="L11" s="1043"/>
      <c r="M11" s="1043"/>
      <c r="N11" s="1043"/>
      <c r="O11" s="1043"/>
      <c r="P11" s="1044"/>
      <c r="Q11" s="1049">
        <v>2556</v>
      </c>
      <c r="R11" s="1046"/>
      <c r="S11" s="1046"/>
      <c r="T11" s="1046"/>
      <c r="U11" s="1046"/>
      <c r="V11" s="1046">
        <v>2394</v>
      </c>
      <c r="W11" s="1046"/>
      <c r="X11" s="1046"/>
      <c r="Y11" s="1046"/>
      <c r="Z11" s="1046"/>
      <c r="AA11" s="1046">
        <v>162</v>
      </c>
      <c r="AB11" s="1046"/>
      <c r="AC11" s="1046"/>
      <c r="AD11" s="1046"/>
      <c r="AE11" s="1050"/>
      <c r="AF11" s="1103">
        <v>162</v>
      </c>
      <c r="AG11" s="1104"/>
      <c r="AH11" s="1104"/>
      <c r="AI11" s="1104"/>
      <c r="AJ11" s="1105"/>
      <c r="AK11" s="1106">
        <v>92</v>
      </c>
      <c r="AL11" s="1107"/>
      <c r="AM11" s="1107"/>
      <c r="AN11" s="1107"/>
      <c r="AO11" s="1107"/>
      <c r="AP11" s="1107" t="s">
        <v>573</v>
      </c>
      <c r="AQ11" s="1107"/>
      <c r="AR11" s="1107"/>
      <c r="AS11" s="1107"/>
      <c r="AT11" s="1107"/>
      <c r="AU11" s="1101"/>
      <c r="AV11" s="1101"/>
      <c r="AW11" s="1101"/>
      <c r="AX11" s="1101"/>
      <c r="AY11" s="1102"/>
      <c r="AZ11" s="241"/>
      <c r="BA11" s="241"/>
      <c r="BB11" s="241"/>
      <c r="BC11" s="241"/>
      <c r="BD11" s="241"/>
      <c r="BE11" s="242"/>
      <c r="BF11" s="242"/>
      <c r="BG11" s="242"/>
      <c r="BH11" s="242"/>
      <c r="BI11" s="242"/>
      <c r="BJ11" s="242"/>
      <c r="BK11" s="242"/>
      <c r="BL11" s="242"/>
      <c r="BM11" s="242"/>
      <c r="BN11" s="242"/>
      <c r="BO11" s="242"/>
      <c r="BP11" s="242"/>
      <c r="BQ11" s="250">
        <v>5</v>
      </c>
      <c r="BR11" s="396" t="s">
        <v>602</v>
      </c>
      <c r="BS11" s="1054" t="s">
        <v>579</v>
      </c>
      <c r="BT11" s="1055"/>
      <c r="BU11" s="1055"/>
      <c r="BV11" s="1055"/>
      <c r="BW11" s="1055"/>
      <c r="BX11" s="1055"/>
      <c r="BY11" s="1055"/>
      <c r="BZ11" s="1055"/>
      <c r="CA11" s="1055"/>
      <c r="CB11" s="1055"/>
      <c r="CC11" s="1055"/>
      <c r="CD11" s="1055"/>
      <c r="CE11" s="1055"/>
      <c r="CF11" s="1055"/>
      <c r="CG11" s="1056"/>
      <c r="CH11" s="1051">
        <v>1</v>
      </c>
      <c r="CI11" s="1052"/>
      <c r="CJ11" s="1052"/>
      <c r="CK11" s="1052"/>
      <c r="CL11" s="1053"/>
      <c r="CM11" s="1051">
        <v>8262</v>
      </c>
      <c r="CN11" s="1052"/>
      <c r="CO11" s="1052"/>
      <c r="CP11" s="1052"/>
      <c r="CQ11" s="1053"/>
      <c r="CR11" s="1051">
        <v>8236</v>
      </c>
      <c r="CS11" s="1052"/>
      <c r="CT11" s="1052"/>
      <c r="CU11" s="1052"/>
      <c r="CV11" s="1053"/>
      <c r="CW11" s="1051" t="s">
        <v>573</v>
      </c>
      <c r="CX11" s="1052"/>
      <c r="CY11" s="1052"/>
      <c r="CZ11" s="1052"/>
      <c r="DA11" s="1053"/>
      <c r="DB11" s="1051">
        <v>1832</v>
      </c>
      <c r="DC11" s="1052"/>
      <c r="DD11" s="1052"/>
      <c r="DE11" s="1052"/>
      <c r="DF11" s="1053"/>
      <c r="DG11" s="1051" t="s">
        <v>573</v>
      </c>
      <c r="DH11" s="1052"/>
      <c r="DI11" s="1052"/>
      <c r="DJ11" s="1052"/>
      <c r="DK11" s="1053"/>
      <c r="DL11" s="1051">
        <v>2342</v>
      </c>
      <c r="DM11" s="1052"/>
      <c r="DN11" s="1052"/>
      <c r="DO11" s="1052"/>
      <c r="DP11" s="1053"/>
      <c r="DQ11" s="1051" t="s">
        <v>573</v>
      </c>
      <c r="DR11" s="1052"/>
      <c r="DS11" s="1052"/>
      <c r="DT11" s="1052"/>
      <c r="DU11" s="1053"/>
      <c r="DV11" s="991"/>
      <c r="DW11" s="992"/>
      <c r="DX11" s="992"/>
      <c r="DY11" s="992"/>
      <c r="DZ11" s="993"/>
      <c r="EA11" s="243"/>
    </row>
    <row r="12" spans="1:131" s="244" customFormat="1" ht="26.25" customHeight="1" x14ac:dyDescent="0.2">
      <c r="A12" s="249">
        <v>6</v>
      </c>
      <c r="B12" s="1042" t="s">
        <v>370</v>
      </c>
      <c r="C12" s="1043"/>
      <c r="D12" s="1043"/>
      <c r="E12" s="1043"/>
      <c r="F12" s="1043"/>
      <c r="G12" s="1043"/>
      <c r="H12" s="1043"/>
      <c r="I12" s="1043"/>
      <c r="J12" s="1043"/>
      <c r="K12" s="1043"/>
      <c r="L12" s="1043"/>
      <c r="M12" s="1043"/>
      <c r="N12" s="1043"/>
      <c r="O12" s="1043"/>
      <c r="P12" s="1044"/>
      <c r="Q12" s="1049">
        <v>336</v>
      </c>
      <c r="R12" s="1046"/>
      <c r="S12" s="1046"/>
      <c r="T12" s="1046"/>
      <c r="U12" s="1046"/>
      <c r="V12" s="1046">
        <v>209</v>
      </c>
      <c r="W12" s="1046"/>
      <c r="X12" s="1046"/>
      <c r="Y12" s="1046"/>
      <c r="Z12" s="1046"/>
      <c r="AA12" s="1046">
        <v>127</v>
      </c>
      <c r="AB12" s="1046"/>
      <c r="AC12" s="1046"/>
      <c r="AD12" s="1046"/>
      <c r="AE12" s="1050"/>
      <c r="AF12" s="1103">
        <v>127</v>
      </c>
      <c r="AG12" s="1104"/>
      <c r="AH12" s="1104"/>
      <c r="AI12" s="1104"/>
      <c r="AJ12" s="1105"/>
      <c r="AK12" s="1106" t="s">
        <v>573</v>
      </c>
      <c r="AL12" s="1107"/>
      <c r="AM12" s="1107"/>
      <c r="AN12" s="1107"/>
      <c r="AO12" s="1107"/>
      <c r="AP12" s="1107" t="s">
        <v>573</v>
      </c>
      <c r="AQ12" s="1107"/>
      <c r="AR12" s="1107"/>
      <c r="AS12" s="1107"/>
      <c r="AT12" s="1107"/>
      <c r="AU12" s="1101"/>
      <c r="AV12" s="1101"/>
      <c r="AW12" s="1101"/>
      <c r="AX12" s="1101"/>
      <c r="AY12" s="1102"/>
      <c r="AZ12" s="241"/>
      <c r="BA12" s="241"/>
      <c r="BB12" s="241"/>
      <c r="BC12" s="241"/>
      <c r="BD12" s="241"/>
      <c r="BE12" s="242"/>
      <c r="BF12" s="242"/>
      <c r="BG12" s="242"/>
      <c r="BH12" s="242"/>
      <c r="BI12" s="242"/>
      <c r="BJ12" s="242"/>
      <c r="BK12" s="242"/>
      <c r="BL12" s="242"/>
      <c r="BM12" s="242"/>
      <c r="BN12" s="242"/>
      <c r="BO12" s="242"/>
      <c r="BP12" s="242"/>
      <c r="BQ12" s="250">
        <v>6</v>
      </c>
      <c r="BR12" s="396"/>
      <c r="BS12" s="1054" t="s">
        <v>580</v>
      </c>
      <c r="BT12" s="1055"/>
      <c r="BU12" s="1055"/>
      <c r="BV12" s="1055"/>
      <c r="BW12" s="1055"/>
      <c r="BX12" s="1055"/>
      <c r="BY12" s="1055"/>
      <c r="BZ12" s="1055"/>
      <c r="CA12" s="1055"/>
      <c r="CB12" s="1055"/>
      <c r="CC12" s="1055"/>
      <c r="CD12" s="1055"/>
      <c r="CE12" s="1055"/>
      <c r="CF12" s="1055"/>
      <c r="CG12" s="1056"/>
      <c r="CH12" s="1051">
        <v>93</v>
      </c>
      <c r="CI12" s="1052"/>
      <c r="CJ12" s="1052"/>
      <c r="CK12" s="1052"/>
      <c r="CL12" s="1053"/>
      <c r="CM12" s="1051">
        <v>5169</v>
      </c>
      <c r="CN12" s="1052"/>
      <c r="CO12" s="1052"/>
      <c r="CP12" s="1052"/>
      <c r="CQ12" s="1053"/>
      <c r="CR12" s="1051">
        <v>20</v>
      </c>
      <c r="CS12" s="1052"/>
      <c r="CT12" s="1052"/>
      <c r="CU12" s="1052"/>
      <c r="CV12" s="1053"/>
      <c r="CW12" s="1051" t="s">
        <v>573</v>
      </c>
      <c r="CX12" s="1052"/>
      <c r="CY12" s="1052"/>
      <c r="CZ12" s="1052"/>
      <c r="DA12" s="1053"/>
      <c r="DB12" s="1051">
        <v>81</v>
      </c>
      <c r="DC12" s="1052"/>
      <c r="DD12" s="1052"/>
      <c r="DE12" s="1052"/>
      <c r="DF12" s="1053"/>
      <c r="DG12" s="1051" t="s">
        <v>573</v>
      </c>
      <c r="DH12" s="1052"/>
      <c r="DI12" s="1052"/>
      <c r="DJ12" s="1052"/>
      <c r="DK12" s="1053"/>
      <c r="DL12" s="1051" t="s">
        <v>573</v>
      </c>
      <c r="DM12" s="1052"/>
      <c r="DN12" s="1052"/>
      <c r="DO12" s="1052"/>
      <c r="DP12" s="1053"/>
      <c r="DQ12" s="1051" t="s">
        <v>573</v>
      </c>
      <c r="DR12" s="1052"/>
      <c r="DS12" s="1052"/>
      <c r="DT12" s="1052"/>
      <c r="DU12" s="1053"/>
      <c r="DV12" s="991"/>
      <c r="DW12" s="992"/>
      <c r="DX12" s="992"/>
      <c r="DY12" s="992"/>
      <c r="DZ12" s="993"/>
      <c r="EA12" s="243"/>
    </row>
    <row r="13" spans="1:131" s="244" customFormat="1" ht="26.25" customHeight="1" x14ac:dyDescent="0.2">
      <c r="A13" s="249">
        <v>7</v>
      </c>
      <c r="B13" s="1042" t="s">
        <v>371</v>
      </c>
      <c r="C13" s="1043"/>
      <c r="D13" s="1043"/>
      <c r="E13" s="1043"/>
      <c r="F13" s="1043"/>
      <c r="G13" s="1043"/>
      <c r="H13" s="1043"/>
      <c r="I13" s="1043"/>
      <c r="J13" s="1043"/>
      <c r="K13" s="1043"/>
      <c r="L13" s="1043"/>
      <c r="M13" s="1043"/>
      <c r="N13" s="1043"/>
      <c r="O13" s="1043"/>
      <c r="P13" s="1044"/>
      <c r="Q13" s="1049">
        <v>4552</v>
      </c>
      <c r="R13" s="1046"/>
      <c r="S13" s="1046"/>
      <c r="T13" s="1046"/>
      <c r="U13" s="1046"/>
      <c r="V13" s="1046">
        <v>4552</v>
      </c>
      <c r="W13" s="1046"/>
      <c r="X13" s="1046"/>
      <c r="Y13" s="1046"/>
      <c r="Z13" s="1046"/>
      <c r="AA13" s="1046" t="s">
        <v>573</v>
      </c>
      <c r="AB13" s="1046"/>
      <c r="AC13" s="1046"/>
      <c r="AD13" s="1046"/>
      <c r="AE13" s="1050"/>
      <c r="AF13" s="1103" t="s">
        <v>366</v>
      </c>
      <c r="AG13" s="1104"/>
      <c r="AH13" s="1104"/>
      <c r="AI13" s="1104"/>
      <c r="AJ13" s="1105"/>
      <c r="AK13" s="1106">
        <v>337</v>
      </c>
      <c r="AL13" s="1107"/>
      <c r="AM13" s="1107"/>
      <c r="AN13" s="1107"/>
      <c r="AO13" s="1107"/>
      <c r="AP13" s="1107">
        <v>8933</v>
      </c>
      <c r="AQ13" s="1107"/>
      <c r="AR13" s="1107"/>
      <c r="AS13" s="1107"/>
      <c r="AT13" s="1107"/>
      <c r="AU13" s="1101"/>
      <c r="AV13" s="1101"/>
      <c r="AW13" s="1101"/>
      <c r="AX13" s="1101"/>
      <c r="AY13" s="1102"/>
      <c r="AZ13" s="241"/>
      <c r="BA13" s="241"/>
      <c r="BB13" s="241"/>
      <c r="BC13" s="241"/>
      <c r="BD13" s="241"/>
      <c r="BE13" s="242"/>
      <c r="BF13" s="242"/>
      <c r="BG13" s="242"/>
      <c r="BH13" s="242"/>
      <c r="BI13" s="242"/>
      <c r="BJ13" s="242"/>
      <c r="BK13" s="242"/>
      <c r="BL13" s="242"/>
      <c r="BM13" s="242"/>
      <c r="BN13" s="242"/>
      <c r="BO13" s="242"/>
      <c r="BP13" s="242"/>
      <c r="BQ13" s="250">
        <v>7</v>
      </c>
      <c r="BR13" s="396"/>
      <c r="BS13" s="1054" t="s">
        <v>581</v>
      </c>
      <c r="BT13" s="1055"/>
      <c r="BU13" s="1055"/>
      <c r="BV13" s="1055"/>
      <c r="BW13" s="1055"/>
      <c r="BX13" s="1055"/>
      <c r="BY13" s="1055"/>
      <c r="BZ13" s="1055"/>
      <c r="CA13" s="1055"/>
      <c r="CB13" s="1055"/>
      <c r="CC13" s="1055"/>
      <c r="CD13" s="1055"/>
      <c r="CE13" s="1055"/>
      <c r="CF13" s="1055"/>
      <c r="CG13" s="1056"/>
      <c r="CH13" s="1051">
        <v>-44</v>
      </c>
      <c r="CI13" s="1052"/>
      <c r="CJ13" s="1052"/>
      <c r="CK13" s="1052"/>
      <c r="CL13" s="1053"/>
      <c r="CM13" s="1051">
        <v>256</v>
      </c>
      <c r="CN13" s="1052"/>
      <c r="CO13" s="1052"/>
      <c r="CP13" s="1052"/>
      <c r="CQ13" s="1053"/>
      <c r="CR13" s="1051">
        <v>6</v>
      </c>
      <c r="CS13" s="1052"/>
      <c r="CT13" s="1052"/>
      <c r="CU13" s="1052"/>
      <c r="CV13" s="1053"/>
      <c r="CW13" s="1051">
        <v>24</v>
      </c>
      <c r="CX13" s="1052"/>
      <c r="CY13" s="1052"/>
      <c r="CZ13" s="1052"/>
      <c r="DA13" s="1053"/>
      <c r="DB13" s="1051" t="s">
        <v>573</v>
      </c>
      <c r="DC13" s="1052"/>
      <c r="DD13" s="1052"/>
      <c r="DE13" s="1052"/>
      <c r="DF13" s="1053"/>
      <c r="DG13" s="1051" t="s">
        <v>573</v>
      </c>
      <c r="DH13" s="1052"/>
      <c r="DI13" s="1052"/>
      <c r="DJ13" s="1052"/>
      <c r="DK13" s="1053"/>
      <c r="DL13" s="1051" t="s">
        <v>573</v>
      </c>
      <c r="DM13" s="1052"/>
      <c r="DN13" s="1052"/>
      <c r="DO13" s="1052"/>
      <c r="DP13" s="1053"/>
      <c r="DQ13" s="1051" t="s">
        <v>573</v>
      </c>
      <c r="DR13" s="1052"/>
      <c r="DS13" s="1052"/>
      <c r="DT13" s="1052"/>
      <c r="DU13" s="1053"/>
      <c r="DV13" s="991"/>
      <c r="DW13" s="992"/>
      <c r="DX13" s="992"/>
      <c r="DY13" s="992"/>
      <c r="DZ13" s="993"/>
      <c r="EA13" s="243"/>
    </row>
    <row r="14" spans="1:131" s="244" customFormat="1" ht="26.25" customHeight="1" x14ac:dyDescent="0.2">
      <c r="A14" s="249">
        <v>8</v>
      </c>
      <c r="B14" s="1042" t="s">
        <v>372</v>
      </c>
      <c r="C14" s="1043"/>
      <c r="D14" s="1043"/>
      <c r="E14" s="1043"/>
      <c r="F14" s="1043"/>
      <c r="G14" s="1043"/>
      <c r="H14" s="1043"/>
      <c r="I14" s="1043"/>
      <c r="J14" s="1043"/>
      <c r="K14" s="1043"/>
      <c r="L14" s="1043"/>
      <c r="M14" s="1043"/>
      <c r="N14" s="1043"/>
      <c r="O14" s="1043"/>
      <c r="P14" s="1044"/>
      <c r="Q14" s="1049">
        <v>788</v>
      </c>
      <c r="R14" s="1046"/>
      <c r="S14" s="1046"/>
      <c r="T14" s="1046"/>
      <c r="U14" s="1046"/>
      <c r="V14" s="1046">
        <v>210</v>
      </c>
      <c r="W14" s="1046"/>
      <c r="X14" s="1046"/>
      <c r="Y14" s="1046"/>
      <c r="Z14" s="1046"/>
      <c r="AA14" s="1046">
        <v>578</v>
      </c>
      <c r="AB14" s="1046"/>
      <c r="AC14" s="1046"/>
      <c r="AD14" s="1046"/>
      <c r="AE14" s="1050"/>
      <c r="AF14" s="1103" t="s">
        <v>366</v>
      </c>
      <c r="AG14" s="1104"/>
      <c r="AH14" s="1104"/>
      <c r="AI14" s="1104"/>
      <c r="AJ14" s="1105"/>
      <c r="AK14" s="1106">
        <v>21</v>
      </c>
      <c r="AL14" s="1107"/>
      <c r="AM14" s="1107"/>
      <c r="AN14" s="1107"/>
      <c r="AO14" s="1107"/>
      <c r="AP14" s="1107" t="s">
        <v>603</v>
      </c>
      <c r="AQ14" s="1107"/>
      <c r="AR14" s="1107"/>
      <c r="AS14" s="1107"/>
      <c r="AT14" s="1107"/>
      <c r="AU14" s="1101"/>
      <c r="AV14" s="1101"/>
      <c r="AW14" s="1101"/>
      <c r="AX14" s="1101"/>
      <c r="AY14" s="1102"/>
      <c r="AZ14" s="241"/>
      <c r="BA14" s="241"/>
      <c r="BB14" s="241"/>
      <c r="BC14" s="241"/>
      <c r="BD14" s="241"/>
      <c r="BE14" s="242"/>
      <c r="BF14" s="242"/>
      <c r="BG14" s="242"/>
      <c r="BH14" s="242"/>
      <c r="BI14" s="242"/>
      <c r="BJ14" s="242"/>
      <c r="BK14" s="242"/>
      <c r="BL14" s="242"/>
      <c r="BM14" s="242"/>
      <c r="BN14" s="242"/>
      <c r="BO14" s="242"/>
      <c r="BP14" s="242"/>
      <c r="BQ14" s="250">
        <v>8</v>
      </c>
      <c r="BR14" s="396" t="s">
        <v>602</v>
      </c>
      <c r="BS14" s="1054" t="s">
        <v>582</v>
      </c>
      <c r="BT14" s="1055"/>
      <c r="BU14" s="1055"/>
      <c r="BV14" s="1055"/>
      <c r="BW14" s="1055"/>
      <c r="BX14" s="1055"/>
      <c r="BY14" s="1055"/>
      <c r="BZ14" s="1055"/>
      <c r="CA14" s="1055"/>
      <c r="CB14" s="1055"/>
      <c r="CC14" s="1055"/>
      <c r="CD14" s="1055"/>
      <c r="CE14" s="1055"/>
      <c r="CF14" s="1055"/>
      <c r="CG14" s="1056"/>
      <c r="CH14" s="1051">
        <v>-148</v>
      </c>
      <c r="CI14" s="1052"/>
      <c r="CJ14" s="1052"/>
      <c r="CK14" s="1052"/>
      <c r="CL14" s="1053"/>
      <c r="CM14" s="1051">
        <v>6810</v>
      </c>
      <c r="CN14" s="1052"/>
      <c r="CO14" s="1052"/>
      <c r="CP14" s="1052"/>
      <c r="CQ14" s="1053"/>
      <c r="CR14" s="1051">
        <v>10</v>
      </c>
      <c r="CS14" s="1052"/>
      <c r="CT14" s="1052"/>
      <c r="CU14" s="1052"/>
      <c r="CV14" s="1053"/>
      <c r="CW14" s="1051">
        <v>490</v>
      </c>
      <c r="CX14" s="1052"/>
      <c r="CY14" s="1052"/>
      <c r="CZ14" s="1052"/>
      <c r="DA14" s="1053"/>
      <c r="DB14" s="1051">
        <v>3000</v>
      </c>
      <c r="DC14" s="1052"/>
      <c r="DD14" s="1052"/>
      <c r="DE14" s="1052"/>
      <c r="DF14" s="1053"/>
      <c r="DG14" s="1051" t="s">
        <v>573</v>
      </c>
      <c r="DH14" s="1052"/>
      <c r="DI14" s="1052"/>
      <c r="DJ14" s="1052"/>
      <c r="DK14" s="1053"/>
      <c r="DL14" s="1051" t="s">
        <v>573</v>
      </c>
      <c r="DM14" s="1052"/>
      <c r="DN14" s="1052"/>
      <c r="DO14" s="1052"/>
      <c r="DP14" s="1053"/>
      <c r="DQ14" s="1051">
        <v>200</v>
      </c>
      <c r="DR14" s="1052"/>
      <c r="DS14" s="1052"/>
      <c r="DT14" s="1052"/>
      <c r="DU14" s="1053"/>
      <c r="DV14" s="991"/>
      <c r="DW14" s="992"/>
      <c r="DX14" s="992"/>
      <c r="DY14" s="992"/>
      <c r="DZ14" s="993"/>
      <c r="EA14" s="243"/>
    </row>
    <row r="15" spans="1:131" s="244" customFormat="1" ht="26.25" customHeight="1" x14ac:dyDescent="0.2">
      <c r="A15" s="249">
        <v>9</v>
      </c>
      <c r="B15" s="1042" t="s">
        <v>373</v>
      </c>
      <c r="C15" s="1043"/>
      <c r="D15" s="1043"/>
      <c r="E15" s="1043"/>
      <c r="F15" s="1043"/>
      <c r="G15" s="1043"/>
      <c r="H15" s="1043"/>
      <c r="I15" s="1043"/>
      <c r="J15" s="1043"/>
      <c r="K15" s="1043"/>
      <c r="L15" s="1043"/>
      <c r="M15" s="1043"/>
      <c r="N15" s="1043"/>
      <c r="O15" s="1043"/>
      <c r="P15" s="1044"/>
      <c r="Q15" s="1049">
        <v>8875</v>
      </c>
      <c r="R15" s="1046"/>
      <c r="S15" s="1046"/>
      <c r="T15" s="1046"/>
      <c r="U15" s="1046"/>
      <c r="V15" s="1046">
        <v>3251</v>
      </c>
      <c r="W15" s="1046"/>
      <c r="X15" s="1046"/>
      <c r="Y15" s="1046"/>
      <c r="Z15" s="1046"/>
      <c r="AA15" s="1046">
        <v>5623</v>
      </c>
      <c r="AB15" s="1046"/>
      <c r="AC15" s="1046"/>
      <c r="AD15" s="1046"/>
      <c r="AE15" s="1050"/>
      <c r="AF15" s="1103" t="s">
        <v>374</v>
      </c>
      <c r="AG15" s="1104"/>
      <c r="AH15" s="1104"/>
      <c r="AI15" s="1104"/>
      <c r="AJ15" s="1105"/>
      <c r="AK15" s="1106">
        <v>8</v>
      </c>
      <c r="AL15" s="1107"/>
      <c r="AM15" s="1107"/>
      <c r="AN15" s="1107"/>
      <c r="AO15" s="1107"/>
      <c r="AP15" s="1107">
        <v>9806</v>
      </c>
      <c r="AQ15" s="1107"/>
      <c r="AR15" s="1107"/>
      <c r="AS15" s="1107"/>
      <c r="AT15" s="1107"/>
      <c r="AU15" s="1101"/>
      <c r="AV15" s="1101"/>
      <c r="AW15" s="1101"/>
      <c r="AX15" s="1101"/>
      <c r="AY15" s="1102"/>
      <c r="AZ15" s="241"/>
      <c r="BA15" s="241"/>
      <c r="BB15" s="241"/>
      <c r="BC15" s="241"/>
      <c r="BD15" s="241"/>
      <c r="BE15" s="242"/>
      <c r="BF15" s="242"/>
      <c r="BG15" s="242"/>
      <c r="BH15" s="242"/>
      <c r="BI15" s="242"/>
      <c r="BJ15" s="242"/>
      <c r="BK15" s="242"/>
      <c r="BL15" s="242"/>
      <c r="BM15" s="242"/>
      <c r="BN15" s="242"/>
      <c r="BO15" s="242"/>
      <c r="BP15" s="242"/>
      <c r="BQ15" s="250">
        <v>9</v>
      </c>
      <c r="BR15" s="396"/>
      <c r="BS15" s="1054" t="s">
        <v>583</v>
      </c>
      <c r="BT15" s="1055"/>
      <c r="BU15" s="1055"/>
      <c r="BV15" s="1055"/>
      <c r="BW15" s="1055"/>
      <c r="BX15" s="1055"/>
      <c r="BY15" s="1055"/>
      <c r="BZ15" s="1055"/>
      <c r="CA15" s="1055"/>
      <c r="CB15" s="1055"/>
      <c r="CC15" s="1055"/>
      <c r="CD15" s="1055"/>
      <c r="CE15" s="1055"/>
      <c r="CF15" s="1055"/>
      <c r="CG15" s="1056"/>
      <c r="CH15" s="1051">
        <v>-6</v>
      </c>
      <c r="CI15" s="1052"/>
      <c r="CJ15" s="1052"/>
      <c r="CK15" s="1052"/>
      <c r="CL15" s="1053"/>
      <c r="CM15" s="1051">
        <v>2291</v>
      </c>
      <c r="CN15" s="1052"/>
      <c r="CO15" s="1052"/>
      <c r="CP15" s="1052"/>
      <c r="CQ15" s="1053"/>
      <c r="CR15" s="1051">
        <v>1000</v>
      </c>
      <c r="CS15" s="1052"/>
      <c r="CT15" s="1052"/>
      <c r="CU15" s="1052"/>
      <c r="CV15" s="1053"/>
      <c r="CW15" s="1051" t="s">
        <v>573</v>
      </c>
      <c r="CX15" s="1052"/>
      <c r="CY15" s="1052"/>
      <c r="CZ15" s="1052"/>
      <c r="DA15" s="1053"/>
      <c r="DB15" s="1051" t="s">
        <v>573</v>
      </c>
      <c r="DC15" s="1052"/>
      <c r="DD15" s="1052"/>
      <c r="DE15" s="1052"/>
      <c r="DF15" s="1053"/>
      <c r="DG15" s="1051" t="s">
        <v>573</v>
      </c>
      <c r="DH15" s="1052"/>
      <c r="DI15" s="1052"/>
      <c r="DJ15" s="1052"/>
      <c r="DK15" s="1053"/>
      <c r="DL15" s="1051" t="s">
        <v>573</v>
      </c>
      <c r="DM15" s="1052"/>
      <c r="DN15" s="1052"/>
      <c r="DO15" s="1052"/>
      <c r="DP15" s="1053"/>
      <c r="DQ15" s="1051" t="s">
        <v>573</v>
      </c>
      <c r="DR15" s="1052"/>
      <c r="DS15" s="1052"/>
      <c r="DT15" s="1052"/>
      <c r="DU15" s="1053"/>
      <c r="DV15" s="991"/>
      <c r="DW15" s="992"/>
      <c r="DX15" s="992"/>
      <c r="DY15" s="992"/>
      <c r="DZ15" s="993"/>
      <c r="EA15" s="243"/>
    </row>
    <row r="16" spans="1:131" s="244" customFormat="1" ht="26.25" customHeight="1" x14ac:dyDescent="0.2">
      <c r="A16" s="249">
        <v>10</v>
      </c>
      <c r="B16" s="1042" t="s">
        <v>375</v>
      </c>
      <c r="C16" s="1043"/>
      <c r="D16" s="1043"/>
      <c r="E16" s="1043"/>
      <c r="F16" s="1043"/>
      <c r="G16" s="1043"/>
      <c r="H16" s="1043"/>
      <c r="I16" s="1043"/>
      <c r="J16" s="1043"/>
      <c r="K16" s="1043"/>
      <c r="L16" s="1043"/>
      <c r="M16" s="1043"/>
      <c r="N16" s="1043"/>
      <c r="O16" s="1043"/>
      <c r="P16" s="1044"/>
      <c r="Q16" s="1049">
        <v>307</v>
      </c>
      <c r="R16" s="1046"/>
      <c r="S16" s="1046"/>
      <c r="T16" s="1046"/>
      <c r="U16" s="1046"/>
      <c r="V16" s="1046">
        <v>46</v>
      </c>
      <c r="W16" s="1046"/>
      <c r="X16" s="1046"/>
      <c r="Y16" s="1046"/>
      <c r="Z16" s="1046"/>
      <c r="AA16" s="1046">
        <v>261</v>
      </c>
      <c r="AB16" s="1046"/>
      <c r="AC16" s="1046"/>
      <c r="AD16" s="1046"/>
      <c r="AE16" s="1050"/>
      <c r="AF16" s="1103" t="s">
        <v>135</v>
      </c>
      <c r="AG16" s="1104"/>
      <c r="AH16" s="1104"/>
      <c r="AI16" s="1104"/>
      <c r="AJ16" s="1105"/>
      <c r="AK16" s="1106" t="s">
        <v>573</v>
      </c>
      <c r="AL16" s="1107"/>
      <c r="AM16" s="1107"/>
      <c r="AN16" s="1107"/>
      <c r="AO16" s="1107"/>
      <c r="AP16" s="1107" t="s">
        <v>573</v>
      </c>
      <c r="AQ16" s="1107"/>
      <c r="AR16" s="1107"/>
      <c r="AS16" s="1107"/>
      <c r="AT16" s="1107"/>
      <c r="AU16" s="1101"/>
      <c r="AV16" s="1101"/>
      <c r="AW16" s="1101"/>
      <c r="AX16" s="1101"/>
      <c r="AY16" s="1102"/>
      <c r="AZ16" s="241"/>
      <c r="BA16" s="241"/>
      <c r="BB16" s="241"/>
      <c r="BC16" s="241"/>
      <c r="BD16" s="241"/>
      <c r="BE16" s="242"/>
      <c r="BF16" s="242"/>
      <c r="BG16" s="242"/>
      <c r="BH16" s="242"/>
      <c r="BI16" s="242"/>
      <c r="BJ16" s="242"/>
      <c r="BK16" s="242"/>
      <c r="BL16" s="242"/>
      <c r="BM16" s="242"/>
      <c r="BN16" s="242"/>
      <c r="BO16" s="242"/>
      <c r="BP16" s="242"/>
      <c r="BQ16" s="250">
        <v>10</v>
      </c>
      <c r="BR16" s="396"/>
      <c r="BS16" s="1054" t="s">
        <v>584</v>
      </c>
      <c r="BT16" s="1055"/>
      <c r="BU16" s="1055"/>
      <c r="BV16" s="1055"/>
      <c r="BW16" s="1055"/>
      <c r="BX16" s="1055"/>
      <c r="BY16" s="1055"/>
      <c r="BZ16" s="1055"/>
      <c r="CA16" s="1055"/>
      <c r="CB16" s="1055"/>
      <c r="CC16" s="1055"/>
      <c r="CD16" s="1055"/>
      <c r="CE16" s="1055"/>
      <c r="CF16" s="1055"/>
      <c r="CG16" s="1056"/>
      <c r="CH16" s="1051">
        <v>41</v>
      </c>
      <c r="CI16" s="1052"/>
      <c r="CJ16" s="1052"/>
      <c r="CK16" s="1052"/>
      <c r="CL16" s="1053"/>
      <c r="CM16" s="1051">
        <v>1155</v>
      </c>
      <c r="CN16" s="1052"/>
      <c r="CO16" s="1052"/>
      <c r="CP16" s="1052"/>
      <c r="CQ16" s="1053"/>
      <c r="CR16" s="1051">
        <v>165</v>
      </c>
      <c r="CS16" s="1052"/>
      <c r="CT16" s="1052"/>
      <c r="CU16" s="1052"/>
      <c r="CV16" s="1053"/>
      <c r="CW16" s="1051" t="s">
        <v>573</v>
      </c>
      <c r="CX16" s="1052"/>
      <c r="CY16" s="1052"/>
      <c r="CZ16" s="1052"/>
      <c r="DA16" s="1053"/>
      <c r="DB16" s="1051" t="s">
        <v>573</v>
      </c>
      <c r="DC16" s="1052"/>
      <c r="DD16" s="1052"/>
      <c r="DE16" s="1052"/>
      <c r="DF16" s="1053"/>
      <c r="DG16" s="1051" t="s">
        <v>573</v>
      </c>
      <c r="DH16" s="1052"/>
      <c r="DI16" s="1052"/>
      <c r="DJ16" s="1052"/>
      <c r="DK16" s="1053"/>
      <c r="DL16" s="1051" t="s">
        <v>573</v>
      </c>
      <c r="DM16" s="1052"/>
      <c r="DN16" s="1052"/>
      <c r="DO16" s="1052"/>
      <c r="DP16" s="1053"/>
      <c r="DQ16" s="1051" t="s">
        <v>573</v>
      </c>
      <c r="DR16" s="1052"/>
      <c r="DS16" s="1052"/>
      <c r="DT16" s="1052"/>
      <c r="DU16" s="1053"/>
      <c r="DV16" s="991"/>
      <c r="DW16" s="992"/>
      <c r="DX16" s="992"/>
      <c r="DY16" s="992"/>
      <c r="DZ16" s="993"/>
      <c r="EA16" s="243"/>
    </row>
    <row r="17" spans="1:131" s="244" customFormat="1" ht="26.25" customHeight="1" x14ac:dyDescent="0.2">
      <c r="A17" s="249">
        <v>11</v>
      </c>
      <c r="B17" s="1042" t="s">
        <v>376</v>
      </c>
      <c r="C17" s="1043"/>
      <c r="D17" s="1043"/>
      <c r="E17" s="1043"/>
      <c r="F17" s="1043"/>
      <c r="G17" s="1043"/>
      <c r="H17" s="1043"/>
      <c r="I17" s="1043"/>
      <c r="J17" s="1043"/>
      <c r="K17" s="1043"/>
      <c r="L17" s="1043"/>
      <c r="M17" s="1043"/>
      <c r="N17" s="1043"/>
      <c r="O17" s="1043"/>
      <c r="P17" s="1044"/>
      <c r="Q17" s="1049">
        <v>346</v>
      </c>
      <c r="R17" s="1046"/>
      <c r="S17" s="1046"/>
      <c r="T17" s="1046"/>
      <c r="U17" s="1046"/>
      <c r="V17" s="1046">
        <v>19</v>
      </c>
      <c r="W17" s="1046"/>
      <c r="X17" s="1046"/>
      <c r="Y17" s="1046"/>
      <c r="Z17" s="1046"/>
      <c r="AA17" s="1046">
        <v>327</v>
      </c>
      <c r="AB17" s="1046"/>
      <c r="AC17" s="1046"/>
      <c r="AD17" s="1046"/>
      <c r="AE17" s="1050"/>
      <c r="AF17" s="1103" t="s">
        <v>377</v>
      </c>
      <c r="AG17" s="1104"/>
      <c r="AH17" s="1104"/>
      <c r="AI17" s="1104"/>
      <c r="AJ17" s="1105"/>
      <c r="AK17" s="1106">
        <v>2</v>
      </c>
      <c r="AL17" s="1107"/>
      <c r="AM17" s="1107"/>
      <c r="AN17" s="1107"/>
      <c r="AO17" s="1107"/>
      <c r="AP17" s="1107" t="s">
        <v>573</v>
      </c>
      <c r="AQ17" s="1107"/>
      <c r="AR17" s="1107"/>
      <c r="AS17" s="1107"/>
      <c r="AT17" s="1107"/>
      <c r="AU17" s="1101"/>
      <c r="AV17" s="1101"/>
      <c r="AW17" s="1101"/>
      <c r="AX17" s="1101"/>
      <c r="AY17" s="1102"/>
      <c r="AZ17" s="241"/>
      <c r="BA17" s="241"/>
      <c r="BB17" s="241"/>
      <c r="BC17" s="241"/>
      <c r="BD17" s="241"/>
      <c r="BE17" s="242"/>
      <c r="BF17" s="242"/>
      <c r="BG17" s="242"/>
      <c r="BH17" s="242"/>
      <c r="BI17" s="242"/>
      <c r="BJ17" s="242"/>
      <c r="BK17" s="242"/>
      <c r="BL17" s="242"/>
      <c r="BM17" s="242"/>
      <c r="BN17" s="242"/>
      <c r="BO17" s="242"/>
      <c r="BP17" s="242"/>
      <c r="BQ17" s="250">
        <v>11</v>
      </c>
      <c r="BR17" s="396"/>
      <c r="BS17" s="1054" t="s">
        <v>585</v>
      </c>
      <c r="BT17" s="1055"/>
      <c r="BU17" s="1055"/>
      <c r="BV17" s="1055"/>
      <c r="BW17" s="1055"/>
      <c r="BX17" s="1055"/>
      <c r="BY17" s="1055"/>
      <c r="BZ17" s="1055"/>
      <c r="CA17" s="1055"/>
      <c r="CB17" s="1055"/>
      <c r="CC17" s="1055"/>
      <c r="CD17" s="1055"/>
      <c r="CE17" s="1055"/>
      <c r="CF17" s="1055"/>
      <c r="CG17" s="1056"/>
      <c r="CH17" s="1051">
        <v>-5</v>
      </c>
      <c r="CI17" s="1052"/>
      <c r="CJ17" s="1052"/>
      <c r="CK17" s="1052"/>
      <c r="CL17" s="1053"/>
      <c r="CM17" s="1051">
        <v>52</v>
      </c>
      <c r="CN17" s="1052"/>
      <c r="CO17" s="1052"/>
      <c r="CP17" s="1052"/>
      <c r="CQ17" s="1053"/>
      <c r="CR17" s="1051">
        <v>27</v>
      </c>
      <c r="CS17" s="1052"/>
      <c r="CT17" s="1052"/>
      <c r="CU17" s="1052"/>
      <c r="CV17" s="1053"/>
      <c r="CW17" s="1051" t="s">
        <v>573</v>
      </c>
      <c r="CX17" s="1052"/>
      <c r="CY17" s="1052"/>
      <c r="CZ17" s="1052"/>
      <c r="DA17" s="1053"/>
      <c r="DB17" s="1051" t="s">
        <v>573</v>
      </c>
      <c r="DC17" s="1052"/>
      <c r="DD17" s="1052"/>
      <c r="DE17" s="1052"/>
      <c r="DF17" s="1053"/>
      <c r="DG17" s="1051" t="s">
        <v>573</v>
      </c>
      <c r="DH17" s="1052"/>
      <c r="DI17" s="1052"/>
      <c r="DJ17" s="1052"/>
      <c r="DK17" s="1053"/>
      <c r="DL17" s="1051" t="s">
        <v>573</v>
      </c>
      <c r="DM17" s="1052"/>
      <c r="DN17" s="1052"/>
      <c r="DO17" s="1052"/>
      <c r="DP17" s="1053"/>
      <c r="DQ17" s="1051" t="s">
        <v>573</v>
      </c>
      <c r="DR17" s="1052"/>
      <c r="DS17" s="1052"/>
      <c r="DT17" s="1052"/>
      <c r="DU17" s="1053"/>
      <c r="DV17" s="991"/>
      <c r="DW17" s="992"/>
      <c r="DX17" s="992"/>
      <c r="DY17" s="992"/>
      <c r="DZ17" s="993"/>
      <c r="EA17" s="243"/>
    </row>
    <row r="18" spans="1:131" s="244" customFormat="1" ht="26.25" customHeight="1" x14ac:dyDescent="0.2">
      <c r="A18" s="249">
        <v>12</v>
      </c>
      <c r="B18" s="1042"/>
      <c r="C18" s="1043"/>
      <c r="D18" s="1043"/>
      <c r="E18" s="1043"/>
      <c r="F18" s="1043"/>
      <c r="G18" s="1043"/>
      <c r="H18" s="1043"/>
      <c r="I18" s="1043"/>
      <c r="J18" s="1043"/>
      <c r="K18" s="1043"/>
      <c r="L18" s="1043"/>
      <c r="M18" s="1043"/>
      <c r="N18" s="1043"/>
      <c r="O18" s="1043"/>
      <c r="P18" s="1044"/>
      <c r="Q18" s="1049"/>
      <c r="R18" s="1046"/>
      <c r="S18" s="1046"/>
      <c r="T18" s="1046"/>
      <c r="U18" s="1046"/>
      <c r="V18" s="1046"/>
      <c r="W18" s="1046"/>
      <c r="X18" s="1046"/>
      <c r="Y18" s="1046"/>
      <c r="Z18" s="1046"/>
      <c r="AA18" s="1046"/>
      <c r="AB18" s="1046"/>
      <c r="AC18" s="1046"/>
      <c r="AD18" s="1046"/>
      <c r="AE18" s="1050"/>
      <c r="AF18" s="1103"/>
      <c r="AG18" s="1104"/>
      <c r="AH18" s="1104"/>
      <c r="AI18" s="1104"/>
      <c r="AJ18" s="1105"/>
      <c r="AK18" s="1106"/>
      <c r="AL18" s="1107"/>
      <c r="AM18" s="1107"/>
      <c r="AN18" s="1107"/>
      <c r="AO18" s="1107"/>
      <c r="AP18" s="1107"/>
      <c r="AQ18" s="1107"/>
      <c r="AR18" s="1107"/>
      <c r="AS18" s="1107"/>
      <c r="AT18" s="1107"/>
      <c r="AU18" s="1101"/>
      <c r="AV18" s="1101"/>
      <c r="AW18" s="1101"/>
      <c r="AX18" s="1101"/>
      <c r="AY18" s="1102"/>
      <c r="AZ18" s="241"/>
      <c r="BA18" s="241"/>
      <c r="BB18" s="241"/>
      <c r="BC18" s="241"/>
      <c r="BD18" s="241"/>
      <c r="BE18" s="242"/>
      <c r="BF18" s="242"/>
      <c r="BG18" s="242"/>
      <c r="BH18" s="242"/>
      <c r="BI18" s="242"/>
      <c r="BJ18" s="242"/>
      <c r="BK18" s="242"/>
      <c r="BL18" s="242"/>
      <c r="BM18" s="242"/>
      <c r="BN18" s="242"/>
      <c r="BO18" s="242"/>
      <c r="BP18" s="242"/>
      <c r="BQ18" s="250">
        <v>12</v>
      </c>
      <c r="BR18" s="396"/>
      <c r="BS18" s="1054" t="s">
        <v>586</v>
      </c>
      <c r="BT18" s="1055"/>
      <c r="BU18" s="1055"/>
      <c r="BV18" s="1055"/>
      <c r="BW18" s="1055"/>
      <c r="BX18" s="1055"/>
      <c r="BY18" s="1055"/>
      <c r="BZ18" s="1055"/>
      <c r="CA18" s="1055"/>
      <c r="CB18" s="1055"/>
      <c r="CC18" s="1055"/>
      <c r="CD18" s="1055"/>
      <c r="CE18" s="1055"/>
      <c r="CF18" s="1055"/>
      <c r="CG18" s="1056"/>
      <c r="CH18" s="1051">
        <v>30</v>
      </c>
      <c r="CI18" s="1052"/>
      <c r="CJ18" s="1052"/>
      <c r="CK18" s="1052"/>
      <c r="CL18" s="1053"/>
      <c r="CM18" s="1051">
        <v>2738</v>
      </c>
      <c r="CN18" s="1052"/>
      <c r="CO18" s="1052"/>
      <c r="CP18" s="1052"/>
      <c r="CQ18" s="1053"/>
      <c r="CR18" s="1051">
        <v>1995</v>
      </c>
      <c r="CS18" s="1052"/>
      <c r="CT18" s="1052"/>
      <c r="CU18" s="1052"/>
      <c r="CV18" s="1053"/>
      <c r="CW18" s="1051" t="s">
        <v>573</v>
      </c>
      <c r="CX18" s="1052"/>
      <c r="CY18" s="1052"/>
      <c r="CZ18" s="1052"/>
      <c r="DA18" s="1053"/>
      <c r="DB18" s="1051" t="s">
        <v>573</v>
      </c>
      <c r="DC18" s="1052"/>
      <c r="DD18" s="1052"/>
      <c r="DE18" s="1052"/>
      <c r="DF18" s="1053"/>
      <c r="DG18" s="1051" t="s">
        <v>573</v>
      </c>
      <c r="DH18" s="1052"/>
      <c r="DI18" s="1052"/>
      <c r="DJ18" s="1052"/>
      <c r="DK18" s="1053"/>
      <c r="DL18" s="1051" t="s">
        <v>573</v>
      </c>
      <c r="DM18" s="1052"/>
      <c r="DN18" s="1052"/>
      <c r="DO18" s="1052"/>
      <c r="DP18" s="1053"/>
      <c r="DQ18" s="1051" t="s">
        <v>573</v>
      </c>
      <c r="DR18" s="1052"/>
      <c r="DS18" s="1052"/>
      <c r="DT18" s="1052"/>
      <c r="DU18" s="1053"/>
      <c r="DV18" s="991"/>
      <c r="DW18" s="992"/>
      <c r="DX18" s="992"/>
      <c r="DY18" s="992"/>
      <c r="DZ18" s="993"/>
      <c r="EA18" s="243"/>
    </row>
    <row r="19" spans="1:131" s="244" customFormat="1" ht="26.25" customHeight="1" x14ac:dyDescent="0.2">
      <c r="A19" s="249">
        <v>13</v>
      </c>
      <c r="B19" s="1042"/>
      <c r="C19" s="1043"/>
      <c r="D19" s="1043"/>
      <c r="E19" s="1043"/>
      <c r="F19" s="1043"/>
      <c r="G19" s="1043"/>
      <c r="H19" s="1043"/>
      <c r="I19" s="1043"/>
      <c r="J19" s="1043"/>
      <c r="K19" s="1043"/>
      <c r="L19" s="1043"/>
      <c r="M19" s="1043"/>
      <c r="N19" s="1043"/>
      <c r="O19" s="1043"/>
      <c r="P19" s="1044"/>
      <c r="Q19" s="1049"/>
      <c r="R19" s="1046"/>
      <c r="S19" s="1046"/>
      <c r="T19" s="1046"/>
      <c r="U19" s="1046"/>
      <c r="V19" s="1046"/>
      <c r="W19" s="1046"/>
      <c r="X19" s="1046"/>
      <c r="Y19" s="1046"/>
      <c r="Z19" s="1046"/>
      <c r="AA19" s="1046"/>
      <c r="AB19" s="1046"/>
      <c r="AC19" s="1046"/>
      <c r="AD19" s="1046"/>
      <c r="AE19" s="1050"/>
      <c r="AF19" s="1103"/>
      <c r="AG19" s="1104"/>
      <c r="AH19" s="1104"/>
      <c r="AI19" s="1104"/>
      <c r="AJ19" s="1105"/>
      <c r="AK19" s="1106"/>
      <c r="AL19" s="1107"/>
      <c r="AM19" s="1107"/>
      <c r="AN19" s="1107"/>
      <c r="AO19" s="1107"/>
      <c r="AP19" s="1107"/>
      <c r="AQ19" s="1107"/>
      <c r="AR19" s="1107"/>
      <c r="AS19" s="1107"/>
      <c r="AT19" s="1107"/>
      <c r="AU19" s="1101"/>
      <c r="AV19" s="1101"/>
      <c r="AW19" s="1101"/>
      <c r="AX19" s="1101"/>
      <c r="AY19" s="1102"/>
      <c r="AZ19" s="241"/>
      <c r="BA19" s="241"/>
      <c r="BB19" s="241"/>
      <c r="BC19" s="241"/>
      <c r="BD19" s="241"/>
      <c r="BE19" s="242"/>
      <c r="BF19" s="242"/>
      <c r="BG19" s="242"/>
      <c r="BH19" s="242"/>
      <c r="BI19" s="242"/>
      <c r="BJ19" s="242"/>
      <c r="BK19" s="242"/>
      <c r="BL19" s="242"/>
      <c r="BM19" s="242"/>
      <c r="BN19" s="242"/>
      <c r="BO19" s="242"/>
      <c r="BP19" s="242"/>
      <c r="BQ19" s="250">
        <v>13</v>
      </c>
      <c r="BR19" s="396"/>
      <c r="BS19" s="1054" t="s">
        <v>587</v>
      </c>
      <c r="BT19" s="1055"/>
      <c r="BU19" s="1055"/>
      <c r="BV19" s="1055"/>
      <c r="BW19" s="1055"/>
      <c r="BX19" s="1055"/>
      <c r="BY19" s="1055"/>
      <c r="BZ19" s="1055"/>
      <c r="CA19" s="1055"/>
      <c r="CB19" s="1055"/>
      <c r="CC19" s="1055"/>
      <c r="CD19" s="1055"/>
      <c r="CE19" s="1055"/>
      <c r="CF19" s="1055"/>
      <c r="CG19" s="1056"/>
      <c r="CH19" s="1051" t="s">
        <v>573</v>
      </c>
      <c r="CI19" s="1052"/>
      <c r="CJ19" s="1052"/>
      <c r="CK19" s="1052"/>
      <c r="CL19" s="1053"/>
      <c r="CM19" s="1051">
        <v>11</v>
      </c>
      <c r="CN19" s="1052"/>
      <c r="CO19" s="1052"/>
      <c r="CP19" s="1052"/>
      <c r="CQ19" s="1053"/>
      <c r="CR19" s="1051">
        <v>2</v>
      </c>
      <c r="CS19" s="1052"/>
      <c r="CT19" s="1052"/>
      <c r="CU19" s="1052"/>
      <c r="CV19" s="1053"/>
      <c r="CW19" s="1051">
        <v>21</v>
      </c>
      <c r="CX19" s="1052"/>
      <c r="CY19" s="1052"/>
      <c r="CZ19" s="1052"/>
      <c r="DA19" s="1053"/>
      <c r="DB19" s="1051" t="s">
        <v>573</v>
      </c>
      <c r="DC19" s="1052"/>
      <c r="DD19" s="1052"/>
      <c r="DE19" s="1052"/>
      <c r="DF19" s="1053"/>
      <c r="DG19" s="1051" t="s">
        <v>573</v>
      </c>
      <c r="DH19" s="1052"/>
      <c r="DI19" s="1052"/>
      <c r="DJ19" s="1052"/>
      <c r="DK19" s="1053"/>
      <c r="DL19" s="1051" t="s">
        <v>573</v>
      </c>
      <c r="DM19" s="1052"/>
      <c r="DN19" s="1052"/>
      <c r="DO19" s="1052"/>
      <c r="DP19" s="1053"/>
      <c r="DQ19" s="1051" t="s">
        <v>573</v>
      </c>
      <c r="DR19" s="1052"/>
      <c r="DS19" s="1052"/>
      <c r="DT19" s="1052"/>
      <c r="DU19" s="1053"/>
      <c r="DV19" s="991"/>
      <c r="DW19" s="992"/>
      <c r="DX19" s="992"/>
      <c r="DY19" s="992"/>
      <c r="DZ19" s="993"/>
      <c r="EA19" s="243"/>
    </row>
    <row r="20" spans="1:131" s="244" customFormat="1" ht="26.25" customHeight="1" x14ac:dyDescent="0.2">
      <c r="A20" s="249">
        <v>14</v>
      </c>
      <c r="B20" s="1042"/>
      <c r="C20" s="1043"/>
      <c r="D20" s="1043"/>
      <c r="E20" s="1043"/>
      <c r="F20" s="1043"/>
      <c r="G20" s="1043"/>
      <c r="H20" s="1043"/>
      <c r="I20" s="1043"/>
      <c r="J20" s="1043"/>
      <c r="K20" s="1043"/>
      <c r="L20" s="1043"/>
      <c r="M20" s="1043"/>
      <c r="N20" s="1043"/>
      <c r="O20" s="1043"/>
      <c r="P20" s="1044"/>
      <c r="Q20" s="1049"/>
      <c r="R20" s="1046"/>
      <c r="S20" s="1046"/>
      <c r="T20" s="1046"/>
      <c r="U20" s="1046"/>
      <c r="V20" s="1046"/>
      <c r="W20" s="1046"/>
      <c r="X20" s="1046"/>
      <c r="Y20" s="1046"/>
      <c r="Z20" s="1046"/>
      <c r="AA20" s="1046"/>
      <c r="AB20" s="1046"/>
      <c r="AC20" s="1046"/>
      <c r="AD20" s="1046"/>
      <c r="AE20" s="1050"/>
      <c r="AF20" s="1103"/>
      <c r="AG20" s="1104"/>
      <c r="AH20" s="1104"/>
      <c r="AI20" s="1104"/>
      <c r="AJ20" s="1105"/>
      <c r="AK20" s="1106"/>
      <c r="AL20" s="1107"/>
      <c r="AM20" s="1107"/>
      <c r="AN20" s="1107"/>
      <c r="AO20" s="1107"/>
      <c r="AP20" s="1107"/>
      <c r="AQ20" s="1107"/>
      <c r="AR20" s="1107"/>
      <c r="AS20" s="1107"/>
      <c r="AT20" s="1107"/>
      <c r="AU20" s="1101"/>
      <c r="AV20" s="1101"/>
      <c r="AW20" s="1101"/>
      <c r="AX20" s="1101"/>
      <c r="AY20" s="1102"/>
      <c r="AZ20" s="241"/>
      <c r="BA20" s="241"/>
      <c r="BB20" s="241"/>
      <c r="BC20" s="241"/>
      <c r="BD20" s="241"/>
      <c r="BE20" s="242"/>
      <c r="BF20" s="242"/>
      <c r="BG20" s="242"/>
      <c r="BH20" s="242"/>
      <c r="BI20" s="242"/>
      <c r="BJ20" s="242"/>
      <c r="BK20" s="242"/>
      <c r="BL20" s="242"/>
      <c r="BM20" s="242"/>
      <c r="BN20" s="242"/>
      <c r="BO20" s="242"/>
      <c r="BP20" s="242"/>
      <c r="BQ20" s="250">
        <v>14</v>
      </c>
      <c r="BR20" s="396"/>
      <c r="BS20" s="1054" t="s">
        <v>588</v>
      </c>
      <c r="BT20" s="1055"/>
      <c r="BU20" s="1055"/>
      <c r="BV20" s="1055"/>
      <c r="BW20" s="1055"/>
      <c r="BX20" s="1055"/>
      <c r="BY20" s="1055"/>
      <c r="BZ20" s="1055"/>
      <c r="CA20" s="1055"/>
      <c r="CB20" s="1055"/>
      <c r="CC20" s="1055"/>
      <c r="CD20" s="1055"/>
      <c r="CE20" s="1055"/>
      <c r="CF20" s="1055"/>
      <c r="CG20" s="1056"/>
      <c r="CH20" s="1051">
        <v>-3295</v>
      </c>
      <c r="CI20" s="1052"/>
      <c r="CJ20" s="1052"/>
      <c r="CK20" s="1052"/>
      <c r="CL20" s="1053"/>
      <c r="CM20" s="1051">
        <v>105</v>
      </c>
      <c r="CN20" s="1052"/>
      <c r="CO20" s="1052"/>
      <c r="CP20" s="1052"/>
      <c r="CQ20" s="1053"/>
      <c r="CR20" s="1051">
        <v>185</v>
      </c>
      <c r="CS20" s="1052"/>
      <c r="CT20" s="1052"/>
      <c r="CU20" s="1052"/>
      <c r="CV20" s="1053"/>
      <c r="CW20" s="1051" t="s">
        <v>573</v>
      </c>
      <c r="CX20" s="1052"/>
      <c r="CY20" s="1052"/>
      <c r="CZ20" s="1052"/>
      <c r="DA20" s="1053"/>
      <c r="DB20" s="1051" t="s">
        <v>573</v>
      </c>
      <c r="DC20" s="1052"/>
      <c r="DD20" s="1052"/>
      <c r="DE20" s="1052"/>
      <c r="DF20" s="1053"/>
      <c r="DG20" s="1051" t="s">
        <v>573</v>
      </c>
      <c r="DH20" s="1052"/>
      <c r="DI20" s="1052"/>
      <c r="DJ20" s="1052"/>
      <c r="DK20" s="1053"/>
      <c r="DL20" s="1051" t="s">
        <v>573</v>
      </c>
      <c r="DM20" s="1052"/>
      <c r="DN20" s="1052"/>
      <c r="DO20" s="1052"/>
      <c r="DP20" s="1053"/>
      <c r="DQ20" s="1051" t="s">
        <v>573</v>
      </c>
      <c r="DR20" s="1052"/>
      <c r="DS20" s="1052"/>
      <c r="DT20" s="1052"/>
      <c r="DU20" s="1053"/>
      <c r="DV20" s="991"/>
      <c r="DW20" s="992"/>
      <c r="DX20" s="992"/>
      <c r="DY20" s="992"/>
      <c r="DZ20" s="993"/>
      <c r="EA20" s="243"/>
    </row>
    <row r="21" spans="1:131" s="244" customFormat="1" ht="26.25" customHeight="1" thickBot="1" x14ac:dyDescent="0.25">
      <c r="A21" s="249">
        <v>15</v>
      </c>
      <c r="B21" s="1042"/>
      <c r="C21" s="1043"/>
      <c r="D21" s="1043"/>
      <c r="E21" s="1043"/>
      <c r="F21" s="1043"/>
      <c r="G21" s="1043"/>
      <c r="H21" s="1043"/>
      <c r="I21" s="1043"/>
      <c r="J21" s="1043"/>
      <c r="K21" s="1043"/>
      <c r="L21" s="1043"/>
      <c r="M21" s="1043"/>
      <c r="N21" s="1043"/>
      <c r="O21" s="1043"/>
      <c r="P21" s="1044"/>
      <c r="Q21" s="1049"/>
      <c r="R21" s="1046"/>
      <c r="S21" s="1046"/>
      <c r="T21" s="1046"/>
      <c r="U21" s="1046"/>
      <c r="V21" s="1046"/>
      <c r="W21" s="1046"/>
      <c r="X21" s="1046"/>
      <c r="Y21" s="1046"/>
      <c r="Z21" s="1046"/>
      <c r="AA21" s="1046"/>
      <c r="AB21" s="1046"/>
      <c r="AC21" s="1046"/>
      <c r="AD21" s="1046"/>
      <c r="AE21" s="1050"/>
      <c r="AF21" s="1103"/>
      <c r="AG21" s="1104"/>
      <c r="AH21" s="1104"/>
      <c r="AI21" s="1104"/>
      <c r="AJ21" s="1105"/>
      <c r="AK21" s="1106"/>
      <c r="AL21" s="1107"/>
      <c r="AM21" s="1107"/>
      <c r="AN21" s="1107"/>
      <c r="AO21" s="1107"/>
      <c r="AP21" s="1107"/>
      <c r="AQ21" s="1107"/>
      <c r="AR21" s="1107"/>
      <c r="AS21" s="1107"/>
      <c r="AT21" s="1107"/>
      <c r="AU21" s="1101"/>
      <c r="AV21" s="1101"/>
      <c r="AW21" s="1101"/>
      <c r="AX21" s="1101"/>
      <c r="AY21" s="1102"/>
      <c r="AZ21" s="241"/>
      <c r="BA21" s="241"/>
      <c r="BB21" s="241"/>
      <c r="BC21" s="241"/>
      <c r="BD21" s="241"/>
      <c r="BE21" s="242"/>
      <c r="BF21" s="242"/>
      <c r="BG21" s="242"/>
      <c r="BH21" s="242"/>
      <c r="BI21" s="242"/>
      <c r="BJ21" s="242"/>
      <c r="BK21" s="242"/>
      <c r="BL21" s="242"/>
      <c r="BM21" s="242"/>
      <c r="BN21" s="242"/>
      <c r="BO21" s="242"/>
      <c r="BP21" s="242"/>
      <c r="BQ21" s="250">
        <v>15</v>
      </c>
      <c r="BR21" s="396"/>
      <c r="BS21" s="1054" t="s">
        <v>589</v>
      </c>
      <c r="BT21" s="1055"/>
      <c r="BU21" s="1055"/>
      <c r="BV21" s="1055"/>
      <c r="BW21" s="1055"/>
      <c r="BX21" s="1055"/>
      <c r="BY21" s="1055"/>
      <c r="BZ21" s="1055"/>
      <c r="CA21" s="1055"/>
      <c r="CB21" s="1055"/>
      <c r="CC21" s="1055"/>
      <c r="CD21" s="1055"/>
      <c r="CE21" s="1055"/>
      <c r="CF21" s="1055"/>
      <c r="CG21" s="1056"/>
      <c r="CH21" s="1051">
        <v>2</v>
      </c>
      <c r="CI21" s="1052"/>
      <c r="CJ21" s="1052"/>
      <c r="CK21" s="1052"/>
      <c r="CL21" s="1053"/>
      <c r="CM21" s="1051">
        <v>1709</v>
      </c>
      <c r="CN21" s="1052"/>
      <c r="CO21" s="1052"/>
      <c r="CP21" s="1052"/>
      <c r="CQ21" s="1053"/>
      <c r="CR21" s="1051">
        <v>500</v>
      </c>
      <c r="CS21" s="1052"/>
      <c r="CT21" s="1052"/>
      <c r="CU21" s="1052"/>
      <c r="CV21" s="1053"/>
      <c r="CW21" s="1051" t="s">
        <v>573</v>
      </c>
      <c r="CX21" s="1052"/>
      <c r="CY21" s="1052"/>
      <c r="CZ21" s="1052"/>
      <c r="DA21" s="1053"/>
      <c r="DB21" s="1051" t="s">
        <v>573</v>
      </c>
      <c r="DC21" s="1052"/>
      <c r="DD21" s="1052"/>
      <c r="DE21" s="1052"/>
      <c r="DF21" s="1053"/>
      <c r="DG21" s="1051" t="s">
        <v>573</v>
      </c>
      <c r="DH21" s="1052"/>
      <c r="DI21" s="1052"/>
      <c r="DJ21" s="1052"/>
      <c r="DK21" s="1053"/>
      <c r="DL21" s="1051" t="s">
        <v>573</v>
      </c>
      <c r="DM21" s="1052"/>
      <c r="DN21" s="1052"/>
      <c r="DO21" s="1052"/>
      <c r="DP21" s="1053"/>
      <c r="DQ21" s="1051" t="s">
        <v>573</v>
      </c>
      <c r="DR21" s="1052"/>
      <c r="DS21" s="1052"/>
      <c r="DT21" s="1052"/>
      <c r="DU21" s="1053"/>
      <c r="DV21" s="991"/>
      <c r="DW21" s="992"/>
      <c r="DX21" s="992"/>
      <c r="DY21" s="992"/>
      <c r="DZ21" s="993"/>
      <c r="EA21" s="243"/>
    </row>
    <row r="22" spans="1:131" s="244" customFormat="1" ht="26.25" customHeight="1" x14ac:dyDescent="0.2">
      <c r="A22" s="249">
        <v>16</v>
      </c>
      <c r="B22" s="1092"/>
      <c r="C22" s="1093"/>
      <c r="D22" s="1093"/>
      <c r="E22" s="1093"/>
      <c r="F22" s="1093"/>
      <c r="G22" s="1093"/>
      <c r="H22" s="1093"/>
      <c r="I22" s="1093"/>
      <c r="J22" s="1093"/>
      <c r="K22" s="1093"/>
      <c r="L22" s="1093"/>
      <c r="M22" s="1093"/>
      <c r="N22" s="1093"/>
      <c r="O22" s="1093"/>
      <c r="P22" s="1094"/>
      <c r="Q22" s="1095"/>
      <c r="R22" s="1096"/>
      <c r="S22" s="1096"/>
      <c r="T22" s="1096"/>
      <c r="U22" s="1096"/>
      <c r="V22" s="1096"/>
      <c r="W22" s="1096"/>
      <c r="X22" s="1096"/>
      <c r="Y22" s="1096"/>
      <c r="Z22" s="1096"/>
      <c r="AA22" s="1096"/>
      <c r="AB22" s="1096"/>
      <c r="AC22" s="1096"/>
      <c r="AD22" s="1096"/>
      <c r="AE22" s="1097"/>
      <c r="AF22" s="1098"/>
      <c r="AG22" s="1099"/>
      <c r="AH22" s="1099"/>
      <c r="AI22" s="1099"/>
      <c r="AJ22" s="1100"/>
      <c r="AK22" s="1088"/>
      <c r="AL22" s="1089"/>
      <c r="AM22" s="1089"/>
      <c r="AN22" s="1089"/>
      <c r="AO22" s="1089"/>
      <c r="AP22" s="1089"/>
      <c r="AQ22" s="1089"/>
      <c r="AR22" s="1089"/>
      <c r="AS22" s="1089"/>
      <c r="AT22" s="1089"/>
      <c r="AU22" s="1090"/>
      <c r="AV22" s="1090"/>
      <c r="AW22" s="1090"/>
      <c r="AX22" s="1090"/>
      <c r="AY22" s="1091"/>
      <c r="AZ22" s="1033" t="s">
        <v>378</v>
      </c>
      <c r="BA22" s="1033"/>
      <c r="BB22" s="1033"/>
      <c r="BC22" s="1033"/>
      <c r="BD22" s="1034"/>
      <c r="BE22" s="242"/>
      <c r="BF22" s="242"/>
      <c r="BG22" s="242"/>
      <c r="BH22" s="242"/>
      <c r="BI22" s="242"/>
      <c r="BJ22" s="242"/>
      <c r="BK22" s="242"/>
      <c r="BL22" s="242"/>
      <c r="BM22" s="242"/>
      <c r="BN22" s="242"/>
      <c r="BO22" s="242"/>
      <c r="BP22" s="242"/>
      <c r="BQ22" s="250">
        <v>16</v>
      </c>
      <c r="BR22" s="396"/>
      <c r="BS22" s="1054" t="s">
        <v>590</v>
      </c>
      <c r="BT22" s="1055"/>
      <c r="BU22" s="1055"/>
      <c r="BV22" s="1055"/>
      <c r="BW22" s="1055"/>
      <c r="BX22" s="1055"/>
      <c r="BY22" s="1055"/>
      <c r="BZ22" s="1055"/>
      <c r="CA22" s="1055"/>
      <c r="CB22" s="1055"/>
      <c r="CC22" s="1055"/>
      <c r="CD22" s="1055"/>
      <c r="CE22" s="1055"/>
      <c r="CF22" s="1055"/>
      <c r="CG22" s="1056"/>
      <c r="CH22" s="1051">
        <v>-51</v>
      </c>
      <c r="CI22" s="1052"/>
      <c r="CJ22" s="1052"/>
      <c r="CK22" s="1052"/>
      <c r="CL22" s="1053"/>
      <c r="CM22" s="1051">
        <v>779</v>
      </c>
      <c r="CN22" s="1052"/>
      <c r="CO22" s="1052"/>
      <c r="CP22" s="1052"/>
      <c r="CQ22" s="1053"/>
      <c r="CR22" s="1051">
        <v>270</v>
      </c>
      <c r="CS22" s="1052"/>
      <c r="CT22" s="1052"/>
      <c r="CU22" s="1052"/>
      <c r="CV22" s="1053"/>
      <c r="CW22" s="1051">
        <v>9</v>
      </c>
      <c r="CX22" s="1052"/>
      <c r="CY22" s="1052"/>
      <c r="CZ22" s="1052"/>
      <c r="DA22" s="1053"/>
      <c r="DB22" s="1051" t="s">
        <v>573</v>
      </c>
      <c r="DC22" s="1052"/>
      <c r="DD22" s="1052"/>
      <c r="DE22" s="1052"/>
      <c r="DF22" s="1053"/>
      <c r="DG22" s="1051" t="s">
        <v>573</v>
      </c>
      <c r="DH22" s="1052"/>
      <c r="DI22" s="1052"/>
      <c r="DJ22" s="1052"/>
      <c r="DK22" s="1053"/>
      <c r="DL22" s="1051" t="s">
        <v>573</v>
      </c>
      <c r="DM22" s="1052"/>
      <c r="DN22" s="1052"/>
      <c r="DO22" s="1052"/>
      <c r="DP22" s="1053"/>
      <c r="DQ22" s="1051" t="s">
        <v>573</v>
      </c>
      <c r="DR22" s="1052"/>
      <c r="DS22" s="1052"/>
      <c r="DT22" s="1052"/>
      <c r="DU22" s="1053"/>
      <c r="DV22" s="991"/>
      <c r="DW22" s="992"/>
      <c r="DX22" s="992"/>
      <c r="DY22" s="992"/>
      <c r="DZ22" s="993"/>
      <c r="EA22" s="243"/>
    </row>
    <row r="23" spans="1:131" s="244" customFormat="1" ht="26.25" customHeight="1" thickBot="1" x14ac:dyDescent="0.25">
      <c r="A23" s="252" t="s">
        <v>379</v>
      </c>
      <c r="B23" s="943" t="s">
        <v>380</v>
      </c>
      <c r="C23" s="944"/>
      <c r="D23" s="944"/>
      <c r="E23" s="944"/>
      <c r="F23" s="944"/>
      <c r="G23" s="944"/>
      <c r="H23" s="944"/>
      <c r="I23" s="944"/>
      <c r="J23" s="944"/>
      <c r="K23" s="944"/>
      <c r="L23" s="944"/>
      <c r="M23" s="944"/>
      <c r="N23" s="944"/>
      <c r="O23" s="944"/>
      <c r="P23" s="945"/>
      <c r="Q23" s="1079">
        <v>665827</v>
      </c>
      <c r="R23" s="1080"/>
      <c r="S23" s="1080"/>
      <c r="T23" s="1080"/>
      <c r="U23" s="1080"/>
      <c r="V23" s="1080">
        <v>645964</v>
      </c>
      <c r="W23" s="1080"/>
      <c r="X23" s="1080"/>
      <c r="Y23" s="1080"/>
      <c r="Z23" s="1080"/>
      <c r="AA23" s="1080">
        <v>19863</v>
      </c>
      <c r="AB23" s="1080"/>
      <c r="AC23" s="1080"/>
      <c r="AD23" s="1080"/>
      <c r="AE23" s="1081"/>
      <c r="AF23" s="1082">
        <v>2421</v>
      </c>
      <c r="AG23" s="1080"/>
      <c r="AH23" s="1080"/>
      <c r="AI23" s="1080"/>
      <c r="AJ23" s="1083"/>
      <c r="AK23" s="1084"/>
      <c r="AL23" s="1085"/>
      <c r="AM23" s="1085"/>
      <c r="AN23" s="1085"/>
      <c r="AO23" s="1085"/>
      <c r="AP23" s="1080">
        <v>1073670</v>
      </c>
      <c r="AQ23" s="1080"/>
      <c r="AR23" s="1080"/>
      <c r="AS23" s="1080"/>
      <c r="AT23" s="1080"/>
      <c r="AU23" s="1086"/>
      <c r="AV23" s="1086"/>
      <c r="AW23" s="1086"/>
      <c r="AX23" s="1086"/>
      <c r="AY23" s="1087"/>
      <c r="AZ23" s="1076" t="s">
        <v>135</v>
      </c>
      <c r="BA23" s="1077"/>
      <c r="BB23" s="1077"/>
      <c r="BC23" s="1077"/>
      <c r="BD23" s="1078"/>
      <c r="BE23" s="242"/>
      <c r="BF23" s="242"/>
      <c r="BG23" s="242"/>
      <c r="BH23" s="242"/>
      <c r="BI23" s="242"/>
      <c r="BJ23" s="242"/>
      <c r="BK23" s="242"/>
      <c r="BL23" s="242"/>
      <c r="BM23" s="242"/>
      <c r="BN23" s="242"/>
      <c r="BO23" s="242"/>
      <c r="BP23" s="242"/>
      <c r="BQ23" s="250">
        <v>17</v>
      </c>
      <c r="BR23" s="396"/>
      <c r="BS23" s="1054" t="s">
        <v>591</v>
      </c>
      <c r="BT23" s="1055"/>
      <c r="BU23" s="1055"/>
      <c r="BV23" s="1055"/>
      <c r="BW23" s="1055"/>
      <c r="BX23" s="1055"/>
      <c r="BY23" s="1055"/>
      <c r="BZ23" s="1055"/>
      <c r="CA23" s="1055"/>
      <c r="CB23" s="1055"/>
      <c r="CC23" s="1055"/>
      <c r="CD23" s="1055"/>
      <c r="CE23" s="1055"/>
      <c r="CF23" s="1055"/>
      <c r="CG23" s="1056"/>
      <c r="CH23" s="1051">
        <v>-152</v>
      </c>
      <c r="CI23" s="1052"/>
      <c r="CJ23" s="1052"/>
      <c r="CK23" s="1052"/>
      <c r="CL23" s="1053"/>
      <c r="CM23" s="1051">
        <v>3152</v>
      </c>
      <c r="CN23" s="1052"/>
      <c r="CO23" s="1052"/>
      <c r="CP23" s="1052"/>
      <c r="CQ23" s="1053"/>
      <c r="CR23" s="1051">
        <v>884</v>
      </c>
      <c r="CS23" s="1052"/>
      <c r="CT23" s="1052"/>
      <c r="CU23" s="1052"/>
      <c r="CV23" s="1053"/>
      <c r="CW23" s="1051">
        <v>22</v>
      </c>
      <c r="CX23" s="1052"/>
      <c r="CY23" s="1052"/>
      <c r="CZ23" s="1052"/>
      <c r="DA23" s="1053"/>
      <c r="DB23" s="1051" t="s">
        <v>573</v>
      </c>
      <c r="DC23" s="1052"/>
      <c r="DD23" s="1052"/>
      <c r="DE23" s="1052"/>
      <c r="DF23" s="1053"/>
      <c r="DG23" s="1051" t="s">
        <v>573</v>
      </c>
      <c r="DH23" s="1052"/>
      <c r="DI23" s="1052"/>
      <c r="DJ23" s="1052"/>
      <c r="DK23" s="1053"/>
      <c r="DL23" s="1051" t="s">
        <v>573</v>
      </c>
      <c r="DM23" s="1052"/>
      <c r="DN23" s="1052"/>
      <c r="DO23" s="1052"/>
      <c r="DP23" s="1053"/>
      <c r="DQ23" s="1051" t="s">
        <v>573</v>
      </c>
      <c r="DR23" s="1052"/>
      <c r="DS23" s="1052"/>
      <c r="DT23" s="1052"/>
      <c r="DU23" s="1053"/>
      <c r="DV23" s="991"/>
      <c r="DW23" s="992"/>
      <c r="DX23" s="992"/>
      <c r="DY23" s="992"/>
      <c r="DZ23" s="993"/>
      <c r="EA23" s="243"/>
    </row>
    <row r="24" spans="1:131" s="244" customFormat="1" ht="26.25" customHeight="1" x14ac:dyDescent="0.2">
      <c r="A24" s="1075" t="s">
        <v>381</v>
      </c>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c r="AK24" s="1075"/>
      <c r="AL24" s="1075"/>
      <c r="AM24" s="1075"/>
      <c r="AN24" s="1075"/>
      <c r="AO24" s="1075"/>
      <c r="AP24" s="1075"/>
      <c r="AQ24" s="1075"/>
      <c r="AR24" s="1075"/>
      <c r="AS24" s="1075"/>
      <c r="AT24" s="1075"/>
      <c r="AU24" s="1075"/>
      <c r="AV24" s="1075"/>
      <c r="AW24" s="1075"/>
      <c r="AX24" s="1075"/>
      <c r="AY24" s="1075"/>
      <c r="AZ24" s="241"/>
      <c r="BA24" s="241"/>
      <c r="BB24" s="241"/>
      <c r="BC24" s="241"/>
      <c r="BD24" s="241"/>
      <c r="BE24" s="242"/>
      <c r="BF24" s="242"/>
      <c r="BG24" s="242"/>
      <c r="BH24" s="242"/>
      <c r="BI24" s="242"/>
      <c r="BJ24" s="242"/>
      <c r="BK24" s="242"/>
      <c r="BL24" s="242"/>
      <c r="BM24" s="242"/>
      <c r="BN24" s="242"/>
      <c r="BO24" s="242"/>
      <c r="BP24" s="242"/>
      <c r="BQ24" s="250">
        <v>18</v>
      </c>
      <c r="BR24" s="396"/>
      <c r="BS24" s="1054" t="s">
        <v>592</v>
      </c>
      <c r="BT24" s="1055"/>
      <c r="BU24" s="1055"/>
      <c r="BV24" s="1055"/>
      <c r="BW24" s="1055"/>
      <c r="BX24" s="1055"/>
      <c r="BY24" s="1055"/>
      <c r="BZ24" s="1055"/>
      <c r="CA24" s="1055"/>
      <c r="CB24" s="1055"/>
      <c r="CC24" s="1055"/>
      <c r="CD24" s="1055"/>
      <c r="CE24" s="1055"/>
      <c r="CF24" s="1055"/>
      <c r="CG24" s="1056"/>
      <c r="CH24" s="1051">
        <v>-1</v>
      </c>
      <c r="CI24" s="1052"/>
      <c r="CJ24" s="1052"/>
      <c r="CK24" s="1052"/>
      <c r="CL24" s="1053"/>
      <c r="CM24" s="1051">
        <v>184</v>
      </c>
      <c r="CN24" s="1052"/>
      <c r="CO24" s="1052"/>
      <c r="CP24" s="1052"/>
      <c r="CQ24" s="1053"/>
      <c r="CR24" s="1051">
        <v>15</v>
      </c>
      <c r="CS24" s="1052"/>
      <c r="CT24" s="1052"/>
      <c r="CU24" s="1052"/>
      <c r="CV24" s="1053"/>
      <c r="CW24" s="1051" t="s">
        <v>573</v>
      </c>
      <c r="CX24" s="1052"/>
      <c r="CY24" s="1052"/>
      <c r="CZ24" s="1052"/>
      <c r="DA24" s="1053"/>
      <c r="DB24" s="1051" t="s">
        <v>573</v>
      </c>
      <c r="DC24" s="1052"/>
      <c r="DD24" s="1052"/>
      <c r="DE24" s="1052"/>
      <c r="DF24" s="1053"/>
      <c r="DG24" s="1051" t="s">
        <v>573</v>
      </c>
      <c r="DH24" s="1052"/>
      <c r="DI24" s="1052"/>
      <c r="DJ24" s="1052"/>
      <c r="DK24" s="1053"/>
      <c r="DL24" s="1051" t="s">
        <v>573</v>
      </c>
      <c r="DM24" s="1052"/>
      <c r="DN24" s="1052"/>
      <c r="DO24" s="1052"/>
      <c r="DP24" s="1053"/>
      <c r="DQ24" s="1051" t="s">
        <v>573</v>
      </c>
      <c r="DR24" s="1052"/>
      <c r="DS24" s="1052"/>
      <c r="DT24" s="1052"/>
      <c r="DU24" s="1053"/>
      <c r="DV24" s="991"/>
      <c r="DW24" s="992"/>
      <c r="DX24" s="992"/>
      <c r="DY24" s="992"/>
      <c r="DZ24" s="993"/>
      <c r="EA24" s="243"/>
    </row>
    <row r="25" spans="1:131" s="236" customFormat="1" ht="26.25" customHeight="1" thickBot="1" x14ac:dyDescent="0.25">
      <c r="A25" s="1074" t="s">
        <v>382</v>
      </c>
      <c r="B25" s="1074"/>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4"/>
      <c r="AS25" s="1074"/>
      <c r="AT25" s="1074"/>
      <c r="AU25" s="1074"/>
      <c r="AV25" s="1074"/>
      <c r="AW25" s="1074"/>
      <c r="AX25" s="1074"/>
      <c r="AY25" s="1074"/>
      <c r="AZ25" s="1074"/>
      <c r="BA25" s="1074"/>
      <c r="BB25" s="1074"/>
      <c r="BC25" s="1074"/>
      <c r="BD25" s="1074"/>
      <c r="BE25" s="1074"/>
      <c r="BF25" s="1074"/>
      <c r="BG25" s="1074"/>
      <c r="BH25" s="1074"/>
      <c r="BI25" s="1074"/>
      <c r="BJ25" s="241"/>
      <c r="BK25" s="241"/>
      <c r="BL25" s="241"/>
      <c r="BM25" s="241"/>
      <c r="BN25" s="241"/>
      <c r="BO25" s="253"/>
      <c r="BP25" s="253"/>
      <c r="BQ25" s="250">
        <v>19</v>
      </c>
      <c r="BR25" s="396"/>
      <c r="BS25" s="1054" t="s">
        <v>593</v>
      </c>
      <c r="BT25" s="1055"/>
      <c r="BU25" s="1055"/>
      <c r="BV25" s="1055"/>
      <c r="BW25" s="1055"/>
      <c r="BX25" s="1055"/>
      <c r="BY25" s="1055"/>
      <c r="BZ25" s="1055"/>
      <c r="CA25" s="1055"/>
      <c r="CB25" s="1055"/>
      <c r="CC25" s="1055"/>
      <c r="CD25" s="1055"/>
      <c r="CE25" s="1055"/>
      <c r="CF25" s="1055"/>
      <c r="CG25" s="1056"/>
      <c r="CH25" s="1051">
        <v>210</v>
      </c>
      <c r="CI25" s="1052"/>
      <c r="CJ25" s="1052"/>
      <c r="CK25" s="1052"/>
      <c r="CL25" s="1053"/>
      <c r="CM25" s="1051">
        <v>1087</v>
      </c>
      <c r="CN25" s="1052"/>
      <c r="CO25" s="1052"/>
      <c r="CP25" s="1052"/>
      <c r="CQ25" s="1053"/>
      <c r="CR25" s="1051">
        <v>18</v>
      </c>
      <c r="CS25" s="1052"/>
      <c r="CT25" s="1052"/>
      <c r="CU25" s="1052"/>
      <c r="CV25" s="1053"/>
      <c r="CW25" s="1051" t="s">
        <v>573</v>
      </c>
      <c r="CX25" s="1052"/>
      <c r="CY25" s="1052"/>
      <c r="CZ25" s="1052"/>
      <c r="DA25" s="1053"/>
      <c r="DB25" s="1051" t="s">
        <v>573</v>
      </c>
      <c r="DC25" s="1052"/>
      <c r="DD25" s="1052"/>
      <c r="DE25" s="1052"/>
      <c r="DF25" s="1053"/>
      <c r="DG25" s="1051" t="s">
        <v>573</v>
      </c>
      <c r="DH25" s="1052"/>
      <c r="DI25" s="1052"/>
      <c r="DJ25" s="1052"/>
      <c r="DK25" s="1053"/>
      <c r="DL25" s="1051" t="s">
        <v>573</v>
      </c>
      <c r="DM25" s="1052"/>
      <c r="DN25" s="1052"/>
      <c r="DO25" s="1052"/>
      <c r="DP25" s="1053"/>
      <c r="DQ25" s="1051" t="s">
        <v>573</v>
      </c>
      <c r="DR25" s="1052"/>
      <c r="DS25" s="1052"/>
      <c r="DT25" s="1052"/>
      <c r="DU25" s="1053"/>
      <c r="DV25" s="991"/>
      <c r="DW25" s="992"/>
      <c r="DX25" s="992"/>
      <c r="DY25" s="992"/>
      <c r="DZ25" s="993"/>
      <c r="EA25" s="235"/>
    </row>
    <row r="26" spans="1:131" s="236" customFormat="1" ht="26.25" customHeight="1" x14ac:dyDescent="0.2">
      <c r="A26" s="994" t="s">
        <v>347</v>
      </c>
      <c r="B26" s="995"/>
      <c r="C26" s="995"/>
      <c r="D26" s="995"/>
      <c r="E26" s="995"/>
      <c r="F26" s="995"/>
      <c r="G26" s="995"/>
      <c r="H26" s="995"/>
      <c r="I26" s="995"/>
      <c r="J26" s="995"/>
      <c r="K26" s="995"/>
      <c r="L26" s="995"/>
      <c r="M26" s="995"/>
      <c r="N26" s="995"/>
      <c r="O26" s="995"/>
      <c r="P26" s="996"/>
      <c r="Q26" s="1000" t="s">
        <v>383</v>
      </c>
      <c r="R26" s="1001"/>
      <c r="S26" s="1001"/>
      <c r="T26" s="1001"/>
      <c r="U26" s="1002"/>
      <c r="V26" s="1000" t="s">
        <v>384</v>
      </c>
      <c r="W26" s="1001"/>
      <c r="X26" s="1001"/>
      <c r="Y26" s="1001"/>
      <c r="Z26" s="1002"/>
      <c r="AA26" s="1000" t="s">
        <v>385</v>
      </c>
      <c r="AB26" s="1001"/>
      <c r="AC26" s="1001"/>
      <c r="AD26" s="1001"/>
      <c r="AE26" s="1001"/>
      <c r="AF26" s="1070" t="s">
        <v>386</v>
      </c>
      <c r="AG26" s="1007"/>
      <c r="AH26" s="1007"/>
      <c r="AI26" s="1007"/>
      <c r="AJ26" s="1071"/>
      <c r="AK26" s="1001" t="s">
        <v>387</v>
      </c>
      <c r="AL26" s="1001"/>
      <c r="AM26" s="1001"/>
      <c r="AN26" s="1001"/>
      <c r="AO26" s="1002"/>
      <c r="AP26" s="1000" t="s">
        <v>388</v>
      </c>
      <c r="AQ26" s="1001"/>
      <c r="AR26" s="1001"/>
      <c r="AS26" s="1001"/>
      <c r="AT26" s="1002"/>
      <c r="AU26" s="1000" t="s">
        <v>389</v>
      </c>
      <c r="AV26" s="1001"/>
      <c r="AW26" s="1001"/>
      <c r="AX26" s="1001"/>
      <c r="AY26" s="1002"/>
      <c r="AZ26" s="1000" t="s">
        <v>390</v>
      </c>
      <c r="BA26" s="1001"/>
      <c r="BB26" s="1001"/>
      <c r="BC26" s="1001"/>
      <c r="BD26" s="1002"/>
      <c r="BE26" s="1000" t="s">
        <v>354</v>
      </c>
      <c r="BF26" s="1001"/>
      <c r="BG26" s="1001"/>
      <c r="BH26" s="1001"/>
      <c r="BI26" s="1016"/>
      <c r="BJ26" s="241"/>
      <c r="BK26" s="241"/>
      <c r="BL26" s="241"/>
      <c r="BM26" s="241"/>
      <c r="BN26" s="241"/>
      <c r="BO26" s="253"/>
      <c r="BP26" s="253"/>
      <c r="BQ26" s="250">
        <v>20</v>
      </c>
      <c r="BR26" s="396"/>
      <c r="BS26" s="1054" t="s">
        <v>594</v>
      </c>
      <c r="BT26" s="1055"/>
      <c r="BU26" s="1055"/>
      <c r="BV26" s="1055"/>
      <c r="BW26" s="1055"/>
      <c r="BX26" s="1055"/>
      <c r="BY26" s="1055"/>
      <c r="BZ26" s="1055"/>
      <c r="CA26" s="1055"/>
      <c r="CB26" s="1055"/>
      <c r="CC26" s="1055"/>
      <c r="CD26" s="1055"/>
      <c r="CE26" s="1055"/>
      <c r="CF26" s="1055"/>
      <c r="CG26" s="1056"/>
      <c r="CH26" s="1051">
        <v>186</v>
      </c>
      <c r="CI26" s="1052"/>
      <c r="CJ26" s="1052"/>
      <c r="CK26" s="1052"/>
      <c r="CL26" s="1053"/>
      <c r="CM26" s="1051">
        <v>1332</v>
      </c>
      <c r="CN26" s="1052"/>
      <c r="CO26" s="1052"/>
      <c r="CP26" s="1052"/>
      <c r="CQ26" s="1053"/>
      <c r="CR26" s="1051">
        <v>3</v>
      </c>
      <c r="CS26" s="1052"/>
      <c r="CT26" s="1052"/>
      <c r="CU26" s="1052"/>
      <c r="CV26" s="1053"/>
      <c r="CW26" s="1051" t="s">
        <v>573</v>
      </c>
      <c r="CX26" s="1052"/>
      <c r="CY26" s="1052"/>
      <c r="CZ26" s="1052"/>
      <c r="DA26" s="1053"/>
      <c r="DB26" s="1051" t="s">
        <v>573</v>
      </c>
      <c r="DC26" s="1052"/>
      <c r="DD26" s="1052"/>
      <c r="DE26" s="1052"/>
      <c r="DF26" s="1053"/>
      <c r="DG26" s="1051" t="s">
        <v>573</v>
      </c>
      <c r="DH26" s="1052"/>
      <c r="DI26" s="1052"/>
      <c r="DJ26" s="1052"/>
      <c r="DK26" s="1053"/>
      <c r="DL26" s="1051" t="s">
        <v>573</v>
      </c>
      <c r="DM26" s="1052"/>
      <c r="DN26" s="1052"/>
      <c r="DO26" s="1052"/>
      <c r="DP26" s="1053"/>
      <c r="DQ26" s="1051" t="s">
        <v>573</v>
      </c>
      <c r="DR26" s="1052"/>
      <c r="DS26" s="1052"/>
      <c r="DT26" s="1052"/>
      <c r="DU26" s="1053"/>
      <c r="DV26" s="991"/>
      <c r="DW26" s="992"/>
      <c r="DX26" s="992"/>
      <c r="DY26" s="992"/>
      <c r="DZ26" s="993"/>
      <c r="EA26" s="235"/>
    </row>
    <row r="27" spans="1:131" s="236" customFormat="1" ht="26.25" customHeight="1" thickBot="1" x14ac:dyDescent="0.25">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72"/>
      <c r="AG27" s="1010"/>
      <c r="AH27" s="1010"/>
      <c r="AI27" s="1010"/>
      <c r="AJ27" s="1073"/>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41"/>
      <c r="BK27" s="241"/>
      <c r="BL27" s="241"/>
      <c r="BM27" s="241"/>
      <c r="BN27" s="241"/>
      <c r="BO27" s="253"/>
      <c r="BP27" s="253"/>
      <c r="BQ27" s="250">
        <v>21</v>
      </c>
      <c r="BR27" s="396"/>
      <c r="BS27" s="1054" t="s">
        <v>595</v>
      </c>
      <c r="BT27" s="1055"/>
      <c r="BU27" s="1055"/>
      <c r="BV27" s="1055"/>
      <c r="BW27" s="1055"/>
      <c r="BX27" s="1055"/>
      <c r="BY27" s="1055"/>
      <c r="BZ27" s="1055"/>
      <c r="CA27" s="1055"/>
      <c r="CB27" s="1055"/>
      <c r="CC27" s="1055"/>
      <c r="CD27" s="1055"/>
      <c r="CE27" s="1055"/>
      <c r="CF27" s="1055"/>
      <c r="CG27" s="1056"/>
      <c r="CH27" s="1051">
        <v>7</v>
      </c>
      <c r="CI27" s="1052"/>
      <c r="CJ27" s="1052"/>
      <c r="CK27" s="1052"/>
      <c r="CL27" s="1053"/>
      <c r="CM27" s="1051">
        <v>10211</v>
      </c>
      <c r="CN27" s="1052"/>
      <c r="CO27" s="1052"/>
      <c r="CP27" s="1052"/>
      <c r="CQ27" s="1053"/>
      <c r="CR27" s="1051">
        <v>1</v>
      </c>
      <c r="CS27" s="1052"/>
      <c r="CT27" s="1052"/>
      <c r="CU27" s="1052"/>
      <c r="CV27" s="1053"/>
      <c r="CW27" s="1051">
        <v>43</v>
      </c>
      <c r="CX27" s="1052"/>
      <c r="CY27" s="1052"/>
      <c r="CZ27" s="1052"/>
      <c r="DA27" s="1053"/>
      <c r="DB27" s="1051" t="s">
        <v>573</v>
      </c>
      <c r="DC27" s="1052"/>
      <c r="DD27" s="1052"/>
      <c r="DE27" s="1052"/>
      <c r="DF27" s="1053"/>
      <c r="DG27" s="1051" t="s">
        <v>573</v>
      </c>
      <c r="DH27" s="1052"/>
      <c r="DI27" s="1052"/>
      <c r="DJ27" s="1052"/>
      <c r="DK27" s="1053"/>
      <c r="DL27" s="1051" t="s">
        <v>573</v>
      </c>
      <c r="DM27" s="1052"/>
      <c r="DN27" s="1052"/>
      <c r="DO27" s="1052"/>
      <c r="DP27" s="1053"/>
      <c r="DQ27" s="1051" t="s">
        <v>573</v>
      </c>
      <c r="DR27" s="1052"/>
      <c r="DS27" s="1052"/>
      <c r="DT27" s="1052"/>
      <c r="DU27" s="1053"/>
      <c r="DV27" s="991"/>
      <c r="DW27" s="992"/>
      <c r="DX27" s="992"/>
      <c r="DY27" s="992"/>
      <c r="DZ27" s="993"/>
      <c r="EA27" s="235"/>
    </row>
    <row r="28" spans="1:131" s="236" customFormat="1" ht="26.25" customHeight="1" thickTop="1" x14ac:dyDescent="0.2">
      <c r="A28" s="254">
        <v>1</v>
      </c>
      <c r="B28" s="1061" t="s">
        <v>391</v>
      </c>
      <c r="C28" s="1062"/>
      <c r="D28" s="1062"/>
      <c r="E28" s="1062"/>
      <c r="F28" s="1062"/>
      <c r="G28" s="1062"/>
      <c r="H28" s="1062"/>
      <c r="I28" s="1062"/>
      <c r="J28" s="1062"/>
      <c r="K28" s="1062"/>
      <c r="L28" s="1062"/>
      <c r="M28" s="1062"/>
      <c r="N28" s="1062"/>
      <c r="O28" s="1062"/>
      <c r="P28" s="1063"/>
      <c r="Q28" s="1064">
        <v>177</v>
      </c>
      <c r="R28" s="1065"/>
      <c r="S28" s="1065"/>
      <c r="T28" s="1065"/>
      <c r="U28" s="1065"/>
      <c r="V28" s="1065">
        <v>167</v>
      </c>
      <c r="W28" s="1065"/>
      <c r="X28" s="1065"/>
      <c r="Y28" s="1065"/>
      <c r="Z28" s="1065"/>
      <c r="AA28" s="1065">
        <v>10</v>
      </c>
      <c r="AB28" s="1065"/>
      <c r="AC28" s="1065"/>
      <c r="AD28" s="1065"/>
      <c r="AE28" s="1066"/>
      <c r="AF28" s="1067">
        <v>1</v>
      </c>
      <c r="AG28" s="1065"/>
      <c r="AH28" s="1065"/>
      <c r="AI28" s="1065"/>
      <c r="AJ28" s="1068"/>
      <c r="AK28" s="1069" t="s">
        <v>573</v>
      </c>
      <c r="AL28" s="1057"/>
      <c r="AM28" s="1057"/>
      <c r="AN28" s="1057"/>
      <c r="AO28" s="1057"/>
      <c r="AP28" s="1057" t="s">
        <v>573</v>
      </c>
      <c r="AQ28" s="1057"/>
      <c r="AR28" s="1057"/>
      <c r="AS28" s="1057"/>
      <c r="AT28" s="1057"/>
      <c r="AU28" s="1057" t="s">
        <v>573</v>
      </c>
      <c r="AV28" s="1057"/>
      <c r="AW28" s="1057"/>
      <c r="AX28" s="1057"/>
      <c r="AY28" s="1057"/>
      <c r="AZ28" s="1058" t="s">
        <v>573</v>
      </c>
      <c r="BA28" s="1058"/>
      <c r="BB28" s="1058"/>
      <c r="BC28" s="1058"/>
      <c r="BD28" s="1058"/>
      <c r="BE28" s="1059"/>
      <c r="BF28" s="1059"/>
      <c r="BG28" s="1059"/>
      <c r="BH28" s="1059"/>
      <c r="BI28" s="1060"/>
      <c r="BJ28" s="241"/>
      <c r="BK28" s="241"/>
      <c r="BL28" s="241"/>
      <c r="BM28" s="241"/>
      <c r="BN28" s="241"/>
      <c r="BO28" s="253"/>
      <c r="BP28" s="253"/>
      <c r="BQ28" s="250">
        <v>22</v>
      </c>
      <c r="BR28" s="396"/>
      <c r="BS28" s="1054" t="s">
        <v>596</v>
      </c>
      <c r="BT28" s="1055"/>
      <c r="BU28" s="1055"/>
      <c r="BV28" s="1055"/>
      <c r="BW28" s="1055"/>
      <c r="BX28" s="1055"/>
      <c r="BY28" s="1055"/>
      <c r="BZ28" s="1055"/>
      <c r="CA28" s="1055"/>
      <c r="CB28" s="1055"/>
      <c r="CC28" s="1055"/>
      <c r="CD28" s="1055"/>
      <c r="CE28" s="1055"/>
      <c r="CF28" s="1055"/>
      <c r="CG28" s="1056"/>
      <c r="CH28" s="1051" t="s">
        <v>573</v>
      </c>
      <c r="CI28" s="1052"/>
      <c r="CJ28" s="1052"/>
      <c r="CK28" s="1052"/>
      <c r="CL28" s="1053"/>
      <c r="CM28" s="1051">
        <v>733</v>
      </c>
      <c r="CN28" s="1052"/>
      <c r="CO28" s="1052"/>
      <c r="CP28" s="1052"/>
      <c r="CQ28" s="1053"/>
      <c r="CR28" s="1051">
        <v>581</v>
      </c>
      <c r="CS28" s="1052"/>
      <c r="CT28" s="1052"/>
      <c r="CU28" s="1052"/>
      <c r="CV28" s="1053"/>
      <c r="CW28" s="1051" t="s">
        <v>573</v>
      </c>
      <c r="CX28" s="1052"/>
      <c r="CY28" s="1052"/>
      <c r="CZ28" s="1052"/>
      <c r="DA28" s="1053"/>
      <c r="DB28" s="1051" t="s">
        <v>573</v>
      </c>
      <c r="DC28" s="1052"/>
      <c r="DD28" s="1052"/>
      <c r="DE28" s="1052"/>
      <c r="DF28" s="1053"/>
      <c r="DG28" s="1051" t="s">
        <v>573</v>
      </c>
      <c r="DH28" s="1052"/>
      <c r="DI28" s="1052"/>
      <c r="DJ28" s="1052"/>
      <c r="DK28" s="1053"/>
      <c r="DL28" s="1051" t="s">
        <v>573</v>
      </c>
      <c r="DM28" s="1052"/>
      <c r="DN28" s="1052"/>
      <c r="DO28" s="1052"/>
      <c r="DP28" s="1053"/>
      <c r="DQ28" s="1051" t="s">
        <v>573</v>
      </c>
      <c r="DR28" s="1052"/>
      <c r="DS28" s="1052"/>
      <c r="DT28" s="1052"/>
      <c r="DU28" s="1053"/>
      <c r="DV28" s="991"/>
      <c r="DW28" s="992"/>
      <c r="DX28" s="992"/>
      <c r="DY28" s="992"/>
      <c r="DZ28" s="993"/>
      <c r="EA28" s="235"/>
    </row>
    <row r="29" spans="1:131" s="236" customFormat="1" ht="26.25" customHeight="1" x14ac:dyDescent="0.2">
      <c r="A29" s="254">
        <v>2</v>
      </c>
      <c r="B29" s="1042" t="s">
        <v>392</v>
      </c>
      <c r="C29" s="1043"/>
      <c r="D29" s="1043"/>
      <c r="E29" s="1043"/>
      <c r="F29" s="1043"/>
      <c r="G29" s="1043"/>
      <c r="H29" s="1043"/>
      <c r="I29" s="1043"/>
      <c r="J29" s="1043"/>
      <c r="K29" s="1043"/>
      <c r="L29" s="1043"/>
      <c r="M29" s="1043"/>
      <c r="N29" s="1043"/>
      <c r="O29" s="1043"/>
      <c r="P29" s="1044"/>
      <c r="Q29" s="1049">
        <v>129417</v>
      </c>
      <c r="R29" s="1046"/>
      <c r="S29" s="1046"/>
      <c r="T29" s="1046"/>
      <c r="U29" s="1046"/>
      <c r="V29" s="1046">
        <v>126134</v>
      </c>
      <c r="W29" s="1046"/>
      <c r="X29" s="1046"/>
      <c r="Y29" s="1046"/>
      <c r="Z29" s="1046"/>
      <c r="AA29" s="1046">
        <v>3283</v>
      </c>
      <c r="AB29" s="1046"/>
      <c r="AC29" s="1046"/>
      <c r="AD29" s="1046"/>
      <c r="AE29" s="1050"/>
      <c r="AF29" s="1045">
        <v>3283</v>
      </c>
      <c r="AG29" s="1046"/>
      <c r="AH29" s="1046"/>
      <c r="AI29" s="1046"/>
      <c r="AJ29" s="1047"/>
      <c r="AK29" s="979">
        <v>7604</v>
      </c>
      <c r="AL29" s="970"/>
      <c r="AM29" s="970"/>
      <c r="AN29" s="970"/>
      <c r="AO29" s="970"/>
      <c r="AP29" s="970" t="s">
        <v>573</v>
      </c>
      <c r="AQ29" s="970"/>
      <c r="AR29" s="970"/>
      <c r="AS29" s="970"/>
      <c r="AT29" s="970"/>
      <c r="AU29" s="970" t="s">
        <v>573</v>
      </c>
      <c r="AV29" s="970"/>
      <c r="AW29" s="970"/>
      <c r="AX29" s="970"/>
      <c r="AY29" s="970"/>
      <c r="AZ29" s="1048" t="s">
        <v>573</v>
      </c>
      <c r="BA29" s="1048"/>
      <c r="BB29" s="1048"/>
      <c r="BC29" s="1048"/>
      <c r="BD29" s="1048"/>
      <c r="BE29" s="1040"/>
      <c r="BF29" s="1040"/>
      <c r="BG29" s="1040"/>
      <c r="BH29" s="1040"/>
      <c r="BI29" s="1041"/>
      <c r="BJ29" s="241"/>
      <c r="BK29" s="241"/>
      <c r="BL29" s="241"/>
      <c r="BM29" s="241"/>
      <c r="BN29" s="241"/>
      <c r="BO29" s="253"/>
      <c r="BP29" s="253"/>
      <c r="BQ29" s="250">
        <v>23</v>
      </c>
      <c r="BR29" s="396"/>
      <c r="BS29" s="1054" t="s">
        <v>597</v>
      </c>
      <c r="BT29" s="1055"/>
      <c r="BU29" s="1055"/>
      <c r="BV29" s="1055"/>
      <c r="BW29" s="1055"/>
      <c r="BX29" s="1055"/>
      <c r="BY29" s="1055"/>
      <c r="BZ29" s="1055"/>
      <c r="CA29" s="1055"/>
      <c r="CB29" s="1055"/>
      <c r="CC29" s="1055"/>
      <c r="CD29" s="1055"/>
      <c r="CE29" s="1055"/>
      <c r="CF29" s="1055"/>
      <c r="CG29" s="1056"/>
      <c r="CH29" s="1051">
        <v>-1</v>
      </c>
      <c r="CI29" s="1052"/>
      <c r="CJ29" s="1052"/>
      <c r="CK29" s="1052"/>
      <c r="CL29" s="1053"/>
      <c r="CM29" s="1051">
        <v>1861</v>
      </c>
      <c r="CN29" s="1052"/>
      <c r="CO29" s="1052"/>
      <c r="CP29" s="1052"/>
      <c r="CQ29" s="1053"/>
      <c r="CR29" s="1051">
        <v>95</v>
      </c>
      <c r="CS29" s="1052"/>
      <c r="CT29" s="1052"/>
      <c r="CU29" s="1052"/>
      <c r="CV29" s="1053"/>
      <c r="CW29" s="1051">
        <v>17</v>
      </c>
      <c r="CX29" s="1052"/>
      <c r="CY29" s="1052"/>
      <c r="CZ29" s="1052"/>
      <c r="DA29" s="1053"/>
      <c r="DB29" s="1051" t="s">
        <v>573</v>
      </c>
      <c r="DC29" s="1052"/>
      <c r="DD29" s="1052"/>
      <c r="DE29" s="1052"/>
      <c r="DF29" s="1053"/>
      <c r="DG29" s="1051" t="s">
        <v>573</v>
      </c>
      <c r="DH29" s="1052"/>
      <c r="DI29" s="1052"/>
      <c r="DJ29" s="1052"/>
      <c r="DK29" s="1053"/>
      <c r="DL29" s="1051" t="s">
        <v>573</v>
      </c>
      <c r="DM29" s="1052"/>
      <c r="DN29" s="1052"/>
      <c r="DO29" s="1052"/>
      <c r="DP29" s="1053"/>
      <c r="DQ29" s="1051" t="s">
        <v>573</v>
      </c>
      <c r="DR29" s="1052"/>
      <c r="DS29" s="1052"/>
      <c r="DT29" s="1052"/>
      <c r="DU29" s="1053"/>
      <c r="DV29" s="991"/>
      <c r="DW29" s="992"/>
      <c r="DX29" s="992"/>
      <c r="DY29" s="992"/>
      <c r="DZ29" s="993"/>
      <c r="EA29" s="235"/>
    </row>
    <row r="30" spans="1:131" s="236" customFormat="1" ht="26.25" customHeight="1" x14ac:dyDescent="0.2">
      <c r="A30" s="254">
        <v>3</v>
      </c>
      <c r="B30" s="1042" t="s">
        <v>393</v>
      </c>
      <c r="C30" s="1043"/>
      <c r="D30" s="1043"/>
      <c r="E30" s="1043"/>
      <c r="F30" s="1043"/>
      <c r="G30" s="1043"/>
      <c r="H30" s="1043"/>
      <c r="I30" s="1043"/>
      <c r="J30" s="1043"/>
      <c r="K30" s="1043"/>
      <c r="L30" s="1043"/>
      <c r="M30" s="1043"/>
      <c r="N30" s="1043"/>
      <c r="O30" s="1043"/>
      <c r="P30" s="1044"/>
      <c r="Q30" s="1049">
        <v>29333</v>
      </c>
      <c r="R30" s="1046"/>
      <c r="S30" s="1046"/>
      <c r="T30" s="1046"/>
      <c r="U30" s="1046"/>
      <c r="V30" s="1046">
        <v>29048</v>
      </c>
      <c r="W30" s="1046"/>
      <c r="X30" s="1046"/>
      <c r="Y30" s="1046"/>
      <c r="Z30" s="1046"/>
      <c r="AA30" s="1046">
        <v>285</v>
      </c>
      <c r="AB30" s="1046"/>
      <c r="AC30" s="1046"/>
      <c r="AD30" s="1046"/>
      <c r="AE30" s="1050"/>
      <c r="AF30" s="1045">
        <v>11994</v>
      </c>
      <c r="AG30" s="1046"/>
      <c r="AH30" s="1046"/>
      <c r="AI30" s="1046"/>
      <c r="AJ30" s="1047"/>
      <c r="AK30" s="979">
        <v>3126</v>
      </c>
      <c r="AL30" s="970"/>
      <c r="AM30" s="970"/>
      <c r="AN30" s="970"/>
      <c r="AO30" s="970"/>
      <c r="AP30" s="970">
        <v>7224</v>
      </c>
      <c r="AQ30" s="970"/>
      <c r="AR30" s="970"/>
      <c r="AS30" s="970"/>
      <c r="AT30" s="970"/>
      <c r="AU30" s="970">
        <v>4429</v>
      </c>
      <c r="AV30" s="970"/>
      <c r="AW30" s="970"/>
      <c r="AX30" s="970"/>
      <c r="AY30" s="970"/>
      <c r="AZ30" s="1048" t="s">
        <v>573</v>
      </c>
      <c r="BA30" s="1048"/>
      <c r="BB30" s="1048"/>
      <c r="BC30" s="1048"/>
      <c r="BD30" s="1048"/>
      <c r="BE30" s="1040" t="s">
        <v>394</v>
      </c>
      <c r="BF30" s="1040"/>
      <c r="BG30" s="1040"/>
      <c r="BH30" s="1040"/>
      <c r="BI30" s="1041"/>
      <c r="BJ30" s="241"/>
      <c r="BK30" s="241"/>
      <c r="BL30" s="241"/>
      <c r="BM30" s="241"/>
      <c r="BN30" s="241"/>
      <c r="BO30" s="253"/>
      <c r="BP30" s="253"/>
      <c r="BQ30" s="250">
        <v>24</v>
      </c>
      <c r="BR30" s="396"/>
      <c r="BS30" s="1054" t="s">
        <v>598</v>
      </c>
      <c r="BT30" s="1055"/>
      <c r="BU30" s="1055"/>
      <c r="BV30" s="1055"/>
      <c r="BW30" s="1055"/>
      <c r="BX30" s="1055"/>
      <c r="BY30" s="1055"/>
      <c r="BZ30" s="1055"/>
      <c r="CA30" s="1055"/>
      <c r="CB30" s="1055"/>
      <c r="CC30" s="1055"/>
      <c r="CD30" s="1055"/>
      <c r="CE30" s="1055"/>
      <c r="CF30" s="1055"/>
      <c r="CG30" s="1056"/>
      <c r="CH30" s="1051">
        <v>-14</v>
      </c>
      <c r="CI30" s="1052"/>
      <c r="CJ30" s="1052"/>
      <c r="CK30" s="1052"/>
      <c r="CL30" s="1053"/>
      <c r="CM30" s="1051">
        <v>506</v>
      </c>
      <c r="CN30" s="1052"/>
      <c r="CO30" s="1052"/>
      <c r="CP30" s="1052"/>
      <c r="CQ30" s="1053"/>
      <c r="CR30" s="1051">
        <v>15</v>
      </c>
      <c r="CS30" s="1052"/>
      <c r="CT30" s="1052"/>
      <c r="CU30" s="1052"/>
      <c r="CV30" s="1053"/>
      <c r="CW30" s="1051">
        <v>2</v>
      </c>
      <c r="CX30" s="1052"/>
      <c r="CY30" s="1052"/>
      <c r="CZ30" s="1052"/>
      <c r="DA30" s="1053"/>
      <c r="DB30" s="1051" t="s">
        <v>573</v>
      </c>
      <c r="DC30" s="1052"/>
      <c r="DD30" s="1052"/>
      <c r="DE30" s="1052"/>
      <c r="DF30" s="1053"/>
      <c r="DG30" s="1051" t="s">
        <v>573</v>
      </c>
      <c r="DH30" s="1052"/>
      <c r="DI30" s="1052"/>
      <c r="DJ30" s="1052"/>
      <c r="DK30" s="1053"/>
      <c r="DL30" s="1051" t="s">
        <v>573</v>
      </c>
      <c r="DM30" s="1052"/>
      <c r="DN30" s="1052"/>
      <c r="DO30" s="1052"/>
      <c r="DP30" s="1053"/>
      <c r="DQ30" s="1051" t="s">
        <v>573</v>
      </c>
      <c r="DR30" s="1052"/>
      <c r="DS30" s="1052"/>
      <c r="DT30" s="1052"/>
      <c r="DU30" s="1053"/>
      <c r="DV30" s="991"/>
      <c r="DW30" s="992"/>
      <c r="DX30" s="992"/>
      <c r="DY30" s="992"/>
      <c r="DZ30" s="993"/>
      <c r="EA30" s="235"/>
    </row>
    <row r="31" spans="1:131" s="236" customFormat="1" ht="26.25" customHeight="1" x14ac:dyDescent="0.2">
      <c r="A31" s="254">
        <v>4</v>
      </c>
      <c r="B31" s="1042" t="s">
        <v>395</v>
      </c>
      <c r="C31" s="1043"/>
      <c r="D31" s="1043"/>
      <c r="E31" s="1043"/>
      <c r="F31" s="1043"/>
      <c r="G31" s="1043"/>
      <c r="H31" s="1043"/>
      <c r="I31" s="1043"/>
      <c r="J31" s="1043"/>
      <c r="K31" s="1043"/>
      <c r="L31" s="1043"/>
      <c r="M31" s="1043"/>
      <c r="N31" s="1043"/>
      <c r="O31" s="1043"/>
      <c r="P31" s="1044"/>
      <c r="Q31" s="1049">
        <v>861</v>
      </c>
      <c r="R31" s="1046"/>
      <c r="S31" s="1046"/>
      <c r="T31" s="1046"/>
      <c r="U31" s="1046"/>
      <c r="V31" s="1046">
        <v>679</v>
      </c>
      <c r="W31" s="1046"/>
      <c r="X31" s="1046"/>
      <c r="Y31" s="1046"/>
      <c r="Z31" s="1046"/>
      <c r="AA31" s="1046">
        <v>182</v>
      </c>
      <c r="AB31" s="1046"/>
      <c r="AC31" s="1046"/>
      <c r="AD31" s="1046"/>
      <c r="AE31" s="1050"/>
      <c r="AF31" s="1045">
        <v>2916</v>
      </c>
      <c r="AG31" s="1046"/>
      <c r="AH31" s="1046"/>
      <c r="AI31" s="1046"/>
      <c r="AJ31" s="1047"/>
      <c r="AK31" s="979" t="s">
        <v>573</v>
      </c>
      <c r="AL31" s="970"/>
      <c r="AM31" s="970"/>
      <c r="AN31" s="970"/>
      <c r="AO31" s="970"/>
      <c r="AP31" s="970">
        <v>463</v>
      </c>
      <c r="AQ31" s="970"/>
      <c r="AR31" s="970"/>
      <c r="AS31" s="970"/>
      <c r="AT31" s="970"/>
      <c r="AU31" s="970" t="s">
        <v>573</v>
      </c>
      <c r="AV31" s="970"/>
      <c r="AW31" s="970"/>
      <c r="AX31" s="970"/>
      <c r="AY31" s="970"/>
      <c r="AZ31" s="1048" t="s">
        <v>573</v>
      </c>
      <c r="BA31" s="1048"/>
      <c r="BB31" s="1048"/>
      <c r="BC31" s="1048"/>
      <c r="BD31" s="1048"/>
      <c r="BE31" s="1040" t="s">
        <v>396</v>
      </c>
      <c r="BF31" s="1040"/>
      <c r="BG31" s="1040"/>
      <c r="BH31" s="1040"/>
      <c r="BI31" s="1041"/>
      <c r="BJ31" s="241"/>
      <c r="BK31" s="241"/>
      <c r="BL31" s="241"/>
      <c r="BM31" s="241"/>
      <c r="BN31" s="241"/>
      <c r="BO31" s="253"/>
      <c r="BP31" s="253"/>
      <c r="BQ31" s="250">
        <v>25</v>
      </c>
      <c r="BR31" s="396"/>
      <c r="BS31" s="1054" t="s">
        <v>599</v>
      </c>
      <c r="BT31" s="1055"/>
      <c r="BU31" s="1055"/>
      <c r="BV31" s="1055"/>
      <c r="BW31" s="1055"/>
      <c r="BX31" s="1055"/>
      <c r="BY31" s="1055"/>
      <c r="BZ31" s="1055"/>
      <c r="CA31" s="1055"/>
      <c r="CB31" s="1055"/>
      <c r="CC31" s="1055"/>
      <c r="CD31" s="1055"/>
      <c r="CE31" s="1055"/>
      <c r="CF31" s="1055"/>
      <c r="CG31" s="1056"/>
      <c r="CH31" s="1051">
        <v>-42</v>
      </c>
      <c r="CI31" s="1052"/>
      <c r="CJ31" s="1052"/>
      <c r="CK31" s="1052"/>
      <c r="CL31" s="1053"/>
      <c r="CM31" s="1051">
        <v>1657</v>
      </c>
      <c r="CN31" s="1052"/>
      <c r="CO31" s="1052"/>
      <c r="CP31" s="1052"/>
      <c r="CQ31" s="1053"/>
      <c r="CR31" s="1051">
        <v>1</v>
      </c>
      <c r="CS31" s="1052"/>
      <c r="CT31" s="1052"/>
      <c r="CU31" s="1052"/>
      <c r="CV31" s="1053"/>
      <c r="CW31" s="1051">
        <v>7</v>
      </c>
      <c r="CX31" s="1052"/>
      <c r="CY31" s="1052"/>
      <c r="CZ31" s="1052"/>
      <c r="DA31" s="1053"/>
      <c r="DB31" s="1051" t="s">
        <v>573</v>
      </c>
      <c r="DC31" s="1052"/>
      <c r="DD31" s="1052"/>
      <c r="DE31" s="1052"/>
      <c r="DF31" s="1053"/>
      <c r="DG31" s="1051" t="s">
        <v>573</v>
      </c>
      <c r="DH31" s="1052"/>
      <c r="DI31" s="1052"/>
      <c r="DJ31" s="1052"/>
      <c r="DK31" s="1053"/>
      <c r="DL31" s="1051" t="s">
        <v>573</v>
      </c>
      <c r="DM31" s="1052"/>
      <c r="DN31" s="1052"/>
      <c r="DO31" s="1052"/>
      <c r="DP31" s="1053"/>
      <c r="DQ31" s="1051" t="s">
        <v>573</v>
      </c>
      <c r="DR31" s="1052"/>
      <c r="DS31" s="1052"/>
      <c r="DT31" s="1052"/>
      <c r="DU31" s="1053"/>
      <c r="DV31" s="991"/>
      <c r="DW31" s="992"/>
      <c r="DX31" s="992"/>
      <c r="DY31" s="992"/>
      <c r="DZ31" s="993"/>
      <c r="EA31" s="235"/>
    </row>
    <row r="32" spans="1:131" s="236" customFormat="1" ht="26.25" customHeight="1" x14ac:dyDescent="0.2">
      <c r="A32" s="254">
        <v>5</v>
      </c>
      <c r="B32" s="1042" t="s">
        <v>397</v>
      </c>
      <c r="C32" s="1043"/>
      <c r="D32" s="1043"/>
      <c r="E32" s="1043"/>
      <c r="F32" s="1043"/>
      <c r="G32" s="1043"/>
      <c r="H32" s="1043"/>
      <c r="I32" s="1043"/>
      <c r="J32" s="1043"/>
      <c r="K32" s="1043"/>
      <c r="L32" s="1043"/>
      <c r="M32" s="1043"/>
      <c r="N32" s="1043"/>
      <c r="O32" s="1043"/>
      <c r="P32" s="1044"/>
      <c r="Q32" s="1049">
        <v>3875</v>
      </c>
      <c r="R32" s="1046"/>
      <c r="S32" s="1046"/>
      <c r="T32" s="1046"/>
      <c r="U32" s="1046"/>
      <c r="V32" s="1046">
        <v>2779</v>
      </c>
      <c r="W32" s="1046"/>
      <c r="X32" s="1046"/>
      <c r="Y32" s="1046"/>
      <c r="Z32" s="1046"/>
      <c r="AA32" s="1046">
        <v>1096</v>
      </c>
      <c r="AB32" s="1046"/>
      <c r="AC32" s="1046"/>
      <c r="AD32" s="1046"/>
      <c r="AE32" s="1050"/>
      <c r="AF32" s="1045">
        <v>935</v>
      </c>
      <c r="AG32" s="1046"/>
      <c r="AH32" s="1046"/>
      <c r="AI32" s="1046"/>
      <c r="AJ32" s="1047"/>
      <c r="AK32" s="979">
        <v>662</v>
      </c>
      <c r="AL32" s="970"/>
      <c r="AM32" s="970"/>
      <c r="AN32" s="970"/>
      <c r="AO32" s="970"/>
      <c r="AP32" s="970">
        <v>6942</v>
      </c>
      <c r="AQ32" s="970"/>
      <c r="AR32" s="970"/>
      <c r="AS32" s="970"/>
      <c r="AT32" s="970"/>
      <c r="AU32" s="970">
        <v>2256</v>
      </c>
      <c r="AV32" s="970"/>
      <c r="AW32" s="970"/>
      <c r="AX32" s="970"/>
      <c r="AY32" s="970"/>
      <c r="AZ32" s="1048" t="s">
        <v>573</v>
      </c>
      <c r="BA32" s="1048"/>
      <c r="BB32" s="1048"/>
      <c r="BC32" s="1048"/>
      <c r="BD32" s="1048"/>
      <c r="BE32" s="1040" t="s">
        <v>398</v>
      </c>
      <c r="BF32" s="1040"/>
      <c r="BG32" s="1040"/>
      <c r="BH32" s="1040"/>
      <c r="BI32" s="1041"/>
      <c r="BJ32" s="241"/>
      <c r="BK32" s="241"/>
      <c r="BL32" s="241"/>
      <c r="BM32" s="241"/>
      <c r="BN32" s="241"/>
      <c r="BO32" s="253"/>
      <c r="BP32" s="253"/>
      <c r="BQ32" s="250">
        <v>26</v>
      </c>
      <c r="BR32" s="396"/>
      <c r="BS32" s="1054" t="s">
        <v>600</v>
      </c>
      <c r="BT32" s="1055"/>
      <c r="BU32" s="1055"/>
      <c r="BV32" s="1055"/>
      <c r="BW32" s="1055"/>
      <c r="BX32" s="1055"/>
      <c r="BY32" s="1055"/>
      <c r="BZ32" s="1055"/>
      <c r="CA32" s="1055"/>
      <c r="CB32" s="1055"/>
      <c r="CC32" s="1055"/>
      <c r="CD32" s="1055"/>
      <c r="CE32" s="1055"/>
      <c r="CF32" s="1055"/>
      <c r="CG32" s="1056"/>
      <c r="CH32" s="1051">
        <v>41</v>
      </c>
      <c r="CI32" s="1052"/>
      <c r="CJ32" s="1052"/>
      <c r="CK32" s="1052"/>
      <c r="CL32" s="1053"/>
      <c r="CM32" s="1051">
        <v>6392</v>
      </c>
      <c r="CN32" s="1052"/>
      <c r="CO32" s="1052"/>
      <c r="CP32" s="1052"/>
      <c r="CQ32" s="1053"/>
      <c r="CR32" s="1051">
        <v>8459</v>
      </c>
      <c r="CS32" s="1052"/>
      <c r="CT32" s="1052"/>
      <c r="CU32" s="1052"/>
      <c r="CV32" s="1053"/>
      <c r="CW32" s="1051">
        <v>1064</v>
      </c>
      <c r="CX32" s="1052"/>
      <c r="CY32" s="1052"/>
      <c r="CZ32" s="1052"/>
      <c r="DA32" s="1053"/>
      <c r="DB32" s="1051" t="s">
        <v>573</v>
      </c>
      <c r="DC32" s="1052"/>
      <c r="DD32" s="1052"/>
      <c r="DE32" s="1052"/>
      <c r="DF32" s="1053"/>
      <c r="DG32" s="1051" t="s">
        <v>573</v>
      </c>
      <c r="DH32" s="1052"/>
      <c r="DI32" s="1052"/>
      <c r="DJ32" s="1052"/>
      <c r="DK32" s="1053"/>
      <c r="DL32" s="1051" t="s">
        <v>573</v>
      </c>
      <c r="DM32" s="1052"/>
      <c r="DN32" s="1052"/>
      <c r="DO32" s="1052"/>
      <c r="DP32" s="1053"/>
      <c r="DQ32" s="1051" t="s">
        <v>573</v>
      </c>
      <c r="DR32" s="1052"/>
      <c r="DS32" s="1052"/>
      <c r="DT32" s="1052"/>
      <c r="DU32" s="1053"/>
      <c r="DV32" s="991"/>
      <c r="DW32" s="992"/>
      <c r="DX32" s="992"/>
      <c r="DY32" s="992"/>
      <c r="DZ32" s="993"/>
      <c r="EA32" s="235"/>
    </row>
    <row r="33" spans="1:131" s="236" customFormat="1" ht="26.25" customHeight="1" x14ac:dyDescent="0.2">
      <c r="A33" s="254">
        <v>6</v>
      </c>
      <c r="B33" s="1042" t="s">
        <v>399</v>
      </c>
      <c r="C33" s="1043"/>
      <c r="D33" s="1043"/>
      <c r="E33" s="1043"/>
      <c r="F33" s="1043"/>
      <c r="G33" s="1043"/>
      <c r="H33" s="1043"/>
      <c r="I33" s="1043"/>
      <c r="J33" s="1043"/>
      <c r="K33" s="1043"/>
      <c r="L33" s="1043"/>
      <c r="M33" s="1043"/>
      <c r="N33" s="1043"/>
      <c r="O33" s="1043"/>
      <c r="P33" s="1044"/>
      <c r="Q33" s="1049">
        <v>1080</v>
      </c>
      <c r="R33" s="1046"/>
      <c r="S33" s="1046"/>
      <c r="T33" s="1046"/>
      <c r="U33" s="1046"/>
      <c r="V33" s="1046">
        <v>975</v>
      </c>
      <c r="W33" s="1046"/>
      <c r="X33" s="1046"/>
      <c r="Y33" s="1046"/>
      <c r="Z33" s="1046"/>
      <c r="AA33" s="1046">
        <v>105</v>
      </c>
      <c r="AB33" s="1046"/>
      <c r="AC33" s="1046"/>
      <c r="AD33" s="1046"/>
      <c r="AE33" s="1050"/>
      <c r="AF33" s="1045">
        <v>569</v>
      </c>
      <c r="AG33" s="1046"/>
      <c r="AH33" s="1046"/>
      <c r="AI33" s="1046"/>
      <c r="AJ33" s="1047"/>
      <c r="AK33" s="979" t="s">
        <v>573</v>
      </c>
      <c r="AL33" s="970"/>
      <c r="AM33" s="970"/>
      <c r="AN33" s="970"/>
      <c r="AO33" s="970"/>
      <c r="AP33" s="970">
        <v>2208</v>
      </c>
      <c r="AQ33" s="970"/>
      <c r="AR33" s="970"/>
      <c r="AS33" s="970"/>
      <c r="AT33" s="970"/>
      <c r="AU33" s="970" t="s">
        <v>573</v>
      </c>
      <c r="AV33" s="970"/>
      <c r="AW33" s="970"/>
      <c r="AX33" s="970"/>
      <c r="AY33" s="970"/>
      <c r="AZ33" s="1048" t="s">
        <v>573</v>
      </c>
      <c r="BA33" s="1048"/>
      <c r="BB33" s="1048"/>
      <c r="BC33" s="1048"/>
      <c r="BD33" s="1048"/>
      <c r="BE33" s="1040" t="s">
        <v>400</v>
      </c>
      <c r="BF33" s="1040"/>
      <c r="BG33" s="1040"/>
      <c r="BH33" s="1040"/>
      <c r="BI33" s="1041"/>
      <c r="BJ33" s="241"/>
      <c r="BK33" s="241"/>
      <c r="BL33" s="241"/>
      <c r="BM33" s="241"/>
      <c r="BN33" s="241"/>
      <c r="BO33" s="253"/>
      <c r="BP33" s="253"/>
      <c r="BQ33" s="250">
        <v>27</v>
      </c>
      <c r="BR33" s="396"/>
      <c r="BS33" s="1054" t="s">
        <v>601</v>
      </c>
      <c r="BT33" s="1055"/>
      <c r="BU33" s="1055"/>
      <c r="BV33" s="1055"/>
      <c r="BW33" s="1055"/>
      <c r="BX33" s="1055"/>
      <c r="BY33" s="1055"/>
      <c r="BZ33" s="1055"/>
      <c r="CA33" s="1055"/>
      <c r="CB33" s="1055"/>
      <c r="CC33" s="1055"/>
      <c r="CD33" s="1055"/>
      <c r="CE33" s="1055"/>
      <c r="CF33" s="1055"/>
      <c r="CG33" s="1056"/>
      <c r="CH33" s="1051">
        <v>57</v>
      </c>
      <c r="CI33" s="1052"/>
      <c r="CJ33" s="1052"/>
      <c r="CK33" s="1052"/>
      <c r="CL33" s="1053"/>
      <c r="CM33" s="1051">
        <v>8325</v>
      </c>
      <c r="CN33" s="1052"/>
      <c r="CO33" s="1052"/>
      <c r="CP33" s="1052"/>
      <c r="CQ33" s="1053"/>
      <c r="CR33" s="1051">
        <v>9480</v>
      </c>
      <c r="CS33" s="1052"/>
      <c r="CT33" s="1052"/>
      <c r="CU33" s="1052"/>
      <c r="CV33" s="1053"/>
      <c r="CW33" s="1051">
        <v>3903</v>
      </c>
      <c r="CX33" s="1052"/>
      <c r="CY33" s="1052"/>
      <c r="CZ33" s="1052"/>
      <c r="DA33" s="1053"/>
      <c r="DB33" s="1051" t="s">
        <v>573</v>
      </c>
      <c r="DC33" s="1052"/>
      <c r="DD33" s="1052"/>
      <c r="DE33" s="1052"/>
      <c r="DF33" s="1053"/>
      <c r="DG33" s="1051" t="s">
        <v>573</v>
      </c>
      <c r="DH33" s="1052"/>
      <c r="DI33" s="1052"/>
      <c r="DJ33" s="1052"/>
      <c r="DK33" s="1053"/>
      <c r="DL33" s="1051" t="s">
        <v>573</v>
      </c>
      <c r="DM33" s="1052"/>
      <c r="DN33" s="1052"/>
      <c r="DO33" s="1052"/>
      <c r="DP33" s="1053"/>
      <c r="DQ33" s="1051" t="s">
        <v>573</v>
      </c>
      <c r="DR33" s="1052"/>
      <c r="DS33" s="1052"/>
      <c r="DT33" s="1052"/>
      <c r="DU33" s="1053"/>
      <c r="DV33" s="991"/>
      <c r="DW33" s="992"/>
      <c r="DX33" s="992"/>
      <c r="DY33" s="992"/>
      <c r="DZ33" s="993"/>
      <c r="EA33" s="235"/>
    </row>
    <row r="34" spans="1:131" s="236" customFormat="1" ht="26.25" customHeight="1" x14ac:dyDescent="0.2">
      <c r="A34" s="254">
        <v>7</v>
      </c>
      <c r="B34" s="1042"/>
      <c r="C34" s="1043"/>
      <c r="D34" s="1043"/>
      <c r="E34" s="1043"/>
      <c r="F34" s="1043"/>
      <c r="G34" s="1043"/>
      <c r="H34" s="1043"/>
      <c r="I34" s="1043"/>
      <c r="J34" s="1043"/>
      <c r="K34" s="1043"/>
      <c r="L34" s="1043"/>
      <c r="M34" s="1043"/>
      <c r="N34" s="1043"/>
      <c r="O34" s="1043"/>
      <c r="P34" s="1044"/>
      <c r="Q34" s="1049"/>
      <c r="R34" s="1046"/>
      <c r="S34" s="1046"/>
      <c r="T34" s="1046"/>
      <c r="U34" s="1046"/>
      <c r="V34" s="1046"/>
      <c r="W34" s="1046"/>
      <c r="X34" s="1046"/>
      <c r="Y34" s="1046"/>
      <c r="Z34" s="1046"/>
      <c r="AA34" s="1046"/>
      <c r="AB34" s="1046"/>
      <c r="AC34" s="1046"/>
      <c r="AD34" s="1046"/>
      <c r="AE34" s="1050"/>
      <c r="AF34" s="1045"/>
      <c r="AG34" s="1046"/>
      <c r="AH34" s="1046"/>
      <c r="AI34" s="1046"/>
      <c r="AJ34" s="1047"/>
      <c r="AK34" s="979"/>
      <c r="AL34" s="970"/>
      <c r="AM34" s="970"/>
      <c r="AN34" s="970"/>
      <c r="AO34" s="970"/>
      <c r="AP34" s="970"/>
      <c r="AQ34" s="970"/>
      <c r="AR34" s="970"/>
      <c r="AS34" s="970"/>
      <c r="AT34" s="970"/>
      <c r="AU34" s="970"/>
      <c r="AV34" s="970"/>
      <c r="AW34" s="970"/>
      <c r="AX34" s="970"/>
      <c r="AY34" s="970"/>
      <c r="AZ34" s="1048"/>
      <c r="BA34" s="1048"/>
      <c r="BB34" s="1048"/>
      <c r="BC34" s="1048"/>
      <c r="BD34" s="1048"/>
      <c r="BE34" s="1040"/>
      <c r="BF34" s="1040"/>
      <c r="BG34" s="1040"/>
      <c r="BH34" s="1040"/>
      <c r="BI34" s="1041"/>
      <c r="BJ34" s="241"/>
      <c r="BK34" s="241"/>
      <c r="BL34" s="241"/>
      <c r="BM34" s="241"/>
      <c r="BN34" s="241"/>
      <c r="BO34" s="253"/>
      <c r="BP34" s="253"/>
      <c r="BQ34" s="250">
        <v>28</v>
      </c>
      <c r="BR34" s="251"/>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5"/>
    </row>
    <row r="35" spans="1:131" s="236" customFormat="1" ht="26.25" customHeight="1" x14ac:dyDescent="0.2">
      <c r="A35" s="254">
        <v>8</v>
      </c>
      <c r="B35" s="1042"/>
      <c r="C35" s="1043"/>
      <c r="D35" s="1043"/>
      <c r="E35" s="1043"/>
      <c r="F35" s="1043"/>
      <c r="G35" s="1043"/>
      <c r="H35" s="1043"/>
      <c r="I35" s="1043"/>
      <c r="J35" s="1043"/>
      <c r="K35" s="1043"/>
      <c r="L35" s="1043"/>
      <c r="M35" s="1043"/>
      <c r="N35" s="1043"/>
      <c r="O35" s="1043"/>
      <c r="P35" s="1044"/>
      <c r="Q35" s="1049"/>
      <c r="R35" s="1046"/>
      <c r="S35" s="1046"/>
      <c r="T35" s="1046"/>
      <c r="U35" s="1046"/>
      <c r="V35" s="1046"/>
      <c r="W35" s="1046"/>
      <c r="X35" s="1046"/>
      <c r="Y35" s="1046"/>
      <c r="Z35" s="1046"/>
      <c r="AA35" s="1046"/>
      <c r="AB35" s="1046"/>
      <c r="AC35" s="1046"/>
      <c r="AD35" s="1046"/>
      <c r="AE35" s="1050"/>
      <c r="AF35" s="1045"/>
      <c r="AG35" s="1046"/>
      <c r="AH35" s="1046"/>
      <c r="AI35" s="1046"/>
      <c r="AJ35" s="1047"/>
      <c r="AK35" s="979"/>
      <c r="AL35" s="970"/>
      <c r="AM35" s="970"/>
      <c r="AN35" s="970"/>
      <c r="AO35" s="970"/>
      <c r="AP35" s="970"/>
      <c r="AQ35" s="970"/>
      <c r="AR35" s="970"/>
      <c r="AS35" s="970"/>
      <c r="AT35" s="970"/>
      <c r="AU35" s="970"/>
      <c r="AV35" s="970"/>
      <c r="AW35" s="970"/>
      <c r="AX35" s="970"/>
      <c r="AY35" s="970"/>
      <c r="AZ35" s="1048"/>
      <c r="BA35" s="1048"/>
      <c r="BB35" s="1048"/>
      <c r="BC35" s="1048"/>
      <c r="BD35" s="1048"/>
      <c r="BE35" s="1040"/>
      <c r="BF35" s="1040"/>
      <c r="BG35" s="1040"/>
      <c r="BH35" s="1040"/>
      <c r="BI35" s="1041"/>
      <c r="BJ35" s="241"/>
      <c r="BK35" s="241"/>
      <c r="BL35" s="241"/>
      <c r="BM35" s="241"/>
      <c r="BN35" s="241"/>
      <c r="BO35" s="253"/>
      <c r="BP35" s="253"/>
      <c r="BQ35" s="250">
        <v>29</v>
      </c>
      <c r="BR35" s="251"/>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5"/>
    </row>
    <row r="36" spans="1:131" s="236" customFormat="1" ht="26.25" customHeight="1" x14ac:dyDescent="0.2">
      <c r="A36" s="254">
        <v>9</v>
      </c>
      <c r="B36" s="1042"/>
      <c r="C36" s="1043"/>
      <c r="D36" s="1043"/>
      <c r="E36" s="1043"/>
      <c r="F36" s="1043"/>
      <c r="G36" s="1043"/>
      <c r="H36" s="1043"/>
      <c r="I36" s="1043"/>
      <c r="J36" s="1043"/>
      <c r="K36" s="1043"/>
      <c r="L36" s="1043"/>
      <c r="M36" s="1043"/>
      <c r="N36" s="1043"/>
      <c r="O36" s="1043"/>
      <c r="P36" s="1044"/>
      <c r="Q36" s="1049"/>
      <c r="R36" s="1046"/>
      <c r="S36" s="1046"/>
      <c r="T36" s="1046"/>
      <c r="U36" s="1046"/>
      <c r="V36" s="1046"/>
      <c r="W36" s="1046"/>
      <c r="X36" s="1046"/>
      <c r="Y36" s="1046"/>
      <c r="Z36" s="1046"/>
      <c r="AA36" s="1046"/>
      <c r="AB36" s="1046"/>
      <c r="AC36" s="1046"/>
      <c r="AD36" s="1046"/>
      <c r="AE36" s="1050"/>
      <c r="AF36" s="1045"/>
      <c r="AG36" s="1046"/>
      <c r="AH36" s="1046"/>
      <c r="AI36" s="1046"/>
      <c r="AJ36" s="1047"/>
      <c r="AK36" s="979"/>
      <c r="AL36" s="970"/>
      <c r="AM36" s="970"/>
      <c r="AN36" s="970"/>
      <c r="AO36" s="970"/>
      <c r="AP36" s="970"/>
      <c r="AQ36" s="970"/>
      <c r="AR36" s="970"/>
      <c r="AS36" s="970"/>
      <c r="AT36" s="970"/>
      <c r="AU36" s="970"/>
      <c r="AV36" s="970"/>
      <c r="AW36" s="970"/>
      <c r="AX36" s="970"/>
      <c r="AY36" s="970"/>
      <c r="AZ36" s="1048"/>
      <c r="BA36" s="1048"/>
      <c r="BB36" s="1048"/>
      <c r="BC36" s="1048"/>
      <c r="BD36" s="1048"/>
      <c r="BE36" s="1040"/>
      <c r="BF36" s="1040"/>
      <c r="BG36" s="1040"/>
      <c r="BH36" s="1040"/>
      <c r="BI36" s="1041"/>
      <c r="BJ36" s="241"/>
      <c r="BK36" s="241"/>
      <c r="BL36" s="241"/>
      <c r="BM36" s="241"/>
      <c r="BN36" s="241"/>
      <c r="BO36" s="253"/>
      <c r="BP36" s="253"/>
      <c r="BQ36" s="250">
        <v>30</v>
      </c>
      <c r="BR36" s="251"/>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5"/>
    </row>
    <row r="37" spans="1:131" s="236" customFormat="1" ht="26.25" customHeight="1" x14ac:dyDescent="0.2">
      <c r="A37" s="254">
        <v>10</v>
      </c>
      <c r="B37" s="1042"/>
      <c r="C37" s="1043"/>
      <c r="D37" s="1043"/>
      <c r="E37" s="1043"/>
      <c r="F37" s="1043"/>
      <c r="G37" s="1043"/>
      <c r="H37" s="1043"/>
      <c r="I37" s="1043"/>
      <c r="J37" s="1043"/>
      <c r="K37" s="1043"/>
      <c r="L37" s="1043"/>
      <c r="M37" s="1043"/>
      <c r="N37" s="1043"/>
      <c r="O37" s="1043"/>
      <c r="P37" s="1044"/>
      <c r="Q37" s="1049"/>
      <c r="R37" s="1046"/>
      <c r="S37" s="1046"/>
      <c r="T37" s="1046"/>
      <c r="U37" s="1046"/>
      <c r="V37" s="1046"/>
      <c r="W37" s="1046"/>
      <c r="X37" s="1046"/>
      <c r="Y37" s="1046"/>
      <c r="Z37" s="1046"/>
      <c r="AA37" s="1046"/>
      <c r="AB37" s="1046"/>
      <c r="AC37" s="1046"/>
      <c r="AD37" s="1046"/>
      <c r="AE37" s="1050"/>
      <c r="AF37" s="1045"/>
      <c r="AG37" s="1046"/>
      <c r="AH37" s="1046"/>
      <c r="AI37" s="1046"/>
      <c r="AJ37" s="1047"/>
      <c r="AK37" s="979"/>
      <c r="AL37" s="970"/>
      <c r="AM37" s="970"/>
      <c r="AN37" s="970"/>
      <c r="AO37" s="970"/>
      <c r="AP37" s="970"/>
      <c r="AQ37" s="970"/>
      <c r="AR37" s="970"/>
      <c r="AS37" s="970"/>
      <c r="AT37" s="970"/>
      <c r="AU37" s="970"/>
      <c r="AV37" s="970"/>
      <c r="AW37" s="970"/>
      <c r="AX37" s="970"/>
      <c r="AY37" s="970"/>
      <c r="AZ37" s="1048"/>
      <c r="BA37" s="1048"/>
      <c r="BB37" s="1048"/>
      <c r="BC37" s="1048"/>
      <c r="BD37" s="1048"/>
      <c r="BE37" s="1040"/>
      <c r="BF37" s="1040"/>
      <c r="BG37" s="1040"/>
      <c r="BH37" s="1040"/>
      <c r="BI37" s="1041"/>
      <c r="BJ37" s="241"/>
      <c r="BK37" s="241"/>
      <c r="BL37" s="241"/>
      <c r="BM37" s="241"/>
      <c r="BN37" s="241"/>
      <c r="BO37" s="253"/>
      <c r="BP37" s="253"/>
      <c r="BQ37" s="250">
        <v>31</v>
      </c>
      <c r="BR37" s="251"/>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5"/>
    </row>
    <row r="38" spans="1:131" s="236" customFormat="1" ht="26.25" customHeight="1" x14ac:dyDescent="0.2">
      <c r="A38" s="254">
        <v>11</v>
      </c>
      <c r="B38" s="1042"/>
      <c r="C38" s="1043"/>
      <c r="D38" s="1043"/>
      <c r="E38" s="1043"/>
      <c r="F38" s="1043"/>
      <c r="G38" s="1043"/>
      <c r="H38" s="1043"/>
      <c r="I38" s="1043"/>
      <c r="J38" s="1043"/>
      <c r="K38" s="1043"/>
      <c r="L38" s="1043"/>
      <c r="M38" s="1043"/>
      <c r="N38" s="1043"/>
      <c r="O38" s="1043"/>
      <c r="P38" s="1044"/>
      <c r="Q38" s="1049"/>
      <c r="R38" s="1046"/>
      <c r="S38" s="1046"/>
      <c r="T38" s="1046"/>
      <c r="U38" s="1046"/>
      <c r="V38" s="1046"/>
      <c r="W38" s="1046"/>
      <c r="X38" s="1046"/>
      <c r="Y38" s="1046"/>
      <c r="Z38" s="1046"/>
      <c r="AA38" s="1046"/>
      <c r="AB38" s="1046"/>
      <c r="AC38" s="1046"/>
      <c r="AD38" s="1046"/>
      <c r="AE38" s="1050"/>
      <c r="AF38" s="1045"/>
      <c r="AG38" s="1046"/>
      <c r="AH38" s="1046"/>
      <c r="AI38" s="1046"/>
      <c r="AJ38" s="1047"/>
      <c r="AK38" s="979"/>
      <c r="AL38" s="970"/>
      <c r="AM38" s="970"/>
      <c r="AN38" s="970"/>
      <c r="AO38" s="970"/>
      <c r="AP38" s="970"/>
      <c r="AQ38" s="970"/>
      <c r="AR38" s="970"/>
      <c r="AS38" s="970"/>
      <c r="AT38" s="970"/>
      <c r="AU38" s="970"/>
      <c r="AV38" s="970"/>
      <c r="AW38" s="970"/>
      <c r="AX38" s="970"/>
      <c r="AY38" s="970"/>
      <c r="AZ38" s="1048"/>
      <c r="BA38" s="1048"/>
      <c r="BB38" s="1048"/>
      <c r="BC38" s="1048"/>
      <c r="BD38" s="1048"/>
      <c r="BE38" s="1040"/>
      <c r="BF38" s="1040"/>
      <c r="BG38" s="1040"/>
      <c r="BH38" s="1040"/>
      <c r="BI38" s="1041"/>
      <c r="BJ38" s="241"/>
      <c r="BK38" s="241"/>
      <c r="BL38" s="241"/>
      <c r="BM38" s="241"/>
      <c r="BN38" s="241"/>
      <c r="BO38" s="253"/>
      <c r="BP38" s="253"/>
      <c r="BQ38" s="250">
        <v>32</v>
      </c>
      <c r="BR38" s="251"/>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5"/>
    </row>
    <row r="39" spans="1:131" s="236" customFormat="1" ht="26.25" customHeight="1" x14ac:dyDescent="0.2">
      <c r="A39" s="254">
        <v>12</v>
      </c>
      <c r="B39" s="1042"/>
      <c r="C39" s="1043"/>
      <c r="D39" s="1043"/>
      <c r="E39" s="1043"/>
      <c r="F39" s="1043"/>
      <c r="G39" s="1043"/>
      <c r="H39" s="1043"/>
      <c r="I39" s="1043"/>
      <c r="J39" s="1043"/>
      <c r="K39" s="1043"/>
      <c r="L39" s="1043"/>
      <c r="M39" s="1043"/>
      <c r="N39" s="1043"/>
      <c r="O39" s="1043"/>
      <c r="P39" s="1044"/>
      <c r="Q39" s="1049"/>
      <c r="R39" s="1046"/>
      <c r="S39" s="1046"/>
      <c r="T39" s="1046"/>
      <c r="U39" s="1046"/>
      <c r="V39" s="1046"/>
      <c r="W39" s="1046"/>
      <c r="X39" s="1046"/>
      <c r="Y39" s="1046"/>
      <c r="Z39" s="1046"/>
      <c r="AA39" s="1046"/>
      <c r="AB39" s="1046"/>
      <c r="AC39" s="1046"/>
      <c r="AD39" s="1046"/>
      <c r="AE39" s="1050"/>
      <c r="AF39" s="1045"/>
      <c r="AG39" s="1046"/>
      <c r="AH39" s="1046"/>
      <c r="AI39" s="1046"/>
      <c r="AJ39" s="1047"/>
      <c r="AK39" s="979"/>
      <c r="AL39" s="970"/>
      <c r="AM39" s="970"/>
      <c r="AN39" s="970"/>
      <c r="AO39" s="970"/>
      <c r="AP39" s="970"/>
      <c r="AQ39" s="970"/>
      <c r="AR39" s="970"/>
      <c r="AS39" s="970"/>
      <c r="AT39" s="970"/>
      <c r="AU39" s="970"/>
      <c r="AV39" s="970"/>
      <c r="AW39" s="970"/>
      <c r="AX39" s="970"/>
      <c r="AY39" s="970"/>
      <c r="AZ39" s="1048"/>
      <c r="BA39" s="1048"/>
      <c r="BB39" s="1048"/>
      <c r="BC39" s="1048"/>
      <c r="BD39" s="1048"/>
      <c r="BE39" s="1040"/>
      <c r="BF39" s="1040"/>
      <c r="BG39" s="1040"/>
      <c r="BH39" s="1040"/>
      <c r="BI39" s="1041"/>
      <c r="BJ39" s="241"/>
      <c r="BK39" s="241"/>
      <c r="BL39" s="241"/>
      <c r="BM39" s="241"/>
      <c r="BN39" s="241"/>
      <c r="BO39" s="253"/>
      <c r="BP39" s="253"/>
      <c r="BQ39" s="250">
        <v>33</v>
      </c>
      <c r="BR39" s="251"/>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5"/>
    </row>
    <row r="40" spans="1:131" s="236" customFormat="1" ht="26.25" customHeight="1" x14ac:dyDescent="0.2">
      <c r="A40" s="249">
        <v>13</v>
      </c>
      <c r="B40" s="1042"/>
      <c r="C40" s="1043"/>
      <c r="D40" s="1043"/>
      <c r="E40" s="1043"/>
      <c r="F40" s="1043"/>
      <c r="G40" s="1043"/>
      <c r="H40" s="1043"/>
      <c r="I40" s="1043"/>
      <c r="J40" s="1043"/>
      <c r="K40" s="1043"/>
      <c r="L40" s="1043"/>
      <c r="M40" s="1043"/>
      <c r="N40" s="1043"/>
      <c r="O40" s="1043"/>
      <c r="P40" s="1044"/>
      <c r="Q40" s="1049"/>
      <c r="R40" s="1046"/>
      <c r="S40" s="1046"/>
      <c r="T40" s="1046"/>
      <c r="U40" s="1046"/>
      <c r="V40" s="1046"/>
      <c r="W40" s="1046"/>
      <c r="X40" s="1046"/>
      <c r="Y40" s="1046"/>
      <c r="Z40" s="1046"/>
      <c r="AA40" s="1046"/>
      <c r="AB40" s="1046"/>
      <c r="AC40" s="1046"/>
      <c r="AD40" s="1046"/>
      <c r="AE40" s="1050"/>
      <c r="AF40" s="1045"/>
      <c r="AG40" s="1046"/>
      <c r="AH40" s="1046"/>
      <c r="AI40" s="1046"/>
      <c r="AJ40" s="1047"/>
      <c r="AK40" s="979"/>
      <c r="AL40" s="970"/>
      <c r="AM40" s="970"/>
      <c r="AN40" s="970"/>
      <c r="AO40" s="970"/>
      <c r="AP40" s="970"/>
      <c r="AQ40" s="970"/>
      <c r="AR40" s="970"/>
      <c r="AS40" s="970"/>
      <c r="AT40" s="970"/>
      <c r="AU40" s="970"/>
      <c r="AV40" s="970"/>
      <c r="AW40" s="970"/>
      <c r="AX40" s="970"/>
      <c r="AY40" s="970"/>
      <c r="AZ40" s="1048"/>
      <c r="BA40" s="1048"/>
      <c r="BB40" s="1048"/>
      <c r="BC40" s="1048"/>
      <c r="BD40" s="1048"/>
      <c r="BE40" s="1040"/>
      <c r="BF40" s="1040"/>
      <c r="BG40" s="1040"/>
      <c r="BH40" s="1040"/>
      <c r="BI40" s="1041"/>
      <c r="BJ40" s="241"/>
      <c r="BK40" s="241"/>
      <c r="BL40" s="241"/>
      <c r="BM40" s="241"/>
      <c r="BN40" s="241"/>
      <c r="BO40" s="253"/>
      <c r="BP40" s="253"/>
      <c r="BQ40" s="250">
        <v>34</v>
      </c>
      <c r="BR40" s="251"/>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5"/>
    </row>
    <row r="41" spans="1:131" s="236" customFormat="1" ht="26.25" customHeight="1" x14ac:dyDescent="0.2">
      <c r="A41" s="249">
        <v>14</v>
      </c>
      <c r="B41" s="1042"/>
      <c r="C41" s="1043"/>
      <c r="D41" s="1043"/>
      <c r="E41" s="1043"/>
      <c r="F41" s="1043"/>
      <c r="G41" s="1043"/>
      <c r="H41" s="1043"/>
      <c r="I41" s="1043"/>
      <c r="J41" s="1043"/>
      <c r="K41" s="1043"/>
      <c r="L41" s="1043"/>
      <c r="M41" s="1043"/>
      <c r="N41" s="1043"/>
      <c r="O41" s="1043"/>
      <c r="P41" s="1044"/>
      <c r="Q41" s="1049"/>
      <c r="R41" s="1046"/>
      <c r="S41" s="1046"/>
      <c r="T41" s="1046"/>
      <c r="U41" s="1046"/>
      <c r="V41" s="1046"/>
      <c r="W41" s="1046"/>
      <c r="X41" s="1046"/>
      <c r="Y41" s="1046"/>
      <c r="Z41" s="1046"/>
      <c r="AA41" s="1046"/>
      <c r="AB41" s="1046"/>
      <c r="AC41" s="1046"/>
      <c r="AD41" s="1046"/>
      <c r="AE41" s="1050"/>
      <c r="AF41" s="1045"/>
      <c r="AG41" s="1046"/>
      <c r="AH41" s="1046"/>
      <c r="AI41" s="1046"/>
      <c r="AJ41" s="1047"/>
      <c r="AK41" s="979"/>
      <c r="AL41" s="970"/>
      <c r="AM41" s="970"/>
      <c r="AN41" s="970"/>
      <c r="AO41" s="970"/>
      <c r="AP41" s="970"/>
      <c r="AQ41" s="970"/>
      <c r="AR41" s="970"/>
      <c r="AS41" s="970"/>
      <c r="AT41" s="970"/>
      <c r="AU41" s="970"/>
      <c r="AV41" s="970"/>
      <c r="AW41" s="970"/>
      <c r="AX41" s="970"/>
      <c r="AY41" s="970"/>
      <c r="AZ41" s="1048"/>
      <c r="BA41" s="1048"/>
      <c r="BB41" s="1048"/>
      <c r="BC41" s="1048"/>
      <c r="BD41" s="1048"/>
      <c r="BE41" s="1040"/>
      <c r="BF41" s="1040"/>
      <c r="BG41" s="1040"/>
      <c r="BH41" s="1040"/>
      <c r="BI41" s="1041"/>
      <c r="BJ41" s="241"/>
      <c r="BK41" s="241"/>
      <c r="BL41" s="241"/>
      <c r="BM41" s="241"/>
      <c r="BN41" s="241"/>
      <c r="BO41" s="253"/>
      <c r="BP41" s="253"/>
      <c r="BQ41" s="250">
        <v>35</v>
      </c>
      <c r="BR41" s="251"/>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5"/>
    </row>
    <row r="42" spans="1:131" s="236" customFormat="1" ht="26.25" customHeight="1" x14ac:dyDescent="0.2">
      <c r="A42" s="249">
        <v>15</v>
      </c>
      <c r="B42" s="1042"/>
      <c r="C42" s="1043"/>
      <c r="D42" s="1043"/>
      <c r="E42" s="1043"/>
      <c r="F42" s="1043"/>
      <c r="G42" s="1043"/>
      <c r="H42" s="1043"/>
      <c r="I42" s="1043"/>
      <c r="J42" s="1043"/>
      <c r="K42" s="1043"/>
      <c r="L42" s="1043"/>
      <c r="M42" s="1043"/>
      <c r="N42" s="1043"/>
      <c r="O42" s="1043"/>
      <c r="P42" s="1044"/>
      <c r="Q42" s="1049"/>
      <c r="R42" s="1046"/>
      <c r="S42" s="1046"/>
      <c r="T42" s="1046"/>
      <c r="U42" s="1046"/>
      <c r="V42" s="1046"/>
      <c r="W42" s="1046"/>
      <c r="X42" s="1046"/>
      <c r="Y42" s="1046"/>
      <c r="Z42" s="1046"/>
      <c r="AA42" s="1046"/>
      <c r="AB42" s="1046"/>
      <c r="AC42" s="1046"/>
      <c r="AD42" s="1046"/>
      <c r="AE42" s="1050"/>
      <c r="AF42" s="1045"/>
      <c r="AG42" s="1046"/>
      <c r="AH42" s="1046"/>
      <c r="AI42" s="1046"/>
      <c r="AJ42" s="1047"/>
      <c r="AK42" s="979"/>
      <c r="AL42" s="970"/>
      <c r="AM42" s="970"/>
      <c r="AN42" s="970"/>
      <c r="AO42" s="970"/>
      <c r="AP42" s="970"/>
      <c r="AQ42" s="970"/>
      <c r="AR42" s="970"/>
      <c r="AS42" s="970"/>
      <c r="AT42" s="970"/>
      <c r="AU42" s="970"/>
      <c r="AV42" s="970"/>
      <c r="AW42" s="970"/>
      <c r="AX42" s="970"/>
      <c r="AY42" s="970"/>
      <c r="AZ42" s="1048"/>
      <c r="BA42" s="1048"/>
      <c r="BB42" s="1048"/>
      <c r="BC42" s="1048"/>
      <c r="BD42" s="1048"/>
      <c r="BE42" s="1040"/>
      <c r="BF42" s="1040"/>
      <c r="BG42" s="1040"/>
      <c r="BH42" s="1040"/>
      <c r="BI42" s="1041"/>
      <c r="BJ42" s="241"/>
      <c r="BK42" s="241"/>
      <c r="BL42" s="241"/>
      <c r="BM42" s="241"/>
      <c r="BN42" s="241"/>
      <c r="BO42" s="253"/>
      <c r="BP42" s="253"/>
      <c r="BQ42" s="250">
        <v>36</v>
      </c>
      <c r="BR42" s="251"/>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5"/>
    </row>
    <row r="43" spans="1:131" s="236" customFormat="1" ht="26.25" customHeight="1" x14ac:dyDescent="0.2">
      <c r="A43" s="249">
        <v>16</v>
      </c>
      <c r="B43" s="1042"/>
      <c r="C43" s="1043"/>
      <c r="D43" s="1043"/>
      <c r="E43" s="1043"/>
      <c r="F43" s="1043"/>
      <c r="G43" s="1043"/>
      <c r="H43" s="1043"/>
      <c r="I43" s="1043"/>
      <c r="J43" s="1043"/>
      <c r="K43" s="1043"/>
      <c r="L43" s="1043"/>
      <c r="M43" s="1043"/>
      <c r="N43" s="1043"/>
      <c r="O43" s="1043"/>
      <c r="P43" s="1044"/>
      <c r="Q43" s="1049"/>
      <c r="R43" s="1046"/>
      <c r="S43" s="1046"/>
      <c r="T43" s="1046"/>
      <c r="U43" s="1046"/>
      <c r="V43" s="1046"/>
      <c r="W43" s="1046"/>
      <c r="X43" s="1046"/>
      <c r="Y43" s="1046"/>
      <c r="Z43" s="1046"/>
      <c r="AA43" s="1046"/>
      <c r="AB43" s="1046"/>
      <c r="AC43" s="1046"/>
      <c r="AD43" s="1046"/>
      <c r="AE43" s="1050"/>
      <c r="AF43" s="1045"/>
      <c r="AG43" s="1046"/>
      <c r="AH43" s="1046"/>
      <c r="AI43" s="1046"/>
      <c r="AJ43" s="1047"/>
      <c r="AK43" s="979"/>
      <c r="AL43" s="970"/>
      <c r="AM43" s="970"/>
      <c r="AN43" s="970"/>
      <c r="AO43" s="970"/>
      <c r="AP43" s="970"/>
      <c r="AQ43" s="970"/>
      <c r="AR43" s="970"/>
      <c r="AS43" s="970"/>
      <c r="AT43" s="970"/>
      <c r="AU43" s="970"/>
      <c r="AV43" s="970"/>
      <c r="AW43" s="970"/>
      <c r="AX43" s="970"/>
      <c r="AY43" s="970"/>
      <c r="AZ43" s="1048"/>
      <c r="BA43" s="1048"/>
      <c r="BB43" s="1048"/>
      <c r="BC43" s="1048"/>
      <c r="BD43" s="1048"/>
      <c r="BE43" s="1040"/>
      <c r="BF43" s="1040"/>
      <c r="BG43" s="1040"/>
      <c r="BH43" s="1040"/>
      <c r="BI43" s="1041"/>
      <c r="BJ43" s="241"/>
      <c r="BK43" s="241"/>
      <c r="BL43" s="241"/>
      <c r="BM43" s="241"/>
      <c r="BN43" s="241"/>
      <c r="BO43" s="253"/>
      <c r="BP43" s="253"/>
      <c r="BQ43" s="250">
        <v>37</v>
      </c>
      <c r="BR43" s="251"/>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5"/>
    </row>
    <row r="44" spans="1:131" s="236" customFormat="1" ht="26.25" customHeight="1" x14ac:dyDescent="0.2">
      <c r="A44" s="249">
        <v>17</v>
      </c>
      <c r="B44" s="1042"/>
      <c r="C44" s="1043"/>
      <c r="D44" s="1043"/>
      <c r="E44" s="1043"/>
      <c r="F44" s="1043"/>
      <c r="G44" s="1043"/>
      <c r="H44" s="1043"/>
      <c r="I44" s="1043"/>
      <c r="J44" s="1043"/>
      <c r="K44" s="1043"/>
      <c r="L44" s="1043"/>
      <c r="M44" s="1043"/>
      <c r="N44" s="1043"/>
      <c r="O44" s="1043"/>
      <c r="P44" s="1044"/>
      <c r="Q44" s="1049"/>
      <c r="R44" s="1046"/>
      <c r="S44" s="1046"/>
      <c r="T44" s="1046"/>
      <c r="U44" s="1046"/>
      <c r="V44" s="1046"/>
      <c r="W44" s="1046"/>
      <c r="X44" s="1046"/>
      <c r="Y44" s="1046"/>
      <c r="Z44" s="1046"/>
      <c r="AA44" s="1046"/>
      <c r="AB44" s="1046"/>
      <c r="AC44" s="1046"/>
      <c r="AD44" s="1046"/>
      <c r="AE44" s="1050"/>
      <c r="AF44" s="1045"/>
      <c r="AG44" s="1046"/>
      <c r="AH44" s="1046"/>
      <c r="AI44" s="1046"/>
      <c r="AJ44" s="1047"/>
      <c r="AK44" s="979"/>
      <c r="AL44" s="970"/>
      <c r="AM44" s="970"/>
      <c r="AN44" s="970"/>
      <c r="AO44" s="970"/>
      <c r="AP44" s="970"/>
      <c r="AQ44" s="970"/>
      <c r="AR44" s="970"/>
      <c r="AS44" s="970"/>
      <c r="AT44" s="970"/>
      <c r="AU44" s="970"/>
      <c r="AV44" s="970"/>
      <c r="AW44" s="970"/>
      <c r="AX44" s="970"/>
      <c r="AY44" s="970"/>
      <c r="AZ44" s="1048"/>
      <c r="BA44" s="1048"/>
      <c r="BB44" s="1048"/>
      <c r="BC44" s="1048"/>
      <c r="BD44" s="1048"/>
      <c r="BE44" s="1040"/>
      <c r="BF44" s="1040"/>
      <c r="BG44" s="1040"/>
      <c r="BH44" s="1040"/>
      <c r="BI44" s="1041"/>
      <c r="BJ44" s="241"/>
      <c r="BK44" s="241"/>
      <c r="BL44" s="241"/>
      <c r="BM44" s="241"/>
      <c r="BN44" s="241"/>
      <c r="BO44" s="253"/>
      <c r="BP44" s="253"/>
      <c r="BQ44" s="250">
        <v>38</v>
      </c>
      <c r="BR44" s="251"/>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5"/>
    </row>
    <row r="45" spans="1:131" s="236" customFormat="1" ht="26.25" customHeight="1" x14ac:dyDescent="0.2">
      <c r="A45" s="249">
        <v>18</v>
      </c>
      <c r="B45" s="1042"/>
      <c r="C45" s="1043"/>
      <c r="D45" s="1043"/>
      <c r="E45" s="1043"/>
      <c r="F45" s="1043"/>
      <c r="G45" s="1043"/>
      <c r="H45" s="1043"/>
      <c r="I45" s="1043"/>
      <c r="J45" s="1043"/>
      <c r="K45" s="1043"/>
      <c r="L45" s="1043"/>
      <c r="M45" s="1043"/>
      <c r="N45" s="1043"/>
      <c r="O45" s="1043"/>
      <c r="P45" s="1044"/>
      <c r="Q45" s="1049"/>
      <c r="R45" s="1046"/>
      <c r="S45" s="1046"/>
      <c r="T45" s="1046"/>
      <c r="U45" s="1046"/>
      <c r="V45" s="1046"/>
      <c r="W45" s="1046"/>
      <c r="X45" s="1046"/>
      <c r="Y45" s="1046"/>
      <c r="Z45" s="1046"/>
      <c r="AA45" s="1046"/>
      <c r="AB45" s="1046"/>
      <c r="AC45" s="1046"/>
      <c r="AD45" s="1046"/>
      <c r="AE45" s="1050"/>
      <c r="AF45" s="1045"/>
      <c r="AG45" s="1046"/>
      <c r="AH45" s="1046"/>
      <c r="AI45" s="1046"/>
      <c r="AJ45" s="1047"/>
      <c r="AK45" s="979"/>
      <c r="AL45" s="970"/>
      <c r="AM45" s="970"/>
      <c r="AN45" s="970"/>
      <c r="AO45" s="970"/>
      <c r="AP45" s="970"/>
      <c r="AQ45" s="970"/>
      <c r="AR45" s="970"/>
      <c r="AS45" s="970"/>
      <c r="AT45" s="970"/>
      <c r="AU45" s="970"/>
      <c r="AV45" s="970"/>
      <c r="AW45" s="970"/>
      <c r="AX45" s="970"/>
      <c r="AY45" s="970"/>
      <c r="AZ45" s="1048"/>
      <c r="BA45" s="1048"/>
      <c r="BB45" s="1048"/>
      <c r="BC45" s="1048"/>
      <c r="BD45" s="1048"/>
      <c r="BE45" s="1040"/>
      <c r="BF45" s="1040"/>
      <c r="BG45" s="1040"/>
      <c r="BH45" s="1040"/>
      <c r="BI45" s="1041"/>
      <c r="BJ45" s="241"/>
      <c r="BK45" s="241"/>
      <c r="BL45" s="241"/>
      <c r="BM45" s="241"/>
      <c r="BN45" s="241"/>
      <c r="BO45" s="253"/>
      <c r="BP45" s="253"/>
      <c r="BQ45" s="250">
        <v>39</v>
      </c>
      <c r="BR45" s="251"/>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5"/>
    </row>
    <row r="46" spans="1:131" s="236" customFormat="1" ht="26.25" customHeight="1" x14ac:dyDescent="0.2">
      <c r="A46" s="249">
        <v>19</v>
      </c>
      <c r="B46" s="1042"/>
      <c r="C46" s="1043"/>
      <c r="D46" s="1043"/>
      <c r="E46" s="1043"/>
      <c r="F46" s="1043"/>
      <c r="G46" s="1043"/>
      <c r="H46" s="1043"/>
      <c r="I46" s="1043"/>
      <c r="J46" s="1043"/>
      <c r="K46" s="1043"/>
      <c r="L46" s="1043"/>
      <c r="M46" s="1043"/>
      <c r="N46" s="1043"/>
      <c r="O46" s="1043"/>
      <c r="P46" s="1044"/>
      <c r="Q46" s="1049"/>
      <c r="R46" s="1046"/>
      <c r="S46" s="1046"/>
      <c r="T46" s="1046"/>
      <c r="U46" s="1046"/>
      <c r="V46" s="1046"/>
      <c r="W46" s="1046"/>
      <c r="X46" s="1046"/>
      <c r="Y46" s="1046"/>
      <c r="Z46" s="1046"/>
      <c r="AA46" s="1046"/>
      <c r="AB46" s="1046"/>
      <c r="AC46" s="1046"/>
      <c r="AD46" s="1046"/>
      <c r="AE46" s="1050"/>
      <c r="AF46" s="1045"/>
      <c r="AG46" s="1046"/>
      <c r="AH46" s="1046"/>
      <c r="AI46" s="1046"/>
      <c r="AJ46" s="1047"/>
      <c r="AK46" s="979"/>
      <c r="AL46" s="970"/>
      <c r="AM46" s="970"/>
      <c r="AN46" s="970"/>
      <c r="AO46" s="970"/>
      <c r="AP46" s="970"/>
      <c r="AQ46" s="970"/>
      <c r="AR46" s="970"/>
      <c r="AS46" s="970"/>
      <c r="AT46" s="970"/>
      <c r="AU46" s="970"/>
      <c r="AV46" s="970"/>
      <c r="AW46" s="970"/>
      <c r="AX46" s="970"/>
      <c r="AY46" s="970"/>
      <c r="AZ46" s="1048"/>
      <c r="BA46" s="1048"/>
      <c r="BB46" s="1048"/>
      <c r="BC46" s="1048"/>
      <c r="BD46" s="1048"/>
      <c r="BE46" s="1040"/>
      <c r="BF46" s="1040"/>
      <c r="BG46" s="1040"/>
      <c r="BH46" s="1040"/>
      <c r="BI46" s="1041"/>
      <c r="BJ46" s="241"/>
      <c r="BK46" s="241"/>
      <c r="BL46" s="241"/>
      <c r="BM46" s="241"/>
      <c r="BN46" s="241"/>
      <c r="BO46" s="253"/>
      <c r="BP46" s="253"/>
      <c r="BQ46" s="250">
        <v>40</v>
      </c>
      <c r="BR46" s="251"/>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5"/>
    </row>
    <row r="47" spans="1:131" s="236" customFormat="1" ht="26.25" customHeight="1" x14ac:dyDescent="0.2">
      <c r="A47" s="249">
        <v>20</v>
      </c>
      <c r="B47" s="1042"/>
      <c r="C47" s="1043"/>
      <c r="D47" s="1043"/>
      <c r="E47" s="1043"/>
      <c r="F47" s="1043"/>
      <c r="G47" s="1043"/>
      <c r="H47" s="1043"/>
      <c r="I47" s="1043"/>
      <c r="J47" s="1043"/>
      <c r="K47" s="1043"/>
      <c r="L47" s="1043"/>
      <c r="M47" s="1043"/>
      <c r="N47" s="1043"/>
      <c r="O47" s="1043"/>
      <c r="P47" s="1044"/>
      <c r="Q47" s="1049"/>
      <c r="R47" s="1046"/>
      <c r="S47" s="1046"/>
      <c r="T47" s="1046"/>
      <c r="U47" s="1046"/>
      <c r="V47" s="1046"/>
      <c r="W47" s="1046"/>
      <c r="X47" s="1046"/>
      <c r="Y47" s="1046"/>
      <c r="Z47" s="1046"/>
      <c r="AA47" s="1046"/>
      <c r="AB47" s="1046"/>
      <c r="AC47" s="1046"/>
      <c r="AD47" s="1046"/>
      <c r="AE47" s="1050"/>
      <c r="AF47" s="1045"/>
      <c r="AG47" s="1046"/>
      <c r="AH47" s="1046"/>
      <c r="AI47" s="1046"/>
      <c r="AJ47" s="1047"/>
      <c r="AK47" s="979"/>
      <c r="AL47" s="970"/>
      <c r="AM47" s="970"/>
      <c r="AN47" s="970"/>
      <c r="AO47" s="970"/>
      <c r="AP47" s="970"/>
      <c r="AQ47" s="970"/>
      <c r="AR47" s="970"/>
      <c r="AS47" s="970"/>
      <c r="AT47" s="970"/>
      <c r="AU47" s="970"/>
      <c r="AV47" s="970"/>
      <c r="AW47" s="970"/>
      <c r="AX47" s="970"/>
      <c r="AY47" s="970"/>
      <c r="AZ47" s="1048"/>
      <c r="BA47" s="1048"/>
      <c r="BB47" s="1048"/>
      <c r="BC47" s="1048"/>
      <c r="BD47" s="1048"/>
      <c r="BE47" s="1040"/>
      <c r="BF47" s="1040"/>
      <c r="BG47" s="1040"/>
      <c r="BH47" s="1040"/>
      <c r="BI47" s="1041"/>
      <c r="BJ47" s="241"/>
      <c r="BK47" s="241"/>
      <c r="BL47" s="241"/>
      <c r="BM47" s="241"/>
      <c r="BN47" s="241"/>
      <c r="BO47" s="253"/>
      <c r="BP47" s="253"/>
      <c r="BQ47" s="250">
        <v>41</v>
      </c>
      <c r="BR47" s="251"/>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5"/>
    </row>
    <row r="48" spans="1:131" s="236" customFormat="1" ht="26.25" customHeight="1" x14ac:dyDescent="0.2">
      <c r="A48" s="249">
        <v>21</v>
      </c>
      <c r="B48" s="1042"/>
      <c r="C48" s="1043"/>
      <c r="D48" s="1043"/>
      <c r="E48" s="1043"/>
      <c r="F48" s="1043"/>
      <c r="G48" s="1043"/>
      <c r="H48" s="1043"/>
      <c r="I48" s="1043"/>
      <c r="J48" s="1043"/>
      <c r="K48" s="1043"/>
      <c r="L48" s="1043"/>
      <c r="M48" s="1043"/>
      <c r="N48" s="1043"/>
      <c r="O48" s="1043"/>
      <c r="P48" s="1044"/>
      <c r="Q48" s="1049"/>
      <c r="R48" s="1046"/>
      <c r="S48" s="1046"/>
      <c r="T48" s="1046"/>
      <c r="U48" s="1046"/>
      <c r="V48" s="1046"/>
      <c r="W48" s="1046"/>
      <c r="X48" s="1046"/>
      <c r="Y48" s="1046"/>
      <c r="Z48" s="1046"/>
      <c r="AA48" s="1046"/>
      <c r="AB48" s="1046"/>
      <c r="AC48" s="1046"/>
      <c r="AD48" s="1046"/>
      <c r="AE48" s="1050"/>
      <c r="AF48" s="1045"/>
      <c r="AG48" s="1046"/>
      <c r="AH48" s="1046"/>
      <c r="AI48" s="1046"/>
      <c r="AJ48" s="1047"/>
      <c r="AK48" s="979"/>
      <c r="AL48" s="970"/>
      <c r="AM48" s="970"/>
      <c r="AN48" s="970"/>
      <c r="AO48" s="970"/>
      <c r="AP48" s="970"/>
      <c r="AQ48" s="970"/>
      <c r="AR48" s="970"/>
      <c r="AS48" s="970"/>
      <c r="AT48" s="970"/>
      <c r="AU48" s="970"/>
      <c r="AV48" s="970"/>
      <c r="AW48" s="970"/>
      <c r="AX48" s="970"/>
      <c r="AY48" s="970"/>
      <c r="AZ48" s="1048"/>
      <c r="BA48" s="1048"/>
      <c r="BB48" s="1048"/>
      <c r="BC48" s="1048"/>
      <c r="BD48" s="1048"/>
      <c r="BE48" s="1040"/>
      <c r="BF48" s="1040"/>
      <c r="BG48" s="1040"/>
      <c r="BH48" s="1040"/>
      <c r="BI48" s="1041"/>
      <c r="BJ48" s="241"/>
      <c r="BK48" s="241"/>
      <c r="BL48" s="241"/>
      <c r="BM48" s="241"/>
      <c r="BN48" s="241"/>
      <c r="BO48" s="253"/>
      <c r="BP48" s="253"/>
      <c r="BQ48" s="250">
        <v>42</v>
      </c>
      <c r="BR48" s="251"/>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5"/>
    </row>
    <row r="49" spans="1:131" s="236" customFormat="1" ht="26.25" customHeight="1" x14ac:dyDescent="0.2">
      <c r="A49" s="249">
        <v>22</v>
      </c>
      <c r="B49" s="1042"/>
      <c r="C49" s="1043"/>
      <c r="D49" s="1043"/>
      <c r="E49" s="1043"/>
      <c r="F49" s="1043"/>
      <c r="G49" s="1043"/>
      <c r="H49" s="1043"/>
      <c r="I49" s="1043"/>
      <c r="J49" s="1043"/>
      <c r="K49" s="1043"/>
      <c r="L49" s="1043"/>
      <c r="M49" s="1043"/>
      <c r="N49" s="1043"/>
      <c r="O49" s="1043"/>
      <c r="P49" s="1044"/>
      <c r="Q49" s="1049"/>
      <c r="R49" s="1046"/>
      <c r="S49" s="1046"/>
      <c r="T49" s="1046"/>
      <c r="U49" s="1046"/>
      <c r="V49" s="1046"/>
      <c r="W49" s="1046"/>
      <c r="X49" s="1046"/>
      <c r="Y49" s="1046"/>
      <c r="Z49" s="1046"/>
      <c r="AA49" s="1046"/>
      <c r="AB49" s="1046"/>
      <c r="AC49" s="1046"/>
      <c r="AD49" s="1046"/>
      <c r="AE49" s="1050"/>
      <c r="AF49" s="1045"/>
      <c r="AG49" s="1046"/>
      <c r="AH49" s="1046"/>
      <c r="AI49" s="1046"/>
      <c r="AJ49" s="1047"/>
      <c r="AK49" s="979"/>
      <c r="AL49" s="970"/>
      <c r="AM49" s="970"/>
      <c r="AN49" s="970"/>
      <c r="AO49" s="970"/>
      <c r="AP49" s="970"/>
      <c r="AQ49" s="970"/>
      <c r="AR49" s="970"/>
      <c r="AS49" s="970"/>
      <c r="AT49" s="970"/>
      <c r="AU49" s="970"/>
      <c r="AV49" s="970"/>
      <c r="AW49" s="970"/>
      <c r="AX49" s="970"/>
      <c r="AY49" s="970"/>
      <c r="AZ49" s="1048"/>
      <c r="BA49" s="1048"/>
      <c r="BB49" s="1048"/>
      <c r="BC49" s="1048"/>
      <c r="BD49" s="1048"/>
      <c r="BE49" s="1040"/>
      <c r="BF49" s="1040"/>
      <c r="BG49" s="1040"/>
      <c r="BH49" s="1040"/>
      <c r="BI49" s="1041"/>
      <c r="BJ49" s="241"/>
      <c r="BK49" s="241"/>
      <c r="BL49" s="241"/>
      <c r="BM49" s="241"/>
      <c r="BN49" s="241"/>
      <c r="BO49" s="253"/>
      <c r="BP49" s="253"/>
      <c r="BQ49" s="250">
        <v>43</v>
      </c>
      <c r="BR49" s="251"/>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5"/>
    </row>
    <row r="50" spans="1:131" s="236" customFormat="1" ht="26.25" customHeight="1" x14ac:dyDescent="0.2">
      <c r="A50" s="249">
        <v>23</v>
      </c>
      <c r="B50" s="1042"/>
      <c r="C50" s="1043"/>
      <c r="D50" s="1043"/>
      <c r="E50" s="1043"/>
      <c r="F50" s="1043"/>
      <c r="G50" s="1043"/>
      <c r="H50" s="1043"/>
      <c r="I50" s="1043"/>
      <c r="J50" s="1043"/>
      <c r="K50" s="1043"/>
      <c r="L50" s="1043"/>
      <c r="M50" s="1043"/>
      <c r="N50" s="1043"/>
      <c r="O50" s="1043"/>
      <c r="P50" s="1044"/>
      <c r="Q50" s="1038"/>
      <c r="R50" s="1019"/>
      <c r="S50" s="1019"/>
      <c r="T50" s="1019"/>
      <c r="U50" s="1019"/>
      <c r="V50" s="1019"/>
      <c r="W50" s="1019"/>
      <c r="X50" s="1019"/>
      <c r="Y50" s="1019"/>
      <c r="Z50" s="1019"/>
      <c r="AA50" s="1019"/>
      <c r="AB50" s="1019"/>
      <c r="AC50" s="1019"/>
      <c r="AD50" s="1019"/>
      <c r="AE50" s="1039"/>
      <c r="AF50" s="1045"/>
      <c r="AG50" s="1046"/>
      <c r="AH50" s="1046"/>
      <c r="AI50" s="1046"/>
      <c r="AJ50" s="1047"/>
      <c r="AK50" s="1021"/>
      <c r="AL50" s="1019"/>
      <c r="AM50" s="1019"/>
      <c r="AN50" s="1019"/>
      <c r="AO50" s="1019"/>
      <c r="AP50" s="1019"/>
      <c r="AQ50" s="1019"/>
      <c r="AR50" s="1019"/>
      <c r="AS50" s="1019"/>
      <c r="AT50" s="1019"/>
      <c r="AU50" s="1019"/>
      <c r="AV50" s="1019"/>
      <c r="AW50" s="1019"/>
      <c r="AX50" s="1019"/>
      <c r="AY50" s="1019"/>
      <c r="AZ50" s="1022"/>
      <c r="BA50" s="1022"/>
      <c r="BB50" s="1022"/>
      <c r="BC50" s="1022"/>
      <c r="BD50" s="1022"/>
      <c r="BE50" s="1040"/>
      <c r="BF50" s="1040"/>
      <c r="BG50" s="1040"/>
      <c r="BH50" s="1040"/>
      <c r="BI50" s="1041"/>
      <c r="BJ50" s="241"/>
      <c r="BK50" s="241"/>
      <c r="BL50" s="241"/>
      <c r="BM50" s="241"/>
      <c r="BN50" s="241"/>
      <c r="BO50" s="253"/>
      <c r="BP50" s="253"/>
      <c r="BQ50" s="250">
        <v>44</v>
      </c>
      <c r="BR50" s="251"/>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5"/>
    </row>
    <row r="51" spans="1:131" s="236" customFormat="1" ht="26.25" customHeight="1" x14ac:dyDescent="0.2">
      <c r="A51" s="249">
        <v>24</v>
      </c>
      <c r="B51" s="1042"/>
      <c r="C51" s="1043"/>
      <c r="D51" s="1043"/>
      <c r="E51" s="1043"/>
      <c r="F51" s="1043"/>
      <c r="G51" s="1043"/>
      <c r="H51" s="1043"/>
      <c r="I51" s="1043"/>
      <c r="J51" s="1043"/>
      <c r="K51" s="1043"/>
      <c r="L51" s="1043"/>
      <c r="M51" s="1043"/>
      <c r="N51" s="1043"/>
      <c r="O51" s="1043"/>
      <c r="P51" s="1044"/>
      <c r="Q51" s="1038"/>
      <c r="R51" s="1019"/>
      <c r="S51" s="1019"/>
      <c r="T51" s="1019"/>
      <c r="U51" s="1019"/>
      <c r="V51" s="1019"/>
      <c r="W51" s="1019"/>
      <c r="X51" s="1019"/>
      <c r="Y51" s="1019"/>
      <c r="Z51" s="1019"/>
      <c r="AA51" s="1019"/>
      <c r="AB51" s="1019"/>
      <c r="AC51" s="1019"/>
      <c r="AD51" s="1019"/>
      <c r="AE51" s="1039"/>
      <c r="AF51" s="1045"/>
      <c r="AG51" s="1046"/>
      <c r="AH51" s="1046"/>
      <c r="AI51" s="1046"/>
      <c r="AJ51" s="1047"/>
      <c r="AK51" s="1021"/>
      <c r="AL51" s="1019"/>
      <c r="AM51" s="1019"/>
      <c r="AN51" s="1019"/>
      <c r="AO51" s="1019"/>
      <c r="AP51" s="1019"/>
      <c r="AQ51" s="1019"/>
      <c r="AR51" s="1019"/>
      <c r="AS51" s="1019"/>
      <c r="AT51" s="1019"/>
      <c r="AU51" s="1019"/>
      <c r="AV51" s="1019"/>
      <c r="AW51" s="1019"/>
      <c r="AX51" s="1019"/>
      <c r="AY51" s="1019"/>
      <c r="AZ51" s="1022"/>
      <c r="BA51" s="1022"/>
      <c r="BB51" s="1022"/>
      <c r="BC51" s="1022"/>
      <c r="BD51" s="1022"/>
      <c r="BE51" s="1040"/>
      <c r="BF51" s="1040"/>
      <c r="BG51" s="1040"/>
      <c r="BH51" s="1040"/>
      <c r="BI51" s="1041"/>
      <c r="BJ51" s="241"/>
      <c r="BK51" s="241"/>
      <c r="BL51" s="241"/>
      <c r="BM51" s="241"/>
      <c r="BN51" s="241"/>
      <c r="BO51" s="253"/>
      <c r="BP51" s="253"/>
      <c r="BQ51" s="250">
        <v>45</v>
      </c>
      <c r="BR51" s="251"/>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5"/>
    </row>
    <row r="52" spans="1:131" s="236" customFormat="1" ht="26.25" customHeight="1" x14ac:dyDescent="0.2">
      <c r="A52" s="249">
        <v>25</v>
      </c>
      <c r="B52" s="1042"/>
      <c r="C52" s="1043"/>
      <c r="D52" s="1043"/>
      <c r="E52" s="1043"/>
      <c r="F52" s="1043"/>
      <c r="G52" s="1043"/>
      <c r="H52" s="1043"/>
      <c r="I52" s="1043"/>
      <c r="J52" s="1043"/>
      <c r="K52" s="1043"/>
      <c r="L52" s="1043"/>
      <c r="M52" s="1043"/>
      <c r="N52" s="1043"/>
      <c r="O52" s="1043"/>
      <c r="P52" s="1044"/>
      <c r="Q52" s="1038"/>
      <c r="R52" s="1019"/>
      <c r="S52" s="1019"/>
      <c r="T52" s="1019"/>
      <c r="U52" s="1019"/>
      <c r="V52" s="1019"/>
      <c r="W52" s="1019"/>
      <c r="X52" s="1019"/>
      <c r="Y52" s="1019"/>
      <c r="Z52" s="1019"/>
      <c r="AA52" s="1019"/>
      <c r="AB52" s="1019"/>
      <c r="AC52" s="1019"/>
      <c r="AD52" s="1019"/>
      <c r="AE52" s="1039"/>
      <c r="AF52" s="1045"/>
      <c r="AG52" s="1046"/>
      <c r="AH52" s="1046"/>
      <c r="AI52" s="1046"/>
      <c r="AJ52" s="1047"/>
      <c r="AK52" s="1021"/>
      <c r="AL52" s="1019"/>
      <c r="AM52" s="1019"/>
      <c r="AN52" s="1019"/>
      <c r="AO52" s="1019"/>
      <c r="AP52" s="1019"/>
      <c r="AQ52" s="1019"/>
      <c r="AR52" s="1019"/>
      <c r="AS52" s="1019"/>
      <c r="AT52" s="1019"/>
      <c r="AU52" s="1019"/>
      <c r="AV52" s="1019"/>
      <c r="AW52" s="1019"/>
      <c r="AX52" s="1019"/>
      <c r="AY52" s="1019"/>
      <c r="AZ52" s="1022"/>
      <c r="BA52" s="1022"/>
      <c r="BB52" s="1022"/>
      <c r="BC52" s="1022"/>
      <c r="BD52" s="1022"/>
      <c r="BE52" s="1040"/>
      <c r="BF52" s="1040"/>
      <c r="BG52" s="1040"/>
      <c r="BH52" s="1040"/>
      <c r="BI52" s="1041"/>
      <c r="BJ52" s="241"/>
      <c r="BK52" s="241"/>
      <c r="BL52" s="241"/>
      <c r="BM52" s="241"/>
      <c r="BN52" s="241"/>
      <c r="BO52" s="253"/>
      <c r="BP52" s="253"/>
      <c r="BQ52" s="250">
        <v>46</v>
      </c>
      <c r="BR52" s="251"/>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5"/>
    </row>
    <row r="53" spans="1:131" s="236" customFormat="1" ht="26.25" customHeight="1" x14ac:dyDescent="0.2">
      <c r="A53" s="249">
        <v>26</v>
      </c>
      <c r="B53" s="1042"/>
      <c r="C53" s="1043"/>
      <c r="D53" s="1043"/>
      <c r="E53" s="1043"/>
      <c r="F53" s="1043"/>
      <c r="G53" s="1043"/>
      <c r="H53" s="1043"/>
      <c r="I53" s="1043"/>
      <c r="J53" s="1043"/>
      <c r="K53" s="1043"/>
      <c r="L53" s="1043"/>
      <c r="M53" s="1043"/>
      <c r="N53" s="1043"/>
      <c r="O53" s="1043"/>
      <c r="P53" s="1044"/>
      <c r="Q53" s="1038"/>
      <c r="R53" s="1019"/>
      <c r="S53" s="1019"/>
      <c r="T53" s="1019"/>
      <c r="U53" s="1019"/>
      <c r="V53" s="1019"/>
      <c r="W53" s="1019"/>
      <c r="X53" s="1019"/>
      <c r="Y53" s="1019"/>
      <c r="Z53" s="1019"/>
      <c r="AA53" s="1019"/>
      <c r="AB53" s="1019"/>
      <c r="AC53" s="1019"/>
      <c r="AD53" s="1019"/>
      <c r="AE53" s="1039"/>
      <c r="AF53" s="1045"/>
      <c r="AG53" s="1046"/>
      <c r="AH53" s="1046"/>
      <c r="AI53" s="1046"/>
      <c r="AJ53" s="1047"/>
      <c r="AK53" s="1021"/>
      <c r="AL53" s="1019"/>
      <c r="AM53" s="1019"/>
      <c r="AN53" s="1019"/>
      <c r="AO53" s="1019"/>
      <c r="AP53" s="1019"/>
      <c r="AQ53" s="1019"/>
      <c r="AR53" s="1019"/>
      <c r="AS53" s="1019"/>
      <c r="AT53" s="1019"/>
      <c r="AU53" s="1019"/>
      <c r="AV53" s="1019"/>
      <c r="AW53" s="1019"/>
      <c r="AX53" s="1019"/>
      <c r="AY53" s="1019"/>
      <c r="AZ53" s="1022"/>
      <c r="BA53" s="1022"/>
      <c r="BB53" s="1022"/>
      <c r="BC53" s="1022"/>
      <c r="BD53" s="1022"/>
      <c r="BE53" s="1040"/>
      <c r="BF53" s="1040"/>
      <c r="BG53" s="1040"/>
      <c r="BH53" s="1040"/>
      <c r="BI53" s="1041"/>
      <c r="BJ53" s="241"/>
      <c r="BK53" s="241"/>
      <c r="BL53" s="241"/>
      <c r="BM53" s="241"/>
      <c r="BN53" s="241"/>
      <c r="BO53" s="253"/>
      <c r="BP53" s="253"/>
      <c r="BQ53" s="250">
        <v>47</v>
      </c>
      <c r="BR53" s="251"/>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5"/>
    </row>
    <row r="54" spans="1:131" s="236" customFormat="1" ht="26.25" customHeight="1" x14ac:dyDescent="0.2">
      <c r="A54" s="249">
        <v>27</v>
      </c>
      <c r="B54" s="1042"/>
      <c r="C54" s="1043"/>
      <c r="D54" s="1043"/>
      <c r="E54" s="1043"/>
      <c r="F54" s="1043"/>
      <c r="G54" s="1043"/>
      <c r="H54" s="1043"/>
      <c r="I54" s="1043"/>
      <c r="J54" s="1043"/>
      <c r="K54" s="1043"/>
      <c r="L54" s="1043"/>
      <c r="M54" s="1043"/>
      <c r="N54" s="1043"/>
      <c r="O54" s="1043"/>
      <c r="P54" s="1044"/>
      <c r="Q54" s="1038"/>
      <c r="R54" s="1019"/>
      <c r="S54" s="1019"/>
      <c r="T54" s="1019"/>
      <c r="U54" s="1019"/>
      <c r="V54" s="1019"/>
      <c r="W54" s="1019"/>
      <c r="X54" s="1019"/>
      <c r="Y54" s="1019"/>
      <c r="Z54" s="1019"/>
      <c r="AA54" s="1019"/>
      <c r="AB54" s="1019"/>
      <c r="AC54" s="1019"/>
      <c r="AD54" s="1019"/>
      <c r="AE54" s="1039"/>
      <c r="AF54" s="1045"/>
      <c r="AG54" s="1046"/>
      <c r="AH54" s="1046"/>
      <c r="AI54" s="1046"/>
      <c r="AJ54" s="1047"/>
      <c r="AK54" s="1021"/>
      <c r="AL54" s="1019"/>
      <c r="AM54" s="1019"/>
      <c r="AN54" s="1019"/>
      <c r="AO54" s="1019"/>
      <c r="AP54" s="1019"/>
      <c r="AQ54" s="1019"/>
      <c r="AR54" s="1019"/>
      <c r="AS54" s="1019"/>
      <c r="AT54" s="1019"/>
      <c r="AU54" s="1019"/>
      <c r="AV54" s="1019"/>
      <c r="AW54" s="1019"/>
      <c r="AX54" s="1019"/>
      <c r="AY54" s="1019"/>
      <c r="AZ54" s="1022"/>
      <c r="BA54" s="1022"/>
      <c r="BB54" s="1022"/>
      <c r="BC54" s="1022"/>
      <c r="BD54" s="1022"/>
      <c r="BE54" s="1040"/>
      <c r="BF54" s="1040"/>
      <c r="BG54" s="1040"/>
      <c r="BH54" s="1040"/>
      <c r="BI54" s="1041"/>
      <c r="BJ54" s="241"/>
      <c r="BK54" s="241"/>
      <c r="BL54" s="241"/>
      <c r="BM54" s="241"/>
      <c r="BN54" s="241"/>
      <c r="BO54" s="253"/>
      <c r="BP54" s="253"/>
      <c r="BQ54" s="250">
        <v>48</v>
      </c>
      <c r="BR54" s="251"/>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5"/>
    </row>
    <row r="55" spans="1:131" s="236" customFormat="1" ht="26.25" customHeight="1" x14ac:dyDescent="0.2">
      <c r="A55" s="249">
        <v>28</v>
      </c>
      <c r="B55" s="1042"/>
      <c r="C55" s="1043"/>
      <c r="D55" s="1043"/>
      <c r="E55" s="1043"/>
      <c r="F55" s="1043"/>
      <c r="G55" s="1043"/>
      <c r="H55" s="1043"/>
      <c r="I55" s="1043"/>
      <c r="J55" s="1043"/>
      <c r="K55" s="1043"/>
      <c r="L55" s="1043"/>
      <c r="M55" s="1043"/>
      <c r="N55" s="1043"/>
      <c r="O55" s="1043"/>
      <c r="P55" s="1044"/>
      <c r="Q55" s="1038"/>
      <c r="R55" s="1019"/>
      <c r="S55" s="1019"/>
      <c r="T55" s="1019"/>
      <c r="U55" s="1019"/>
      <c r="V55" s="1019"/>
      <c r="W55" s="1019"/>
      <c r="X55" s="1019"/>
      <c r="Y55" s="1019"/>
      <c r="Z55" s="1019"/>
      <c r="AA55" s="1019"/>
      <c r="AB55" s="1019"/>
      <c r="AC55" s="1019"/>
      <c r="AD55" s="1019"/>
      <c r="AE55" s="1039"/>
      <c r="AF55" s="1045"/>
      <c r="AG55" s="1046"/>
      <c r="AH55" s="1046"/>
      <c r="AI55" s="1046"/>
      <c r="AJ55" s="1047"/>
      <c r="AK55" s="1021"/>
      <c r="AL55" s="1019"/>
      <c r="AM55" s="1019"/>
      <c r="AN55" s="1019"/>
      <c r="AO55" s="1019"/>
      <c r="AP55" s="1019"/>
      <c r="AQ55" s="1019"/>
      <c r="AR55" s="1019"/>
      <c r="AS55" s="1019"/>
      <c r="AT55" s="1019"/>
      <c r="AU55" s="1019"/>
      <c r="AV55" s="1019"/>
      <c r="AW55" s="1019"/>
      <c r="AX55" s="1019"/>
      <c r="AY55" s="1019"/>
      <c r="AZ55" s="1022"/>
      <c r="BA55" s="1022"/>
      <c r="BB55" s="1022"/>
      <c r="BC55" s="1022"/>
      <c r="BD55" s="1022"/>
      <c r="BE55" s="1040"/>
      <c r="BF55" s="1040"/>
      <c r="BG55" s="1040"/>
      <c r="BH55" s="1040"/>
      <c r="BI55" s="1041"/>
      <c r="BJ55" s="241"/>
      <c r="BK55" s="241"/>
      <c r="BL55" s="241"/>
      <c r="BM55" s="241"/>
      <c r="BN55" s="241"/>
      <c r="BO55" s="253"/>
      <c r="BP55" s="253"/>
      <c r="BQ55" s="250">
        <v>49</v>
      </c>
      <c r="BR55" s="251"/>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5"/>
    </row>
    <row r="56" spans="1:131" s="236" customFormat="1" ht="26.25" customHeight="1" x14ac:dyDescent="0.2">
      <c r="A56" s="249">
        <v>29</v>
      </c>
      <c r="B56" s="1042"/>
      <c r="C56" s="1043"/>
      <c r="D56" s="1043"/>
      <c r="E56" s="1043"/>
      <c r="F56" s="1043"/>
      <c r="G56" s="1043"/>
      <c r="H56" s="1043"/>
      <c r="I56" s="1043"/>
      <c r="J56" s="1043"/>
      <c r="K56" s="1043"/>
      <c r="L56" s="1043"/>
      <c r="M56" s="1043"/>
      <c r="N56" s="1043"/>
      <c r="O56" s="1043"/>
      <c r="P56" s="1044"/>
      <c r="Q56" s="1038"/>
      <c r="R56" s="1019"/>
      <c r="S56" s="1019"/>
      <c r="T56" s="1019"/>
      <c r="U56" s="1019"/>
      <c r="V56" s="1019"/>
      <c r="W56" s="1019"/>
      <c r="X56" s="1019"/>
      <c r="Y56" s="1019"/>
      <c r="Z56" s="1019"/>
      <c r="AA56" s="1019"/>
      <c r="AB56" s="1019"/>
      <c r="AC56" s="1019"/>
      <c r="AD56" s="1019"/>
      <c r="AE56" s="1039"/>
      <c r="AF56" s="1045"/>
      <c r="AG56" s="1046"/>
      <c r="AH56" s="1046"/>
      <c r="AI56" s="1046"/>
      <c r="AJ56" s="1047"/>
      <c r="AK56" s="1021"/>
      <c r="AL56" s="1019"/>
      <c r="AM56" s="1019"/>
      <c r="AN56" s="1019"/>
      <c r="AO56" s="1019"/>
      <c r="AP56" s="1019"/>
      <c r="AQ56" s="1019"/>
      <c r="AR56" s="1019"/>
      <c r="AS56" s="1019"/>
      <c r="AT56" s="1019"/>
      <c r="AU56" s="1019"/>
      <c r="AV56" s="1019"/>
      <c r="AW56" s="1019"/>
      <c r="AX56" s="1019"/>
      <c r="AY56" s="1019"/>
      <c r="AZ56" s="1022"/>
      <c r="BA56" s="1022"/>
      <c r="BB56" s="1022"/>
      <c r="BC56" s="1022"/>
      <c r="BD56" s="1022"/>
      <c r="BE56" s="1040"/>
      <c r="BF56" s="1040"/>
      <c r="BG56" s="1040"/>
      <c r="BH56" s="1040"/>
      <c r="BI56" s="1041"/>
      <c r="BJ56" s="241"/>
      <c r="BK56" s="241"/>
      <c r="BL56" s="241"/>
      <c r="BM56" s="241"/>
      <c r="BN56" s="241"/>
      <c r="BO56" s="253"/>
      <c r="BP56" s="253"/>
      <c r="BQ56" s="250">
        <v>50</v>
      </c>
      <c r="BR56" s="251"/>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5"/>
    </row>
    <row r="57" spans="1:131" s="236" customFormat="1" ht="26.25" customHeight="1" x14ac:dyDescent="0.2">
      <c r="A57" s="249">
        <v>30</v>
      </c>
      <c r="B57" s="1042"/>
      <c r="C57" s="1043"/>
      <c r="D57" s="1043"/>
      <c r="E57" s="1043"/>
      <c r="F57" s="1043"/>
      <c r="G57" s="1043"/>
      <c r="H57" s="1043"/>
      <c r="I57" s="1043"/>
      <c r="J57" s="1043"/>
      <c r="K57" s="1043"/>
      <c r="L57" s="1043"/>
      <c r="M57" s="1043"/>
      <c r="N57" s="1043"/>
      <c r="O57" s="1043"/>
      <c r="P57" s="1044"/>
      <c r="Q57" s="1038"/>
      <c r="R57" s="1019"/>
      <c r="S57" s="1019"/>
      <c r="T57" s="1019"/>
      <c r="U57" s="1019"/>
      <c r="V57" s="1019"/>
      <c r="W57" s="1019"/>
      <c r="X57" s="1019"/>
      <c r="Y57" s="1019"/>
      <c r="Z57" s="1019"/>
      <c r="AA57" s="1019"/>
      <c r="AB57" s="1019"/>
      <c r="AC57" s="1019"/>
      <c r="AD57" s="1019"/>
      <c r="AE57" s="1039"/>
      <c r="AF57" s="1045"/>
      <c r="AG57" s="1046"/>
      <c r="AH57" s="1046"/>
      <c r="AI57" s="1046"/>
      <c r="AJ57" s="1047"/>
      <c r="AK57" s="1021"/>
      <c r="AL57" s="1019"/>
      <c r="AM57" s="1019"/>
      <c r="AN57" s="1019"/>
      <c r="AO57" s="1019"/>
      <c r="AP57" s="1019"/>
      <c r="AQ57" s="1019"/>
      <c r="AR57" s="1019"/>
      <c r="AS57" s="1019"/>
      <c r="AT57" s="1019"/>
      <c r="AU57" s="1019"/>
      <c r="AV57" s="1019"/>
      <c r="AW57" s="1019"/>
      <c r="AX57" s="1019"/>
      <c r="AY57" s="1019"/>
      <c r="AZ57" s="1022"/>
      <c r="BA57" s="1022"/>
      <c r="BB57" s="1022"/>
      <c r="BC57" s="1022"/>
      <c r="BD57" s="1022"/>
      <c r="BE57" s="1040"/>
      <c r="BF57" s="1040"/>
      <c r="BG57" s="1040"/>
      <c r="BH57" s="1040"/>
      <c r="BI57" s="1041"/>
      <c r="BJ57" s="241"/>
      <c r="BK57" s="241"/>
      <c r="BL57" s="241"/>
      <c r="BM57" s="241"/>
      <c r="BN57" s="241"/>
      <c r="BO57" s="253"/>
      <c r="BP57" s="253"/>
      <c r="BQ57" s="250">
        <v>51</v>
      </c>
      <c r="BR57" s="251"/>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5"/>
    </row>
    <row r="58" spans="1:131" s="236" customFormat="1" ht="26.25" customHeight="1" x14ac:dyDescent="0.2">
      <c r="A58" s="249">
        <v>31</v>
      </c>
      <c r="B58" s="1042"/>
      <c r="C58" s="1043"/>
      <c r="D58" s="1043"/>
      <c r="E58" s="1043"/>
      <c r="F58" s="1043"/>
      <c r="G58" s="1043"/>
      <c r="H58" s="1043"/>
      <c r="I58" s="1043"/>
      <c r="J58" s="1043"/>
      <c r="K58" s="1043"/>
      <c r="L58" s="1043"/>
      <c r="M58" s="1043"/>
      <c r="N58" s="1043"/>
      <c r="O58" s="1043"/>
      <c r="P58" s="1044"/>
      <c r="Q58" s="1038"/>
      <c r="R58" s="1019"/>
      <c r="S58" s="1019"/>
      <c r="T58" s="1019"/>
      <c r="U58" s="1019"/>
      <c r="V58" s="1019"/>
      <c r="W58" s="1019"/>
      <c r="X58" s="1019"/>
      <c r="Y58" s="1019"/>
      <c r="Z58" s="1019"/>
      <c r="AA58" s="1019"/>
      <c r="AB58" s="1019"/>
      <c r="AC58" s="1019"/>
      <c r="AD58" s="1019"/>
      <c r="AE58" s="1039"/>
      <c r="AF58" s="1045"/>
      <c r="AG58" s="1046"/>
      <c r="AH58" s="1046"/>
      <c r="AI58" s="1046"/>
      <c r="AJ58" s="1047"/>
      <c r="AK58" s="1021"/>
      <c r="AL58" s="1019"/>
      <c r="AM58" s="1019"/>
      <c r="AN58" s="1019"/>
      <c r="AO58" s="1019"/>
      <c r="AP58" s="1019"/>
      <c r="AQ58" s="1019"/>
      <c r="AR58" s="1019"/>
      <c r="AS58" s="1019"/>
      <c r="AT58" s="1019"/>
      <c r="AU58" s="1019"/>
      <c r="AV58" s="1019"/>
      <c r="AW58" s="1019"/>
      <c r="AX58" s="1019"/>
      <c r="AY58" s="1019"/>
      <c r="AZ58" s="1022"/>
      <c r="BA58" s="1022"/>
      <c r="BB58" s="1022"/>
      <c r="BC58" s="1022"/>
      <c r="BD58" s="1022"/>
      <c r="BE58" s="1040"/>
      <c r="BF58" s="1040"/>
      <c r="BG58" s="1040"/>
      <c r="BH58" s="1040"/>
      <c r="BI58" s="1041"/>
      <c r="BJ58" s="241"/>
      <c r="BK58" s="241"/>
      <c r="BL58" s="241"/>
      <c r="BM58" s="241"/>
      <c r="BN58" s="241"/>
      <c r="BO58" s="253"/>
      <c r="BP58" s="253"/>
      <c r="BQ58" s="250">
        <v>52</v>
      </c>
      <c r="BR58" s="251"/>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5"/>
    </row>
    <row r="59" spans="1:131" s="236" customFormat="1" ht="26.25" customHeight="1" x14ac:dyDescent="0.2">
      <c r="A59" s="249">
        <v>32</v>
      </c>
      <c r="B59" s="1042"/>
      <c r="C59" s="1043"/>
      <c r="D59" s="1043"/>
      <c r="E59" s="1043"/>
      <c r="F59" s="1043"/>
      <c r="G59" s="1043"/>
      <c r="H59" s="1043"/>
      <c r="I59" s="1043"/>
      <c r="J59" s="1043"/>
      <c r="K59" s="1043"/>
      <c r="L59" s="1043"/>
      <c r="M59" s="1043"/>
      <c r="N59" s="1043"/>
      <c r="O59" s="1043"/>
      <c r="P59" s="1044"/>
      <c r="Q59" s="1038"/>
      <c r="R59" s="1019"/>
      <c r="S59" s="1019"/>
      <c r="T59" s="1019"/>
      <c r="U59" s="1019"/>
      <c r="V59" s="1019"/>
      <c r="W59" s="1019"/>
      <c r="X59" s="1019"/>
      <c r="Y59" s="1019"/>
      <c r="Z59" s="1019"/>
      <c r="AA59" s="1019"/>
      <c r="AB59" s="1019"/>
      <c r="AC59" s="1019"/>
      <c r="AD59" s="1019"/>
      <c r="AE59" s="1039"/>
      <c r="AF59" s="1045"/>
      <c r="AG59" s="1046"/>
      <c r="AH59" s="1046"/>
      <c r="AI59" s="1046"/>
      <c r="AJ59" s="1047"/>
      <c r="AK59" s="1021"/>
      <c r="AL59" s="1019"/>
      <c r="AM59" s="1019"/>
      <c r="AN59" s="1019"/>
      <c r="AO59" s="1019"/>
      <c r="AP59" s="1019"/>
      <c r="AQ59" s="1019"/>
      <c r="AR59" s="1019"/>
      <c r="AS59" s="1019"/>
      <c r="AT59" s="1019"/>
      <c r="AU59" s="1019"/>
      <c r="AV59" s="1019"/>
      <c r="AW59" s="1019"/>
      <c r="AX59" s="1019"/>
      <c r="AY59" s="1019"/>
      <c r="AZ59" s="1022"/>
      <c r="BA59" s="1022"/>
      <c r="BB59" s="1022"/>
      <c r="BC59" s="1022"/>
      <c r="BD59" s="1022"/>
      <c r="BE59" s="1040"/>
      <c r="BF59" s="1040"/>
      <c r="BG59" s="1040"/>
      <c r="BH59" s="1040"/>
      <c r="BI59" s="1041"/>
      <c r="BJ59" s="241"/>
      <c r="BK59" s="241"/>
      <c r="BL59" s="241"/>
      <c r="BM59" s="241"/>
      <c r="BN59" s="241"/>
      <c r="BO59" s="253"/>
      <c r="BP59" s="253"/>
      <c r="BQ59" s="250">
        <v>53</v>
      </c>
      <c r="BR59" s="251"/>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5"/>
    </row>
    <row r="60" spans="1:131" s="236" customFormat="1" ht="26.25" customHeight="1" x14ac:dyDescent="0.2">
      <c r="A60" s="249">
        <v>33</v>
      </c>
      <c r="B60" s="1042"/>
      <c r="C60" s="1043"/>
      <c r="D60" s="1043"/>
      <c r="E60" s="1043"/>
      <c r="F60" s="1043"/>
      <c r="G60" s="1043"/>
      <c r="H60" s="1043"/>
      <c r="I60" s="1043"/>
      <c r="J60" s="1043"/>
      <c r="K60" s="1043"/>
      <c r="L60" s="1043"/>
      <c r="M60" s="1043"/>
      <c r="N60" s="1043"/>
      <c r="O60" s="1043"/>
      <c r="P60" s="1044"/>
      <c r="Q60" s="1038"/>
      <c r="R60" s="1019"/>
      <c r="S60" s="1019"/>
      <c r="T60" s="1019"/>
      <c r="U60" s="1019"/>
      <c r="V60" s="1019"/>
      <c r="W60" s="1019"/>
      <c r="X60" s="1019"/>
      <c r="Y60" s="1019"/>
      <c r="Z60" s="1019"/>
      <c r="AA60" s="1019"/>
      <c r="AB60" s="1019"/>
      <c r="AC60" s="1019"/>
      <c r="AD60" s="1019"/>
      <c r="AE60" s="1039"/>
      <c r="AF60" s="1045"/>
      <c r="AG60" s="1046"/>
      <c r="AH60" s="1046"/>
      <c r="AI60" s="1046"/>
      <c r="AJ60" s="1047"/>
      <c r="AK60" s="1021"/>
      <c r="AL60" s="1019"/>
      <c r="AM60" s="1019"/>
      <c r="AN60" s="1019"/>
      <c r="AO60" s="1019"/>
      <c r="AP60" s="1019"/>
      <c r="AQ60" s="1019"/>
      <c r="AR60" s="1019"/>
      <c r="AS60" s="1019"/>
      <c r="AT60" s="1019"/>
      <c r="AU60" s="1019"/>
      <c r="AV60" s="1019"/>
      <c r="AW60" s="1019"/>
      <c r="AX60" s="1019"/>
      <c r="AY60" s="1019"/>
      <c r="AZ60" s="1022"/>
      <c r="BA60" s="1022"/>
      <c r="BB60" s="1022"/>
      <c r="BC60" s="1022"/>
      <c r="BD60" s="1022"/>
      <c r="BE60" s="1040"/>
      <c r="BF60" s="1040"/>
      <c r="BG60" s="1040"/>
      <c r="BH60" s="1040"/>
      <c r="BI60" s="1041"/>
      <c r="BJ60" s="241"/>
      <c r="BK60" s="241"/>
      <c r="BL60" s="241"/>
      <c r="BM60" s="241"/>
      <c r="BN60" s="241"/>
      <c r="BO60" s="253"/>
      <c r="BP60" s="253"/>
      <c r="BQ60" s="250">
        <v>54</v>
      </c>
      <c r="BR60" s="251"/>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5"/>
    </row>
    <row r="61" spans="1:131" s="236" customFormat="1" ht="26.25" customHeight="1" thickBot="1" x14ac:dyDescent="0.25">
      <c r="A61" s="249">
        <v>34</v>
      </c>
      <c r="B61" s="1042"/>
      <c r="C61" s="1043"/>
      <c r="D61" s="1043"/>
      <c r="E61" s="1043"/>
      <c r="F61" s="1043"/>
      <c r="G61" s="1043"/>
      <c r="H61" s="1043"/>
      <c r="I61" s="1043"/>
      <c r="J61" s="1043"/>
      <c r="K61" s="1043"/>
      <c r="L61" s="1043"/>
      <c r="M61" s="1043"/>
      <c r="N61" s="1043"/>
      <c r="O61" s="1043"/>
      <c r="P61" s="1044"/>
      <c r="Q61" s="1038"/>
      <c r="R61" s="1019"/>
      <c r="S61" s="1019"/>
      <c r="T61" s="1019"/>
      <c r="U61" s="1019"/>
      <c r="V61" s="1019"/>
      <c r="W61" s="1019"/>
      <c r="X61" s="1019"/>
      <c r="Y61" s="1019"/>
      <c r="Z61" s="1019"/>
      <c r="AA61" s="1019"/>
      <c r="AB61" s="1019"/>
      <c r="AC61" s="1019"/>
      <c r="AD61" s="1019"/>
      <c r="AE61" s="1039"/>
      <c r="AF61" s="1045"/>
      <c r="AG61" s="1046"/>
      <c r="AH61" s="1046"/>
      <c r="AI61" s="1046"/>
      <c r="AJ61" s="1047"/>
      <c r="AK61" s="1021"/>
      <c r="AL61" s="1019"/>
      <c r="AM61" s="1019"/>
      <c r="AN61" s="1019"/>
      <c r="AO61" s="1019"/>
      <c r="AP61" s="1019"/>
      <c r="AQ61" s="1019"/>
      <c r="AR61" s="1019"/>
      <c r="AS61" s="1019"/>
      <c r="AT61" s="1019"/>
      <c r="AU61" s="1019"/>
      <c r="AV61" s="1019"/>
      <c r="AW61" s="1019"/>
      <c r="AX61" s="1019"/>
      <c r="AY61" s="1019"/>
      <c r="AZ61" s="1022"/>
      <c r="BA61" s="1022"/>
      <c r="BB61" s="1022"/>
      <c r="BC61" s="1022"/>
      <c r="BD61" s="1022"/>
      <c r="BE61" s="1040"/>
      <c r="BF61" s="1040"/>
      <c r="BG61" s="1040"/>
      <c r="BH61" s="1040"/>
      <c r="BI61" s="1041"/>
      <c r="BJ61" s="241"/>
      <c r="BK61" s="241"/>
      <c r="BL61" s="241"/>
      <c r="BM61" s="241"/>
      <c r="BN61" s="241"/>
      <c r="BO61" s="253"/>
      <c r="BP61" s="253"/>
      <c r="BQ61" s="250">
        <v>55</v>
      </c>
      <c r="BR61" s="251"/>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5"/>
    </row>
    <row r="62" spans="1:131" s="236" customFormat="1" ht="26.25" customHeight="1" x14ac:dyDescent="0.2">
      <c r="A62" s="249">
        <v>35</v>
      </c>
      <c r="B62" s="1035"/>
      <c r="C62" s="1036"/>
      <c r="D62" s="1036"/>
      <c r="E62" s="1036"/>
      <c r="F62" s="1036"/>
      <c r="G62" s="1036"/>
      <c r="H62" s="1036"/>
      <c r="I62" s="1036"/>
      <c r="J62" s="1036"/>
      <c r="K62" s="1036"/>
      <c r="L62" s="1036"/>
      <c r="M62" s="1036"/>
      <c r="N62" s="1036"/>
      <c r="O62" s="1036"/>
      <c r="P62" s="1037"/>
      <c r="Q62" s="1038"/>
      <c r="R62" s="1019"/>
      <c r="S62" s="1019"/>
      <c r="T62" s="1019"/>
      <c r="U62" s="1019"/>
      <c r="V62" s="1019"/>
      <c r="W62" s="1019"/>
      <c r="X62" s="1019"/>
      <c r="Y62" s="1019"/>
      <c r="Z62" s="1019"/>
      <c r="AA62" s="1019"/>
      <c r="AB62" s="1019"/>
      <c r="AC62" s="1019"/>
      <c r="AD62" s="1019"/>
      <c r="AE62" s="1039"/>
      <c r="AF62" s="1018"/>
      <c r="AG62" s="1019"/>
      <c r="AH62" s="1019"/>
      <c r="AI62" s="1019"/>
      <c r="AJ62" s="1020"/>
      <c r="AK62" s="1021"/>
      <c r="AL62" s="1019"/>
      <c r="AM62" s="1019"/>
      <c r="AN62" s="1019"/>
      <c r="AO62" s="1019"/>
      <c r="AP62" s="1019"/>
      <c r="AQ62" s="1019"/>
      <c r="AR62" s="1019"/>
      <c r="AS62" s="1019"/>
      <c r="AT62" s="1019"/>
      <c r="AU62" s="1019"/>
      <c r="AV62" s="1019"/>
      <c r="AW62" s="1019"/>
      <c r="AX62" s="1019"/>
      <c r="AY62" s="1019"/>
      <c r="AZ62" s="1022"/>
      <c r="BA62" s="1022"/>
      <c r="BB62" s="1022"/>
      <c r="BC62" s="1022"/>
      <c r="BD62" s="1022"/>
      <c r="BE62" s="1030"/>
      <c r="BF62" s="1030"/>
      <c r="BG62" s="1030"/>
      <c r="BH62" s="1030"/>
      <c r="BI62" s="1031"/>
      <c r="BJ62" s="1032" t="s">
        <v>401</v>
      </c>
      <c r="BK62" s="1033"/>
      <c r="BL62" s="1033"/>
      <c r="BM62" s="1033"/>
      <c r="BN62" s="1034"/>
      <c r="BO62" s="253"/>
      <c r="BP62" s="253"/>
      <c r="BQ62" s="250">
        <v>56</v>
      </c>
      <c r="BR62" s="251"/>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5"/>
    </row>
    <row r="63" spans="1:131" s="236" customFormat="1" ht="26.25" customHeight="1" thickBot="1" x14ac:dyDescent="0.25">
      <c r="A63" s="252" t="s">
        <v>379</v>
      </c>
      <c r="B63" s="943" t="s">
        <v>402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6"/>
      <c r="AF63" s="1027">
        <v>19697</v>
      </c>
      <c r="AG63" s="958"/>
      <c r="AH63" s="958"/>
      <c r="AI63" s="958"/>
      <c r="AJ63" s="1028"/>
      <c r="AK63" s="1029"/>
      <c r="AL63" s="962"/>
      <c r="AM63" s="962"/>
      <c r="AN63" s="962"/>
      <c r="AO63" s="962"/>
      <c r="AP63" s="958"/>
      <c r="AQ63" s="958"/>
      <c r="AR63" s="958"/>
      <c r="AS63" s="958"/>
      <c r="AT63" s="958"/>
      <c r="AU63" s="958"/>
      <c r="AV63" s="958"/>
      <c r="AW63" s="958"/>
      <c r="AX63" s="958"/>
      <c r="AY63" s="958"/>
      <c r="AZ63" s="1023"/>
      <c r="BA63" s="1023"/>
      <c r="BB63" s="1023"/>
      <c r="BC63" s="1023"/>
      <c r="BD63" s="1023"/>
      <c r="BE63" s="959"/>
      <c r="BF63" s="959"/>
      <c r="BG63" s="959"/>
      <c r="BH63" s="959"/>
      <c r="BI63" s="960"/>
      <c r="BJ63" s="1024" t="s">
        <v>377</v>
      </c>
      <c r="BK63" s="950"/>
      <c r="BL63" s="950"/>
      <c r="BM63" s="950"/>
      <c r="BN63" s="1025"/>
      <c r="BO63" s="253"/>
      <c r="BP63" s="253"/>
      <c r="BQ63" s="250">
        <v>57</v>
      </c>
      <c r="BR63" s="251"/>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5"/>
    </row>
    <row r="64" spans="1:131" s="236"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5"/>
    </row>
    <row r="65" spans="1:131" s="236" customFormat="1" ht="26.25" customHeight="1" thickBot="1" x14ac:dyDescent="0.25">
      <c r="A65" s="241" t="s">
        <v>403</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3"/>
      <c r="BF65" s="253"/>
      <c r="BG65" s="253"/>
      <c r="BH65" s="253"/>
      <c r="BI65" s="253"/>
      <c r="BJ65" s="253"/>
      <c r="BK65" s="253"/>
      <c r="BL65" s="253"/>
      <c r="BM65" s="253"/>
      <c r="BN65" s="253"/>
      <c r="BO65" s="253"/>
      <c r="BP65" s="253"/>
      <c r="BQ65" s="250">
        <v>59</v>
      </c>
      <c r="BR65" s="251"/>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5"/>
    </row>
    <row r="66" spans="1:131" s="236" customFormat="1" ht="26.25" customHeight="1" x14ac:dyDescent="0.2">
      <c r="A66" s="994" t="s">
        <v>404</v>
      </c>
      <c r="B66" s="995"/>
      <c r="C66" s="995"/>
      <c r="D66" s="995"/>
      <c r="E66" s="995"/>
      <c r="F66" s="995"/>
      <c r="G66" s="995"/>
      <c r="H66" s="995"/>
      <c r="I66" s="995"/>
      <c r="J66" s="995"/>
      <c r="K66" s="995"/>
      <c r="L66" s="995"/>
      <c r="M66" s="995"/>
      <c r="N66" s="995"/>
      <c r="O66" s="995"/>
      <c r="P66" s="996"/>
      <c r="Q66" s="1000" t="s">
        <v>405</v>
      </c>
      <c r="R66" s="1001"/>
      <c r="S66" s="1001"/>
      <c r="T66" s="1001"/>
      <c r="U66" s="1002"/>
      <c r="V66" s="1000" t="s">
        <v>406</v>
      </c>
      <c r="W66" s="1001"/>
      <c r="X66" s="1001"/>
      <c r="Y66" s="1001"/>
      <c r="Z66" s="1002"/>
      <c r="AA66" s="1000" t="s">
        <v>407</v>
      </c>
      <c r="AB66" s="1001"/>
      <c r="AC66" s="1001"/>
      <c r="AD66" s="1001"/>
      <c r="AE66" s="1002"/>
      <c r="AF66" s="1006" t="s">
        <v>408</v>
      </c>
      <c r="AG66" s="1007"/>
      <c r="AH66" s="1007"/>
      <c r="AI66" s="1007"/>
      <c r="AJ66" s="1008"/>
      <c r="AK66" s="1000" t="s">
        <v>409</v>
      </c>
      <c r="AL66" s="995"/>
      <c r="AM66" s="995"/>
      <c r="AN66" s="995"/>
      <c r="AO66" s="996"/>
      <c r="AP66" s="1000" t="s">
        <v>388</v>
      </c>
      <c r="AQ66" s="1001"/>
      <c r="AR66" s="1001"/>
      <c r="AS66" s="1001"/>
      <c r="AT66" s="1002"/>
      <c r="AU66" s="1000" t="s">
        <v>410</v>
      </c>
      <c r="AV66" s="1001"/>
      <c r="AW66" s="1001"/>
      <c r="AX66" s="1001"/>
      <c r="AY66" s="1002"/>
      <c r="AZ66" s="1000" t="s">
        <v>354</v>
      </c>
      <c r="BA66" s="1001"/>
      <c r="BB66" s="1001"/>
      <c r="BC66" s="1001"/>
      <c r="BD66" s="1016"/>
      <c r="BE66" s="253"/>
      <c r="BF66" s="253"/>
      <c r="BG66" s="253"/>
      <c r="BH66" s="253"/>
      <c r="BI66" s="253"/>
      <c r="BJ66" s="253"/>
      <c r="BK66" s="253"/>
      <c r="BL66" s="253"/>
      <c r="BM66" s="253"/>
      <c r="BN66" s="253"/>
      <c r="BO66" s="253"/>
      <c r="BP66" s="253"/>
      <c r="BQ66" s="250">
        <v>60</v>
      </c>
      <c r="BR66" s="255"/>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235"/>
    </row>
    <row r="67" spans="1:131" s="236" customFormat="1" ht="26.25" customHeight="1" thickBot="1" x14ac:dyDescent="0.25">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53"/>
      <c r="BF67" s="253"/>
      <c r="BG67" s="253"/>
      <c r="BH67" s="253"/>
      <c r="BI67" s="253"/>
      <c r="BJ67" s="253"/>
      <c r="BK67" s="253"/>
      <c r="BL67" s="253"/>
      <c r="BM67" s="253"/>
      <c r="BN67" s="253"/>
      <c r="BO67" s="253"/>
      <c r="BP67" s="253"/>
      <c r="BQ67" s="250">
        <v>61</v>
      </c>
      <c r="BR67" s="255"/>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235"/>
    </row>
    <row r="68" spans="1:131" s="236" customFormat="1" ht="26.25" customHeight="1" thickTop="1" x14ac:dyDescent="0.2">
      <c r="A68" s="247">
        <v>1</v>
      </c>
      <c r="B68" s="984" t="s">
        <v>574</v>
      </c>
      <c r="C68" s="985"/>
      <c r="D68" s="985"/>
      <c r="E68" s="985"/>
      <c r="F68" s="985"/>
      <c r="G68" s="985"/>
      <c r="H68" s="985"/>
      <c r="I68" s="985"/>
      <c r="J68" s="985"/>
      <c r="K68" s="985"/>
      <c r="L68" s="985"/>
      <c r="M68" s="985"/>
      <c r="N68" s="985"/>
      <c r="O68" s="985"/>
      <c r="P68" s="986"/>
      <c r="Q68" s="987">
        <v>435</v>
      </c>
      <c r="R68" s="981"/>
      <c r="S68" s="981"/>
      <c r="T68" s="981"/>
      <c r="U68" s="981"/>
      <c r="V68" s="981">
        <v>299</v>
      </c>
      <c r="W68" s="981"/>
      <c r="X68" s="981"/>
      <c r="Y68" s="981"/>
      <c r="Z68" s="981"/>
      <c r="AA68" s="981">
        <v>136</v>
      </c>
      <c r="AB68" s="981"/>
      <c r="AC68" s="981"/>
      <c r="AD68" s="981"/>
      <c r="AE68" s="981"/>
      <c r="AF68" s="981">
        <v>2871</v>
      </c>
      <c r="AG68" s="981"/>
      <c r="AH68" s="981"/>
      <c r="AI68" s="981"/>
      <c r="AJ68" s="981"/>
      <c r="AK68" s="981" t="s">
        <v>573</v>
      </c>
      <c r="AL68" s="981"/>
      <c r="AM68" s="981"/>
      <c r="AN68" s="981"/>
      <c r="AO68" s="981"/>
      <c r="AP68" s="981" t="s">
        <v>573</v>
      </c>
      <c r="AQ68" s="981"/>
      <c r="AR68" s="981"/>
      <c r="AS68" s="981"/>
      <c r="AT68" s="981"/>
      <c r="AU68" s="981" t="s">
        <v>573</v>
      </c>
      <c r="AV68" s="981"/>
      <c r="AW68" s="981"/>
      <c r="AX68" s="981"/>
      <c r="AY68" s="981"/>
      <c r="AZ68" s="982"/>
      <c r="BA68" s="982"/>
      <c r="BB68" s="982"/>
      <c r="BC68" s="982"/>
      <c r="BD68" s="983"/>
      <c r="BE68" s="253"/>
      <c r="BF68" s="253"/>
      <c r="BG68" s="253"/>
      <c r="BH68" s="253"/>
      <c r="BI68" s="253"/>
      <c r="BJ68" s="253"/>
      <c r="BK68" s="253"/>
      <c r="BL68" s="253"/>
      <c r="BM68" s="253"/>
      <c r="BN68" s="253"/>
      <c r="BO68" s="253"/>
      <c r="BP68" s="253"/>
      <c r="BQ68" s="250">
        <v>62</v>
      </c>
      <c r="BR68" s="255"/>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235"/>
    </row>
    <row r="69" spans="1:131" s="236" customFormat="1" ht="26.25" customHeight="1" x14ac:dyDescent="0.2">
      <c r="A69" s="249">
        <v>2</v>
      </c>
      <c r="B69" s="973"/>
      <c r="C69" s="974"/>
      <c r="D69" s="974"/>
      <c r="E69" s="974"/>
      <c r="F69" s="974"/>
      <c r="G69" s="974"/>
      <c r="H69" s="974"/>
      <c r="I69" s="974"/>
      <c r="J69" s="974"/>
      <c r="K69" s="974"/>
      <c r="L69" s="974"/>
      <c r="M69" s="974"/>
      <c r="N69" s="974"/>
      <c r="O69" s="974"/>
      <c r="P69" s="975"/>
      <c r="Q69" s="976"/>
      <c r="R69" s="970"/>
      <c r="S69" s="970"/>
      <c r="T69" s="970"/>
      <c r="U69" s="970"/>
      <c r="V69" s="970"/>
      <c r="W69" s="970"/>
      <c r="X69" s="970"/>
      <c r="Y69" s="970"/>
      <c r="Z69" s="970"/>
      <c r="AA69" s="970"/>
      <c r="AB69" s="970"/>
      <c r="AC69" s="970"/>
      <c r="AD69" s="970"/>
      <c r="AE69" s="970"/>
      <c r="AF69" s="970"/>
      <c r="AG69" s="970"/>
      <c r="AH69" s="970"/>
      <c r="AI69" s="970"/>
      <c r="AJ69" s="970"/>
      <c r="AK69" s="970"/>
      <c r="AL69" s="970"/>
      <c r="AM69" s="970"/>
      <c r="AN69" s="970"/>
      <c r="AO69" s="970"/>
      <c r="AP69" s="970"/>
      <c r="AQ69" s="970"/>
      <c r="AR69" s="970"/>
      <c r="AS69" s="970"/>
      <c r="AT69" s="970"/>
      <c r="AU69" s="970"/>
      <c r="AV69" s="970"/>
      <c r="AW69" s="970"/>
      <c r="AX69" s="970"/>
      <c r="AY69" s="970"/>
      <c r="AZ69" s="971"/>
      <c r="BA69" s="971"/>
      <c r="BB69" s="971"/>
      <c r="BC69" s="971"/>
      <c r="BD69" s="972"/>
      <c r="BE69" s="253"/>
      <c r="BF69" s="253"/>
      <c r="BG69" s="253"/>
      <c r="BH69" s="253"/>
      <c r="BI69" s="253"/>
      <c r="BJ69" s="253"/>
      <c r="BK69" s="253"/>
      <c r="BL69" s="253"/>
      <c r="BM69" s="253"/>
      <c r="BN69" s="253"/>
      <c r="BO69" s="253"/>
      <c r="BP69" s="253"/>
      <c r="BQ69" s="250">
        <v>63</v>
      </c>
      <c r="BR69" s="255"/>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235"/>
    </row>
    <row r="70" spans="1:131" s="236" customFormat="1" ht="26.25" customHeight="1" x14ac:dyDescent="0.2">
      <c r="A70" s="249">
        <v>3</v>
      </c>
      <c r="B70" s="973"/>
      <c r="C70" s="974"/>
      <c r="D70" s="974"/>
      <c r="E70" s="974"/>
      <c r="F70" s="974"/>
      <c r="G70" s="974"/>
      <c r="H70" s="974"/>
      <c r="I70" s="974"/>
      <c r="J70" s="974"/>
      <c r="K70" s="974"/>
      <c r="L70" s="974"/>
      <c r="M70" s="974"/>
      <c r="N70" s="974"/>
      <c r="O70" s="974"/>
      <c r="P70" s="975"/>
      <c r="Q70" s="976"/>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0"/>
      <c r="AQ70" s="970"/>
      <c r="AR70" s="970"/>
      <c r="AS70" s="970"/>
      <c r="AT70" s="970"/>
      <c r="AU70" s="970"/>
      <c r="AV70" s="970"/>
      <c r="AW70" s="970"/>
      <c r="AX70" s="970"/>
      <c r="AY70" s="970"/>
      <c r="AZ70" s="971"/>
      <c r="BA70" s="971"/>
      <c r="BB70" s="971"/>
      <c r="BC70" s="971"/>
      <c r="BD70" s="972"/>
      <c r="BE70" s="253"/>
      <c r="BF70" s="253"/>
      <c r="BG70" s="253"/>
      <c r="BH70" s="253"/>
      <c r="BI70" s="253"/>
      <c r="BJ70" s="253"/>
      <c r="BK70" s="253"/>
      <c r="BL70" s="253"/>
      <c r="BM70" s="253"/>
      <c r="BN70" s="253"/>
      <c r="BO70" s="253"/>
      <c r="BP70" s="253"/>
      <c r="BQ70" s="250">
        <v>64</v>
      </c>
      <c r="BR70" s="255"/>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235"/>
    </row>
    <row r="71" spans="1:131" s="236" customFormat="1" ht="26.25" customHeight="1" x14ac:dyDescent="0.2">
      <c r="A71" s="249">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53"/>
      <c r="BF71" s="253"/>
      <c r="BG71" s="253"/>
      <c r="BH71" s="253"/>
      <c r="BI71" s="253"/>
      <c r="BJ71" s="253"/>
      <c r="BK71" s="253"/>
      <c r="BL71" s="253"/>
      <c r="BM71" s="253"/>
      <c r="BN71" s="253"/>
      <c r="BO71" s="253"/>
      <c r="BP71" s="253"/>
      <c r="BQ71" s="250">
        <v>65</v>
      </c>
      <c r="BR71" s="255"/>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235"/>
    </row>
    <row r="72" spans="1:131" s="236" customFormat="1" ht="26.25" customHeight="1" x14ac:dyDescent="0.2">
      <c r="A72" s="249">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53"/>
      <c r="BF72" s="253"/>
      <c r="BG72" s="253"/>
      <c r="BH72" s="253"/>
      <c r="BI72" s="253"/>
      <c r="BJ72" s="253"/>
      <c r="BK72" s="253"/>
      <c r="BL72" s="253"/>
      <c r="BM72" s="253"/>
      <c r="BN72" s="253"/>
      <c r="BO72" s="253"/>
      <c r="BP72" s="253"/>
      <c r="BQ72" s="250">
        <v>66</v>
      </c>
      <c r="BR72" s="255"/>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235"/>
    </row>
    <row r="73" spans="1:131" s="236" customFormat="1" ht="26.25" customHeight="1" x14ac:dyDescent="0.2">
      <c r="A73" s="249">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53"/>
      <c r="BF73" s="253"/>
      <c r="BG73" s="253"/>
      <c r="BH73" s="253"/>
      <c r="BI73" s="253"/>
      <c r="BJ73" s="253"/>
      <c r="BK73" s="253"/>
      <c r="BL73" s="253"/>
      <c r="BM73" s="253"/>
      <c r="BN73" s="253"/>
      <c r="BO73" s="253"/>
      <c r="BP73" s="253"/>
      <c r="BQ73" s="250">
        <v>67</v>
      </c>
      <c r="BR73" s="255"/>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235"/>
    </row>
    <row r="74" spans="1:131" s="236" customFormat="1" ht="26.25" customHeight="1" x14ac:dyDescent="0.2">
      <c r="A74" s="249">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53"/>
      <c r="BF74" s="253"/>
      <c r="BG74" s="253"/>
      <c r="BH74" s="253"/>
      <c r="BI74" s="253"/>
      <c r="BJ74" s="253"/>
      <c r="BK74" s="253"/>
      <c r="BL74" s="253"/>
      <c r="BM74" s="253"/>
      <c r="BN74" s="253"/>
      <c r="BO74" s="253"/>
      <c r="BP74" s="253"/>
      <c r="BQ74" s="250">
        <v>68</v>
      </c>
      <c r="BR74" s="255"/>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235"/>
    </row>
    <row r="75" spans="1:131" s="236" customFormat="1" ht="26.25" customHeight="1" x14ac:dyDescent="0.2">
      <c r="A75" s="249">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53"/>
      <c r="BF75" s="253"/>
      <c r="BG75" s="253"/>
      <c r="BH75" s="253"/>
      <c r="BI75" s="253"/>
      <c r="BJ75" s="253"/>
      <c r="BK75" s="253"/>
      <c r="BL75" s="253"/>
      <c r="BM75" s="253"/>
      <c r="BN75" s="253"/>
      <c r="BO75" s="253"/>
      <c r="BP75" s="253"/>
      <c r="BQ75" s="250">
        <v>69</v>
      </c>
      <c r="BR75" s="255"/>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235"/>
    </row>
    <row r="76" spans="1:131" s="236" customFormat="1" ht="26.25" customHeight="1" x14ac:dyDescent="0.2">
      <c r="A76" s="249">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53"/>
      <c r="BF76" s="253"/>
      <c r="BG76" s="253"/>
      <c r="BH76" s="253"/>
      <c r="BI76" s="253"/>
      <c r="BJ76" s="253"/>
      <c r="BK76" s="253"/>
      <c r="BL76" s="253"/>
      <c r="BM76" s="253"/>
      <c r="BN76" s="253"/>
      <c r="BO76" s="253"/>
      <c r="BP76" s="253"/>
      <c r="BQ76" s="250">
        <v>70</v>
      </c>
      <c r="BR76" s="255"/>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235"/>
    </row>
    <row r="77" spans="1:131" s="236" customFormat="1" ht="26.25" customHeight="1" x14ac:dyDescent="0.2">
      <c r="A77" s="249">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53"/>
      <c r="BF77" s="253"/>
      <c r="BG77" s="253"/>
      <c r="BH77" s="253"/>
      <c r="BI77" s="253"/>
      <c r="BJ77" s="253"/>
      <c r="BK77" s="253"/>
      <c r="BL77" s="253"/>
      <c r="BM77" s="253"/>
      <c r="BN77" s="253"/>
      <c r="BO77" s="253"/>
      <c r="BP77" s="253"/>
      <c r="BQ77" s="250">
        <v>71</v>
      </c>
      <c r="BR77" s="255"/>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235"/>
    </row>
    <row r="78" spans="1:131" s="236" customFormat="1" ht="26.25" customHeight="1" x14ac:dyDescent="0.2">
      <c r="A78" s="249">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53"/>
      <c r="BF78" s="253"/>
      <c r="BG78" s="253"/>
      <c r="BH78" s="253"/>
      <c r="BI78" s="253"/>
      <c r="BJ78" s="256"/>
      <c r="BK78" s="256"/>
      <c r="BL78" s="256"/>
      <c r="BM78" s="256"/>
      <c r="BN78" s="256"/>
      <c r="BO78" s="253"/>
      <c r="BP78" s="253"/>
      <c r="BQ78" s="250">
        <v>72</v>
      </c>
      <c r="BR78" s="255"/>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235"/>
    </row>
    <row r="79" spans="1:131" s="236" customFormat="1" ht="26.25" customHeight="1" x14ac:dyDescent="0.2">
      <c r="A79" s="249">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53"/>
      <c r="BF79" s="253"/>
      <c r="BG79" s="253"/>
      <c r="BH79" s="253"/>
      <c r="BI79" s="253"/>
      <c r="BJ79" s="256"/>
      <c r="BK79" s="256"/>
      <c r="BL79" s="256"/>
      <c r="BM79" s="256"/>
      <c r="BN79" s="256"/>
      <c r="BO79" s="253"/>
      <c r="BP79" s="253"/>
      <c r="BQ79" s="250">
        <v>73</v>
      </c>
      <c r="BR79" s="255"/>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235"/>
    </row>
    <row r="80" spans="1:131" s="236" customFormat="1" ht="26.25" customHeight="1" x14ac:dyDescent="0.2">
      <c r="A80" s="249">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53"/>
      <c r="BF80" s="253"/>
      <c r="BG80" s="253"/>
      <c r="BH80" s="253"/>
      <c r="BI80" s="253"/>
      <c r="BJ80" s="253"/>
      <c r="BK80" s="253"/>
      <c r="BL80" s="253"/>
      <c r="BM80" s="253"/>
      <c r="BN80" s="253"/>
      <c r="BO80" s="253"/>
      <c r="BP80" s="253"/>
      <c r="BQ80" s="250">
        <v>74</v>
      </c>
      <c r="BR80" s="255"/>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235"/>
    </row>
    <row r="81" spans="1:131" s="236" customFormat="1" ht="26.25" customHeight="1" x14ac:dyDescent="0.2">
      <c r="A81" s="249">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53"/>
      <c r="BF81" s="253"/>
      <c r="BG81" s="253"/>
      <c r="BH81" s="253"/>
      <c r="BI81" s="253"/>
      <c r="BJ81" s="253"/>
      <c r="BK81" s="253"/>
      <c r="BL81" s="253"/>
      <c r="BM81" s="253"/>
      <c r="BN81" s="253"/>
      <c r="BO81" s="253"/>
      <c r="BP81" s="253"/>
      <c r="BQ81" s="250">
        <v>75</v>
      </c>
      <c r="BR81" s="255"/>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235"/>
    </row>
    <row r="82" spans="1:131" s="236" customFormat="1" ht="26.25" customHeight="1" x14ac:dyDescent="0.2">
      <c r="A82" s="249">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53"/>
      <c r="BF82" s="253"/>
      <c r="BG82" s="253"/>
      <c r="BH82" s="253"/>
      <c r="BI82" s="253"/>
      <c r="BJ82" s="253"/>
      <c r="BK82" s="253"/>
      <c r="BL82" s="253"/>
      <c r="BM82" s="253"/>
      <c r="BN82" s="253"/>
      <c r="BO82" s="253"/>
      <c r="BP82" s="253"/>
      <c r="BQ82" s="250">
        <v>76</v>
      </c>
      <c r="BR82" s="255"/>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235"/>
    </row>
    <row r="83" spans="1:131" s="236" customFormat="1" ht="26.25" customHeight="1" x14ac:dyDescent="0.2">
      <c r="A83" s="249">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53"/>
      <c r="BF83" s="253"/>
      <c r="BG83" s="253"/>
      <c r="BH83" s="253"/>
      <c r="BI83" s="253"/>
      <c r="BJ83" s="253"/>
      <c r="BK83" s="253"/>
      <c r="BL83" s="253"/>
      <c r="BM83" s="253"/>
      <c r="BN83" s="253"/>
      <c r="BO83" s="253"/>
      <c r="BP83" s="253"/>
      <c r="BQ83" s="250">
        <v>77</v>
      </c>
      <c r="BR83" s="255"/>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235"/>
    </row>
    <row r="84" spans="1:131" s="236" customFormat="1" ht="26.25" customHeight="1" x14ac:dyDescent="0.2">
      <c r="A84" s="249">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53"/>
      <c r="BF84" s="253"/>
      <c r="BG84" s="253"/>
      <c r="BH84" s="253"/>
      <c r="BI84" s="253"/>
      <c r="BJ84" s="253"/>
      <c r="BK84" s="253"/>
      <c r="BL84" s="253"/>
      <c r="BM84" s="253"/>
      <c r="BN84" s="253"/>
      <c r="BO84" s="253"/>
      <c r="BP84" s="253"/>
      <c r="BQ84" s="250">
        <v>78</v>
      </c>
      <c r="BR84" s="255"/>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235"/>
    </row>
    <row r="85" spans="1:131" s="236" customFormat="1" ht="26.25" customHeight="1" x14ac:dyDescent="0.2">
      <c r="A85" s="249">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53"/>
      <c r="BF85" s="253"/>
      <c r="BG85" s="253"/>
      <c r="BH85" s="253"/>
      <c r="BI85" s="253"/>
      <c r="BJ85" s="253"/>
      <c r="BK85" s="253"/>
      <c r="BL85" s="253"/>
      <c r="BM85" s="253"/>
      <c r="BN85" s="253"/>
      <c r="BO85" s="253"/>
      <c r="BP85" s="253"/>
      <c r="BQ85" s="250">
        <v>79</v>
      </c>
      <c r="BR85" s="255"/>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235"/>
    </row>
    <row r="86" spans="1:131" s="236" customFormat="1" ht="26.25" customHeight="1" x14ac:dyDescent="0.2">
      <c r="A86" s="249">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53"/>
      <c r="BF86" s="253"/>
      <c r="BG86" s="253"/>
      <c r="BH86" s="253"/>
      <c r="BI86" s="253"/>
      <c r="BJ86" s="253"/>
      <c r="BK86" s="253"/>
      <c r="BL86" s="253"/>
      <c r="BM86" s="253"/>
      <c r="BN86" s="253"/>
      <c r="BO86" s="253"/>
      <c r="BP86" s="253"/>
      <c r="BQ86" s="250">
        <v>80</v>
      </c>
      <c r="BR86" s="255"/>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235"/>
    </row>
    <row r="87" spans="1:131" s="236" customFormat="1" ht="26.25" customHeight="1" x14ac:dyDescent="0.2">
      <c r="A87" s="257">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53"/>
      <c r="BF87" s="253"/>
      <c r="BG87" s="253"/>
      <c r="BH87" s="253"/>
      <c r="BI87" s="253"/>
      <c r="BJ87" s="253"/>
      <c r="BK87" s="253"/>
      <c r="BL87" s="253"/>
      <c r="BM87" s="253"/>
      <c r="BN87" s="253"/>
      <c r="BO87" s="253"/>
      <c r="BP87" s="253"/>
      <c r="BQ87" s="250">
        <v>81</v>
      </c>
      <c r="BR87" s="255"/>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235"/>
    </row>
    <row r="88" spans="1:131" s="236" customFormat="1" ht="26.25" customHeight="1" thickBot="1" x14ac:dyDescent="0.25">
      <c r="A88" s="252" t="s">
        <v>379</v>
      </c>
      <c r="B88" s="943" t="s">
        <v>411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2871</v>
      </c>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53"/>
      <c r="BF88" s="253"/>
      <c r="BG88" s="253"/>
      <c r="BH88" s="253"/>
      <c r="BI88" s="253"/>
      <c r="BJ88" s="253"/>
      <c r="BK88" s="253"/>
      <c r="BL88" s="253"/>
      <c r="BM88" s="253"/>
      <c r="BN88" s="253"/>
      <c r="BO88" s="253"/>
      <c r="BP88" s="253"/>
      <c r="BQ88" s="250">
        <v>82</v>
      </c>
      <c r="BR88" s="255"/>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235"/>
    </row>
    <row r="89" spans="1:131" s="236"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235"/>
    </row>
    <row r="90" spans="1:131" s="236"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235"/>
    </row>
    <row r="91" spans="1:131" s="236"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235"/>
    </row>
    <row r="92" spans="1:131" s="236"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235"/>
    </row>
    <row r="93" spans="1:131" s="236"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235"/>
    </row>
    <row r="94" spans="1:131" s="236"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235"/>
    </row>
    <row r="95" spans="1:131" s="236"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235"/>
    </row>
    <row r="96" spans="1:131" s="236"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235"/>
    </row>
    <row r="97" spans="1:131" s="236"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235"/>
    </row>
    <row r="98" spans="1:131" s="236"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235"/>
    </row>
    <row r="99" spans="1:131" s="236"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235"/>
    </row>
    <row r="100" spans="1:131" s="236"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235"/>
    </row>
    <row r="101" spans="1:131" s="236"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235"/>
    </row>
    <row r="102" spans="1:131" s="236"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379</v>
      </c>
      <c r="BR102" s="943" t="s">
        <v>412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32372</v>
      </c>
      <c r="CS102" s="950"/>
      <c r="CT102" s="950"/>
      <c r="CU102" s="950"/>
      <c r="CV102" s="951"/>
      <c r="CW102" s="949">
        <v>6416</v>
      </c>
      <c r="CX102" s="950"/>
      <c r="CY102" s="950"/>
      <c r="CZ102" s="950"/>
      <c r="DA102" s="951"/>
      <c r="DB102" s="949">
        <v>11091</v>
      </c>
      <c r="DC102" s="950"/>
      <c r="DD102" s="950"/>
      <c r="DE102" s="950"/>
      <c r="DF102" s="951"/>
      <c r="DG102" s="949">
        <v>0</v>
      </c>
      <c r="DH102" s="950"/>
      <c r="DI102" s="950"/>
      <c r="DJ102" s="950"/>
      <c r="DK102" s="951"/>
      <c r="DL102" s="949">
        <v>2558</v>
      </c>
      <c r="DM102" s="950"/>
      <c r="DN102" s="950"/>
      <c r="DO102" s="950"/>
      <c r="DP102" s="951"/>
      <c r="DQ102" s="949">
        <v>305</v>
      </c>
      <c r="DR102" s="950"/>
      <c r="DS102" s="950"/>
      <c r="DT102" s="950"/>
      <c r="DU102" s="951"/>
      <c r="DV102" s="932"/>
      <c r="DW102" s="933"/>
      <c r="DX102" s="933"/>
      <c r="DY102" s="933"/>
      <c r="DZ102" s="934"/>
      <c r="EA102" s="235"/>
    </row>
    <row r="103" spans="1:131" s="236"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5" t="s">
        <v>413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235"/>
    </row>
    <row r="104" spans="1:131" s="236"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6" t="s">
        <v>414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235"/>
    </row>
    <row r="105" spans="1:131" s="236"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5"/>
    </row>
    <row r="106" spans="1:131" s="236"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5"/>
    </row>
    <row r="107" spans="1:131" s="235" customFormat="1" ht="26.25" customHeight="1" thickBot="1" x14ac:dyDescent="0.25">
      <c r="A107" s="263" t="s">
        <v>415</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416</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5" customFormat="1" ht="26.25" customHeight="1" x14ac:dyDescent="0.2">
      <c r="A108" s="937" t="s">
        <v>417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235" customFormat="1" ht="26.25" customHeight="1" x14ac:dyDescent="0.2">
      <c r="A109" s="892" t="s">
        <v>419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420</v>
      </c>
      <c r="AB109" s="893"/>
      <c r="AC109" s="893"/>
      <c r="AD109" s="893"/>
      <c r="AE109" s="894"/>
      <c r="AF109" s="895" t="s">
        <v>310</v>
      </c>
      <c r="AG109" s="893"/>
      <c r="AH109" s="893"/>
      <c r="AI109" s="893"/>
      <c r="AJ109" s="894"/>
      <c r="AK109" s="895" t="s">
        <v>309</v>
      </c>
      <c r="AL109" s="893"/>
      <c r="AM109" s="893"/>
      <c r="AN109" s="893"/>
      <c r="AO109" s="894"/>
      <c r="AP109" s="895" t="s">
        <v>421</v>
      </c>
      <c r="AQ109" s="893"/>
      <c r="AR109" s="893"/>
      <c r="AS109" s="893"/>
      <c r="AT109" s="924"/>
      <c r="AU109" s="892" t="s">
        <v>419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420</v>
      </c>
      <c r="BR109" s="893"/>
      <c r="BS109" s="893"/>
      <c r="BT109" s="893"/>
      <c r="BU109" s="894"/>
      <c r="BV109" s="895" t="s">
        <v>310</v>
      </c>
      <c r="BW109" s="893"/>
      <c r="BX109" s="893"/>
      <c r="BY109" s="893"/>
      <c r="BZ109" s="894"/>
      <c r="CA109" s="895" t="s">
        <v>309</v>
      </c>
      <c r="CB109" s="893"/>
      <c r="CC109" s="893"/>
      <c r="CD109" s="893"/>
      <c r="CE109" s="894"/>
      <c r="CF109" s="931" t="s">
        <v>421</v>
      </c>
      <c r="CG109" s="931"/>
      <c r="CH109" s="931"/>
      <c r="CI109" s="931"/>
      <c r="CJ109" s="931"/>
      <c r="CK109" s="895" t="s">
        <v>422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420</v>
      </c>
      <c r="DH109" s="893"/>
      <c r="DI109" s="893"/>
      <c r="DJ109" s="893"/>
      <c r="DK109" s="894"/>
      <c r="DL109" s="895" t="s">
        <v>310</v>
      </c>
      <c r="DM109" s="893"/>
      <c r="DN109" s="893"/>
      <c r="DO109" s="893"/>
      <c r="DP109" s="894"/>
      <c r="DQ109" s="895" t="s">
        <v>309</v>
      </c>
      <c r="DR109" s="893"/>
      <c r="DS109" s="893"/>
      <c r="DT109" s="893"/>
      <c r="DU109" s="894"/>
      <c r="DV109" s="895" t="s">
        <v>421</v>
      </c>
      <c r="DW109" s="893"/>
      <c r="DX109" s="893"/>
      <c r="DY109" s="893"/>
      <c r="DZ109" s="924"/>
    </row>
    <row r="110" spans="1:131" s="235" customFormat="1" ht="26.25" customHeight="1" x14ac:dyDescent="0.2">
      <c r="A110" s="793" t="s">
        <v>423</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885">
        <v>117564528</v>
      </c>
      <c r="AB110" s="886"/>
      <c r="AC110" s="886"/>
      <c r="AD110" s="886"/>
      <c r="AE110" s="887"/>
      <c r="AF110" s="888">
        <v>107049883</v>
      </c>
      <c r="AG110" s="886"/>
      <c r="AH110" s="886"/>
      <c r="AI110" s="886"/>
      <c r="AJ110" s="887"/>
      <c r="AK110" s="888">
        <v>110402587</v>
      </c>
      <c r="AL110" s="886"/>
      <c r="AM110" s="886"/>
      <c r="AN110" s="886"/>
      <c r="AO110" s="887"/>
      <c r="AP110" s="889">
        <v>35.799999999999997</v>
      </c>
      <c r="AQ110" s="890"/>
      <c r="AR110" s="890"/>
      <c r="AS110" s="890"/>
      <c r="AT110" s="891"/>
      <c r="AU110" s="925" t="s">
        <v>69</v>
      </c>
      <c r="AV110" s="926"/>
      <c r="AW110" s="926"/>
      <c r="AX110" s="926"/>
      <c r="AY110" s="926"/>
      <c r="AZ110" s="848" t="s">
        <v>424</v>
      </c>
      <c r="BA110" s="794"/>
      <c r="BB110" s="794"/>
      <c r="BC110" s="794"/>
      <c r="BD110" s="794"/>
      <c r="BE110" s="794"/>
      <c r="BF110" s="794"/>
      <c r="BG110" s="794"/>
      <c r="BH110" s="794"/>
      <c r="BI110" s="794"/>
      <c r="BJ110" s="794"/>
      <c r="BK110" s="794"/>
      <c r="BL110" s="794"/>
      <c r="BM110" s="794"/>
      <c r="BN110" s="794"/>
      <c r="BO110" s="794"/>
      <c r="BP110" s="795"/>
      <c r="BQ110" s="849">
        <v>1177263511</v>
      </c>
      <c r="BR110" s="831"/>
      <c r="BS110" s="831"/>
      <c r="BT110" s="831"/>
      <c r="BU110" s="831"/>
      <c r="BV110" s="831">
        <v>1129441041</v>
      </c>
      <c r="BW110" s="831"/>
      <c r="BX110" s="831"/>
      <c r="BY110" s="831"/>
      <c r="BZ110" s="831"/>
      <c r="CA110" s="831">
        <v>1073670242</v>
      </c>
      <c r="CB110" s="831"/>
      <c r="CC110" s="831"/>
      <c r="CD110" s="831"/>
      <c r="CE110" s="831"/>
      <c r="CF110" s="858">
        <v>348.5</v>
      </c>
      <c r="CG110" s="859"/>
      <c r="CH110" s="859"/>
      <c r="CI110" s="859"/>
      <c r="CJ110" s="859"/>
      <c r="CK110" s="921" t="s">
        <v>425</v>
      </c>
      <c r="CL110" s="805"/>
      <c r="CM110" s="882" t="s">
        <v>426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49" t="s">
        <v>427</v>
      </c>
      <c r="DH110" s="831"/>
      <c r="DI110" s="831"/>
      <c r="DJ110" s="831"/>
      <c r="DK110" s="831"/>
      <c r="DL110" s="831" t="s">
        <v>427</v>
      </c>
      <c r="DM110" s="831"/>
      <c r="DN110" s="831"/>
      <c r="DO110" s="831"/>
      <c r="DP110" s="831"/>
      <c r="DQ110" s="831" t="s">
        <v>212</v>
      </c>
      <c r="DR110" s="831"/>
      <c r="DS110" s="831"/>
      <c r="DT110" s="831"/>
      <c r="DU110" s="831"/>
      <c r="DV110" s="832" t="s">
        <v>377</v>
      </c>
      <c r="DW110" s="832"/>
      <c r="DX110" s="832"/>
      <c r="DY110" s="832"/>
      <c r="DZ110" s="833"/>
    </row>
    <row r="111" spans="1:131" s="235" customFormat="1" ht="26.25" customHeight="1" x14ac:dyDescent="0.2">
      <c r="A111" s="760" t="s">
        <v>428</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13"/>
      <c r="AA111" s="914" t="s">
        <v>427</v>
      </c>
      <c r="AB111" s="915"/>
      <c r="AC111" s="915"/>
      <c r="AD111" s="915"/>
      <c r="AE111" s="916"/>
      <c r="AF111" s="917" t="s">
        <v>427</v>
      </c>
      <c r="AG111" s="915"/>
      <c r="AH111" s="915"/>
      <c r="AI111" s="915"/>
      <c r="AJ111" s="916"/>
      <c r="AK111" s="917" t="s">
        <v>377</v>
      </c>
      <c r="AL111" s="915"/>
      <c r="AM111" s="915"/>
      <c r="AN111" s="915"/>
      <c r="AO111" s="916"/>
      <c r="AP111" s="918" t="s">
        <v>135</v>
      </c>
      <c r="AQ111" s="919"/>
      <c r="AR111" s="919"/>
      <c r="AS111" s="919"/>
      <c r="AT111" s="920"/>
      <c r="AU111" s="927"/>
      <c r="AV111" s="928"/>
      <c r="AW111" s="928"/>
      <c r="AX111" s="928"/>
      <c r="AY111" s="928"/>
      <c r="AZ111" s="801" t="s">
        <v>429</v>
      </c>
      <c r="BA111" s="736"/>
      <c r="BB111" s="736"/>
      <c r="BC111" s="736"/>
      <c r="BD111" s="736"/>
      <c r="BE111" s="736"/>
      <c r="BF111" s="736"/>
      <c r="BG111" s="736"/>
      <c r="BH111" s="736"/>
      <c r="BI111" s="736"/>
      <c r="BJ111" s="736"/>
      <c r="BK111" s="736"/>
      <c r="BL111" s="736"/>
      <c r="BM111" s="736"/>
      <c r="BN111" s="736"/>
      <c r="BO111" s="736"/>
      <c r="BP111" s="737"/>
      <c r="BQ111" s="802">
        <v>1156957</v>
      </c>
      <c r="BR111" s="803"/>
      <c r="BS111" s="803"/>
      <c r="BT111" s="803"/>
      <c r="BU111" s="803"/>
      <c r="BV111" s="803">
        <v>418030</v>
      </c>
      <c r="BW111" s="803"/>
      <c r="BX111" s="803"/>
      <c r="BY111" s="803"/>
      <c r="BZ111" s="803"/>
      <c r="CA111" s="803">
        <v>109124</v>
      </c>
      <c r="CB111" s="803"/>
      <c r="CC111" s="803"/>
      <c r="CD111" s="803"/>
      <c r="CE111" s="803"/>
      <c r="CF111" s="867">
        <v>0</v>
      </c>
      <c r="CG111" s="868"/>
      <c r="CH111" s="868"/>
      <c r="CI111" s="868"/>
      <c r="CJ111" s="868"/>
      <c r="CK111" s="922"/>
      <c r="CL111" s="807"/>
      <c r="CM111" s="810" t="s">
        <v>430</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02" t="s">
        <v>431</v>
      </c>
      <c r="DH111" s="803"/>
      <c r="DI111" s="803"/>
      <c r="DJ111" s="803"/>
      <c r="DK111" s="803"/>
      <c r="DL111" s="803" t="s">
        <v>212</v>
      </c>
      <c r="DM111" s="803"/>
      <c r="DN111" s="803"/>
      <c r="DO111" s="803"/>
      <c r="DP111" s="803"/>
      <c r="DQ111" s="803" t="s">
        <v>135</v>
      </c>
      <c r="DR111" s="803"/>
      <c r="DS111" s="803"/>
      <c r="DT111" s="803"/>
      <c r="DU111" s="803"/>
      <c r="DV111" s="780" t="s">
        <v>427</v>
      </c>
      <c r="DW111" s="780"/>
      <c r="DX111" s="780"/>
      <c r="DY111" s="780"/>
      <c r="DZ111" s="781"/>
    </row>
    <row r="112" spans="1:131" s="235" customFormat="1" ht="26.25" customHeight="1" x14ac:dyDescent="0.2">
      <c r="A112" s="907" t="s">
        <v>432</v>
      </c>
      <c r="B112" s="908"/>
      <c r="C112" s="736" t="s">
        <v>433</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5">
        <v>4609009</v>
      </c>
      <c r="AB112" s="766"/>
      <c r="AC112" s="766"/>
      <c r="AD112" s="766"/>
      <c r="AE112" s="767"/>
      <c r="AF112" s="768">
        <v>4182953</v>
      </c>
      <c r="AG112" s="766"/>
      <c r="AH112" s="766"/>
      <c r="AI112" s="766"/>
      <c r="AJ112" s="767"/>
      <c r="AK112" s="768">
        <v>3428614</v>
      </c>
      <c r="AL112" s="766"/>
      <c r="AM112" s="766"/>
      <c r="AN112" s="766"/>
      <c r="AO112" s="767"/>
      <c r="AP112" s="813">
        <v>1.1000000000000001</v>
      </c>
      <c r="AQ112" s="814"/>
      <c r="AR112" s="814"/>
      <c r="AS112" s="814"/>
      <c r="AT112" s="815"/>
      <c r="AU112" s="927"/>
      <c r="AV112" s="928"/>
      <c r="AW112" s="928"/>
      <c r="AX112" s="928"/>
      <c r="AY112" s="928"/>
      <c r="AZ112" s="801" t="s">
        <v>434</v>
      </c>
      <c r="BA112" s="736"/>
      <c r="BB112" s="736"/>
      <c r="BC112" s="736"/>
      <c r="BD112" s="736"/>
      <c r="BE112" s="736"/>
      <c r="BF112" s="736"/>
      <c r="BG112" s="736"/>
      <c r="BH112" s="736"/>
      <c r="BI112" s="736"/>
      <c r="BJ112" s="736"/>
      <c r="BK112" s="736"/>
      <c r="BL112" s="736"/>
      <c r="BM112" s="736"/>
      <c r="BN112" s="736"/>
      <c r="BO112" s="736"/>
      <c r="BP112" s="737"/>
      <c r="BQ112" s="802">
        <v>7207128</v>
      </c>
      <c r="BR112" s="803"/>
      <c r="BS112" s="803"/>
      <c r="BT112" s="803"/>
      <c r="BU112" s="803"/>
      <c r="BV112" s="803">
        <v>7063333</v>
      </c>
      <c r="BW112" s="803"/>
      <c r="BX112" s="803"/>
      <c r="BY112" s="803"/>
      <c r="BZ112" s="803"/>
      <c r="CA112" s="803">
        <v>6684594</v>
      </c>
      <c r="CB112" s="803"/>
      <c r="CC112" s="803"/>
      <c r="CD112" s="803"/>
      <c r="CE112" s="803"/>
      <c r="CF112" s="867">
        <v>2.2000000000000002</v>
      </c>
      <c r="CG112" s="868"/>
      <c r="CH112" s="868"/>
      <c r="CI112" s="868"/>
      <c r="CJ112" s="868"/>
      <c r="CK112" s="922"/>
      <c r="CL112" s="807"/>
      <c r="CM112" s="810" t="s">
        <v>435</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02">
        <v>1156957</v>
      </c>
      <c r="DH112" s="803"/>
      <c r="DI112" s="803"/>
      <c r="DJ112" s="803"/>
      <c r="DK112" s="803"/>
      <c r="DL112" s="803">
        <v>418030</v>
      </c>
      <c r="DM112" s="803"/>
      <c r="DN112" s="803"/>
      <c r="DO112" s="803"/>
      <c r="DP112" s="803"/>
      <c r="DQ112" s="803">
        <v>109124</v>
      </c>
      <c r="DR112" s="803"/>
      <c r="DS112" s="803"/>
      <c r="DT112" s="803"/>
      <c r="DU112" s="803"/>
      <c r="DV112" s="780">
        <v>0</v>
      </c>
      <c r="DW112" s="780"/>
      <c r="DX112" s="780"/>
      <c r="DY112" s="780"/>
      <c r="DZ112" s="781"/>
    </row>
    <row r="113" spans="1:130" s="235" customFormat="1" ht="26.25" customHeight="1" x14ac:dyDescent="0.2">
      <c r="A113" s="909"/>
      <c r="B113" s="910"/>
      <c r="C113" s="736" t="s">
        <v>436</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765">
        <v>868213</v>
      </c>
      <c r="AB113" s="766"/>
      <c r="AC113" s="766"/>
      <c r="AD113" s="766"/>
      <c r="AE113" s="767"/>
      <c r="AF113" s="768">
        <v>890472</v>
      </c>
      <c r="AG113" s="766"/>
      <c r="AH113" s="766"/>
      <c r="AI113" s="766"/>
      <c r="AJ113" s="767"/>
      <c r="AK113" s="768">
        <v>834260</v>
      </c>
      <c r="AL113" s="766"/>
      <c r="AM113" s="766"/>
      <c r="AN113" s="766"/>
      <c r="AO113" s="767"/>
      <c r="AP113" s="813">
        <v>0.3</v>
      </c>
      <c r="AQ113" s="814"/>
      <c r="AR113" s="814"/>
      <c r="AS113" s="814"/>
      <c r="AT113" s="815"/>
      <c r="AU113" s="927"/>
      <c r="AV113" s="928"/>
      <c r="AW113" s="928"/>
      <c r="AX113" s="928"/>
      <c r="AY113" s="928"/>
      <c r="AZ113" s="801" t="s">
        <v>437</v>
      </c>
      <c r="BA113" s="736"/>
      <c r="BB113" s="736"/>
      <c r="BC113" s="736"/>
      <c r="BD113" s="736"/>
      <c r="BE113" s="736"/>
      <c r="BF113" s="736"/>
      <c r="BG113" s="736"/>
      <c r="BH113" s="736"/>
      <c r="BI113" s="736"/>
      <c r="BJ113" s="736"/>
      <c r="BK113" s="736"/>
      <c r="BL113" s="736"/>
      <c r="BM113" s="736"/>
      <c r="BN113" s="736"/>
      <c r="BO113" s="736"/>
      <c r="BP113" s="737"/>
      <c r="BQ113" s="802" t="s">
        <v>438</v>
      </c>
      <c r="BR113" s="803"/>
      <c r="BS113" s="803"/>
      <c r="BT113" s="803"/>
      <c r="BU113" s="803"/>
      <c r="BV113" s="803" t="s">
        <v>427</v>
      </c>
      <c r="BW113" s="803"/>
      <c r="BX113" s="803"/>
      <c r="BY113" s="803"/>
      <c r="BZ113" s="803"/>
      <c r="CA113" s="803" t="s">
        <v>427</v>
      </c>
      <c r="CB113" s="803"/>
      <c r="CC113" s="803"/>
      <c r="CD113" s="803"/>
      <c r="CE113" s="803"/>
      <c r="CF113" s="867" t="s">
        <v>438</v>
      </c>
      <c r="CG113" s="868"/>
      <c r="CH113" s="868"/>
      <c r="CI113" s="868"/>
      <c r="CJ113" s="868"/>
      <c r="CK113" s="922"/>
      <c r="CL113" s="807"/>
      <c r="CM113" s="810" t="s">
        <v>439</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2" t="s">
        <v>438</v>
      </c>
      <c r="DH113" s="803"/>
      <c r="DI113" s="803"/>
      <c r="DJ113" s="803"/>
      <c r="DK113" s="803"/>
      <c r="DL113" s="803" t="s">
        <v>427</v>
      </c>
      <c r="DM113" s="803"/>
      <c r="DN113" s="803"/>
      <c r="DO113" s="803"/>
      <c r="DP113" s="803"/>
      <c r="DQ113" s="803" t="s">
        <v>438</v>
      </c>
      <c r="DR113" s="803"/>
      <c r="DS113" s="803"/>
      <c r="DT113" s="803"/>
      <c r="DU113" s="803"/>
      <c r="DV113" s="780" t="s">
        <v>427</v>
      </c>
      <c r="DW113" s="780"/>
      <c r="DX113" s="780"/>
      <c r="DY113" s="780"/>
      <c r="DZ113" s="781"/>
    </row>
    <row r="114" spans="1:130" s="235" customFormat="1" ht="26.25" customHeight="1" x14ac:dyDescent="0.2">
      <c r="A114" s="909"/>
      <c r="B114" s="910"/>
      <c r="C114" s="736" t="s">
        <v>440</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5" t="s">
        <v>427</v>
      </c>
      <c r="AB114" s="766"/>
      <c r="AC114" s="766"/>
      <c r="AD114" s="766"/>
      <c r="AE114" s="767"/>
      <c r="AF114" s="768" t="s">
        <v>427</v>
      </c>
      <c r="AG114" s="766"/>
      <c r="AH114" s="766"/>
      <c r="AI114" s="766"/>
      <c r="AJ114" s="767"/>
      <c r="AK114" s="768" t="s">
        <v>427</v>
      </c>
      <c r="AL114" s="766"/>
      <c r="AM114" s="766"/>
      <c r="AN114" s="766"/>
      <c r="AO114" s="767"/>
      <c r="AP114" s="813" t="s">
        <v>427</v>
      </c>
      <c r="AQ114" s="814"/>
      <c r="AR114" s="814"/>
      <c r="AS114" s="814"/>
      <c r="AT114" s="815"/>
      <c r="AU114" s="927"/>
      <c r="AV114" s="928"/>
      <c r="AW114" s="928"/>
      <c r="AX114" s="928"/>
      <c r="AY114" s="928"/>
      <c r="AZ114" s="801" t="s">
        <v>441</v>
      </c>
      <c r="BA114" s="736"/>
      <c r="BB114" s="736"/>
      <c r="BC114" s="736"/>
      <c r="BD114" s="736"/>
      <c r="BE114" s="736"/>
      <c r="BF114" s="736"/>
      <c r="BG114" s="736"/>
      <c r="BH114" s="736"/>
      <c r="BI114" s="736"/>
      <c r="BJ114" s="736"/>
      <c r="BK114" s="736"/>
      <c r="BL114" s="736"/>
      <c r="BM114" s="736"/>
      <c r="BN114" s="736"/>
      <c r="BO114" s="736"/>
      <c r="BP114" s="737"/>
      <c r="BQ114" s="802">
        <v>148337378</v>
      </c>
      <c r="BR114" s="803"/>
      <c r="BS114" s="803"/>
      <c r="BT114" s="803"/>
      <c r="BU114" s="803"/>
      <c r="BV114" s="803">
        <v>139552135</v>
      </c>
      <c r="BW114" s="803"/>
      <c r="BX114" s="803"/>
      <c r="BY114" s="803"/>
      <c r="BZ114" s="803"/>
      <c r="CA114" s="803">
        <v>136001707</v>
      </c>
      <c r="CB114" s="803"/>
      <c r="CC114" s="803"/>
      <c r="CD114" s="803"/>
      <c r="CE114" s="803"/>
      <c r="CF114" s="867">
        <v>44.1</v>
      </c>
      <c r="CG114" s="868"/>
      <c r="CH114" s="868"/>
      <c r="CI114" s="868"/>
      <c r="CJ114" s="868"/>
      <c r="CK114" s="922"/>
      <c r="CL114" s="807"/>
      <c r="CM114" s="810" t="s">
        <v>442</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2" t="s">
        <v>427</v>
      </c>
      <c r="DH114" s="803"/>
      <c r="DI114" s="803"/>
      <c r="DJ114" s="803"/>
      <c r="DK114" s="803"/>
      <c r="DL114" s="803" t="s">
        <v>374</v>
      </c>
      <c r="DM114" s="803"/>
      <c r="DN114" s="803"/>
      <c r="DO114" s="803"/>
      <c r="DP114" s="803"/>
      <c r="DQ114" s="803" t="s">
        <v>212</v>
      </c>
      <c r="DR114" s="803"/>
      <c r="DS114" s="803"/>
      <c r="DT114" s="803"/>
      <c r="DU114" s="803"/>
      <c r="DV114" s="780" t="s">
        <v>427</v>
      </c>
      <c r="DW114" s="780"/>
      <c r="DX114" s="780"/>
      <c r="DY114" s="780"/>
      <c r="DZ114" s="781"/>
    </row>
    <row r="115" spans="1:130" s="235" customFormat="1" ht="26.25" customHeight="1" x14ac:dyDescent="0.2">
      <c r="A115" s="909"/>
      <c r="B115" s="910"/>
      <c r="C115" s="736" t="s">
        <v>443</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765">
        <v>1179216</v>
      </c>
      <c r="AB115" s="766"/>
      <c r="AC115" s="766"/>
      <c r="AD115" s="766"/>
      <c r="AE115" s="767"/>
      <c r="AF115" s="768">
        <v>637246</v>
      </c>
      <c r="AG115" s="766"/>
      <c r="AH115" s="766"/>
      <c r="AI115" s="766"/>
      <c r="AJ115" s="767"/>
      <c r="AK115" s="768">
        <v>376852</v>
      </c>
      <c r="AL115" s="766"/>
      <c r="AM115" s="766"/>
      <c r="AN115" s="766"/>
      <c r="AO115" s="767"/>
      <c r="AP115" s="813">
        <v>0.1</v>
      </c>
      <c r="AQ115" s="814"/>
      <c r="AR115" s="814"/>
      <c r="AS115" s="814"/>
      <c r="AT115" s="815"/>
      <c r="AU115" s="927"/>
      <c r="AV115" s="928"/>
      <c r="AW115" s="928"/>
      <c r="AX115" s="928"/>
      <c r="AY115" s="928"/>
      <c r="AZ115" s="801" t="s">
        <v>444</v>
      </c>
      <c r="BA115" s="736"/>
      <c r="BB115" s="736"/>
      <c r="BC115" s="736"/>
      <c r="BD115" s="736"/>
      <c r="BE115" s="736"/>
      <c r="BF115" s="736"/>
      <c r="BG115" s="736"/>
      <c r="BH115" s="736"/>
      <c r="BI115" s="736"/>
      <c r="BJ115" s="736"/>
      <c r="BK115" s="736"/>
      <c r="BL115" s="736"/>
      <c r="BM115" s="736"/>
      <c r="BN115" s="736"/>
      <c r="BO115" s="736"/>
      <c r="BP115" s="737"/>
      <c r="BQ115" s="802">
        <v>446046</v>
      </c>
      <c r="BR115" s="803"/>
      <c r="BS115" s="803"/>
      <c r="BT115" s="803"/>
      <c r="BU115" s="803"/>
      <c r="BV115" s="803">
        <v>365609</v>
      </c>
      <c r="BW115" s="803"/>
      <c r="BX115" s="803"/>
      <c r="BY115" s="803"/>
      <c r="BZ115" s="803"/>
      <c r="CA115" s="803">
        <v>304614</v>
      </c>
      <c r="CB115" s="803"/>
      <c r="CC115" s="803"/>
      <c r="CD115" s="803"/>
      <c r="CE115" s="803"/>
      <c r="CF115" s="867">
        <v>0.1</v>
      </c>
      <c r="CG115" s="868"/>
      <c r="CH115" s="868"/>
      <c r="CI115" s="868"/>
      <c r="CJ115" s="868"/>
      <c r="CK115" s="922"/>
      <c r="CL115" s="807"/>
      <c r="CM115" s="801" t="s">
        <v>445</v>
      </c>
      <c r="CN115" s="906"/>
      <c r="CO115" s="906"/>
      <c r="CP115" s="906"/>
      <c r="CQ115" s="906"/>
      <c r="CR115" s="906"/>
      <c r="CS115" s="906"/>
      <c r="CT115" s="906"/>
      <c r="CU115" s="906"/>
      <c r="CV115" s="906"/>
      <c r="CW115" s="906"/>
      <c r="CX115" s="906"/>
      <c r="CY115" s="906"/>
      <c r="CZ115" s="906"/>
      <c r="DA115" s="906"/>
      <c r="DB115" s="906"/>
      <c r="DC115" s="906"/>
      <c r="DD115" s="906"/>
      <c r="DE115" s="906"/>
      <c r="DF115" s="737"/>
      <c r="DG115" s="802" t="s">
        <v>377</v>
      </c>
      <c r="DH115" s="803"/>
      <c r="DI115" s="803"/>
      <c r="DJ115" s="803"/>
      <c r="DK115" s="803"/>
      <c r="DL115" s="803" t="s">
        <v>427</v>
      </c>
      <c r="DM115" s="803"/>
      <c r="DN115" s="803"/>
      <c r="DO115" s="803"/>
      <c r="DP115" s="803"/>
      <c r="DQ115" s="803" t="s">
        <v>438</v>
      </c>
      <c r="DR115" s="803"/>
      <c r="DS115" s="803"/>
      <c r="DT115" s="803"/>
      <c r="DU115" s="803"/>
      <c r="DV115" s="780" t="s">
        <v>446</v>
      </c>
      <c r="DW115" s="780"/>
      <c r="DX115" s="780"/>
      <c r="DY115" s="780"/>
      <c r="DZ115" s="781"/>
    </row>
    <row r="116" spans="1:130" s="235" customFormat="1" ht="26.25" customHeight="1" x14ac:dyDescent="0.2">
      <c r="A116" s="911"/>
      <c r="B116" s="912"/>
      <c r="C116" s="872" t="s">
        <v>447</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765">
        <v>2</v>
      </c>
      <c r="AB116" s="766"/>
      <c r="AC116" s="766"/>
      <c r="AD116" s="766"/>
      <c r="AE116" s="767"/>
      <c r="AF116" s="768">
        <v>9</v>
      </c>
      <c r="AG116" s="766"/>
      <c r="AH116" s="766"/>
      <c r="AI116" s="766"/>
      <c r="AJ116" s="767"/>
      <c r="AK116" s="768">
        <v>11</v>
      </c>
      <c r="AL116" s="766"/>
      <c r="AM116" s="766"/>
      <c r="AN116" s="766"/>
      <c r="AO116" s="767"/>
      <c r="AP116" s="813">
        <v>0</v>
      </c>
      <c r="AQ116" s="814"/>
      <c r="AR116" s="814"/>
      <c r="AS116" s="814"/>
      <c r="AT116" s="815"/>
      <c r="AU116" s="927"/>
      <c r="AV116" s="928"/>
      <c r="AW116" s="928"/>
      <c r="AX116" s="928"/>
      <c r="AY116" s="928"/>
      <c r="AZ116" s="855" t="s">
        <v>448</v>
      </c>
      <c r="BA116" s="856"/>
      <c r="BB116" s="856"/>
      <c r="BC116" s="856"/>
      <c r="BD116" s="856"/>
      <c r="BE116" s="856"/>
      <c r="BF116" s="856"/>
      <c r="BG116" s="856"/>
      <c r="BH116" s="856"/>
      <c r="BI116" s="856"/>
      <c r="BJ116" s="856"/>
      <c r="BK116" s="856"/>
      <c r="BL116" s="856"/>
      <c r="BM116" s="856"/>
      <c r="BN116" s="856"/>
      <c r="BO116" s="856"/>
      <c r="BP116" s="857"/>
      <c r="BQ116" s="802" t="s">
        <v>377</v>
      </c>
      <c r="BR116" s="803"/>
      <c r="BS116" s="803"/>
      <c r="BT116" s="803"/>
      <c r="BU116" s="803"/>
      <c r="BV116" s="803" t="s">
        <v>427</v>
      </c>
      <c r="BW116" s="803"/>
      <c r="BX116" s="803"/>
      <c r="BY116" s="803"/>
      <c r="BZ116" s="803"/>
      <c r="CA116" s="803" t="s">
        <v>427</v>
      </c>
      <c r="CB116" s="803"/>
      <c r="CC116" s="803"/>
      <c r="CD116" s="803"/>
      <c r="CE116" s="803"/>
      <c r="CF116" s="867" t="s">
        <v>212</v>
      </c>
      <c r="CG116" s="868"/>
      <c r="CH116" s="868"/>
      <c r="CI116" s="868"/>
      <c r="CJ116" s="868"/>
      <c r="CK116" s="922"/>
      <c r="CL116" s="807"/>
      <c r="CM116" s="810" t="s">
        <v>449</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2" t="s">
        <v>427</v>
      </c>
      <c r="DH116" s="803"/>
      <c r="DI116" s="803"/>
      <c r="DJ116" s="803"/>
      <c r="DK116" s="803"/>
      <c r="DL116" s="803" t="s">
        <v>427</v>
      </c>
      <c r="DM116" s="803"/>
      <c r="DN116" s="803"/>
      <c r="DO116" s="803"/>
      <c r="DP116" s="803"/>
      <c r="DQ116" s="803" t="s">
        <v>427</v>
      </c>
      <c r="DR116" s="803"/>
      <c r="DS116" s="803"/>
      <c r="DT116" s="803"/>
      <c r="DU116" s="803"/>
      <c r="DV116" s="780" t="s">
        <v>377</v>
      </c>
      <c r="DW116" s="780"/>
      <c r="DX116" s="780"/>
      <c r="DY116" s="780"/>
      <c r="DZ116" s="781"/>
    </row>
    <row r="117" spans="1:130" s="235" customFormat="1" ht="26.25" customHeight="1" x14ac:dyDescent="0.2">
      <c r="A117" s="892" t="s">
        <v>154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9" t="s">
        <v>450</v>
      </c>
      <c r="Z117" s="894"/>
      <c r="AA117" s="899">
        <v>124220968</v>
      </c>
      <c r="AB117" s="900"/>
      <c r="AC117" s="900"/>
      <c r="AD117" s="900"/>
      <c r="AE117" s="901"/>
      <c r="AF117" s="902">
        <v>112760563</v>
      </c>
      <c r="AG117" s="900"/>
      <c r="AH117" s="900"/>
      <c r="AI117" s="900"/>
      <c r="AJ117" s="901"/>
      <c r="AK117" s="902">
        <v>115042324</v>
      </c>
      <c r="AL117" s="900"/>
      <c r="AM117" s="900"/>
      <c r="AN117" s="900"/>
      <c r="AO117" s="901"/>
      <c r="AP117" s="903"/>
      <c r="AQ117" s="904"/>
      <c r="AR117" s="904"/>
      <c r="AS117" s="904"/>
      <c r="AT117" s="905"/>
      <c r="AU117" s="927"/>
      <c r="AV117" s="928"/>
      <c r="AW117" s="928"/>
      <c r="AX117" s="928"/>
      <c r="AY117" s="928"/>
      <c r="AZ117" s="801" t="s">
        <v>451</v>
      </c>
      <c r="BA117" s="736"/>
      <c r="BB117" s="736"/>
      <c r="BC117" s="736"/>
      <c r="BD117" s="736"/>
      <c r="BE117" s="736"/>
      <c r="BF117" s="736"/>
      <c r="BG117" s="736"/>
      <c r="BH117" s="736"/>
      <c r="BI117" s="736"/>
      <c r="BJ117" s="736"/>
      <c r="BK117" s="736"/>
      <c r="BL117" s="736"/>
      <c r="BM117" s="736"/>
      <c r="BN117" s="736"/>
      <c r="BO117" s="736"/>
      <c r="BP117" s="737"/>
      <c r="BQ117" s="802" t="s">
        <v>431</v>
      </c>
      <c r="BR117" s="803"/>
      <c r="BS117" s="803"/>
      <c r="BT117" s="803"/>
      <c r="BU117" s="803"/>
      <c r="BV117" s="803" t="s">
        <v>427</v>
      </c>
      <c r="BW117" s="803"/>
      <c r="BX117" s="803"/>
      <c r="BY117" s="803"/>
      <c r="BZ117" s="803"/>
      <c r="CA117" s="803" t="s">
        <v>431</v>
      </c>
      <c r="CB117" s="803"/>
      <c r="CC117" s="803"/>
      <c r="CD117" s="803"/>
      <c r="CE117" s="803"/>
      <c r="CF117" s="867" t="s">
        <v>427</v>
      </c>
      <c r="CG117" s="868"/>
      <c r="CH117" s="868"/>
      <c r="CI117" s="868"/>
      <c r="CJ117" s="868"/>
      <c r="CK117" s="922"/>
      <c r="CL117" s="807"/>
      <c r="CM117" s="810" t="s">
        <v>452</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2" t="s">
        <v>431</v>
      </c>
      <c r="DH117" s="803"/>
      <c r="DI117" s="803"/>
      <c r="DJ117" s="803"/>
      <c r="DK117" s="803"/>
      <c r="DL117" s="803" t="s">
        <v>431</v>
      </c>
      <c r="DM117" s="803"/>
      <c r="DN117" s="803"/>
      <c r="DO117" s="803"/>
      <c r="DP117" s="803"/>
      <c r="DQ117" s="803" t="s">
        <v>135</v>
      </c>
      <c r="DR117" s="803"/>
      <c r="DS117" s="803"/>
      <c r="DT117" s="803"/>
      <c r="DU117" s="803"/>
      <c r="DV117" s="780" t="s">
        <v>374</v>
      </c>
      <c r="DW117" s="780"/>
      <c r="DX117" s="780"/>
      <c r="DY117" s="780"/>
      <c r="DZ117" s="781"/>
    </row>
    <row r="118" spans="1:130" s="235" customFormat="1" ht="26.25" customHeight="1" x14ac:dyDescent="0.2">
      <c r="A118" s="892" t="s">
        <v>422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420</v>
      </c>
      <c r="AB118" s="893"/>
      <c r="AC118" s="893"/>
      <c r="AD118" s="893"/>
      <c r="AE118" s="894"/>
      <c r="AF118" s="895" t="s">
        <v>310</v>
      </c>
      <c r="AG118" s="893"/>
      <c r="AH118" s="893"/>
      <c r="AI118" s="893"/>
      <c r="AJ118" s="894"/>
      <c r="AK118" s="895" t="s">
        <v>309</v>
      </c>
      <c r="AL118" s="893"/>
      <c r="AM118" s="893"/>
      <c r="AN118" s="893"/>
      <c r="AO118" s="894"/>
      <c r="AP118" s="896" t="s">
        <v>421</v>
      </c>
      <c r="AQ118" s="897"/>
      <c r="AR118" s="897"/>
      <c r="AS118" s="897"/>
      <c r="AT118" s="898"/>
      <c r="AU118" s="927"/>
      <c r="AV118" s="928"/>
      <c r="AW118" s="928"/>
      <c r="AX118" s="928"/>
      <c r="AY118" s="928"/>
      <c r="AZ118" s="871" t="s">
        <v>453</v>
      </c>
      <c r="BA118" s="872"/>
      <c r="BB118" s="872"/>
      <c r="BC118" s="872"/>
      <c r="BD118" s="872"/>
      <c r="BE118" s="872"/>
      <c r="BF118" s="872"/>
      <c r="BG118" s="872"/>
      <c r="BH118" s="872"/>
      <c r="BI118" s="872"/>
      <c r="BJ118" s="872"/>
      <c r="BK118" s="872"/>
      <c r="BL118" s="872"/>
      <c r="BM118" s="872"/>
      <c r="BN118" s="872"/>
      <c r="BO118" s="872"/>
      <c r="BP118" s="873"/>
      <c r="BQ118" s="854" t="s">
        <v>427</v>
      </c>
      <c r="BR118" s="834"/>
      <c r="BS118" s="834"/>
      <c r="BT118" s="834"/>
      <c r="BU118" s="834"/>
      <c r="BV118" s="834" t="s">
        <v>446</v>
      </c>
      <c r="BW118" s="834"/>
      <c r="BX118" s="834"/>
      <c r="BY118" s="834"/>
      <c r="BZ118" s="834"/>
      <c r="CA118" s="834" t="s">
        <v>427</v>
      </c>
      <c r="CB118" s="834"/>
      <c r="CC118" s="834"/>
      <c r="CD118" s="834"/>
      <c r="CE118" s="834"/>
      <c r="CF118" s="867" t="s">
        <v>427</v>
      </c>
      <c r="CG118" s="868"/>
      <c r="CH118" s="868"/>
      <c r="CI118" s="868"/>
      <c r="CJ118" s="868"/>
      <c r="CK118" s="922"/>
      <c r="CL118" s="807"/>
      <c r="CM118" s="810" t="s">
        <v>454</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2" t="s">
        <v>431</v>
      </c>
      <c r="DH118" s="803"/>
      <c r="DI118" s="803"/>
      <c r="DJ118" s="803"/>
      <c r="DK118" s="803"/>
      <c r="DL118" s="803" t="s">
        <v>431</v>
      </c>
      <c r="DM118" s="803"/>
      <c r="DN118" s="803"/>
      <c r="DO118" s="803"/>
      <c r="DP118" s="803"/>
      <c r="DQ118" s="803" t="s">
        <v>427</v>
      </c>
      <c r="DR118" s="803"/>
      <c r="DS118" s="803"/>
      <c r="DT118" s="803"/>
      <c r="DU118" s="803"/>
      <c r="DV118" s="780" t="s">
        <v>455</v>
      </c>
      <c r="DW118" s="780"/>
      <c r="DX118" s="780"/>
      <c r="DY118" s="780"/>
      <c r="DZ118" s="781"/>
    </row>
    <row r="119" spans="1:130" s="235" customFormat="1" ht="26.25" customHeight="1" x14ac:dyDescent="0.2">
      <c r="A119" s="804" t="s">
        <v>425</v>
      </c>
      <c r="B119" s="805"/>
      <c r="C119" s="882" t="s">
        <v>426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374</v>
      </c>
      <c r="AB119" s="886"/>
      <c r="AC119" s="886"/>
      <c r="AD119" s="886"/>
      <c r="AE119" s="887"/>
      <c r="AF119" s="888" t="s">
        <v>446</v>
      </c>
      <c r="AG119" s="886"/>
      <c r="AH119" s="886"/>
      <c r="AI119" s="886"/>
      <c r="AJ119" s="887"/>
      <c r="AK119" s="888" t="s">
        <v>427</v>
      </c>
      <c r="AL119" s="886"/>
      <c r="AM119" s="886"/>
      <c r="AN119" s="886"/>
      <c r="AO119" s="887"/>
      <c r="AP119" s="889" t="s">
        <v>374</v>
      </c>
      <c r="AQ119" s="890"/>
      <c r="AR119" s="890"/>
      <c r="AS119" s="890"/>
      <c r="AT119" s="891"/>
      <c r="AU119" s="929"/>
      <c r="AV119" s="930"/>
      <c r="AW119" s="930"/>
      <c r="AX119" s="930"/>
      <c r="AY119" s="930"/>
      <c r="AZ119" s="265" t="s">
        <v>154</v>
      </c>
      <c r="BA119" s="265"/>
      <c r="BB119" s="265"/>
      <c r="BC119" s="265"/>
      <c r="BD119" s="265"/>
      <c r="BE119" s="265"/>
      <c r="BF119" s="265"/>
      <c r="BG119" s="265"/>
      <c r="BH119" s="265"/>
      <c r="BI119" s="265"/>
      <c r="BJ119" s="265"/>
      <c r="BK119" s="265"/>
      <c r="BL119" s="265"/>
      <c r="BM119" s="265"/>
      <c r="BN119" s="265"/>
      <c r="BO119" s="869" t="s">
        <v>456</v>
      </c>
      <c r="BP119" s="870"/>
      <c r="BQ119" s="854">
        <v>1334411020</v>
      </c>
      <c r="BR119" s="834"/>
      <c r="BS119" s="834"/>
      <c r="BT119" s="834"/>
      <c r="BU119" s="834"/>
      <c r="BV119" s="834">
        <v>1276840148</v>
      </c>
      <c r="BW119" s="834"/>
      <c r="BX119" s="834"/>
      <c r="BY119" s="834"/>
      <c r="BZ119" s="834"/>
      <c r="CA119" s="834">
        <v>1216770281</v>
      </c>
      <c r="CB119" s="834"/>
      <c r="CC119" s="834"/>
      <c r="CD119" s="834"/>
      <c r="CE119" s="834"/>
      <c r="CF119" s="732"/>
      <c r="CG119" s="733"/>
      <c r="CH119" s="733"/>
      <c r="CI119" s="733"/>
      <c r="CJ119" s="823"/>
      <c r="CK119" s="923"/>
      <c r="CL119" s="809"/>
      <c r="CM119" s="827" t="s">
        <v>457</v>
      </c>
      <c r="CN119" s="828"/>
      <c r="CO119" s="828"/>
      <c r="CP119" s="828"/>
      <c r="CQ119" s="828"/>
      <c r="CR119" s="828"/>
      <c r="CS119" s="828"/>
      <c r="CT119" s="828"/>
      <c r="CU119" s="828"/>
      <c r="CV119" s="828"/>
      <c r="CW119" s="828"/>
      <c r="CX119" s="828"/>
      <c r="CY119" s="828"/>
      <c r="CZ119" s="828"/>
      <c r="DA119" s="828"/>
      <c r="DB119" s="828"/>
      <c r="DC119" s="828"/>
      <c r="DD119" s="828"/>
      <c r="DE119" s="828"/>
      <c r="DF119" s="829"/>
      <c r="DG119" s="802" t="s">
        <v>427</v>
      </c>
      <c r="DH119" s="803"/>
      <c r="DI119" s="803"/>
      <c r="DJ119" s="803"/>
      <c r="DK119" s="803"/>
      <c r="DL119" s="803" t="s">
        <v>427</v>
      </c>
      <c r="DM119" s="803"/>
      <c r="DN119" s="803"/>
      <c r="DO119" s="803"/>
      <c r="DP119" s="803"/>
      <c r="DQ119" s="803" t="s">
        <v>427</v>
      </c>
      <c r="DR119" s="803"/>
      <c r="DS119" s="803"/>
      <c r="DT119" s="803"/>
      <c r="DU119" s="803"/>
      <c r="DV119" s="780" t="s">
        <v>431</v>
      </c>
      <c r="DW119" s="780"/>
      <c r="DX119" s="780"/>
      <c r="DY119" s="780"/>
      <c r="DZ119" s="781"/>
    </row>
    <row r="120" spans="1:130" s="235" customFormat="1" ht="26.25" customHeight="1" x14ac:dyDescent="0.2">
      <c r="A120" s="806"/>
      <c r="B120" s="807"/>
      <c r="C120" s="810" t="s">
        <v>430</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765" t="s">
        <v>431</v>
      </c>
      <c r="AB120" s="766"/>
      <c r="AC120" s="766"/>
      <c r="AD120" s="766"/>
      <c r="AE120" s="767"/>
      <c r="AF120" s="768" t="s">
        <v>427</v>
      </c>
      <c r="AG120" s="766"/>
      <c r="AH120" s="766"/>
      <c r="AI120" s="766"/>
      <c r="AJ120" s="767"/>
      <c r="AK120" s="768" t="s">
        <v>374</v>
      </c>
      <c r="AL120" s="766"/>
      <c r="AM120" s="766"/>
      <c r="AN120" s="766"/>
      <c r="AO120" s="767"/>
      <c r="AP120" s="813" t="s">
        <v>431</v>
      </c>
      <c r="AQ120" s="814"/>
      <c r="AR120" s="814"/>
      <c r="AS120" s="814"/>
      <c r="AT120" s="815"/>
      <c r="AU120" s="874" t="s">
        <v>458</v>
      </c>
      <c r="AV120" s="875"/>
      <c r="AW120" s="875"/>
      <c r="AX120" s="875"/>
      <c r="AY120" s="876"/>
      <c r="AZ120" s="848" t="s">
        <v>459</v>
      </c>
      <c r="BA120" s="794"/>
      <c r="BB120" s="794"/>
      <c r="BC120" s="794"/>
      <c r="BD120" s="794"/>
      <c r="BE120" s="794"/>
      <c r="BF120" s="794"/>
      <c r="BG120" s="794"/>
      <c r="BH120" s="794"/>
      <c r="BI120" s="794"/>
      <c r="BJ120" s="794"/>
      <c r="BK120" s="794"/>
      <c r="BL120" s="794"/>
      <c r="BM120" s="794"/>
      <c r="BN120" s="794"/>
      <c r="BO120" s="794"/>
      <c r="BP120" s="795"/>
      <c r="BQ120" s="849">
        <v>107488417</v>
      </c>
      <c r="BR120" s="831"/>
      <c r="BS120" s="831"/>
      <c r="BT120" s="831"/>
      <c r="BU120" s="831"/>
      <c r="BV120" s="831">
        <v>103712280</v>
      </c>
      <c r="BW120" s="831"/>
      <c r="BX120" s="831"/>
      <c r="BY120" s="831"/>
      <c r="BZ120" s="831"/>
      <c r="CA120" s="831">
        <v>99029659</v>
      </c>
      <c r="CB120" s="831"/>
      <c r="CC120" s="831"/>
      <c r="CD120" s="831"/>
      <c r="CE120" s="831"/>
      <c r="CF120" s="858">
        <v>32.1</v>
      </c>
      <c r="CG120" s="859"/>
      <c r="CH120" s="859"/>
      <c r="CI120" s="859"/>
      <c r="CJ120" s="859"/>
      <c r="CK120" s="860" t="s">
        <v>460</v>
      </c>
      <c r="CL120" s="840"/>
      <c r="CM120" s="840"/>
      <c r="CN120" s="840"/>
      <c r="CO120" s="841"/>
      <c r="CP120" s="864" t="s">
        <v>461</v>
      </c>
      <c r="CQ120" s="865"/>
      <c r="CR120" s="865"/>
      <c r="CS120" s="865"/>
      <c r="CT120" s="865"/>
      <c r="CU120" s="865"/>
      <c r="CV120" s="865"/>
      <c r="CW120" s="865"/>
      <c r="CX120" s="865"/>
      <c r="CY120" s="865"/>
      <c r="CZ120" s="865"/>
      <c r="DA120" s="865"/>
      <c r="DB120" s="865"/>
      <c r="DC120" s="865"/>
      <c r="DD120" s="865"/>
      <c r="DE120" s="865"/>
      <c r="DF120" s="866"/>
      <c r="DG120" s="849">
        <v>4767881</v>
      </c>
      <c r="DH120" s="831"/>
      <c r="DI120" s="831"/>
      <c r="DJ120" s="831"/>
      <c r="DK120" s="831"/>
      <c r="DL120" s="831">
        <v>4708832</v>
      </c>
      <c r="DM120" s="831"/>
      <c r="DN120" s="831"/>
      <c r="DO120" s="831"/>
      <c r="DP120" s="831"/>
      <c r="DQ120" s="831">
        <v>4428550</v>
      </c>
      <c r="DR120" s="831"/>
      <c r="DS120" s="831"/>
      <c r="DT120" s="831"/>
      <c r="DU120" s="831"/>
      <c r="DV120" s="832">
        <v>1.4</v>
      </c>
      <c r="DW120" s="832"/>
      <c r="DX120" s="832"/>
      <c r="DY120" s="832"/>
      <c r="DZ120" s="833"/>
    </row>
    <row r="121" spans="1:130" s="235" customFormat="1" ht="26.25" customHeight="1" x14ac:dyDescent="0.2">
      <c r="A121" s="806"/>
      <c r="B121" s="807"/>
      <c r="C121" s="855" t="s">
        <v>462</v>
      </c>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7"/>
      <c r="AA121" s="765">
        <v>1053245</v>
      </c>
      <c r="AB121" s="766"/>
      <c r="AC121" s="766"/>
      <c r="AD121" s="766"/>
      <c r="AE121" s="767"/>
      <c r="AF121" s="768">
        <v>526648</v>
      </c>
      <c r="AG121" s="766"/>
      <c r="AH121" s="766"/>
      <c r="AI121" s="766"/>
      <c r="AJ121" s="767"/>
      <c r="AK121" s="768">
        <v>270443</v>
      </c>
      <c r="AL121" s="766"/>
      <c r="AM121" s="766"/>
      <c r="AN121" s="766"/>
      <c r="AO121" s="767"/>
      <c r="AP121" s="813">
        <v>0.1</v>
      </c>
      <c r="AQ121" s="814"/>
      <c r="AR121" s="814"/>
      <c r="AS121" s="814"/>
      <c r="AT121" s="815"/>
      <c r="AU121" s="877"/>
      <c r="AV121" s="878"/>
      <c r="AW121" s="878"/>
      <c r="AX121" s="878"/>
      <c r="AY121" s="879"/>
      <c r="AZ121" s="801" t="s">
        <v>463</v>
      </c>
      <c r="BA121" s="736"/>
      <c r="BB121" s="736"/>
      <c r="BC121" s="736"/>
      <c r="BD121" s="736"/>
      <c r="BE121" s="736"/>
      <c r="BF121" s="736"/>
      <c r="BG121" s="736"/>
      <c r="BH121" s="736"/>
      <c r="BI121" s="736"/>
      <c r="BJ121" s="736"/>
      <c r="BK121" s="736"/>
      <c r="BL121" s="736"/>
      <c r="BM121" s="736"/>
      <c r="BN121" s="736"/>
      <c r="BO121" s="736"/>
      <c r="BP121" s="737"/>
      <c r="BQ121" s="802">
        <v>18760223</v>
      </c>
      <c r="BR121" s="803"/>
      <c r="BS121" s="803"/>
      <c r="BT121" s="803"/>
      <c r="BU121" s="803"/>
      <c r="BV121" s="803">
        <v>20872798</v>
      </c>
      <c r="BW121" s="803"/>
      <c r="BX121" s="803"/>
      <c r="BY121" s="803"/>
      <c r="BZ121" s="803"/>
      <c r="CA121" s="803">
        <v>18421435</v>
      </c>
      <c r="CB121" s="803"/>
      <c r="CC121" s="803"/>
      <c r="CD121" s="803"/>
      <c r="CE121" s="803"/>
      <c r="CF121" s="867">
        <v>6</v>
      </c>
      <c r="CG121" s="868"/>
      <c r="CH121" s="868"/>
      <c r="CI121" s="868"/>
      <c r="CJ121" s="868"/>
      <c r="CK121" s="861"/>
      <c r="CL121" s="843"/>
      <c r="CM121" s="843"/>
      <c r="CN121" s="843"/>
      <c r="CO121" s="844"/>
      <c r="CP121" s="824" t="s">
        <v>464</v>
      </c>
      <c r="CQ121" s="825"/>
      <c r="CR121" s="825"/>
      <c r="CS121" s="825"/>
      <c r="CT121" s="825"/>
      <c r="CU121" s="825"/>
      <c r="CV121" s="825"/>
      <c r="CW121" s="825"/>
      <c r="CX121" s="825"/>
      <c r="CY121" s="825"/>
      <c r="CZ121" s="825"/>
      <c r="DA121" s="825"/>
      <c r="DB121" s="825"/>
      <c r="DC121" s="825"/>
      <c r="DD121" s="825"/>
      <c r="DE121" s="825"/>
      <c r="DF121" s="826"/>
      <c r="DG121" s="802">
        <v>2261112</v>
      </c>
      <c r="DH121" s="803"/>
      <c r="DI121" s="803"/>
      <c r="DJ121" s="803"/>
      <c r="DK121" s="803"/>
      <c r="DL121" s="803">
        <v>2244772</v>
      </c>
      <c r="DM121" s="803"/>
      <c r="DN121" s="803"/>
      <c r="DO121" s="803"/>
      <c r="DP121" s="803"/>
      <c r="DQ121" s="803">
        <v>2256044</v>
      </c>
      <c r="DR121" s="803"/>
      <c r="DS121" s="803"/>
      <c r="DT121" s="803"/>
      <c r="DU121" s="803"/>
      <c r="DV121" s="780">
        <v>0.7</v>
      </c>
      <c r="DW121" s="780"/>
      <c r="DX121" s="780"/>
      <c r="DY121" s="780"/>
      <c r="DZ121" s="781"/>
    </row>
    <row r="122" spans="1:130" s="235" customFormat="1" ht="26.25" customHeight="1" x14ac:dyDescent="0.2">
      <c r="A122" s="806"/>
      <c r="B122" s="807"/>
      <c r="C122" s="810" t="s">
        <v>442</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765">
        <v>12109</v>
      </c>
      <c r="AB122" s="766"/>
      <c r="AC122" s="766"/>
      <c r="AD122" s="766"/>
      <c r="AE122" s="767"/>
      <c r="AF122" s="768" t="s">
        <v>427</v>
      </c>
      <c r="AG122" s="766"/>
      <c r="AH122" s="766"/>
      <c r="AI122" s="766"/>
      <c r="AJ122" s="767"/>
      <c r="AK122" s="768" t="s">
        <v>431</v>
      </c>
      <c r="AL122" s="766"/>
      <c r="AM122" s="766"/>
      <c r="AN122" s="766"/>
      <c r="AO122" s="767"/>
      <c r="AP122" s="813" t="s">
        <v>431</v>
      </c>
      <c r="AQ122" s="814"/>
      <c r="AR122" s="814"/>
      <c r="AS122" s="814"/>
      <c r="AT122" s="815"/>
      <c r="AU122" s="877"/>
      <c r="AV122" s="878"/>
      <c r="AW122" s="878"/>
      <c r="AX122" s="878"/>
      <c r="AY122" s="879"/>
      <c r="AZ122" s="871" t="s">
        <v>465</v>
      </c>
      <c r="BA122" s="872"/>
      <c r="BB122" s="872"/>
      <c r="BC122" s="872"/>
      <c r="BD122" s="872"/>
      <c r="BE122" s="872"/>
      <c r="BF122" s="872"/>
      <c r="BG122" s="872"/>
      <c r="BH122" s="872"/>
      <c r="BI122" s="872"/>
      <c r="BJ122" s="872"/>
      <c r="BK122" s="872"/>
      <c r="BL122" s="872"/>
      <c r="BM122" s="872"/>
      <c r="BN122" s="872"/>
      <c r="BO122" s="872"/>
      <c r="BP122" s="873"/>
      <c r="BQ122" s="854">
        <v>811566877</v>
      </c>
      <c r="BR122" s="834"/>
      <c r="BS122" s="834"/>
      <c r="BT122" s="834"/>
      <c r="BU122" s="834"/>
      <c r="BV122" s="834">
        <v>786006385</v>
      </c>
      <c r="BW122" s="834"/>
      <c r="BX122" s="834"/>
      <c r="BY122" s="834"/>
      <c r="BZ122" s="834"/>
      <c r="CA122" s="834">
        <v>760661870</v>
      </c>
      <c r="CB122" s="834"/>
      <c r="CC122" s="834"/>
      <c r="CD122" s="834"/>
      <c r="CE122" s="834"/>
      <c r="CF122" s="835">
        <v>246.9</v>
      </c>
      <c r="CG122" s="836"/>
      <c r="CH122" s="836"/>
      <c r="CI122" s="836"/>
      <c r="CJ122" s="836"/>
      <c r="CK122" s="861"/>
      <c r="CL122" s="843"/>
      <c r="CM122" s="843"/>
      <c r="CN122" s="843"/>
      <c r="CO122" s="844"/>
      <c r="CP122" s="824" t="s">
        <v>466</v>
      </c>
      <c r="CQ122" s="825"/>
      <c r="CR122" s="825"/>
      <c r="CS122" s="825"/>
      <c r="CT122" s="825"/>
      <c r="CU122" s="825"/>
      <c r="CV122" s="825"/>
      <c r="CW122" s="825"/>
      <c r="CX122" s="825"/>
      <c r="CY122" s="825"/>
      <c r="CZ122" s="825"/>
      <c r="DA122" s="825"/>
      <c r="DB122" s="825"/>
      <c r="DC122" s="825"/>
      <c r="DD122" s="825"/>
      <c r="DE122" s="825"/>
      <c r="DF122" s="826"/>
      <c r="DG122" s="802" t="s">
        <v>377</v>
      </c>
      <c r="DH122" s="803"/>
      <c r="DI122" s="803"/>
      <c r="DJ122" s="803"/>
      <c r="DK122" s="803"/>
      <c r="DL122" s="803" t="s">
        <v>377</v>
      </c>
      <c r="DM122" s="803"/>
      <c r="DN122" s="803"/>
      <c r="DO122" s="803"/>
      <c r="DP122" s="803"/>
      <c r="DQ122" s="803" t="s">
        <v>431</v>
      </c>
      <c r="DR122" s="803"/>
      <c r="DS122" s="803"/>
      <c r="DT122" s="803"/>
      <c r="DU122" s="803"/>
      <c r="DV122" s="780" t="s">
        <v>374</v>
      </c>
      <c r="DW122" s="780"/>
      <c r="DX122" s="780"/>
      <c r="DY122" s="780"/>
      <c r="DZ122" s="781"/>
    </row>
    <row r="123" spans="1:130" s="235" customFormat="1" ht="26.25" customHeight="1" x14ac:dyDescent="0.2">
      <c r="A123" s="806"/>
      <c r="B123" s="807"/>
      <c r="C123" s="810" t="s">
        <v>449</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765" t="s">
        <v>427</v>
      </c>
      <c r="AB123" s="766"/>
      <c r="AC123" s="766"/>
      <c r="AD123" s="766"/>
      <c r="AE123" s="767"/>
      <c r="AF123" s="768" t="s">
        <v>455</v>
      </c>
      <c r="AG123" s="766"/>
      <c r="AH123" s="766"/>
      <c r="AI123" s="766"/>
      <c r="AJ123" s="767"/>
      <c r="AK123" s="768" t="s">
        <v>377</v>
      </c>
      <c r="AL123" s="766"/>
      <c r="AM123" s="766"/>
      <c r="AN123" s="766"/>
      <c r="AO123" s="767"/>
      <c r="AP123" s="813" t="s">
        <v>427</v>
      </c>
      <c r="AQ123" s="814"/>
      <c r="AR123" s="814"/>
      <c r="AS123" s="814"/>
      <c r="AT123" s="815"/>
      <c r="AU123" s="880"/>
      <c r="AV123" s="881"/>
      <c r="AW123" s="881"/>
      <c r="AX123" s="881"/>
      <c r="AY123" s="881"/>
      <c r="AZ123" s="265" t="s">
        <v>154</v>
      </c>
      <c r="BA123" s="265"/>
      <c r="BB123" s="265"/>
      <c r="BC123" s="265"/>
      <c r="BD123" s="265"/>
      <c r="BE123" s="265"/>
      <c r="BF123" s="265"/>
      <c r="BG123" s="265"/>
      <c r="BH123" s="265"/>
      <c r="BI123" s="265"/>
      <c r="BJ123" s="265"/>
      <c r="BK123" s="265"/>
      <c r="BL123" s="265"/>
      <c r="BM123" s="265"/>
      <c r="BN123" s="265"/>
      <c r="BO123" s="869" t="s">
        <v>467</v>
      </c>
      <c r="BP123" s="870"/>
      <c r="BQ123" s="821">
        <v>937815517</v>
      </c>
      <c r="BR123" s="822"/>
      <c r="BS123" s="822"/>
      <c r="BT123" s="822"/>
      <c r="BU123" s="822"/>
      <c r="BV123" s="822">
        <v>910591463</v>
      </c>
      <c r="BW123" s="822"/>
      <c r="BX123" s="822"/>
      <c r="BY123" s="822"/>
      <c r="BZ123" s="822"/>
      <c r="CA123" s="822">
        <v>878112964</v>
      </c>
      <c r="CB123" s="822"/>
      <c r="CC123" s="822"/>
      <c r="CD123" s="822"/>
      <c r="CE123" s="822"/>
      <c r="CF123" s="732"/>
      <c r="CG123" s="733"/>
      <c r="CH123" s="733"/>
      <c r="CI123" s="733"/>
      <c r="CJ123" s="823"/>
      <c r="CK123" s="861"/>
      <c r="CL123" s="843"/>
      <c r="CM123" s="843"/>
      <c r="CN123" s="843"/>
      <c r="CO123" s="844"/>
      <c r="CP123" s="824" t="s">
        <v>468</v>
      </c>
      <c r="CQ123" s="825"/>
      <c r="CR123" s="825"/>
      <c r="CS123" s="825"/>
      <c r="CT123" s="825"/>
      <c r="CU123" s="825"/>
      <c r="CV123" s="825"/>
      <c r="CW123" s="825"/>
      <c r="CX123" s="825"/>
      <c r="CY123" s="825"/>
      <c r="CZ123" s="825"/>
      <c r="DA123" s="825"/>
      <c r="DB123" s="825"/>
      <c r="DC123" s="825"/>
      <c r="DD123" s="825"/>
      <c r="DE123" s="825"/>
      <c r="DF123" s="826"/>
      <c r="DG123" s="802">
        <v>178135</v>
      </c>
      <c r="DH123" s="803"/>
      <c r="DI123" s="803"/>
      <c r="DJ123" s="803"/>
      <c r="DK123" s="803"/>
      <c r="DL123" s="803">
        <v>109729</v>
      </c>
      <c r="DM123" s="803"/>
      <c r="DN123" s="803"/>
      <c r="DO123" s="803"/>
      <c r="DP123" s="803"/>
      <c r="DQ123" s="803" t="s">
        <v>374</v>
      </c>
      <c r="DR123" s="803"/>
      <c r="DS123" s="803"/>
      <c r="DT123" s="803"/>
      <c r="DU123" s="803"/>
      <c r="DV123" s="780" t="s">
        <v>374</v>
      </c>
      <c r="DW123" s="780"/>
      <c r="DX123" s="780"/>
      <c r="DY123" s="780"/>
      <c r="DZ123" s="781"/>
    </row>
    <row r="124" spans="1:130" s="235" customFormat="1" ht="26.25" customHeight="1" thickBot="1" x14ac:dyDescent="0.25">
      <c r="A124" s="806"/>
      <c r="B124" s="807"/>
      <c r="C124" s="810" t="s">
        <v>452</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765" t="s">
        <v>377</v>
      </c>
      <c r="AB124" s="766"/>
      <c r="AC124" s="766"/>
      <c r="AD124" s="766"/>
      <c r="AE124" s="767"/>
      <c r="AF124" s="768" t="s">
        <v>374</v>
      </c>
      <c r="AG124" s="766"/>
      <c r="AH124" s="766"/>
      <c r="AI124" s="766"/>
      <c r="AJ124" s="767"/>
      <c r="AK124" s="768" t="s">
        <v>377</v>
      </c>
      <c r="AL124" s="766"/>
      <c r="AM124" s="766"/>
      <c r="AN124" s="766"/>
      <c r="AO124" s="767"/>
      <c r="AP124" s="813" t="s">
        <v>374</v>
      </c>
      <c r="AQ124" s="814"/>
      <c r="AR124" s="814"/>
      <c r="AS124" s="814"/>
      <c r="AT124" s="815"/>
      <c r="AU124" s="816" t="s">
        <v>469</v>
      </c>
      <c r="AV124" s="817"/>
      <c r="AW124" s="817"/>
      <c r="AX124" s="817"/>
      <c r="AY124" s="817"/>
      <c r="AZ124" s="817"/>
      <c r="BA124" s="817"/>
      <c r="BB124" s="817"/>
      <c r="BC124" s="817"/>
      <c r="BD124" s="817"/>
      <c r="BE124" s="817"/>
      <c r="BF124" s="817"/>
      <c r="BG124" s="817"/>
      <c r="BH124" s="817"/>
      <c r="BI124" s="817"/>
      <c r="BJ124" s="817"/>
      <c r="BK124" s="817"/>
      <c r="BL124" s="817"/>
      <c r="BM124" s="817"/>
      <c r="BN124" s="817"/>
      <c r="BO124" s="817"/>
      <c r="BP124" s="818"/>
      <c r="BQ124" s="819">
        <v>127.3</v>
      </c>
      <c r="BR124" s="820"/>
      <c r="BS124" s="820"/>
      <c r="BT124" s="820"/>
      <c r="BU124" s="820"/>
      <c r="BV124" s="820">
        <v>118.1</v>
      </c>
      <c r="BW124" s="820"/>
      <c r="BX124" s="820"/>
      <c r="BY124" s="820"/>
      <c r="BZ124" s="820"/>
      <c r="CA124" s="820">
        <v>109.9</v>
      </c>
      <c r="CB124" s="820"/>
      <c r="CC124" s="820"/>
      <c r="CD124" s="820"/>
      <c r="CE124" s="820"/>
      <c r="CF124" s="710"/>
      <c r="CG124" s="711"/>
      <c r="CH124" s="711"/>
      <c r="CI124" s="711"/>
      <c r="CJ124" s="850"/>
      <c r="CK124" s="862"/>
      <c r="CL124" s="862"/>
      <c r="CM124" s="862"/>
      <c r="CN124" s="862"/>
      <c r="CO124" s="863"/>
      <c r="CP124" s="851" t="s">
        <v>470</v>
      </c>
      <c r="CQ124" s="852"/>
      <c r="CR124" s="852"/>
      <c r="CS124" s="852"/>
      <c r="CT124" s="852"/>
      <c r="CU124" s="852"/>
      <c r="CV124" s="852"/>
      <c r="CW124" s="852"/>
      <c r="CX124" s="852"/>
      <c r="CY124" s="852"/>
      <c r="CZ124" s="852"/>
      <c r="DA124" s="852"/>
      <c r="DB124" s="852"/>
      <c r="DC124" s="852"/>
      <c r="DD124" s="852"/>
      <c r="DE124" s="852"/>
      <c r="DF124" s="853"/>
      <c r="DG124" s="854" t="s">
        <v>212</v>
      </c>
      <c r="DH124" s="834"/>
      <c r="DI124" s="834"/>
      <c r="DJ124" s="834"/>
      <c r="DK124" s="834"/>
      <c r="DL124" s="834" t="s">
        <v>135</v>
      </c>
      <c r="DM124" s="834"/>
      <c r="DN124" s="834"/>
      <c r="DO124" s="834"/>
      <c r="DP124" s="834"/>
      <c r="DQ124" s="834" t="s">
        <v>366</v>
      </c>
      <c r="DR124" s="834"/>
      <c r="DS124" s="834"/>
      <c r="DT124" s="834"/>
      <c r="DU124" s="834"/>
      <c r="DV124" s="837" t="s">
        <v>135</v>
      </c>
      <c r="DW124" s="837"/>
      <c r="DX124" s="837"/>
      <c r="DY124" s="837"/>
      <c r="DZ124" s="838"/>
    </row>
    <row r="125" spans="1:130" s="235" customFormat="1" ht="26.25" customHeight="1" x14ac:dyDescent="0.2">
      <c r="A125" s="806"/>
      <c r="B125" s="807"/>
      <c r="C125" s="810" t="s">
        <v>454</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765" t="s">
        <v>471</v>
      </c>
      <c r="AB125" s="766"/>
      <c r="AC125" s="766"/>
      <c r="AD125" s="766"/>
      <c r="AE125" s="767"/>
      <c r="AF125" s="768" t="s">
        <v>135</v>
      </c>
      <c r="AG125" s="766"/>
      <c r="AH125" s="766"/>
      <c r="AI125" s="766"/>
      <c r="AJ125" s="767"/>
      <c r="AK125" s="768" t="s">
        <v>135</v>
      </c>
      <c r="AL125" s="766"/>
      <c r="AM125" s="766"/>
      <c r="AN125" s="766"/>
      <c r="AO125" s="767"/>
      <c r="AP125" s="813" t="s">
        <v>135</v>
      </c>
      <c r="AQ125" s="814"/>
      <c r="AR125" s="814"/>
      <c r="AS125" s="814"/>
      <c r="AT125" s="815"/>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9" t="s">
        <v>472</v>
      </c>
      <c r="CL125" s="840"/>
      <c r="CM125" s="840"/>
      <c r="CN125" s="840"/>
      <c r="CO125" s="841"/>
      <c r="CP125" s="848" t="s">
        <v>473</v>
      </c>
      <c r="CQ125" s="794"/>
      <c r="CR125" s="794"/>
      <c r="CS125" s="794"/>
      <c r="CT125" s="794"/>
      <c r="CU125" s="794"/>
      <c r="CV125" s="794"/>
      <c r="CW125" s="794"/>
      <c r="CX125" s="794"/>
      <c r="CY125" s="794"/>
      <c r="CZ125" s="794"/>
      <c r="DA125" s="794"/>
      <c r="DB125" s="794"/>
      <c r="DC125" s="794"/>
      <c r="DD125" s="794"/>
      <c r="DE125" s="794"/>
      <c r="DF125" s="795"/>
      <c r="DG125" s="849" t="s">
        <v>135</v>
      </c>
      <c r="DH125" s="831"/>
      <c r="DI125" s="831"/>
      <c r="DJ125" s="831"/>
      <c r="DK125" s="831"/>
      <c r="DL125" s="831" t="s">
        <v>135</v>
      </c>
      <c r="DM125" s="831"/>
      <c r="DN125" s="831"/>
      <c r="DO125" s="831"/>
      <c r="DP125" s="831"/>
      <c r="DQ125" s="831" t="s">
        <v>366</v>
      </c>
      <c r="DR125" s="831"/>
      <c r="DS125" s="831"/>
      <c r="DT125" s="831"/>
      <c r="DU125" s="831"/>
      <c r="DV125" s="832" t="s">
        <v>135</v>
      </c>
      <c r="DW125" s="832"/>
      <c r="DX125" s="832"/>
      <c r="DY125" s="832"/>
      <c r="DZ125" s="833"/>
    </row>
    <row r="126" spans="1:130" s="235" customFormat="1" ht="26.25" customHeight="1" thickBot="1" x14ac:dyDescent="0.25">
      <c r="A126" s="806"/>
      <c r="B126" s="807"/>
      <c r="C126" s="810" t="s">
        <v>457</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765" t="s">
        <v>212</v>
      </c>
      <c r="AB126" s="766"/>
      <c r="AC126" s="766"/>
      <c r="AD126" s="766"/>
      <c r="AE126" s="767"/>
      <c r="AF126" s="768" t="s">
        <v>374</v>
      </c>
      <c r="AG126" s="766"/>
      <c r="AH126" s="766"/>
      <c r="AI126" s="766"/>
      <c r="AJ126" s="767"/>
      <c r="AK126" s="768" t="s">
        <v>366</v>
      </c>
      <c r="AL126" s="766"/>
      <c r="AM126" s="766"/>
      <c r="AN126" s="766"/>
      <c r="AO126" s="767"/>
      <c r="AP126" s="813" t="s">
        <v>374</v>
      </c>
      <c r="AQ126" s="814"/>
      <c r="AR126" s="814"/>
      <c r="AS126" s="814"/>
      <c r="AT126" s="815"/>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42"/>
      <c r="CL126" s="843"/>
      <c r="CM126" s="843"/>
      <c r="CN126" s="843"/>
      <c r="CO126" s="844"/>
      <c r="CP126" s="801" t="s">
        <v>474</v>
      </c>
      <c r="CQ126" s="736"/>
      <c r="CR126" s="736"/>
      <c r="CS126" s="736"/>
      <c r="CT126" s="736"/>
      <c r="CU126" s="736"/>
      <c r="CV126" s="736"/>
      <c r="CW126" s="736"/>
      <c r="CX126" s="736"/>
      <c r="CY126" s="736"/>
      <c r="CZ126" s="736"/>
      <c r="DA126" s="736"/>
      <c r="DB126" s="736"/>
      <c r="DC126" s="736"/>
      <c r="DD126" s="736"/>
      <c r="DE126" s="736"/>
      <c r="DF126" s="737"/>
      <c r="DG126" s="802" t="s">
        <v>366</v>
      </c>
      <c r="DH126" s="803"/>
      <c r="DI126" s="803"/>
      <c r="DJ126" s="803"/>
      <c r="DK126" s="803"/>
      <c r="DL126" s="803" t="s">
        <v>135</v>
      </c>
      <c r="DM126" s="803"/>
      <c r="DN126" s="803"/>
      <c r="DO126" s="803"/>
      <c r="DP126" s="803"/>
      <c r="DQ126" s="803" t="s">
        <v>366</v>
      </c>
      <c r="DR126" s="803"/>
      <c r="DS126" s="803"/>
      <c r="DT126" s="803"/>
      <c r="DU126" s="803"/>
      <c r="DV126" s="780" t="s">
        <v>374</v>
      </c>
      <c r="DW126" s="780"/>
      <c r="DX126" s="780"/>
      <c r="DY126" s="780"/>
      <c r="DZ126" s="781"/>
    </row>
    <row r="127" spans="1:130" s="235" customFormat="1" ht="26.25" customHeight="1" x14ac:dyDescent="0.2">
      <c r="A127" s="808"/>
      <c r="B127" s="809"/>
      <c r="C127" s="827" t="s">
        <v>475</v>
      </c>
      <c r="D127" s="828"/>
      <c r="E127" s="828"/>
      <c r="F127" s="828"/>
      <c r="G127" s="828"/>
      <c r="H127" s="828"/>
      <c r="I127" s="828"/>
      <c r="J127" s="828"/>
      <c r="K127" s="828"/>
      <c r="L127" s="828"/>
      <c r="M127" s="828"/>
      <c r="N127" s="828"/>
      <c r="O127" s="828"/>
      <c r="P127" s="828"/>
      <c r="Q127" s="828"/>
      <c r="R127" s="828"/>
      <c r="S127" s="828"/>
      <c r="T127" s="828"/>
      <c r="U127" s="828"/>
      <c r="V127" s="828"/>
      <c r="W127" s="828"/>
      <c r="X127" s="828"/>
      <c r="Y127" s="828"/>
      <c r="Z127" s="829"/>
      <c r="AA127" s="765">
        <v>113862</v>
      </c>
      <c r="AB127" s="766"/>
      <c r="AC127" s="766"/>
      <c r="AD127" s="766"/>
      <c r="AE127" s="767"/>
      <c r="AF127" s="768">
        <v>110598</v>
      </c>
      <c r="AG127" s="766"/>
      <c r="AH127" s="766"/>
      <c r="AI127" s="766"/>
      <c r="AJ127" s="767"/>
      <c r="AK127" s="768">
        <v>106409</v>
      </c>
      <c r="AL127" s="766"/>
      <c r="AM127" s="766"/>
      <c r="AN127" s="766"/>
      <c r="AO127" s="767"/>
      <c r="AP127" s="813">
        <v>0</v>
      </c>
      <c r="AQ127" s="814"/>
      <c r="AR127" s="814"/>
      <c r="AS127" s="814"/>
      <c r="AT127" s="815"/>
      <c r="AU127" s="270"/>
      <c r="AV127" s="270"/>
      <c r="AW127" s="270"/>
      <c r="AX127" s="830" t="s">
        <v>476</v>
      </c>
      <c r="AY127" s="798"/>
      <c r="AZ127" s="798"/>
      <c r="BA127" s="798"/>
      <c r="BB127" s="798"/>
      <c r="BC127" s="798"/>
      <c r="BD127" s="798"/>
      <c r="BE127" s="799"/>
      <c r="BF127" s="797" t="s">
        <v>477</v>
      </c>
      <c r="BG127" s="798"/>
      <c r="BH127" s="798"/>
      <c r="BI127" s="798"/>
      <c r="BJ127" s="798"/>
      <c r="BK127" s="798"/>
      <c r="BL127" s="799"/>
      <c r="BM127" s="797" t="s">
        <v>478</v>
      </c>
      <c r="BN127" s="798"/>
      <c r="BO127" s="798"/>
      <c r="BP127" s="798"/>
      <c r="BQ127" s="798"/>
      <c r="BR127" s="798"/>
      <c r="BS127" s="799"/>
      <c r="BT127" s="797" t="s">
        <v>479</v>
      </c>
      <c r="BU127" s="798"/>
      <c r="BV127" s="798"/>
      <c r="BW127" s="798"/>
      <c r="BX127" s="798"/>
      <c r="BY127" s="798"/>
      <c r="BZ127" s="800"/>
      <c r="CA127" s="270"/>
      <c r="CB127" s="270"/>
      <c r="CC127" s="270"/>
      <c r="CD127" s="271"/>
      <c r="CE127" s="271"/>
      <c r="CF127" s="271"/>
      <c r="CG127" s="268"/>
      <c r="CH127" s="268"/>
      <c r="CI127" s="268"/>
      <c r="CJ127" s="269"/>
      <c r="CK127" s="842"/>
      <c r="CL127" s="843"/>
      <c r="CM127" s="843"/>
      <c r="CN127" s="843"/>
      <c r="CO127" s="844"/>
      <c r="CP127" s="801" t="s">
        <v>480</v>
      </c>
      <c r="CQ127" s="736"/>
      <c r="CR127" s="736"/>
      <c r="CS127" s="736"/>
      <c r="CT127" s="736"/>
      <c r="CU127" s="736"/>
      <c r="CV127" s="736"/>
      <c r="CW127" s="736"/>
      <c r="CX127" s="736"/>
      <c r="CY127" s="736"/>
      <c r="CZ127" s="736"/>
      <c r="DA127" s="736"/>
      <c r="DB127" s="736"/>
      <c r="DC127" s="736"/>
      <c r="DD127" s="736"/>
      <c r="DE127" s="736"/>
      <c r="DF127" s="737"/>
      <c r="DG127" s="802" t="s">
        <v>366</v>
      </c>
      <c r="DH127" s="803"/>
      <c r="DI127" s="803"/>
      <c r="DJ127" s="803"/>
      <c r="DK127" s="803"/>
      <c r="DL127" s="803" t="s">
        <v>481</v>
      </c>
      <c r="DM127" s="803"/>
      <c r="DN127" s="803"/>
      <c r="DO127" s="803"/>
      <c r="DP127" s="803"/>
      <c r="DQ127" s="803" t="s">
        <v>212</v>
      </c>
      <c r="DR127" s="803"/>
      <c r="DS127" s="803"/>
      <c r="DT127" s="803"/>
      <c r="DU127" s="803"/>
      <c r="DV127" s="780" t="s">
        <v>481</v>
      </c>
      <c r="DW127" s="780"/>
      <c r="DX127" s="780"/>
      <c r="DY127" s="780"/>
      <c r="DZ127" s="781"/>
    </row>
    <row r="128" spans="1:130" s="235" customFormat="1" ht="26.25" customHeight="1" thickBot="1" x14ac:dyDescent="0.25">
      <c r="A128" s="782" t="s">
        <v>482</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483</v>
      </c>
      <c r="X128" s="784"/>
      <c r="Y128" s="784"/>
      <c r="Z128" s="785"/>
      <c r="AA128" s="786">
        <v>5895849</v>
      </c>
      <c r="AB128" s="787"/>
      <c r="AC128" s="787"/>
      <c r="AD128" s="787"/>
      <c r="AE128" s="788"/>
      <c r="AF128" s="789">
        <v>1827819</v>
      </c>
      <c r="AG128" s="787"/>
      <c r="AH128" s="787"/>
      <c r="AI128" s="787"/>
      <c r="AJ128" s="788"/>
      <c r="AK128" s="789">
        <v>3714383</v>
      </c>
      <c r="AL128" s="787"/>
      <c r="AM128" s="787"/>
      <c r="AN128" s="787"/>
      <c r="AO128" s="788"/>
      <c r="AP128" s="790"/>
      <c r="AQ128" s="791"/>
      <c r="AR128" s="791"/>
      <c r="AS128" s="791"/>
      <c r="AT128" s="792"/>
      <c r="AU128" s="270"/>
      <c r="AV128" s="270"/>
      <c r="AW128" s="270"/>
      <c r="AX128" s="793" t="s">
        <v>484</v>
      </c>
      <c r="AY128" s="794"/>
      <c r="AZ128" s="794"/>
      <c r="BA128" s="794"/>
      <c r="BB128" s="794"/>
      <c r="BC128" s="794"/>
      <c r="BD128" s="794"/>
      <c r="BE128" s="795"/>
      <c r="BF128" s="772" t="s">
        <v>374</v>
      </c>
      <c r="BG128" s="773"/>
      <c r="BH128" s="773"/>
      <c r="BI128" s="773"/>
      <c r="BJ128" s="773"/>
      <c r="BK128" s="773"/>
      <c r="BL128" s="796"/>
      <c r="BM128" s="772">
        <v>3.75</v>
      </c>
      <c r="BN128" s="773"/>
      <c r="BO128" s="773"/>
      <c r="BP128" s="773"/>
      <c r="BQ128" s="773"/>
      <c r="BR128" s="773"/>
      <c r="BS128" s="796"/>
      <c r="BT128" s="772">
        <v>5</v>
      </c>
      <c r="BU128" s="773"/>
      <c r="BV128" s="773"/>
      <c r="BW128" s="773"/>
      <c r="BX128" s="773"/>
      <c r="BY128" s="773"/>
      <c r="BZ128" s="774"/>
      <c r="CA128" s="271"/>
      <c r="CB128" s="271"/>
      <c r="CC128" s="271"/>
      <c r="CD128" s="271"/>
      <c r="CE128" s="271"/>
      <c r="CF128" s="271"/>
      <c r="CG128" s="268"/>
      <c r="CH128" s="268"/>
      <c r="CI128" s="268"/>
      <c r="CJ128" s="269"/>
      <c r="CK128" s="845"/>
      <c r="CL128" s="846"/>
      <c r="CM128" s="846"/>
      <c r="CN128" s="846"/>
      <c r="CO128" s="847"/>
      <c r="CP128" s="775" t="s">
        <v>485</v>
      </c>
      <c r="CQ128" s="714"/>
      <c r="CR128" s="714"/>
      <c r="CS128" s="714"/>
      <c r="CT128" s="714"/>
      <c r="CU128" s="714"/>
      <c r="CV128" s="714"/>
      <c r="CW128" s="714"/>
      <c r="CX128" s="714"/>
      <c r="CY128" s="714"/>
      <c r="CZ128" s="714"/>
      <c r="DA128" s="714"/>
      <c r="DB128" s="714"/>
      <c r="DC128" s="714"/>
      <c r="DD128" s="714"/>
      <c r="DE128" s="714"/>
      <c r="DF128" s="715"/>
      <c r="DG128" s="776">
        <v>446046</v>
      </c>
      <c r="DH128" s="777"/>
      <c r="DI128" s="777"/>
      <c r="DJ128" s="777"/>
      <c r="DK128" s="777"/>
      <c r="DL128" s="777">
        <v>365609</v>
      </c>
      <c r="DM128" s="777"/>
      <c r="DN128" s="777"/>
      <c r="DO128" s="777"/>
      <c r="DP128" s="777"/>
      <c r="DQ128" s="777">
        <v>304614</v>
      </c>
      <c r="DR128" s="777"/>
      <c r="DS128" s="777"/>
      <c r="DT128" s="777"/>
      <c r="DU128" s="777"/>
      <c r="DV128" s="778">
        <v>0.1</v>
      </c>
      <c r="DW128" s="778"/>
      <c r="DX128" s="778"/>
      <c r="DY128" s="778"/>
      <c r="DZ128" s="779"/>
    </row>
    <row r="129" spans="1:131" s="235" customFormat="1" ht="26.25" customHeight="1" x14ac:dyDescent="0.2">
      <c r="A129" s="760" t="s">
        <v>99</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486</v>
      </c>
      <c r="X129" s="763"/>
      <c r="Y129" s="763"/>
      <c r="Z129" s="764"/>
      <c r="AA129" s="765">
        <v>385727260</v>
      </c>
      <c r="AB129" s="766"/>
      <c r="AC129" s="766"/>
      <c r="AD129" s="766"/>
      <c r="AE129" s="767"/>
      <c r="AF129" s="768">
        <v>382995293</v>
      </c>
      <c r="AG129" s="766"/>
      <c r="AH129" s="766"/>
      <c r="AI129" s="766"/>
      <c r="AJ129" s="767"/>
      <c r="AK129" s="768">
        <v>380442670</v>
      </c>
      <c r="AL129" s="766"/>
      <c r="AM129" s="766"/>
      <c r="AN129" s="766"/>
      <c r="AO129" s="767"/>
      <c r="AP129" s="769"/>
      <c r="AQ129" s="770"/>
      <c r="AR129" s="770"/>
      <c r="AS129" s="770"/>
      <c r="AT129" s="771"/>
      <c r="AU129" s="272"/>
      <c r="AV129" s="272"/>
      <c r="AW129" s="272"/>
      <c r="AX129" s="735" t="s">
        <v>487</v>
      </c>
      <c r="AY129" s="736"/>
      <c r="AZ129" s="736"/>
      <c r="BA129" s="736"/>
      <c r="BB129" s="736"/>
      <c r="BC129" s="736"/>
      <c r="BD129" s="736"/>
      <c r="BE129" s="737"/>
      <c r="BF129" s="755" t="s">
        <v>374</v>
      </c>
      <c r="BG129" s="756"/>
      <c r="BH129" s="756"/>
      <c r="BI129" s="756"/>
      <c r="BJ129" s="756"/>
      <c r="BK129" s="756"/>
      <c r="BL129" s="757"/>
      <c r="BM129" s="755">
        <v>8.75</v>
      </c>
      <c r="BN129" s="756"/>
      <c r="BO129" s="756"/>
      <c r="BP129" s="756"/>
      <c r="BQ129" s="756"/>
      <c r="BR129" s="756"/>
      <c r="BS129" s="757"/>
      <c r="BT129" s="755">
        <v>15</v>
      </c>
      <c r="BU129" s="758"/>
      <c r="BV129" s="758"/>
      <c r="BW129" s="758"/>
      <c r="BX129" s="758"/>
      <c r="BY129" s="758"/>
      <c r="BZ129" s="75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2"/>
      <c r="DQ129" s="242"/>
      <c r="DR129" s="242"/>
      <c r="DS129" s="242"/>
      <c r="DT129" s="242"/>
      <c r="DU129" s="242"/>
      <c r="DV129" s="242"/>
      <c r="DW129" s="242"/>
      <c r="DX129" s="242"/>
      <c r="DY129" s="242"/>
      <c r="DZ129" s="246"/>
    </row>
    <row r="130" spans="1:131" s="235" customFormat="1" ht="26.25" customHeight="1" x14ac:dyDescent="0.2">
      <c r="A130" s="760" t="s">
        <v>488</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489</v>
      </c>
      <c r="X130" s="763"/>
      <c r="Y130" s="763"/>
      <c r="Z130" s="764"/>
      <c r="AA130" s="765">
        <v>74271436</v>
      </c>
      <c r="AB130" s="766"/>
      <c r="AC130" s="766"/>
      <c r="AD130" s="766"/>
      <c r="AE130" s="767"/>
      <c r="AF130" s="768">
        <v>73045520</v>
      </c>
      <c r="AG130" s="766"/>
      <c r="AH130" s="766"/>
      <c r="AI130" s="766"/>
      <c r="AJ130" s="767"/>
      <c r="AK130" s="768">
        <v>72378098</v>
      </c>
      <c r="AL130" s="766"/>
      <c r="AM130" s="766"/>
      <c r="AN130" s="766"/>
      <c r="AO130" s="767"/>
      <c r="AP130" s="769"/>
      <c r="AQ130" s="770"/>
      <c r="AR130" s="770"/>
      <c r="AS130" s="770"/>
      <c r="AT130" s="771"/>
      <c r="AU130" s="272"/>
      <c r="AV130" s="272"/>
      <c r="AW130" s="272"/>
      <c r="AX130" s="735" t="s">
        <v>490</v>
      </c>
      <c r="AY130" s="736"/>
      <c r="AZ130" s="736"/>
      <c r="BA130" s="736"/>
      <c r="BB130" s="736"/>
      <c r="BC130" s="736"/>
      <c r="BD130" s="736"/>
      <c r="BE130" s="737"/>
      <c r="BF130" s="738">
        <v>13</v>
      </c>
      <c r="BG130" s="739"/>
      <c r="BH130" s="739"/>
      <c r="BI130" s="739"/>
      <c r="BJ130" s="739"/>
      <c r="BK130" s="739"/>
      <c r="BL130" s="740"/>
      <c r="BM130" s="738">
        <v>25</v>
      </c>
      <c r="BN130" s="739"/>
      <c r="BO130" s="739"/>
      <c r="BP130" s="739"/>
      <c r="BQ130" s="739"/>
      <c r="BR130" s="739"/>
      <c r="BS130" s="740"/>
      <c r="BT130" s="738">
        <v>35</v>
      </c>
      <c r="BU130" s="741"/>
      <c r="BV130" s="741"/>
      <c r="BW130" s="741"/>
      <c r="BX130" s="741"/>
      <c r="BY130" s="741"/>
      <c r="BZ130" s="742"/>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2"/>
      <c r="DQ130" s="242"/>
      <c r="DR130" s="242"/>
      <c r="DS130" s="242"/>
      <c r="DT130" s="242"/>
      <c r="DU130" s="242"/>
      <c r="DV130" s="242"/>
      <c r="DW130" s="242"/>
      <c r="DX130" s="242"/>
      <c r="DY130" s="242"/>
      <c r="DZ130" s="246"/>
    </row>
    <row r="131" spans="1:131" s="235" customFormat="1" ht="26.25" customHeight="1" thickBot="1" x14ac:dyDescent="0.25">
      <c r="A131" s="743"/>
      <c r="B131" s="744"/>
      <c r="C131" s="744"/>
      <c r="D131" s="744"/>
      <c r="E131" s="744"/>
      <c r="F131" s="744"/>
      <c r="G131" s="744"/>
      <c r="H131" s="744"/>
      <c r="I131" s="744"/>
      <c r="J131" s="744"/>
      <c r="K131" s="744"/>
      <c r="L131" s="744"/>
      <c r="M131" s="744"/>
      <c r="N131" s="744"/>
      <c r="O131" s="744"/>
      <c r="P131" s="744"/>
      <c r="Q131" s="744"/>
      <c r="R131" s="744"/>
      <c r="S131" s="744"/>
      <c r="T131" s="744"/>
      <c r="U131" s="744"/>
      <c r="V131" s="744"/>
      <c r="W131" s="745" t="s">
        <v>491</v>
      </c>
      <c r="X131" s="746"/>
      <c r="Y131" s="746"/>
      <c r="Z131" s="747"/>
      <c r="AA131" s="748">
        <v>311455824</v>
      </c>
      <c r="AB131" s="749"/>
      <c r="AC131" s="749"/>
      <c r="AD131" s="749"/>
      <c r="AE131" s="750"/>
      <c r="AF131" s="751">
        <v>309949773</v>
      </c>
      <c r="AG131" s="749"/>
      <c r="AH131" s="749"/>
      <c r="AI131" s="749"/>
      <c r="AJ131" s="750"/>
      <c r="AK131" s="751">
        <v>308064572</v>
      </c>
      <c r="AL131" s="749"/>
      <c r="AM131" s="749"/>
      <c r="AN131" s="749"/>
      <c r="AO131" s="750"/>
      <c r="AP131" s="752"/>
      <c r="AQ131" s="753"/>
      <c r="AR131" s="753"/>
      <c r="AS131" s="753"/>
      <c r="AT131" s="754"/>
      <c r="AU131" s="272"/>
      <c r="AV131" s="272"/>
      <c r="AW131" s="272"/>
      <c r="AX131" s="713" t="s">
        <v>492</v>
      </c>
      <c r="AY131" s="714"/>
      <c r="AZ131" s="714"/>
      <c r="BA131" s="714"/>
      <c r="BB131" s="714"/>
      <c r="BC131" s="714"/>
      <c r="BD131" s="714"/>
      <c r="BE131" s="715"/>
      <c r="BF131" s="716">
        <v>109.9</v>
      </c>
      <c r="BG131" s="717"/>
      <c r="BH131" s="717"/>
      <c r="BI131" s="717"/>
      <c r="BJ131" s="717"/>
      <c r="BK131" s="717"/>
      <c r="BL131" s="718"/>
      <c r="BM131" s="716">
        <v>400</v>
      </c>
      <c r="BN131" s="717"/>
      <c r="BO131" s="717"/>
      <c r="BP131" s="717"/>
      <c r="BQ131" s="717"/>
      <c r="BR131" s="717"/>
      <c r="BS131" s="718"/>
      <c r="BT131" s="719"/>
      <c r="BU131" s="720"/>
      <c r="BV131" s="720"/>
      <c r="BW131" s="720"/>
      <c r="BX131" s="720"/>
      <c r="BY131" s="720"/>
      <c r="BZ131" s="721"/>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2"/>
      <c r="DQ131" s="242"/>
      <c r="DR131" s="242"/>
      <c r="DS131" s="242"/>
      <c r="DT131" s="242"/>
      <c r="DU131" s="242"/>
      <c r="DV131" s="242"/>
      <c r="DW131" s="242"/>
      <c r="DX131" s="242"/>
      <c r="DY131" s="242"/>
      <c r="DZ131" s="246"/>
    </row>
    <row r="132" spans="1:131" s="235" customFormat="1" ht="26.25" customHeight="1" x14ac:dyDescent="0.2">
      <c r="A132" s="722" t="s">
        <v>493</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494</v>
      </c>
      <c r="W132" s="726"/>
      <c r="X132" s="726"/>
      <c r="Y132" s="726"/>
      <c r="Z132" s="727"/>
      <c r="AA132" s="728">
        <v>14.14444027</v>
      </c>
      <c r="AB132" s="729"/>
      <c r="AC132" s="729"/>
      <c r="AD132" s="729"/>
      <c r="AE132" s="730"/>
      <c r="AF132" s="731">
        <v>12.223665670000001</v>
      </c>
      <c r="AG132" s="729"/>
      <c r="AH132" s="729"/>
      <c r="AI132" s="729"/>
      <c r="AJ132" s="730"/>
      <c r="AK132" s="731">
        <v>12.64340224</v>
      </c>
      <c r="AL132" s="729"/>
      <c r="AM132" s="729"/>
      <c r="AN132" s="729"/>
      <c r="AO132" s="730"/>
      <c r="AP132" s="732"/>
      <c r="AQ132" s="733"/>
      <c r="AR132" s="733"/>
      <c r="AS132" s="733"/>
      <c r="AT132" s="734"/>
      <c r="AU132" s="274"/>
      <c r="AV132" s="275"/>
      <c r="AW132" s="275"/>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6"/>
      <c r="DQ132" s="246"/>
      <c r="DR132" s="246"/>
      <c r="DS132" s="246"/>
      <c r="DT132" s="246"/>
      <c r="DU132" s="246"/>
      <c r="DV132" s="246"/>
      <c r="DW132" s="246"/>
      <c r="DX132" s="246"/>
      <c r="DY132" s="246"/>
      <c r="DZ132" s="246"/>
    </row>
    <row r="133" spans="1:131" s="235" customFormat="1" ht="26.25" customHeight="1" thickBot="1" x14ac:dyDescent="0.25">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495</v>
      </c>
      <c r="W133" s="705"/>
      <c r="X133" s="705"/>
      <c r="Y133" s="705"/>
      <c r="Z133" s="706"/>
      <c r="AA133" s="707">
        <v>13.4</v>
      </c>
      <c r="AB133" s="708"/>
      <c r="AC133" s="708"/>
      <c r="AD133" s="708"/>
      <c r="AE133" s="709"/>
      <c r="AF133" s="707">
        <v>13.1</v>
      </c>
      <c r="AG133" s="708"/>
      <c r="AH133" s="708"/>
      <c r="AI133" s="708"/>
      <c r="AJ133" s="709"/>
      <c r="AK133" s="707">
        <v>13</v>
      </c>
      <c r="AL133" s="708"/>
      <c r="AM133" s="708"/>
      <c r="AN133" s="708"/>
      <c r="AO133" s="709"/>
      <c r="AP133" s="710"/>
      <c r="AQ133" s="711"/>
      <c r="AR133" s="711"/>
      <c r="AS133" s="711"/>
      <c r="AT133" s="71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6"/>
      <c r="DQ133" s="246"/>
      <c r="DR133" s="246"/>
      <c r="DS133" s="246"/>
      <c r="DT133" s="246"/>
      <c r="DU133" s="246"/>
      <c r="DV133" s="246"/>
      <c r="DW133" s="246"/>
      <c r="DX133" s="246"/>
      <c r="DY133" s="246"/>
      <c r="DZ133" s="246"/>
    </row>
    <row r="134" spans="1:131" s="236"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6"/>
      <c r="DQ134" s="246"/>
      <c r="DR134" s="246"/>
      <c r="DS134" s="246"/>
      <c r="DT134" s="246"/>
      <c r="DU134" s="246"/>
      <c r="DV134" s="246"/>
      <c r="DW134" s="246"/>
      <c r="DX134" s="246"/>
      <c r="DY134" s="246"/>
      <c r="DZ134" s="246"/>
      <c r="EA134" s="235"/>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8MOklQCAoGqdIXE1fFQh8m5noMp+dNhQRTl8K8Jk/qW6KZCJGqFNQCPgQe3Jv4tUSWb9S0+HJVBuIC3gxNoHyw==" saltValue="UDm8kv02TiMJY//OB2Y8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496</v>
      </c>
    </row>
  </sheetData>
  <sheetProtection algorithmName="SHA-512" hashValue="xrGQ3SR9BeF43G49D+/g4akLNZU/WYFBFGZZ2bRXQzj36S7S3inAb4NWvBsbKhsPuTZNvZnyCif/uQKvbF6hIQ==" saltValue="2DPsroBKb7pLozRYlqJG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497</v>
      </c>
    </row>
  </sheetData>
  <sheetProtection algorithmName="SHA-512" hashValue="6V+LXzp5cMac0b9oCU65xYGVRo5jj69OZGToNsEsfnwfXPF6wTAc8ee55jPnXl8+TPSRpqj8VGavtyfmvJBVrg==" saltValue="D9jbSNWc+ZqjPr579dZW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5" zoomScaleSheetLayoutView="100"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498</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499</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8" t="s">
        <v>500</v>
      </c>
      <c r="AP7" s="293"/>
      <c r="AQ7" s="294" t="s">
        <v>501</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9"/>
      <c r="AP8" s="299" t="s">
        <v>502</v>
      </c>
      <c r="AQ8" s="300" t="s">
        <v>503</v>
      </c>
      <c r="AR8" s="301" t="s">
        <v>504</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52" t="s">
        <v>505</v>
      </c>
      <c r="AL9" s="1153"/>
      <c r="AM9" s="1153"/>
      <c r="AN9" s="1154"/>
      <c r="AO9" s="302">
        <v>160753701</v>
      </c>
      <c r="AP9" s="302">
        <v>126004</v>
      </c>
      <c r="AQ9" s="303">
        <v>137642</v>
      </c>
      <c r="AR9" s="304">
        <v>-8.5</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52" t="s">
        <v>506</v>
      </c>
      <c r="AL10" s="1153"/>
      <c r="AM10" s="1153"/>
      <c r="AN10" s="1154"/>
      <c r="AO10" s="302">
        <v>741674</v>
      </c>
      <c r="AP10" s="302">
        <v>581</v>
      </c>
      <c r="AQ10" s="303">
        <v>356</v>
      </c>
      <c r="AR10" s="304">
        <v>63.2</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52" t="s">
        <v>507</v>
      </c>
      <c r="AL11" s="1153"/>
      <c r="AM11" s="1153"/>
      <c r="AN11" s="1154"/>
      <c r="AO11" s="302" t="s">
        <v>508</v>
      </c>
      <c r="AP11" s="302" t="s">
        <v>508</v>
      </c>
      <c r="AQ11" s="303">
        <v>821</v>
      </c>
      <c r="AR11" s="304" t="s">
        <v>508</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52" t="s">
        <v>509</v>
      </c>
      <c r="AL12" s="1153"/>
      <c r="AM12" s="1153"/>
      <c r="AN12" s="1154"/>
      <c r="AO12" s="302" t="s">
        <v>508</v>
      </c>
      <c r="AP12" s="302" t="s">
        <v>508</v>
      </c>
      <c r="AQ12" s="303" t="s">
        <v>508</v>
      </c>
      <c r="AR12" s="304" t="s">
        <v>508</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52" t="s">
        <v>510</v>
      </c>
      <c r="AL13" s="1153"/>
      <c r="AM13" s="1153"/>
      <c r="AN13" s="1154"/>
      <c r="AO13" s="302" t="s">
        <v>508</v>
      </c>
      <c r="AP13" s="302" t="s">
        <v>508</v>
      </c>
      <c r="AQ13" s="303">
        <v>4</v>
      </c>
      <c r="AR13" s="304" t="s">
        <v>508</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52" t="s">
        <v>511</v>
      </c>
      <c r="AL14" s="1153"/>
      <c r="AM14" s="1153"/>
      <c r="AN14" s="1154"/>
      <c r="AO14" s="302">
        <v>3276459</v>
      </c>
      <c r="AP14" s="302">
        <v>2568</v>
      </c>
      <c r="AQ14" s="303">
        <v>2718</v>
      </c>
      <c r="AR14" s="304">
        <v>-5.5</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52" t="s">
        <v>512</v>
      </c>
      <c r="AL15" s="1153"/>
      <c r="AM15" s="1153"/>
      <c r="AN15" s="1154"/>
      <c r="AO15" s="302">
        <v>-14907945</v>
      </c>
      <c r="AP15" s="302">
        <v>-11685</v>
      </c>
      <c r="AQ15" s="303">
        <v>-12046</v>
      </c>
      <c r="AR15" s="304">
        <v>-3</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44" t="s">
        <v>154</v>
      </c>
      <c r="AL16" s="1145"/>
      <c r="AM16" s="1145"/>
      <c r="AN16" s="1146"/>
      <c r="AO16" s="302">
        <v>149863889</v>
      </c>
      <c r="AP16" s="302">
        <v>117468</v>
      </c>
      <c r="AQ16" s="303">
        <v>129495</v>
      </c>
      <c r="AR16" s="304">
        <v>-9.3000000000000007</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513</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514</v>
      </c>
      <c r="AP20" s="313" t="s">
        <v>515</v>
      </c>
      <c r="AQ20" s="314" t="s">
        <v>516</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55" t="s">
        <v>517</v>
      </c>
      <c r="AL21" s="1156"/>
      <c r="AM21" s="1156"/>
      <c r="AN21" s="1157"/>
      <c r="AO21" s="317">
        <v>1379.78</v>
      </c>
      <c r="AP21" s="318">
        <v>1466.01</v>
      </c>
      <c r="AQ21" s="319">
        <v>-86.23</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55" t="s">
        <v>518</v>
      </c>
      <c r="AL22" s="1156"/>
      <c r="AM22" s="1156"/>
      <c r="AN22" s="1157"/>
      <c r="AO22" s="322">
        <v>97.3</v>
      </c>
      <c r="AP22" s="323">
        <v>98.8</v>
      </c>
      <c r="AQ22" s="324">
        <v>-1.5</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519</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520</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521</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8" t="s">
        <v>500</v>
      </c>
      <c r="AP30" s="293"/>
      <c r="AQ30" s="294" t="s">
        <v>501</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9"/>
      <c r="AP31" s="299" t="s">
        <v>502</v>
      </c>
      <c r="AQ31" s="300" t="s">
        <v>503</v>
      </c>
      <c r="AR31" s="301" t="s">
        <v>504</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41" t="s">
        <v>522</v>
      </c>
      <c r="AL32" s="1142"/>
      <c r="AM32" s="1142"/>
      <c r="AN32" s="1143"/>
      <c r="AO32" s="302">
        <v>110402587</v>
      </c>
      <c r="AP32" s="302">
        <v>86537</v>
      </c>
      <c r="AQ32" s="303">
        <v>72769</v>
      </c>
      <c r="AR32" s="304">
        <v>18.899999999999999</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41" t="s">
        <v>523</v>
      </c>
      <c r="AL33" s="1142"/>
      <c r="AM33" s="1142"/>
      <c r="AN33" s="1143"/>
      <c r="AO33" s="302" t="s">
        <v>508</v>
      </c>
      <c r="AP33" s="302" t="s">
        <v>508</v>
      </c>
      <c r="AQ33" s="303" t="s">
        <v>508</v>
      </c>
      <c r="AR33" s="304" t="s">
        <v>508</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41" t="s">
        <v>524</v>
      </c>
      <c r="AL34" s="1142"/>
      <c r="AM34" s="1142"/>
      <c r="AN34" s="1143"/>
      <c r="AO34" s="302">
        <v>3428614</v>
      </c>
      <c r="AP34" s="302">
        <v>2687</v>
      </c>
      <c r="AQ34" s="303">
        <v>4467</v>
      </c>
      <c r="AR34" s="304">
        <v>-39.799999999999997</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41" t="s">
        <v>525</v>
      </c>
      <c r="AL35" s="1142"/>
      <c r="AM35" s="1142"/>
      <c r="AN35" s="1143"/>
      <c r="AO35" s="302">
        <v>834260</v>
      </c>
      <c r="AP35" s="302">
        <v>654</v>
      </c>
      <c r="AQ35" s="303">
        <v>1780</v>
      </c>
      <c r="AR35" s="304">
        <v>-63.3</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41" t="s">
        <v>526</v>
      </c>
      <c r="AL36" s="1142"/>
      <c r="AM36" s="1142"/>
      <c r="AN36" s="1143"/>
      <c r="AO36" s="302" t="s">
        <v>508</v>
      </c>
      <c r="AP36" s="302" t="s">
        <v>508</v>
      </c>
      <c r="AQ36" s="303">
        <v>164</v>
      </c>
      <c r="AR36" s="304" t="s">
        <v>508</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41" t="s">
        <v>527</v>
      </c>
      <c r="AL37" s="1142"/>
      <c r="AM37" s="1142"/>
      <c r="AN37" s="1143"/>
      <c r="AO37" s="302">
        <v>376852</v>
      </c>
      <c r="AP37" s="302">
        <v>295</v>
      </c>
      <c r="AQ37" s="303">
        <v>647</v>
      </c>
      <c r="AR37" s="304">
        <v>-54.4</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8" t="s">
        <v>528</v>
      </c>
      <c r="AL38" s="1139"/>
      <c r="AM38" s="1139"/>
      <c r="AN38" s="1140"/>
      <c r="AO38" s="332">
        <v>11</v>
      </c>
      <c r="AP38" s="332">
        <v>0</v>
      </c>
      <c r="AQ38" s="333">
        <v>2</v>
      </c>
      <c r="AR38" s="324">
        <v>-100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8" t="s">
        <v>529</v>
      </c>
      <c r="AL39" s="1139"/>
      <c r="AM39" s="1139"/>
      <c r="AN39" s="1140"/>
      <c r="AO39" s="302">
        <v>-3714383</v>
      </c>
      <c r="AP39" s="302">
        <v>-2911</v>
      </c>
      <c r="AQ39" s="303">
        <v>-2529</v>
      </c>
      <c r="AR39" s="304">
        <v>15.1</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41" t="s">
        <v>530</v>
      </c>
      <c r="AL40" s="1142"/>
      <c r="AM40" s="1142"/>
      <c r="AN40" s="1143"/>
      <c r="AO40" s="302">
        <v>-72378098</v>
      </c>
      <c r="AP40" s="302">
        <v>-56732</v>
      </c>
      <c r="AQ40" s="303">
        <v>-51424</v>
      </c>
      <c r="AR40" s="304">
        <v>10.3</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4" t="s">
        <v>531</v>
      </c>
      <c r="AL41" s="1145"/>
      <c r="AM41" s="1145"/>
      <c r="AN41" s="1146"/>
      <c r="AO41" s="302">
        <v>38949843</v>
      </c>
      <c r="AP41" s="302">
        <v>30530</v>
      </c>
      <c r="AQ41" s="303">
        <v>25875</v>
      </c>
      <c r="AR41" s="304">
        <v>18</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532</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533</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7" t="s">
        <v>500</v>
      </c>
      <c r="AN49" s="1149" t="s">
        <v>534</v>
      </c>
      <c r="AO49" s="1150"/>
      <c r="AP49" s="1150"/>
      <c r="AQ49" s="1150"/>
      <c r="AR49" s="1151"/>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8"/>
      <c r="AN50" s="344" t="s">
        <v>535</v>
      </c>
      <c r="AO50" s="345" t="s">
        <v>536</v>
      </c>
      <c r="AP50" s="346" t="s">
        <v>537</v>
      </c>
      <c r="AQ50" s="347" t="s">
        <v>538</v>
      </c>
      <c r="AR50" s="348" t="s">
        <v>539</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540</v>
      </c>
      <c r="AL51" s="341"/>
      <c r="AM51" s="349">
        <v>125264319</v>
      </c>
      <c r="AN51" s="350">
        <v>93588</v>
      </c>
      <c r="AO51" s="351">
        <v>-10.5</v>
      </c>
      <c r="AP51" s="352">
        <v>97161</v>
      </c>
      <c r="AQ51" s="353">
        <v>2.6</v>
      </c>
      <c r="AR51" s="354">
        <v>-13.1</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541</v>
      </c>
      <c r="AM52" s="357">
        <v>48003603</v>
      </c>
      <c r="AN52" s="358">
        <v>35865</v>
      </c>
      <c r="AO52" s="359">
        <v>-6.5</v>
      </c>
      <c r="AP52" s="360">
        <v>26543</v>
      </c>
      <c r="AQ52" s="361">
        <v>6.6</v>
      </c>
      <c r="AR52" s="362">
        <v>-13.1</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542</v>
      </c>
      <c r="AL53" s="341"/>
      <c r="AM53" s="349">
        <v>131827241</v>
      </c>
      <c r="AN53" s="350">
        <v>99578</v>
      </c>
      <c r="AO53" s="351">
        <v>6.4</v>
      </c>
      <c r="AP53" s="352">
        <v>101731</v>
      </c>
      <c r="AQ53" s="353">
        <v>4.7</v>
      </c>
      <c r="AR53" s="354">
        <v>1.7</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541</v>
      </c>
      <c r="AM54" s="357">
        <v>50380221</v>
      </c>
      <c r="AN54" s="358">
        <v>38056</v>
      </c>
      <c r="AO54" s="359">
        <v>6.1</v>
      </c>
      <c r="AP54" s="360">
        <v>26906</v>
      </c>
      <c r="AQ54" s="361">
        <v>1.4</v>
      </c>
      <c r="AR54" s="362">
        <v>4.7</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543</v>
      </c>
      <c r="AL55" s="341"/>
      <c r="AM55" s="349">
        <v>130404620</v>
      </c>
      <c r="AN55" s="350">
        <v>99644</v>
      </c>
      <c r="AO55" s="351">
        <v>0.1</v>
      </c>
      <c r="AP55" s="352">
        <v>108224</v>
      </c>
      <c r="AQ55" s="353">
        <v>6.4</v>
      </c>
      <c r="AR55" s="354">
        <v>-6.3</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541</v>
      </c>
      <c r="AM56" s="357">
        <v>50363345</v>
      </c>
      <c r="AN56" s="358">
        <v>38483</v>
      </c>
      <c r="AO56" s="359">
        <v>1.1000000000000001</v>
      </c>
      <c r="AP56" s="360">
        <v>27358</v>
      </c>
      <c r="AQ56" s="361">
        <v>1.7</v>
      </c>
      <c r="AR56" s="362">
        <v>-0.6</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544</v>
      </c>
      <c r="AL57" s="341"/>
      <c r="AM57" s="349">
        <v>126025055</v>
      </c>
      <c r="AN57" s="350">
        <v>97489</v>
      </c>
      <c r="AO57" s="351">
        <v>-2.2000000000000002</v>
      </c>
      <c r="AP57" s="352">
        <v>105585</v>
      </c>
      <c r="AQ57" s="353">
        <v>-2.4</v>
      </c>
      <c r="AR57" s="354">
        <v>0.2</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541</v>
      </c>
      <c r="AM58" s="357">
        <v>52031381</v>
      </c>
      <c r="AN58" s="358">
        <v>40250</v>
      </c>
      <c r="AO58" s="359">
        <v>4.5999999999999996</v>
      </c>
      <c r="AP58" s="360">
        <v>26225</v>
      </c>
      <c r="AQ58" s="361">
        <v>-4.0999999999999996</v>
      </c>
      <c r="AR58" s="362">
        <v>8.6999999999999993</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545</v>
      </c>
      <c r="AL59" s="341"/>
      <c r="AM59" s="349">
        <v>129233364</v>
      </c>
      <c r="AN59" s="350">
        <v>101297</v>
      </c>
      <c r="AO59" s="351">
        <v>3.9</v>
      </c>
      <c r="AP59" s="352">
        <v>111577</v>
      </c>
      <c r="AQ59" s="353">
        <v>5.7</v>
      </c>
      <c r="AR59" s="354">
        <v>-1.8</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541</v>
      </c>
      <c r="AM60" s="357">
        <v>41005204</v>
      </c>
      <c r="AN60" s="358">
        <v>32141</v>
      </c>
      <c r="AO60" s="359">
        <v>-20.100000000000001</v>
      </c>
      <c r="AP60" s="360">
        <v>26257</v>
      </c>
      <c r="AQ60" s="361">
        <v>0.1</v>
      </c>
      <c r="AR60" s="362">
        <v>-20.2</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546</v>
      </c>
      <c r="AL61" s="363"/>
      <c r="AM61" s="364">
        <v>128550920</v>
      </c>
      <c r="AN61" s="365">
        <v>98319</v>
      </c>
      <c r="AO61" s="366">
        <v>-0.5</v>
      </c>
      <c r="AP61" s="367">
        <v>104856</v>
      </c>
      <c r="AQ61" s="368">
        <v>3.4</v>
      </c>
      <c r="AR61" s="354">
        <v>-3.9</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541</v>
      </c>
      <c r="AM62" s="357">
        <v>48356751</v>
      </c>
      <c r="AN62" s="358">
        <v>36959</v>
      </c>
      <c r="AO62" s="359">
        <v>-3</v>
      </c>
      <c r="AP62" s="360">
        <v>26658</v>
      </c>
      <c r="AQ62" s="361">
        <v>1.1000000000000001</v>
      </c>
      <c r="AR62" s="362">
        <v>-4.0999999999999996</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sheetData>
  <sheetProtection algorithmName="SHA-512" hashValue="jSW8D3HSXeEO5stqtGoSaS/fQqLJHdFHzIhqVo6O1S1lc5pNQJRzGh6DkLby4LH9fssbrX8Gidf1BoXD4G4auQ==" saltValue="QFewW6cyj3LVB938SW5+6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547</v>
      </c>
    </row>
    <row r="121" spans="125:125" ht="13.5" hidden="1" customHeight="1" x14ac:dyDescent="0.2">
      <c r="DU121" s="278"/>
    </row>
  </sheetData>
  <sheetProtection algorithmName="SHA-512" hashValue="PdzorHZ93jrkZy/i3wwnvE4Gm7c+AY5efW4BkitWyn/Rl0fPmRfLVnqlwl9dHji58BWSEWGEy5htKicMRpP+2Q==" saltValue="9w+NbfQRx2IAW9zm5KF9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548</v>
      </c>
    </row>
  </sheetData>
  <sheetProtection algorithmName="SHA-512" hashValue="nQU0PqEcj81iAKHk/PsnIwQI29YoPb6G2pgKMZ/fVqNMp7XjbqgwTqRI6QDeVmcOizYQgj+Cjd06i1f46adCtQ==" saltValue="0TGzuehZjkqzK8jKVgGH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topLeftCell="A12"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549</v>
      </c>
      <c r="G46" s="372" t="s">
        <v>550</v>
      </c>
      <c r="H46" s="372" t="s">
        <v>551</v>
      </c>
      <c r="I46" s="372" t="s">
        <v>552</v>
      </c>
      <c r="J46" s="373" t="s">
        <v>553</v>
      </c>
    </row>
    <row r="47" spans="2:10" ht="57.75" customHeight="1" x14ac:dyDescent="0.2">
      <c r="B47" s="7"/>
      <c r="C47" s="1160" t="s">
        <v>3</v>
      </c>
      <c r="D47" s="1160"/>
      <c r="E47" s="1161"/>
      <c r="F47" s="374">
        <v>3.05</v>
      </c>
      <c r="G47" s="375">
        <v>3.34</v>
      </c>
      <c r="H47" s="375">
        <v>3.66</v>
      </c>
      <c r="I47" s="375">
        <v>3.95</v>
      </c>
      <c r="J47" s="376">
        <v>4.26</v>
      </c>
    </row>
    <row r="48" spans="2:10" ht="57.75" customHeight="1" x14ac:dyDescent="0.2">
      <c r="B48" s="8"/>
      <c r="C48" s="1162" t="s">
        <v>4</v>
      </c>
      <c r="D48" s="1162"/>
      <c r="E48" s="1163"/>
      <c r="F48" s="377">
        <v>0.55000000000000004</v>
      </c>
      <c r="G48" s="378">
        <v>0.61</v>
      </c>
      <c r="H48" s="378">
        <v>0.61</v>
      </c>
      <c r="I48" s="378">
        <v>0.69</v>
      </c>
      <c r="J48" s="379">
        <v>0.64</v>
      </c>
    </row>
    <row r="49" spans="2:10" ht="57.75" customHeight="1" thickBot="1" x14ac:dyDescent="0.25">
      <c r="B49" s="9"/>
      <c r="C49" s="1164" t="s">
        <v>5</v>
      </c>
      <c r="D49" s="1164"/>
      <c r="E49" s="1165"/>
      <c r="F49" s="380" t="s">
        <v>554</v>
      </c>
      <c r="G49" s="381">
        <v>0.05</v>
      </c>
      <c r="H49" s="381" t="s">
        <v>555</v>
      </c>
      <c r="I49" s="381">
        <v>0.08</v>
      </c>
      <c r="J49" s="382" t="s">
        <v>556</v>
      </c>
    </row>
    <row r="50" spans="2:10" ht="13.5" customHeight="1" x14ac:dyDescent="0.2"/>
  </sheetData>
  <sheetProtection algorithmName="SHA-512" hashValue="5kJjm+t4KmAGhioKgW8YFG6h1/KF9XWd0QwjZMSHiWXQ/xSumXyZ8h7iuUOyCAjfsRaTNfHkynppv0Nk8/Cddw==" saltValue="D+0nJOiwbj46nt7sZ2j4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2021-03-09T05:50:43Z</cp:lastPrinted>
  <dcterms:created xsi:type="dcterms:W3CDTF">2021-02-02T04:14:22Z</dcterms:created>
  <dcterms:modified xsi:type="dcterms:W3CDTF">2021-10-28T07:10:19Z</dcterms:modified>
  <cp:category/>
</cp:coreProperties>
</file>