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1 都道府県\"/>
    </mc:Choice>
  </mc:AlternateContent>
  <xr:revisionPtr revIDLastSave="0" documentId="13_ncr:1_{8BD8DB87-D66E-429F-907D-F2A5EF49EBA1}" xr6:coauthVersionLast="36" xr6:coauthVersionMax="45" xr10:uidLastSave="{00000000-0000-0000-0000-000000000000}"/>
  <bookViews>
    <workbookView xWindow="0" yWindow="0" windowWidth="19200" windowHeight="75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W102" i="12" l="1"/>
  <c r="DB102" i="12"/>
  <c r="DL102" i="12"/>
  <c r="DQ102" i="12"/>
  <c r="CR102" i="12"/>
  <c r="AU63" i="12" l="1"/>
  <c r="AP63" i="12"/>
  <c r="BG35" i="10" l="1"/>
  <c r="BG34" i="10"/>
  <c r="BG33" i="10"/>
  <c r="BG32" i="10"/>
  <c r="BG31"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AM35" i="10"/>
  <c r="U35" i="10"/>
  <c r="BW34" i="10"/>
  <c r="AM34" i="10"/>
  <c r="U34" i="10"/>
  <c r="BW33" i="10"/>
  <c r="AM33" i="10"/>
  <c r="U33" i="10"/>
  <c r="BW32" i="10"/>
  <c r="U32" i="10"/>
  <c r="CO31" i="10"/>
  <c r="CO32" i="10" s="1"/>
  <c r="CO33" i="10" s="1"/>
  <c r="CO34" i="10" s="1"/>
  <c r="CO35" i="10" s="1"/>
  <c r="CO36" i="10" s="1"/>
  <c r="CO37" i="10" s="1"/>
  <c r="CO38" i="10" s="1"/>
  <c r="CO39" i="10" s="1"/>
  <c r="CO40" i="10" s="1"/>
  <c r="BW31" i="10"/>
  <c r="C31" i="10"/>
  <c r="C32" i="10" l="1"/>
  <c r="C33" i="10" s="1"/>
  <c r="C34" i="10" s="1"/>
  <c r="C35" i="10" s="1"/>
  <c r="C36" i="10" s="1"/>
  <c r="C37" i="10" s="1"/>
  <c r="C38" i="10" s="1"/>
  <c r="C39" i="10" s="1"/>
  <c r="C40" i="10" s="1"/>
  <c r="U31" i="10"/>
  <c r="AM31" i="10" s="1"/>
  <c r="AM3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1" i="10" l="1"/>
  <c r="BE32" i="10" s="1"/>
  <c r="BE33" i="10" s="1"/>
  <c r="BE34" i="10" s="1"/>
  <c r="BE35" i="10" s="1"/>
</calcChain>
</file>

<file path=xl/sharedStrings.xml><?xml version="1.0" encoding="utf-8"?>
<sst xmlns="http://schemas.openxmlformats.org/spreadsheetml/2006/main" count="1114" uniqueCount="620">
  <si>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</si>
  <si>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</si>
  <si>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</si>
  <si>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</si>
  <si>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</si>
  <si>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</si>
  <si>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</si>
  <si>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</si>
  <si>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</si>
  <si>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</si>
  <si>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</si>
  <si>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</si>
  <si>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</si>
  <si>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</si>
  <si>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</si>
  <si>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</si>
  <si>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</si>
  <si>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</si>
  <si>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</si>
  <si>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</si>
  <si>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</si>
  <si>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</si>
  <si>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</si>
  <si>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</si>
  <si>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</si>
  <si>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</si>
  <si>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</si>
  <si>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</si>
  <si>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</si>
  <si>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</si>
  <si>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</si>
  <si>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</si>
  <si>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</si>
  <si>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</si>
  <si>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</si>
  <si>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</si>
  <si>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</si>
  <si>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</si>
  <si>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</si>
  <si>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</si>
  <si>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</si>
  <si>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</si>
  <si>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</si>
  <si>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</si>
  <si>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</si>
  <si>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</si>
  <si>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</si>
  <si>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</si>
  <si>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</si>
  <si>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</si>
  <si>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</si>
  <si>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</si>
  <si>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</si>
  <si>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</si>
  <si>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</si>
  <si>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</si>
  <si>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</si>
  <si>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</si>
  <si>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</si>
  <si>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</si>
  <si>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</si>
  <si>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</si>
  <si>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</si>
  <si>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</si>
  <si>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</si>
  <si>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</si>
  <si>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</si>
  <si>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</si>
  <si>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</si>
  <si>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</si>
  <si>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</si>
  <si>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</si>
  <si>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</si>
  <si>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</si>
  <si>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</si>
  <si>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</si>
  <si>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</si>
  <si>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</si>
  <si>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</si>
  <si>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</si>
  <si>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</si>
  <si>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秋田県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</si>
  <si>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</si>
  <si>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</si>
  <si>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</si>
  <si>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</si>
  <si>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</si>
  <si>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</si>
  <si>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</si>
  <si>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</si>
  <si>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</si>
  <si>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</si>
  <si>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</si>
  <si>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</si>
  <si>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</si>
  <si>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</si>
  <si>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</si>
  <si>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</si>
  <si>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</si>
  <si>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</si>
  <si>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</si>
  <si>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</si>
  <si>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</si>
  <si>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</si>
  <si>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</si>
  <si>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</si>
  <si>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</si>
  <si>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</si>
  <si>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</si>
  <si>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</si>
  <si>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</si>
  <si>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</si>
  <si>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</si>
  <si>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</si>
  <si>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</si>
  <si>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</si>
  <si>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</si>
  <si>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</si>
  <si>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</si>
  <si>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</si>
  <si>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</si>
  <si>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</si>
  <si>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</si>
  <si>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</si>
  <si>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</si>
  <si>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</si>
  <si>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</si>
  <si>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</si>
  <si>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</si>
  <si>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</si>
  <si>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</si>
  <si>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</si>
  <si>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</si>
  <si>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</si>
  <si>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</si>
  <si>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</si>
  <si>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</si>
  <si>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</si>
  <si>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</si>
  <si>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</si>
  <si>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</si>
  <si>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</si>
  <si>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</si>
  <si>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</si>
  <si>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</si>
  <si>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</si>
  <si>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</si>
  <si>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</si>
  <si>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</si>
  <si>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</si>
  <si>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</si>
  <si>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</si>
  <si>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</si>
  <si>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</si>
  <si>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</si>
  <si>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</si>
  <si>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</si>
  <si>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</si>
  <si>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</si>
  <si>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</si>
  <si>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</si>
  <si>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</si>
  <si>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</si>
  <si>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</si>
  <si>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</si>
  <si>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</si>
  <si>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</si>
  <si>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</si>
  <si>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</si>
  <si>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</si>
  <si>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</si>
  <si>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</si>
  <si>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</si>
  <si>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</si>
  <si>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</si>
  <si>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</si>
  <si>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</si>
  <si>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</si>
  <si>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</si>
  <si>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</si>
  <si>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</si>
  <si>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</si>
  <si>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</si>
  <si>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</si>
  <si>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秋田県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</si>
  <si>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</si>
  <si>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</si>
  <si>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</si>
  <si>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</si>
  <si>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</si>
  <si>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</si>
  <si>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</si>
  <si>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</si>
  <si>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</si>
  <si>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</si>
  <si>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</si>
  <si>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</si>
  <si>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</si>
  <si>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</si>
  <si>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</si>
  <si>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</si>
  <si>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</si>
  <si>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</si>
  <si>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</si>
  <si>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</si>
  <si>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</si>
  <si>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</si>
  <si>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</si>
  <si>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</si>
  <si>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</si>
  <si>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</si>
  <si>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t>
    <phoneticPr fontId="5"/>
  </si>
  <si>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</si>
  <si>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</si>
  <si>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</si>
  <si>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</si>
  <si>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</si>
  <si>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</si>
  <si>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</si>
  <si>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</si>
  <si>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</si>
  <si>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</si>
  <si>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</si>
  <si>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</si>
  <si>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</si>
  <si>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</si>
  <si>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</si>
  <si>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</si>
  <si>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</si>
  <si>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</si>
  <si>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</si>
  <si>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</si>
  <si>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</si>
  <si>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</si>
  <si>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</si>
  <si>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</si>
  <si>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</si>
  <si>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</si>
  <si>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</si>
  <si>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</si>
  <si>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</si>
  <si>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</si>
  <si>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</si>
  <si>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</si>
  <si>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</si>
  <si>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</si>
  <si>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</si>
  <si>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</si>
  <si>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</si>
  <si>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</si>
  <si>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</si>
  <si>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</si>
  <si>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</si>
  <si>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</si>
  <si>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</si>
  <si>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</si>
  <si>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</si>
  <si>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</si>
  <si>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</si>
  <si>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</si>
  <si>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</si>
  <si>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</si>
  <si>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</si>
  <si>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</si>
  <si>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</si>
  <si>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</si>
  <si>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</si>
  <si>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</si>
  <si>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</si>
  <si>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</si>
  <si>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</si>
  <si>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</si>
  <si>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</si>
  <si>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</si>
  <si>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</si>
  <si>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</si>
  <si>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</si>
  <si>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</si>
  <si>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</si>
  <si>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</si>
  <si>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</si>
  <si>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</si>
  <si>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</si>
  <si>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</si>
  <si>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</si>
  <si>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</si>
  <si>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</si>
  <si>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</si>
  <si>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</si>
  <si>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</si>
  <si>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</si>
  <si>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</si>
  <si>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</si>
  <si>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</si>
  <si>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</si>
  <si>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</si>
  <si>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</si>
  <si>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</si>
  <si>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</si>
  <si>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</si>
  <si>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</si>
  <si>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</si>
  <si>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</si>
  <si>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</si>
  <si>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</si>
  <si>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</si>
  <si>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</si>
  <si>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</si>
  <si>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</si>
  <si>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</si>
  <si>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</si>
  <si>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</si>
  <si>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</si>
  <si>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</si>
  <si>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</si>
  <si>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</si>
  <si>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</si>
  <si>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</si>
  <si>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</si>
  <si>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</si>
  <si>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</si>
  <si>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</si>
  <si>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</si>
  <si>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</si>
  <si>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</si>
  <si>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</si>
  <si>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</si>
  <si>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</si>
  <si>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</si>
  <si>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</si>
  <si>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</si>
  <si>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</si>
  <si>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</si>
  <si>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</si>
  <si>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</si>
  <si>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</si>
  <si>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</si>
  <si>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</si>
  <si>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</si>
  <si>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</si>
  <si>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秋田県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</si>
  <si>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</si>
  <si>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</si>
  <si>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</si>
  <si>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</si>
  <si>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</si>
  <si>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</si>
  <si>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</si>
  <si>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</si>
  <si>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</si>
  <si>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</si>
  <si>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</si>
  <si>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</si>
  <si>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</si>
  <si>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</si>
  <si>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</si>
  <si>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</si>
  <si>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</si>
  <si>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</si>
  <si>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</si>
  <si>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</si>
  <si>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</si>
  <si>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就農支援資金貸付事業等特別会計</t>
    <phoneticPr fontId="5"/>
  </si>
  <si>
    <t>-</t>
    <phoneticPr fontId="5"/>
  </si>
  <si>
    <t>中小企業設備導入助成資金特別会計</t>
    <phoneticPr fontId="5"/>
  </si>
  <si>
    <t>土地取得事業特別会計</t>
    <phoneticPr fontId="5"/>
  </si>
  <si>
    <t>林業・木材産業改善資金特別会計</t>
    <phoneticPr fontId="5"/>
  </si>
  <si>
    <t>市町村振興資金特別会計</t>
    <phoneticPr fontId="5"/>
  </si>
  <si>
    <t>沿岸漁業改善資金特別会計</t>
    <phoneticPr fontId="5"/>
  </si>
  <si>
    <t>地域総合整備資金特別会計</t>
    <phoneticPr fontId="5"/>
  </si>
  <si>
    <t>環境保全センター事業特別会計</t>
    <phoneticPr fontId="5"/>
  </si>
  <si>
    <t>証紙特別会計</t>
    <phoneticPr fontId="5"/>
  </si>
  <si>
    <t>公債費管理特別会計</t>
    <phoneticPr fontId="5"/>
  </si>
  <si>
    <t>地方独立行政法人秋田県立病院機構施設整備等貸付金特別会計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</si>
  <si>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</si>
  <si>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</si>
  <si>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</si>
  <si>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</si>
  <si>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</si>
  <si>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</si>
  <si>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</si>
  <si>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</si>
  <si>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</si>
  <si>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</si>
  <si>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</si>
  <si>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</si>
  <si>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</si>
  <si>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</si>
  <si>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</si>
  <si>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5"/>
  </si>
  <si>
    <t>電気事業会計</t>
    <phoneticPr fontId="5"/>
  </si>
  <si>
    <t>法適用企業</t>
    <phoneticPr fontId="5"/>
  </si>
  <si>
    <t>工業用水道事業会計</t>
    <phoneticPr fontId="5"/>
  </si>
  <si>
    <t>法適用企業</t>
    <phoneticPr fontId="5"/>
  </si>
  <si>
    <t>下水道事業特別会計</t>
    <phoneticPr fontId="5"/>
  </si>
  <si>
    <t>法非適用企業</t>
    <phoneticPr fontId="5"/>
  </si>
  <si>
    <t>港湾整備事業特別会計</t>
    <phoneticPr fontId="5"/>
  </si>
  <si>
    <t>-</t>
    <phoneticPr fontId="5"/>
  </si>
  <si>
    <t>法非適用企業</t>
    <phoneticPr fontId="5"/>
  </si>
  <si>
    <t>能代港エネルギー基地建設用地整備事業特別会計</t>
    <phoneticPr fontId="5"/>
  </si>
  <si>
    <t>-</t>
    <phoneticPr fontId="5"/>
  </si>
  <si>
    <t>法非適用企業</t>
    <phoneticPr fontId="5"/>
  </si>
  <si>
    <t>工業団地開発事業特別会計</t>
    <phoneticPr fontId="5"/>
  </si>
  <si>
    <t>法非適用企業</t>
    <phoneticPr fontId="5"/>
  </si>
  <si>
    <t>秋田港飯島地区工業用地整備事業特別会計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</si>
  <si>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</si>
  <si>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</si>
  <si>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</si>
  <si>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</si>
  <si>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</si>
  <si>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</si>
  <si>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</si>
  <si>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</si>
  <si>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</si>
  <si>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</si>
  <si>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</si>
  <si>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</si>
  <si>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</si>
  <si>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</si>
  <si>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</si>
  <si>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</si>
  <si>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</si>
  <si>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</si>
  <si>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</si>
  <si>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</si>
  <si>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</si>
  <si>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</si>
  <si>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</si>
  <si>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</si>
  <si>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</si>
  <si>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</si>
  <si>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</si>
  <si>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</si>
  <si>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</si>
  <si>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</si>
  <si>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</si>
  <si>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</si>
  <si>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</si>
  <si>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</si>
  <si>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</si>
  <si>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</si>
  <si>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</si>
  <si>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</si>
  <si>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</si>
  <si>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</si>
  <si>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</si>
  <si>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</si>
  <si>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</si>
  <si>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</si>
  <si>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</si>
  <si>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</si>
  <si>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</si>
  <si>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</si>
  <si>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</si>
  <si>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</si>
  <si>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</si>
  <si>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</si>
  <si>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</si>
  <si>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</si>
  <si>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</si>
  <si>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</si>
  <si>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</si>
  <si>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</si>
  <si>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港湾整備事業特別会計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</si>
  <si>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</si>
  <si>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工業団地開発事業特別会計</t>
    <phoneticPr fontId="5"/>
  </si>
  <si>
    <t>(Ｆ)</t>
    <phoneticPr fontId="5"/>
  </si>
  <si>
    <t>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</si>
  <si>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</si>
  <si>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</si>
  <si>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</si>
  <si>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</si>
  <si>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</si>
  <si>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</si>
  <si>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</si>
  <si>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</si>
  <si>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</si>
  <si>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</si>
  <si>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</si>
  <si>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</si>
  <si>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</si>
  <si>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</si>
  <si>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</si>
  <si>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</si>
  <si>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</si>
  <si>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</si>
  <si>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</si>
  <si>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</si>
  <si>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</si>
  <si>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</si>
  <si>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</si>
  <si>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</si>
  <si>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</si>
  <si>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</si>
  <si>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</si>
  <si>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</si>
  <si>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</si>
  <si>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</si>
  <si>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</si>
  <si>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</si>
  <si>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</si>
  <si>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</si>
  <si>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</si>
  <si>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</si>
  <si>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</si>
  <si>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</si>
  <si>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</si>
  <si>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</si>
  <si>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</si>
  <si>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</si>
  <si>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</si>
  <si>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</si>
  <si>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</si>
  <si>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</si>
  <si>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</si>
  <si>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</si>
  <si>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</si>
  <si>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</si>
  <si>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</si>
  <si>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</si>
  <si>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</si>
  <si>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</si>
  <si>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</si>
  <si>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</si>
  <si>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</si>
  <si>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</si>
  <si>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</si>
  <si>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</si>
  <si>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</si>
  <si>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</si>
  <si>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</si>
  <si>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</si>
  <si>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</si>
  <si>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</si>
  <si>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</si>
  <si>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</si>
  <si>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</si>
  <si>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</si>
  <si>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</si>
  <si>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</si>
  <si>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</si>
  <si>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</si>
  <si>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</si>
  <si>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</si>
  <si>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</si>
  <si>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</si>
  <si>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</si>
  <si>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</si>
  <si>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</si>
  <si>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</si>
  <si>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</si>
  <si>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1.72</t>
  </si>
  <si>
    <t>▲ 0.09</t>
  </si>
  <si>
    <t>電気事業会計</t>
  </si>
  <si>
    <t>一般会計</t>
  </si>
  <si>
    <t>工業団地開発事業特別会計</t>
  </si>
  <si>
    <t>秋田港飯島地区工業用地整備事業特別会計</t>
  </si>
  <si>
    <t>工業用水道事業会計</t>
  </si>
  <si>
    <t>下水道事業特別会計</t>
  </si>
  <si>
    <t>母子父子寡婦福祉資金特別会計</t>
  </si>
  <si>
    <t>就農支援資金貸付事業等特別会計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</si>
  <si>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</si>
  <si>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</si>
  <si>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</si>
  <si>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</si>
  <si>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</si>
  <si>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</si>
  <si>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</si>
  <si>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</si>
  <si>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t>
    <phoneticPr fontId="2"/>
  </si>
  <si>
    <t>公益財団法人　秋田県国際交流協会</t>
  </si>
  <si>
    <t>○</t>
  </si>
  <si>
    <t>公立大学法人　秋田県立大学</t>
  </si>
  <si>
    <t>公立大学法人　国際教養大学</t>
  </si>
  <si>
    <t>田沢湖高原リフト　株式会社</t>
  </si>
  <si>
    <t>株式会社　玉川サービス</t>
  </si>
  <si>
    <t>株式会社　秋田ふるさと村</t>
  </si>
  <si>
    <t>十和田ホテル　株式会社</t>
  </si>
  <si>
    <t>株式会社　男鹿水族館</t>
  </si>
  <si>
    <t>秋田臨海鉄道　株式会社</t>
  </si>
  <si>
    <t>秋田空港ターミナルビル　株式会社</t>
  </si>
  <si>
    <t>秋田内陸縦貫鉄道　株式会社</t>
  </si>
  <si>
    <t>由利高原鉄道　株式会社</t>
  </si>
  <si>
    <t>大館能代空港ターミナルビル　株式会社</t>
  </si>
  <si>
    <t>公益財団法人　あきた移植医療協会</t>
  </si>
  <si>
    <t>地方独立行政法人　秋田県立療育機構</t>
  </si>
  <si>
    <t>地方独立行政法人　秋田県立病院機構</t>
  </si>
  <si>
    <t>株式会社　秋田県分析化学センター</t>
  </si>
  <si>
    <t>公益財団法人　秋田県生活衛生営業指導センター</t>
  </si>
  <si>
    <t>公益社団法人　秋田県農業公社</t>
  </si>
  <si>
    <t>公益社団法人　秋田県青果物基金協会</t>
  </si>
  <si>
    <t>株式会社　秋田県食肉流通公社</t>
  </si>
  <si>
    <t>公益財団法人　秋田県栽培漁業協会</t>
    <rPh sb="0" eb="2">
      <t>コウエキ</t>
    </rPh>
    <phoneticPr fontId="38"/>
  </si>
  <si>
    <t>公益財団法人　秋田県木材加工推進機構</t>
  </si>
  <si>
    <t>公益財団法人　秋田県林業公社</t>
  </si>
  <si>
    <t>公益財団法人　秋田県林業労働対策基金</t>
  </si>
  <si>
    <t>公益財団法人　あきた企業活性化センター</t>
  </si>
  <si>
    <t>一般財団法人　秋田県資源技術開発機構</t>
  </si>
  <si>
    <t>秋田県土地開発公社</t>
  </si>
  <si>
    <t>株式会社　マリーナ秋田</t>
  </si>
  <si>
    <t>一般財団法人　秋田県建築住宅センター</t>
  </si>
  <si>
    <t>公益財団法人　暴力団壊滅秋田県民会議</t>
  </si>
  <si>
    <t>―</t>
  </si>
  <si>
    <t>地域医療介護総合確保基金</t>
    <rPh sb="0" eb="2">
      <t>チイキ</t>
    </rPh>
    <rPh sb="2" eb="4">
      <t>イリョウ</t>
    </rPh>
    <rPh sb="4" eb="6">
      <t>カイゴ</t>
    </rPh>
    <rPh sb="6" eb="8">
      <t>ソウゴウ</t>
    </rPh>
    <rPh sb="8" eb="10">
      <t>カクホ</t>
    </rPh>
    <rPh sb="10" eb="12">
      <t>キキン</t>
    </rPh>
    <phoneticPr fontId="4"/>
  </si>
  <si>
    <t>農林漁業振興臨時対策基金</t>
    <rPh sb="0" eb="2">
      <t>ノウリン</t>
    </rPh>
    <rPh sb="2" eb="4">
      <t>ギョギョウ</t>
    </rPh>
    <rPh sb="4" eb="6">
      <t>シンコウ</t>
    </rPh>
    <rPh sb="6" eb="8">
      <t>リンジ</t>
    </rPh>
    <rPh sb="8" eb="10">
      <t>タイサク</t>
    </rPh>
    <rPh sb="10" eb="12">
      <t>キキン</t>
    </rPh>
    <phoneticPr fontId="4"/>
  </si>
  <si>
    <t>介護保険財政安定化基金</t>
    <rPh sb="0" eb="2">
      <t>カイゴ</t>
    </rPh>
    <rPh sb="2" eb="4">
      <t>ホケン</t>
    </rPh>
    <rPh sb="4" eb="6">
      <t>ザイセイ</t>
    </rPh>
    <rPh sb="6" eb="9">
      <t>アンテイカ</t>
    </rPh>
    <rPh sb="9" eb="11">
      <t>キキン</t>
    </rPh>
    <phoneticPr fontId="4"/>
  </si>
  <si>
    <t>後期高齢者医療財政安定化基金</t>
    <rPh sb="0" eb="2">
      <t>コウキ</t>
    </rPh>
    <rPh sb="2" eb="5">
      <t>コウレイシャ</t>
    </rPh>
    <rPh sb="5" eb="7">
      <t>イリョウ</t>
    </rPh>
    <rPh sb="7" eb="9">
      <t>ザイセイ</t>
    </rPh>
    <rPh sb="9" eb="12">
      <t>アンテイカ</t>
    </rPh>
    <rPh sb="12" eb="14">
      <t>キキン</t>
    </rPh>
    <phoneticPr fontId="4"/>
  </si>
  <si>
    <t>環境保全センター維持管理基金</t>
    <rPh sb="0" eb="2">
      <t>カンキョウ</t>
    </rPh>
    <rPh sb="2" eb="4">
      <t>ホゼン</t>
    </rPh>
    <rPh sb="8" eb="10">
      <t>イジ</t>
    </rPh>
    <rPh sb="10" eb="12">
      <t>カンリ</t>
    </rPh>
    <rPh sb="12" eb="14">
      <t>キキン</t>
    </rPh>
    <phoneticPr fontId="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</si>
  <si>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</si>
  <si>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</si>
  <si>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</si>
  <si>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1"/>
        <color rgb="FF000000"/>
        <rFont val="ＭＳ Ｐゴシック"/>
        <family val="3"/>
        <charset val="128"/>
      </rPr>
      <t>将来負担比率及び有形固定資産減価償却率が共に昨年度比で増加している。有形固定資産減価償却率は類似団体平均よりも低い水準にはあるが、将来負担比率は非常に高い状況であり、将来世代に大きな負担を残さないためにも、「あきた公共施設等総合管理計画」に基づいた公共施設等の管理を総合的・計画的に進めていく。</t>
    </r>
    <rPh sb="1" eb="3">
      <t>ショウライ</t>
    </rPh>
    <rPh sb="3" eb="5">
      <t>フタン</t>
    </rPh>
    <rPh sb="5" eb="7">
      <t>ヒリツ</t>
    </rPh>
    <rPh sb="7" eb="8">
      <t>オヨ</t>
    </rPh>
    <rPh sb="9" eb="11">
      <t>ユウケイ</t>
    </rPh>
    <rPh sb="11" eb="13">
      <t>コテイ</t>
    </rPh>
    <rPh sb="13" eb="15">
      <t>シサン</t>
    </rPh>
    <rPh sb="15" eb="17">
      <t>ゲンカ</t>
    </rPh>
    <rPh sb="17" eb="19">
      <t>ショウキャク</t>
    </rPh>
    <rPh sb="19" eb="20">
      <t>リツ</t>
    </rPh>
    <rPh sb="21" eb="22">
      <t>トモ</t>
    </rPh>
    <rPh sb="23" eb="27">
      <t>サクネンドヒ</t>
    </rPh>
    <rPh sb="28" eb="30">
      <t>ゾウカ</t>
    </rPh>
    <rPh sb="35" eb="46">
      <t>ユウケイコテイシサンゲンカショウキャクリツ</t>
    </rPh>
    <rPh sb="47" eb="49">
      <t>ルイジ</t>
    </rPh>
    <rPh sb="49" eb="51">
      <t>ダンタイ</t>
    </rPh>
    <rPh sb="51" eb="53">
      <t>ヘイキン</t>
    </rPh>
    <rPh sb="56" eb="57">
      <t>ヒク</t>
    </rPh>
    <rPh sb="58" eb="60">
      <t>スイジュン</t>
    </rPh>
    <rPh sb="66" eb="68">
      <t>ショウライ</t>
    </rPh>
    <rPh sb="68" eb="70">
      <t>フタン</t>
    </rPh>
    <rPh sb="70" eb="72">
      <t>ヒリツ</t>
    </rPh>
    <rPh sb="73" eb="75">
      <t>ヒジョウ</t>
    </rPh>
    <rPh sb="76" eb="77">
      <t>タカ</t>
    </rPh>
    <rPh sb="78" eb="80">
      <t>ジョウキョウ</t>
    </rPh>
    <rPh sb="84" eb="86">
      <t>ショウライ</t>
    </rPh>
    <rPh sb="86" eb="88">
      <t>セダイ</t>
    </rPh>
    <rPh sb="89" eb="90">
      <t>オオ</t>
    </rPh>
    <rPh sb="92" eb="94">
      <t>フタン</t>
    </rPh>
    <rPh sb="95" eb="96">
      <t>ノコ</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</si>
  <si>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</si>
  <si>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</si>
  <si>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</si>
  <si>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</si>
  <si>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</si>
  <si>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</si>
  <si>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t>
    </r>
    <r>
      <rPr>
        <sz val="11"/>
        <color rgb="FF000000"/>
        <rFont val="ＭＳ Ｐゴシック"/>
        <family val="3"/>
        <charset val="128"/>
      </rPr>
      <t>将来負担比率については、普通交付税等の減などによる標準財政規模の減少から前年度よりも悪化した。実質公債費比率については、県債の新規発行抑制、元金の早期償還により、前年度よりも改善した。将来負担比率については、同グループの団体と比較し、標準財政規模に対する将来負担額が大きい一方で、控除財源である基準財政需要額算入見込み額及び充当可能基金の規模が小さいことから、グループ内平均値よりも高い状況が続いている。実質公債費率は長期トレンドでは減少しているが、引き続き県債の新規発行抑制と早期の償還に努め、将来負担の軽減を図る必要がある。</t>
    </r>
    <rPh sb="1" eb="3">
      <t>ショウライ</t>
    </rPh>
    <rPh sb="3" eb="5">
      <t>フタン</t>
    </rPh>
    <rPh sb="5" eb="7">
      <t>ヒリツ</t>
    </rPh>
    <rPh sb="13" eb="15">
      <t>フツウ</t>
    </rPh>
    <rPh sb="15" eb="18">
      <t>コウフゼイ</t>
    </rPh>
    <rPh sb="18" eb="19">
      <t>トウ</t>
    </rPh>
    <rPh sb="20" eb="21">
      <t>ゲン</t>
    </rPh>
    <rPh sb="26" eb="28">
      <t>ヒョウジュン</t>
    </rPh>
    <rPh sb="28" eb="30">
      <t>ザイセイ</t>
    </rPh>
    <rPh sb="30" eb="32">
      <t>キボ</t>
    </rPh>
    <rPh sb="33" eb="35">
      <t>ゲンショウ</t>
    </rPh>
    <rPh sb="37" eb="40">
      <t>ゼンネンド</t>
    </rPh>
    <rPh sb="43" eb="45">
      <t>アッカ</t>
    </rPh>
    <rPh sb="48" eb="50">
      <t>ジッシツ</t>
    </rPh>
    <rPh sb="50" eb="53">
      <t>コウサイヒ</t>
    </rPh>
    <rPh sb="53" eb="55">
      <t>ヒリツ</t>
    </rPh>
    <rPh sb="61" eb="63">
      <t>ケンサイ</t>
    </rPh>
    <rPh sb="64" eb="66">
      <t>シンキ</t>
    </rPh>
    <rPh sb="66" eb="68">
      <t>ハッコウ</t>
    </rPh>
    <rPh sb="68" eb="70">
      <t>ヨクセイ</t>
    </rPh>
    <rPh sb="71" eb="73">
      <t>ガンキン</t>
    </rPh>
    <rPh sb="74" eb="76">
      <t>ソウキ</t>
    </rPh>
    <rPh sb="76" eb="78">
      <t>ショウカン</t>
    </rPh>
    <rPh sb="82" eb="85">
      <t>ゼンネンド</t>
    </rPh>
    <rPh sb="88" eb="90">
      <t>カイゼン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</si>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</sst>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14"/>
      <name val="ＭＳ Ｐゴシック"/>
      <family val="3"/>
    </font>
    <font>
      <sz val="6"/>
      <name val="ＭＳ Ｐゴシック"/>
      <family val="3"/>
    </font>
    <font>
      <sz val="11"/>
      <color theme="1"/>
      <name val="ＭＳ Ｐゴシック"/>
      <family val="3"/>
      <charset val="128"/>
    </font>
    <font>
      <sz val="11"/>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9"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6" fillId="0" borderId="104" xfId="15" applyFont="1" applyBorder="1" applyAlignment="1" applyProtection="1">
      <alignment horizontal="center" vertical="center" shrinkToFit="1"/>
      <protection locked="0"/>
    </xf>
    <xf numFmtId="0" fontId="36" fillId="0" borderId="117" xfId="15" applyFont="1" applyBorder="1" applyAlignment="1" applyProtection="1">
      <alignment horizontal="center" vertical="center" shrinkToFit="1"/>
      <protection locked="0"/>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0" xfId="10" applyFont="1" applyFill="1" applyBorder="1" applyAlignment="1">
      <alignment horizontal="center" vertical="center"/>
    </xf>
    <xf numFmtId="181" fontId="18" fillId="0" borderId="0" xfId="10" applyNumberFormat="1" applyFont="1" applyFill="1" applyBorder="1" applyAlignment="1">
      <alignment horizontal="right" vertical="center"/>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0" xfId="10" applyFont="1" applyFill="1" applyBorder="1" applyAlignment="1">
      <alignment horizontal="center" vertical="center" wrapText="1"/>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6" fillId="8" borderId="129" xfId="15"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7" fillId="0" borderId="107" xfId="12" applyNumberFormat="1" applyFont="1" applyBorder="1" applyAlignment="1" applyProtection="1">
      <alignment horizontal="right" vertical="center" shrinkToFit="1"/>
      <protection locked="0"/>
    </xf>
    <xf numFmtId="177" fontId="37" fillId="0" borderId="108" xfId="12" applyNumberFormat="1" applyFont="1" applyBorder="1" applyAlignment="1" applyProtection="1">
      <alignment horizontal="right" vertical="center" shrinkToFit="1"/>
      <protection locked="0"/>
    </xf>
    <xf numFmtId="177" fontId="37" fillId="0" borderId="109" xfId="15" applyNumberFormat="1" applyFont="1" applyBorder="1" applyAlignment="1" applyProtection="1">
      <alignment horizontal="right" vertical="center" shrinkToFit="1"/>
      <protection locked="0"/>
    </xf>
    <xf numFmtId="0" fontId="36" fillId="0" borderId="107" xfId="14" applyFont="1" applyBorder="1" applyAlignment="1" applyProtection="1">
      <alignment horizontal="left" vertical="center" shrinkToFit="1"/>
      <protection locked="0"/>
    </xf>
    <xf numFmtId="0" fontId="36" fillId="0" borderId="108" xfId="14" applyFont="1" applyBorder="1" applyAlignment="1" applyProtection="1">
      <alignment horizontal="left" vertical="center" shrinkToFit="1"/>
      <protection locked="0"/>
    </xf>
    <xf numFmtId="0" fontId="36" fillId="0" borderId="109" xfId="14" applyFont="1" applyBorder="1" applyAlignment="1" applyProtection="1">
      <alignment horizontal="lef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7" fillId="0" borderId="93" xfId="15" applyNumberFormat="1" applyFont="1" applyBorder="1" applyAlignment="1" applyProtection="1">
      <alignment horizontal="right" vertical="center" shrinkToFit="1"/>
      <protection locked="0"/>
    </xf>
    <xf numFmtId="177" fontId="37" fillId="0" borderId="94" xfId="15" applyNumberFormat="1" applyFont="1" applyBorder="1" applyAlignment="1" applyProtection="1">
      <alignment horizontal="right" vertical="center" shrinkToFit="1"/>
      <protection locked="0"/>
    </xf>
    <xf numFmtId="177" fontId="37"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6" fillId="0" borderId="93" xfId="14" applyFont="1" applyBorder="1" applyAlignment="1" applyProtection="1">
      <alignment horizontal="left" vertical="center" shrinkToFit="1"/>
      <protection locked="0"/>
    </xf>
    <xf numFmtId="0" fontId="36" fillId="0" borderId="94" xfId="14" applyFont="1" applyBorder="1" applyAlignment="1" applyProtection="1">
      <alignment horizontal="left" vertical="center" shrinkToFit="1"/>
      <protection locked="0"/>
    </xf>
    <xf numFmtId="0" fontId="36" fillId="0" borderId="95" xfId="14"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1" fillId="6" borderId="0" xfId="6" applyFill="1" applyAlignment="1" applyProtection="1">
      <alignment vertical="center"/>
      <protection hidden="1"/>
    </xf>
    <xf numFmtId="0" fontId="1" fillId="0" borderId="0" xfId="16" applyFont="1">
      <alignment vertical="center"/>
    </xf>
    <xf numFmtId="0" fontId="11"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30"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0"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31" fillId="0" borderId="41" xfId="16" applyFont="1" applyBorder="1" applyAlignment="1" applyProtection="1">
      <alignment horizontal="left" vertical="top" wrapText="1"/>
      <protection locked="0"/>
    </xf>
    <xf numFmtId="0" fontId="31" fillId="0" borderId="12" xfId="16" applyFont="1" applyBorder="1" applyAlignment="1" applyProtection="1">
      <alignment horizontal="left" vertical="top" wrapText="1"/>
      <protection locked="0"/>
    </xf>
    <xf numFmtId="0" fontId="31" fillId="0" borderId="48" xfId="16" applyFont="1" applyBorder="1" applyAlignment="1" applyProtection="1">
      <alignment horizontal="left" vertical="top" wrapText="1"/>
      <protection locked="0"/>
    </xf>
    <xf numFmtId="0" fontId="31" fillId="0" borderId="65" xfId="16" applyFont="1" applyBorder="1" applyAlignment="1" applyProtection="1">
      <alignment horizontal="left" vertical="top" wrapText="1"/>
      <protection locked="0"/>
    </xf>
    <xf numFmtId="0" fontId="31" fillId="0" borderId="0" xfId="16" applyFont="1" applyAlignment="1" applyProtection="1">
      <alignment horizontal="left" vertical="top" wrapText="1"/>
      <protection locked="0"/>
    </xf>
    <xf numFmtId="0" fontId="31" fillId="0" borderId="38" xfId="16" applyFont="1" applyBorder="1" applyAlignment="1" applyProtection="1">
      <alignment horizontal="left" vertical="top" wrapText="1"/>
      <protection locked="0"/>
    </xf>
    <xf numFmtId="0" fontId="31" fillId="0" borderId="37" xfId="16" applyFont="1" applyBorder="1" applyAlignment="1" applyProtection="1">
      <alignment horizontal="left" vertical="top" wrapText="1"/>
      <protection locked="0"/>
    </xf>
    <xf numFmtId="0" fontId="31" fillId="0" borderId="54" xfId="16" applyFont="1" applyBorder="1" applyAlignment="1" applyProtection="1">
      <alignment horizontal="left" vertical="top" wrapText="1"/>
      <protection locked="0"/>
    </xf>
    <xf numFmtId="0" fontId="3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1"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30"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1" fillId="0" borderId="0" xfId="18" applyNumberFormat="1" applyAlignment="1">
      <alignment vertical="center"/>
    </xf>
    <xf numFmtId="177" fontId="11" fillId="0" borderId="0" xfId="19" applyNumberFormat="1" applyAlignment="1">
      <alignment horizontal="right" vertical="center"/>
    </xf>
    <xf numFmtId="188" fontId="11" fillId="0" borderId="0" xfId="19" applyNumberFormat="1" applyAlignment="1">
      <alignment horizontal="right" vertical="center"/>
    </xf>
    <xf numFmtId="178" fontId="1" fillId="6" borderId="0" xfId="16" applyNumberFormat="1" applyFont="1" applyFill="1" applyAlignment="1">
      <alignment vertical="center" wrapText="1"/>
    </xf>
    <xf numFmtId="178" fontId="11"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41"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A64F378-4249-4436-A071-BAF950EDAF9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119378</c:v>
                </c:pt>
                <c:pt idx="1">
                  <c:v>101731</c:v>
                </c:pt>
                <c:pt idx="2">
                  <c:v>108224</c:v>
                </c:pt>
                <c:pt idx="3">
                  <c:v>105585</c:v>
                </c:pt>
                <c:pt idx="4">
                  <c:v>111577</c:v>
                </c:pt>
              </c:numCache>
            </c:numRef>
          </c:val>
          <c:smooth val="0"/>
          <c:extLst>
            <c:ext xmlns:c16="http://schemas.microsoft.com/office/drawing/2014/chart" uri="{C3380CC4-5D6E-409C-BE32-E72D297353CC}">
              <c16:uniqueId val="{00000000-1C04-4242-8900-E4654C5544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100409</c:v>
                </c:pt>
                <c:pt idx="1">
                  <c:v>108665</c:v>
                </c:pt>
                <c:pt idx="2">
                  <c:v>116381</c:v>
                </c:pt>
                <c:pt idx="3">
                  <c:v>121442</c:v>
                </c:pt>
                <c:pt idx="4">
                  <c:v>131810</c:v>
                </c:pt>
              </c:numCache>
            </c:numRef>
          </c:val>
          <c:smooth val="0"/>
          <c:extLst>
            <c:ext xmlns:c16="http://schemas.microsoft.com/office/drawing/2014/chart" uri="{C3380CC4-5D6E-409C-BE32-E72D297353CC}">
              <c16:uniqueId val="{00000001-1C04-4242-8900-E4654C55449B}"/>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1.29</c:v>
                </c:pt>
                <c:pt idx="1">
                  <c:v>1.58</c:v>
                </c:pt>
                <c:pt idx="2">
                  <c:v>1.49</c:v>
                </c:pt>
                <c:pt idx="3">
                  <c:v>1.53</c:v>
                </c:pt>
                <c:pt idx="4">
                  <c:v>2.3199999999999998</c:v>
                </c:pt>
              </c:numCache>
            </c:numRef>
          </c:val>
          <c:extLst>
            <c:ext xmlns:c16="http://schemas.microsoft.com/office/drawing/2014/chart" uri="{C3380CC4-5D6E-409C-BE32-E72D297353CC}">
              <c16:uniqueId val="{00000000-BEC3-433D-9832-CF4B5D38AE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5.07</c:v>
                </c:pt>
                <c:pt idx="1">
                  <c:v>4.9000000000000004</c:v>
                </c:pt>
                <c:pt idx="2">
                  <c:v>3.33</c:v>
                </c:pt>
                <c:pt idx="3">
                  <c:v>3.27</c:v>
                </c:pt>
                <c:pt idx="4">
                  <c:v>3.35</c:v>
                </c:pt>
              </c:numCache>
            </c:numRef>
          </c:val>
          <c:extLst>
            <c:ext xmlns:c16="http://schemas.microsoft.com/office/drawing/2014/chart" uri="{C3380CC4-5D6E-409C-BE32-E72D297353CC}">
              <c16:uniqueId val="{00000001-BEC3-433D-9832-CF4B5D38AE4E}"/>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0.94</c:v>
                </c:pt>
                <c:pt idx="1">
                  <c:v>0.02</c:v>
                </c:pt>
                <c:pt idx="2">
                  <c:v>-1.72</c:v>
                </c:pt>
                <c:pt idx="3">
                  <c:v>-0.09</c:v>
                </c:pt>
                <c:pt idx="4">
                  <c:v>0.83</c:v>
                </c:pt>
              </c:numCache>
            </c:numRef>
          </c:val>
          <c:smooth val="0"/>
          <c:extLst>
            <c:ext xmlns:c16="http://schemas.microsoft.com/office/drawing/2014/chart" uri="{C3380CC4-5D6E-409C-BE32-E72D297353CC}">
              <c16:uniqueId val="{00000002-BEC3-433D-9832-CF4B5D38AE4E}"/>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0.04</c:v>
                </c:pt>
                <c:pt idx="2">
                  <c:v>#N/A</c:v>
                </c:pt>
                <c:pt idx="3">
                  <c:v>0.23</c:v>
                </c:pt>
                <c:pt idx="4">
                  <c:v>#N/A</c:v>
                </c:pt>
                <c:pt idx="5">
                  <c:v>0.04</c:v>
                </c:pt>
                <c:pt idx="6">
                  <c:v>#N/A</c:v>
                </c:pt>
                <c:pt idx="7">
                  <c:v>7.0000000000000007E-2</c:v>
                </c:pt>
                <c:pt idx="8">
                  <c:v>#N/A</c:v>
                </c:pt>
                <c:pt idx="9">
                  <c:v>0</c:v>
                </c:pt>
              </c:numCache>
            </c:numRef>
          </c:val>
          <c:extLst>
            <c:ext xmlns:c16="http://schemas.microsoft.com/office/drawing/2014/chart" uri="{C3380CC4-5D6E-409C-BE32-E72D297353CC}">
              <c16:uniqueId val="{00000000-A7B9-4FAB-9C9F-D821C2C498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B9-4FAB-9C9F-D821C2C4984F}"/>
            </c:ext>
          </c:extLst>
        </c:ser>
        <c:ser>
          <c:idx val="2"/>
          <c:order val="2"/>
          <c:tx>
            <c:strRef>
              <c:f>データシート!$A$29</c:f>
              <c:strCache>
                <c:ptCount val="1"/>
                <c:pt idx="0">
                  <c:v>就農支援資金貸付事業等特別会計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7B9-4FAB-9C9F-D821C2C4984F}"/>
            </c:ext>
          </c:extLst>
        </c:ser>
        <c:ser>
          <c:idx val="3"/>
          <c:order val="3"/>
          <c:tx>
            <c:strRef>
              <c:f>データシート!$A$30</c:f>
              <c:strCache>
                <c:ptCount val="1"/>
                <c:pt idx="0">
                  <c:v>母子父子寡婦福祉資金特別会計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7B9-4FAB-9C9F-D821C2C4984F}"/>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0.05</c:v>
                </c:pt>
              </c:numCache>
            </c:numRef>
          </c:val>
          <c:extLst>
            <c:ext xmlns:c16="http://schemas.microsoft.com/office/drawing/2014/chart" uri="{C3380CC4-5D6E-409C-BE32-E72D297353CC}">
              <c16:uniqueId val="{00000004-A7B9-4FAB-9C9F-D821C2C4984F}"/>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0.38</c:v>
                </c:pt>
                <c:pt idx="2">
                  <c:v>#N/A</c:v>
                </c:pt>
                <c:pt idx="3">
                  <c:v>0.35</c:v>
                </c:pt>
                <c:pt idx="4">
                  <c:v>#N/A</c:v>
                </c:pt>
                <c:pt idx="5">
                  <c:v>0.45</c:v>
                </c:pt>
                <c:pt idx="6">
                  <c:v>#N/A</c:v>
                </c:pt>
                <c:pt idx="7">
                  <c:v>0.56000000000000005</c:v>
                </c:pt>
                <c:pt idx="8">
                  <c:v>#N/A</c:v>
                </c:pt>
                <c:pt idx="9">
                  <c:v>0.56999999999999995</c:v>
                </c:pt>
              </c:numCache>
            </c:numRef>
          </c:val>
          <c:extLst>
            <c:ext xmlns:c16="http://schemas.microsoft.com/office/drawing/2014/chart" uri="{C3380CC4-5D6E-409C-BE32-E72D297353CC}">
              <c16:uniqueId val="{00000005-A7B9-4FAB-9C9F-D821C2C4984F}"/>
            </c:ext>
          </c:extLst>
        </c:ser>
        <c:ser>
          <c:idx val="6"/>
          <c:order val="6"/>
          <c:tx>
            <c:strRef>
              <c:f>データシート!$A$33</c:f>
              <c:strCache>
                <c:ptCount val="1"/>
                <c:pt idx="0">
                  <c:v>秋田港飯島地区工業用地整備事業特別会計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0.62</c:v>
                </c:pt>
                <c:pt idx="2">
                  <c:v>#N/A</c:v>
                </c:pt>
                <c:pt idx="3">
                  <c:v>0.68</c:v>
                </c:pt>
                <c:pt idx="4">
                  <c:v>#N/A</c:v>
                </c:pt>
                <c:pt idx="5">
                  <c:v>0.68</c:v>
                </c:pt>
                <c:pt idx="6">
                  <c:v>#N/A</c:v>
                </c:pt>
                <c:pt idx="7">
                  <c:v>0.67</c:v>
                </c:pt>
                <c:pt idx="8">
                  <c:v>#N/A</c:v>
                </c:pt>
                <c:pt idx="9">
                  <c:v>0.68</c:v>
                </c:pt>
              </c:numCache>
            </c:numRef>
          </c:val>
          <c:extLst>
            <c:ext xmlns:c16="http://schemas.microsoft.com/office/drawing/2014/chart" uri="{C3380CC4-5D6E-409C-BE32-E72D297353CC}">
              <c16:uniqueId val="{00000006-A7B9-4FAB-9C9F-D821C2C4984F}"/>
            </c:ext>
          </c:extLst>
        </c:ser>
        <c:ser>
          <c:idx val="7"/>
          <c:order val="7"/>
          <c:tx>
            <c:strRef>
              <c:f>データシート!$A$34</c:f>
              <c:strCache>
                <c:ptCount val="1"/>
                <c:pt idx="0">
                  <c:v>工業団地開発事業特別会計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2.5099999999999998</c:v>
                </c:pt>
                <c:pt idx="2">
                  <c:v>#N/A</c:v>
                </c:pt>
                <c:pt idx="3">
                  <c:v>1.97</c:v>
                </c:pt>
                <c:pt idx="4">
                  <c:v>#N/A</c:v>
                </c:pt>
                <c:pt idx="5">
                  <c:v>1.9</c:v>
                </c:pt>
                <c:pt idx="6">
                  <c:v>#N/A</c:v>
                </c:pt>
                <c:pt idx="7">
                  <c:v>1.87</c:v>
                </c:pt>
                <c:pt idx="8">
                  <c:v>#N/A</c:v>
                </c:pt>
                <c:pt idx="9">
                  <c:v>1.67</c:v>
                </c:pt>
              </c:numCache>
            </c:numRef>
          </c:val>
          <c:extLst>
            <c:ext xmlns:c16="http://schemas.microsoft.com/office/drawing/2014/chart" uri="{C3380CC4-5D6E-409C-BE32-E72D297353CC}">
              <c16:uniqueId val="{00000007-A7B9-4FAB-9C9F-D821C2C4984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1.64</c:v>
                </c:pt>
                <c:pt idx="2">
                  <c:v>#N/A</c:v>
                </c:pt>
                <c:pt idx="3">
                  <c:v>1.56</c:v>
                </c:pt>
                <c:pt idx="4">
                  <c:v>#N/A</c:v>
                </c:pt>
                <c:pt idx="5">
                  <c:v>1.62</c:v>
                </c:pt>
                <c:pt idx="6">
                  <c:v>#N/A</c:v>
                </c:pt>
                <c:pt idx="7">
                  <c:v>1.72</c:v>
                </c:pt>
                <c:pt idx="8">
                  <c:v>#N/A</c:v>
                </c:pt>
                <c:pt idx="9">
                  <c:v>2.16</c:v>
                </c:pt>
              </c:numCache>
            </c:numRef>
          </c:val>
          <c:extLst>
            <c:ext xmlns:c16="http://schemas.microsoft.com/office/drawing/2014/chart" uri="{C3380CC4-5D6E-409C-BE32-E72D297353CC}">
              <c16:uniqueId val="{00000008-A7B9-4FAB-9C9F-D821C2C4984F}"/>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2.33</c:v>
                </c:pt>
                <c:pt idx="2">
                  <c:v>#N/A</c:v>
                </c:pt>
                <c:pt idx="3">
                  <c:v>3.08</c:v>
                </c:pt>
                <c:pt idx="4">
                  <c:v>#N/A</c:v>
                </c:pt>
                <c:pt idx="5">
                  <c:v>2.82</c:v>
                </c:pt>
                <c:pt idx="6">
                  <c:v>#N/A</c:v>
                </c:pt>
                <c:pt idx="7">
                  <c:v>3.03</c:v>
                </c:pt>
                <c:pt idx="8">
                  <c:v>#N/A</c:v>
                </c:pt>
                <c:pt idx="9">
                  <c:v>3.31</c:v>
                </c:pt>
              </c:numCache>
            </c:numRef>
          </c:val>
          <c:extLst>
            <c:ext xmlns:c16="http://schemas.microsoft.com/office/drawing/2014/chart" uri="{C3380CC4-5D6E-409C-BE32-E72D297353CC}">
              <c16:uniqueId val="{00000009-A7B9-4FAB-9C9F-D821C2C4984F}"/>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67062</c:v>
                </c:pt>
                <c:pt idx="5">
                  <c:v>67014</c:v>
                </c:pt>
                <c:pt idx="8">
                  <c:v>68434</c:v>
                </c:pt>
                <c:pt idx="11">
                  <c:v>65840</c:v>
                </c:pt>
                <c:pt idx="14">
                  <c:v>65155</c:v>
                </c:pt>
              </c:numCache>
            </c:numRef>
          </c:val>
          <c:extLst>
            <c:ext xmlns:c16="http://schemas.microsoft.com/office/drawing/2014/chart" uri="{C3380CC4-5D6E-409C-BE32-E72D297353CC}">
              <c16:uniqueId val="{00000000-E573-4334-B95E-ED0237399D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4</c:v>
                </c:pt>
                <c:pt idx="3">
                  <c:v>3</c:v>
                </c:pt>
                <c:pt idx="6">
                  <c:v>1</c:v>
                </c:pt>
                <c:pt idx="9">
                  <c:v>2</c:v>
                </c:pt>
                <c:pt idx="12">
                  <c:v>1</c:v>
                </c:pt>
              </c:numCache>
            </c:numRef>
          </c:val>
          <c:extLst>
            <c:ext xmlns:c16="http://schemas.microsoft.com/office/drawing/2014/chart" uri="{C3380CC4-5D6E-409C-BE32-E72D297353CC}">
              <c16:uniqueId val="{00000001-E573-4334-B95E-ED0237399D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180</c:v>
                </c:pt>
                <c:pt idx="3">
                  <c:v>116</c:v>
                </c:pt>
                <c:pt idx="6">
                  <c:v>118</c:v>
                </c:pt>
                <c:pt idx="9">
                  <c:v>125</c:v>
                </c:pt>
                <c:pt idx="12">
                  <c:v>121</c:v>
                </c:pt>
              </c:numCache>
            </c:numRef>
          </c:val>
          <c:extLst>
            <c:ext xmlns:c16="http://schemas.microsoft.com/office/drawing/2014/chart" uri="{C3380CC4-5D6E-409C-BE32-E72D297353CC}">
              <c16:uniqueId val="{00000002-E573-4334-B95E-ED0237399D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73-4334-B95E-ED0237399D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2091</c:v>
                </c:pt>
                <c:pt idx="3">
                  <c:v>875</c:v>
                </c:pt>
                <c:pt idx="6">
                  <c:v>917</c:v>
                </c:pt>
                <c:pt idx="9">
                  <c:v>917</c:v>
                </c:pt>
                <c:pt idx="12">
                  <c:v>827</c:v>
                </c:pt>
              </c:numCache>
            </c:numRef>
          </c:val>
          <c:extLst>
            <c:ext xmlns:c16="http://schemas.microsoft.com/office/drawing/2014/chart" uri="{C3380CC4-5D6E-409C-BE32-E72D297353CC}">
              <c16:uniqueId val="{00000004-E573-4334-B95E-ED0237399D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67</c:v>
                </c:pt>
                <c:pt idx="3">
                  <c:v>333</c:v>
                </c:pt>
                <c:pt idx="6">
                  <c:v>667</c:v>
                </c:pt>
                <c:pt idx="9">
                  <c:v>1000</c:v>
                </c:pt>
                <c:pt idx="12">
                  <c:v>1333</c:v>
                </c:pt>
              </c:numCache>
            </c:numRef>
          </c:val>
          <c:extLst>
            <c:ext xmlns:c16="http://schemas.microsoft.com/office/drawing/2014/chart" uri="{C3380CC4-5D6E-409C-BE32-E72D297353CC}">
              <c16:uniqueId val="{00000005-E573-4334-B95E-ED0237399D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573-4334-B95E-ED0237399D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101682</c:v>
                </c:pt>
                <c:pt idx="3">
                  <c:v>101895</c:v>
                </c:pt>
                <c:pt idx="6">
                  <c:v>97624</c:v>
                </c:pt>
                <c:pt idx="9">
                  <c:v>101585</c:v>
                </c:pt>
                <c:pt idx="12">
                  <c:v>96069</c:v>
                </c:pt>
              </c:numCache>
            </c:numRef>
          </c:val>
          <c:extLst>
            <c:ext xmlns:c16="http://schemas.microsoft.com/office/drawing/2014/chart" uri="{C3380CC4-5D6E-409C-BE32-E72D297353CC}">
              <c16:uniqueId val="{00000007-E573-4334-B95E-ED0237399DD8}"/>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36962</c:v>
                </c:pt>
                <c:pt idx="2">
                  <c:v>#N/A</c:v>
                </c:pt>
                <c:pt idx="3">
                  <c:v>#N/A</c:v>
                </c:pt>
                <c:pt idx="4">
                  <c:v>36208</c:v>
                </c:pt>
                <c:pt idx="5">
                  <c:v>#N/A</c:v>
                </c:pt>
                <c:pt idx="6">
                  <c:v>#N/A</c:v>
                </c:pt>
                <c:pt idx="7">
                  <c:v>30893</c:v>
                </c:pt>
                <c:pt idx="8">
                  <c:v>#N/A</c:v>
                </c:pt>
                <c:pt idx="9">
                  <c:v>#N/A</c:v>
                </c:pt>
                <c:pt idx="10">
                  <c:v>37789</c:v>
                </c:pt>
                <c:pt idx="11">
                  <c:v>#N/A</c:v>
                </c:pt>
                <c:pt idx="12">
                  <c:v>#N/A</c:v>
                </c:pt>
                <c:pt idx="13">
                  <c:v>33196</c:v>
                </c:pt>
                <c:pt idx="14">
                  <c:v>#N/A</c:v>
                </c:pt>
              </c:numCache>
            </c:numRef>
          </c:val>
          <c:smooth val="0"/>
          <c:extLst>
            <c:ext xmlns:c16="http://schemas.microsoft.com/office/drawing/2014/chart" uri="{C3380CC4-5D6E-409C-BE32-E72D297353CC}">
              <c16:uniqueId val="{00000008-E573-4334-B95E-ED0237399DD8}"/>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709902</c:v>
                </c:pt>
                <c:pt idx="5">
                  <c:v>690998</c:v>
                </c:pt>
                <c:pt idx="8">
                  <c:v>681155</c:v>
                </c:pt>
                <c:pt idx="11">
                  <c:v>670469</c:v>
                </c:pt>
                <c:pt idx="14">
                  <c:v>662059</c:v>
                </c:pt>
              </c:numCache>
            </c:numRef>
          </c:val>
          <c:extLst>
            <c:ext xmlns:c16="http://schemas.microsoft.com/office/drawing/2014/chart" uri="{C3380CC4-5D6E-409C-BE32-E72D297353CC}">
              <c16:uniqueId val="{00000000-7C0A-4C1C-91AB-0E8786B243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26233</c:v>
                </c:pt>
                <c:pt idx="5">
                  <c:v>30237</c:v>
                </c:pt>
                <c:pt idx="8">
                  <c:v>28893</c:v>
                </c:pt>
                <c:pt idx="11">
                  <c:v>32379</c:v>
                </c:pt>
                <c:pt idx="14">
                  <c:v>32823</c:v>
                </c:pt>
              </c:numCache>
            </c:numRef>
          </c:val>
          <c:extLst>
            <c:ext xmlns:c16="http://schemas.microsoft.com/office/drawing/2014/chart" uri="{C3380CC4-5D6E-409C-BE32-E72D297353CC}">
              <c16:uniqueId val="{00000001-7C0A-4C1C-91AB-0E8786B243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66207</c:v>
                </c:pt>
                <c:pt idx="5">
                  <c:v>55427</c:v>
                </c:pt>
                <c:pt idx="8">
                  <c:v>45998</c:v>
                </c:pt>
                <c:pt idx="11">
                  <c:v>43258</c:v>
                </c:pt>
                <c:pt idx="14">
                  <c:v>45285</c:v>
                </c:pt>
              </c:numCache>
            </c:numRef>
          </c:val>
          <c:extLst>
            <c:ext xmlns:c16="http://schemas.microsoft.com/office/drawing/2014/chart" uri="{C3380CC4-5D6E-409C-BE32-E72D297353CC}">
              <c16:uniqueId val="{00000002-7C0A-4C1C-91AB-0E8786B243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0A-4C1C-91AB-0E8786B243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0A-4C1C-91AB-0E8786B243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11538</c:v>
                </c:pt>
                <c:pt idx="3">
                  <c:v>11081</c:v>
                </c:pt>
                <c:pt idx="6">
                  <c:v>10649</c:v>
                </c:pt>
                <c:pt idx="9">
                  <c:v>10427</c:v>
                </c:pt>
                <c:pt idx="12">
                  <c:v>10153</c:v>
                </c:pt>
              </c:numCache>
            </c:numRef>
          </c:val>
          <c:extLst>
            <c:ext xmlns:c16="http://schemas.microsoft.com/office/drawing/2014/chart" uri="{C3380CC4-5D6E-409C-BE32-E72D297353CC}">
              <c16:uniqueId val="{00000005-7C0A-4C1C-91AB-0E8786B243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135252</c:v>
                </c:pt>
                <c:pt idx="3">
                  <c:v>136317</c:v>
                </c:pt>
                <c:pt idx="6">
                  <c:v>134821</c:v>
                </c:pt>
                <c:pt idx="9">
                  <c:v>128976</c:v>
                </c:pt>
                <c:pt idx="12">
                  <c:v>127063</c:v>
                </c:pt>
              </c:numCache>
            </c:numRef>
          </c:val>
          <c:extLst>
            <c:ext xmlns:c16="http://schemas.microsoft.com/office/drawing/2014/chart" uri="{C3380CC4-5D6E-409C-BE32-E72D297353CC}">
              <c16:uniqueId val="{00000006-7C0A-4C1C-91AB-0E8786B243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C0A-4C1C-91AB-0E8786B243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9920</c:v>
                </c:pt>
                <c:pt idx="3">
                  <c:v>9779</c:v>
                </c:pt>
                <c:pt idx="6">
                  <c:v>9475</c:v>
                </c:pt>
                <c:pt idx="9">
                  <c:v>9263</c:v>
                </c:pt>
                <c:pt idx="12">
                  <c:v>8813</c:v>
                </c:pt>
              </c:numCache>
            </c:numRef>
          </c:val>
          <c:extLst>
            <c:ext xmlns:c16="http://schemas.microsoft.com/office/drawing/2014/chart" uri="{C3380CC4-5D6E-409C-BE32-E72D297353CC}">
              <c16:uniqueId val="{00000008-7C0A-4C1C-91AB-0E8786B243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683</c:v>
                </c:pt>
                <c:pt idx="3">
                  <c:v>891</c:v>
                </c:pt>
                <c:pt idx="6">
                  <c:v>928</c:v>
                </c:pt>
                <c:pt idx="9">
                  <c:v>1463</c:v>
                </c:pt>
                <c:pt idx="12">
                  <c:v>1704</c:v>
                </c:pt>
              </c:numCache>
            </c:numRef>
          </c:val>
          <c:extLst>
            <c:ext xmlns:c16="http://schemas.microsoft.com/office/drawing/2014/chart" uri="{C3380CC4-5D6E-409C-BE32-E72D297353CC}">
              <c16:uniqueId val="{00000009-7C0A-4C1C-91AB-0E8786B243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1288519</c:v>
                </c:pt>
                <c:pt idx="3">
                  <c:v>1278476</c:v>
                </c:pt>
                <c:pt idx="6">
                  <c:v>1266394</c:v>
                </c:pt>
                <c:pt idx="9">
                  <c:v>1262341</c:v>
                </c:pt>
                <c:pt idx="12">
                  <c:v>1261387</c:v>
                </c:pt>
              </c:numCache>
            </c:numRef>
          </c:val>
          <c:extLst>
            <c:ext xmlns:c16="http://schemas.microsoft.com/office/drawing/2014/chart" uri="{C3380CC4-5D6E-409C-BE32-E72D297353CC}">
              <c16:uniqueId val="{0000000A-7C0A-4C1C-91AB-0E8786B243E9}"/>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643571</c:v>
                </c:pt>
                <c:pt idx="2">
                  <c:v>#N/A</c:v>
                </c:pt>
                <c:pt idx="3">
                  <c:v>#N/A</c:v>
                </c:pt>
                <c:pt idx="4">
                  <c:v>659883</c:v>
                </c:pt>
                <c:pt idx="5">
                  <c:v>#N/A</c:v>
                </c:pt>
                <c:pt idx="6">
                  <c:v>#N/A</c:v>
                </c:pt>
                <c:pt idx="7">
                  <c:v>666223</c:v>
                </c:pt>
                <c:pt idx="8">
                  <c:v>#N/A</c:v>
                </c:pt>
                <c:pt idx="9">
                  <c:v>#N/A</c:v>
                </c:pt>
                <c:pt idx="10">
                  <c:v>666365</c:v>
                </c:pt>
                <c:pt idx="11">
                  <c:v>#N/A</c:v>
                </c:pt>
                <c:pt idx="12">
                  <c:v>#N/A</c:v>
                </c:pt>
                <c:pt idx="13">
                  <c:v>668951</c:v>
                </c:pt>
                <c:pt idx="14">
                  <c:v>#N/A</c:v>
                </c:pt>
              </c:numCache>
            </c:numRef>
          </c:val>
          <c:smooth val="0"/>
          <c:extLst>
            <c:ext xmlns:c16="http://schemas.microsoft.com/office/drawing/2014/chart" uri="{C3380CC4-5D6E-409C-BE32-E72D297353CC}">
              <c16:uniqueId val="{0000000B-7C0A-4C1C-91AB-0E8786B243E9}"/>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10891</c:v>
                </c:pt>
                <c:pt idx="1">
                  <c:v>10536</c:v>
                </c:pt>
                <c:pt idx="2">
                  <c:v>10687</c:v>
                </c:pt>
              </c:numCache>
            </c:numRef>
          </c:val>
          <c:extLst>
            <c:ext xmlns:c16="http://schemas.microsoft.com/office/drawing/2014/chart" uri="{C3380CC4-5D6E-409C-BE32-E72D297353CC}">
              <c16:uniqueId val="{00000000-36CA-4DFD-8C74-737BFAA42A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16470</c:v>
                </c:pt>
                <c:pt idx="1">
                  <c:v>20034</c:v>
                </c:pt>
                <c:pt idx="2">
                  <c:v>19105</c:v>
                </c:pt>
              </c:numCache>
            </c:numRef>
          </c:val>
          <c:extLst>
            <c:ext xmlns:c16="http://schemas.microsoft.com/office/drawing/2014/chart" uri="{C3380CC4-5D6E-409C-BE32-E72D297353CC}">
              <c16:uniqueId val="{00000001-36CA-4DFD-8C74-737BFAA42A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25248</c:v>
                </c:pt>
                <c:pt idx="1">
                  <c:v>18749</c:v>
                </c:pt>
                <c:pt idx="2">
                  <c:v>18467</c:v>
                </c:pt>
              </c:numCache>
            </c:numRef>
          </c:val>
          <c:extLst>
            <c:ext xmlns:c16="http://schemas.microsoft.com/office/drawing/2014/chart" uri="{C3380CC4-5D6E-409C-BE32-E72D297353CC}">
              <c16:uniqueId val="{00000002-36CA-4DFD-8C74-737BFAA42AD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{C69573CA-0AF6-4D24-A18A-524BFD47F488}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BFB-4934-B7D7-2112F72B6F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{E18E8504-ACB5-422E-A688-3F6942157902}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BFB-4934-B7D7-2112F72B6F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{EECD9F9C-F4A9-4C03-96E6-211EE0A472FD}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BFB-4934-B7D7-2112F72B6F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{C7386267-D29D-4473-9E01-A2691C26FBE6}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BFB-4934-B7D7-2112F72B6F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{91C4D5DE-24CD-48CD-863D-07ADBB2EC14D}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BFB-4934-B7D7-2112F72B6F9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{0DF3C88D-33EB-4500-8CE7-4840DA073916}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BFB-4934-B7D7-2112F72B6F9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{986FF536-DDA4-4330-8669-838A3C076BA0}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BFB-4934-B7D7-2112F72B6F9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{133E813D-DD9F-406D-9BE1-B35996BC94FD}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BFB-4934-B7D7-2112F72B6F9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{DA2FB128-8D9F-4BA9-B298-A90352B8B6B0}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BFB-4934-B7D7-2112F72B6F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58.7</c:v>
                </c:pt>
                <c:pt idx="16">
                  <c:v>50.6</c:v>
                </c:pt>
                <c:pt idx="24">
                  <c:v>52.2</c:v>
                </c:pt>
                <c:pt idx="32">
                  <c:v>53.8</c:v>
                </c:pt>
              </c:numCache>
            </c:numRef>
          </c:xVal>
          <c:yVal>
            <c:numRef>
              <c:f>公会計指標分析・財政指標組合せ分析表!$BP$51:$DC$51</c:f>
              <c:numCache>
                <c:formatCode>#,##0.0;"▲ "#,##0.0</c:formatCode>
                <c:ptCount val="40"/>
                <c:pt idx="8">
                  <c:v>249.3</c:v>
                </c:pt>
                <c:pt idx="16">
                  <c:v>254.7</c:v>
                </c:pt>
                <c:pt idx="24">
                  <c:v>256.89999999999998</c:v>
                </c:pt>
                <c:pt idx="32">
                  <c:v>260.2</c:v>
                </c:pt>
              </c:numCache>
            </c:numRef>
          </c:yVal>
          <c:smooth val="0"/>
          <c:extLst>
            <c:ext xmlns:c16="http://schemas.microsoft.com/office/drawing/2014/chart" uri="{C3380CC4-5D6E-409C-BE32-E72D297353CC}">
              <c16:uniqueId val="{00000009-2BFB-4934-B7D7-2112F72B6F9F}"/>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{17AEA76F-9CF9-4B2A-A32D-63C5621E6979}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BFB-4934-B7D7-2112F72B6F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{1435053E-6C99-41C1-946C-D6DF2A367A17}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BFB-4934-B7D7-2112F72B6F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{94BA487C-2E4C-479C-8214-455BA8B7D182}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BFB-4934-B7D7-2112F72B6F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{FE1AFCD5-8710-404F-907F-4A6DE037BF08}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BFB-4934-B7D7-2112F72B6F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{2ABD0137-5B33-43B1-888F-4F8A9B4BA0A6}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BFB-4934-B7D7-2112F72B6F9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{81A42A45-DFCD-4986-8553-683656E57234}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BFB-4934-B7D7-2112F72B6F9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{A19472BA-87BE-4FF7-8F73-6432F4735E22}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BFB-4934-B7D7-2112F72B6F9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{884BBB89-F75E-48C2-A14F-7A45DFAED56B}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BFB-4934-B7D7-2112F72B6F9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{4E83CF2A-CCFF-48A9-8F28-28C30324AB9C}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BFB-4934-B7D7-2112F72B6F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53.3</c:v>
                </c:pt>
                <c:pt idx="16">
                  <c:v>53.7</c:v>
                </c:pt>
                <c:pt idx="24">
                  <c:v>55.8</c:v>
                </c:pt>
                <c:pt idx="32">
                  <c:v>57.2</c:v>
                </c:pt>
              </c:numCache>
            </c:numRef>
          </c:xVal>
          <c:yVal>
            <c:numRef>
              <c:f>公会計指標分析・財政指標組合せ分析表!$BP$55:$DC$55</c:f>
              <c:numCache>
                <c:formatCode>#,##0.0;"▲ "#,##0.0</c:formatCode>
                <c:ptCount val="40"/>
                <c:pt idx="8">
                  <c:v>174.6</c:v>
                </c:pt>
                <c:pt idx="16">
                  <c:v>173</c:v>
                </c:pt>
                <c:pt idx="24">
                  <c:v>171.9</c:v>
                </c:pt>
                <c:pt idx="32">
                  <c:v>173</c:v>
                </c:pt>
              </c:numCache>
            </c:numRef>
          </c:yVal>
          <c:smooth val="0"/>
          <c:extLst>
            <c:ext xmlns:c16="http://schemas.microsoft.com/office/drawing/2014/chart" uri="{C3380CC4-5D6E-409C-BE32-E72D297353CC}">
              <c16:uniqueId val="{00000013-2BFB-4934-B7D7-2112F72B6F9F}"/>
            </c:ext>
          </c:extLst>
        </c:ser>
        <c:dLbls>
          <c:showLegendKey val="0"/>
          <c:showVal val="1"/>
          <c:showCatName val="0"/>
          <c:showSerName val="0"/>
          <c:showPercent val="0"/>
          <c:showBubbleSize val="0"/>
        </c:dLbls>
        <c:axId val="46179840"/>
        <c:axId val="46181760"/>
      </c:scatterChart>
      <c:valAx>
        <c:axId val="46179840"/>
        <c:scaling>
          <c:orientation val="minMax"/>
          <c:max val="59.4"/>
          <c:min val="50.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75"/>
          <c:min val="16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{A2A4EDC4-64D6-4A7B-964B-132E99F065BA}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81E-4A74-97A9-0CE7D01AF6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{21DBF4C7-F29C-4B3F-905C-49245982C540}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1E-4A74-97A9-0CE7D01AF6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{7F1A800B-8A99-49D3-B308-71B09D5DD318}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1E-4A74-97A9-0CE7D01AF6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{B8B3AE95-9714-44FB-91DE-CF2DBE164255}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1E-4A74-97A9-0CE7D01AF6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{B68FCD8E-FD45-4A03-AC71-7B0A41C76BA3}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1E-4A74-97A9-0CE7D01AF64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{E16F3975-D6A6-4216-8998-A13E8076D0F6}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81E-4A74-97A9-0CE7D01AF646}"/>
                </c:ext>
              </c:extLst>
            </c:dLbl>
            <c:dLbl>
              <c:idx val="16"/>
              <c:layout>
                <c:manualLayout>
                  <c:x val="-3.29889110587306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{81B7896C-05CF-47F6-8954-F0C16E2BA465}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81E-4A74-97A9-0CE7D01AF64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{D2C8114B-3D52-4DDD-BDFA-33440F44CE86}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81E-4A74-97A9-0CE7D01AF646}"/>
                </c:ext>
              </c:extLst>
            </c:dLbl>
            <c:dLbl>
              <c:idx val="32"/>
              <c:layout>
                <c:manualLayout>
                  <c:x val="-3.0279423285455666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{229EF700-55BC-4618-9A1C-1CC13D499F91}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81E-4A74-97A9-0CE7D01AF6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14.1</c:v>
                </c:pt>
                <c:pt idx="8">
                  <c:v>13.6</c:v>
                </c:pt>
                <c:pt idx="16">
                  <c:v>13</c:v>
                </c:pt>
                <c:pt idx="24">
                  <c:v>13.3</c:v>
                </c:pt>
                <c:pt idx="32">
                  <c:v>13.1</c:v>
                </c:pt>
              </c:numCache>
            </c:numRef>
          </c:xVal>
          <c:yVal>
            <c:numRef>
              <c:f>公会計指標分析・財政指標組合せ分析表!$BP$73:$DC$73</c:f>
              <c:numCache>
                <c:formatCode>#,##0.0;"▲ "#,##0.0</c:formatCode>
                <c:ptCount val="40"/>
                <c:pt idx="0">
                  <c:v>238.3</c:v>
                </c:pt>
                <c:pt idx="8">
                  <c:v>249.3</c:v>
                </c:pt>
                <c:pt idx="16">
                  <c:v>254.7</c:v>
                </c:pt>
                <c:pt idx="24">
                  <c:v>256.89999999999998</c:v>
                </c:pt>
                <c:pt idx="32">
                  <c:v>260.2</c:v>
                </c:pt>
              </c:numCache>
            </c:numRef>
          </c:yVal>
          <c:smooth val="0"/>
          <c:extLst>
            <c:ext xmlns:c16="http://schemas.microsoft.com/office/drawing/2014/chart" uri="{C3380CC4-5D6E-409C-BE32-E72D297353CC}">
              <c16:uniqueId val="{00000009-881E-4A74-97A9-0CE7D01AF646}"/>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{BFC4DDAE-744A-4EF7-9666-4156599ADE98}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81E-4A74-97A9-0CE7D01AF64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{4AA9F104-3BE0-4E0D-90F5-A47B9E57F543}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1E-4A74-97A9-0CE7D01AF6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{8C067B3D-C8EC-444E-97A5-75736B78E0EE}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1E-4A74-97A9-0CE7D01AF6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{836857D2-C503-4135-9737-AE9EDEAAAD99}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1E-4A74-97A9-0CE7D01AF6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{4A9A76C7-9EAA-4E12-9150-0454719DD116}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1E-4A74-97A9-0CE7D01AF64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{608A3F9B-C8AB-409D-9140-8EF8660DFBAB}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81E-4A74-97A9-0CE7D01AF64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{57549B5A-9503-4E31-8FE0-F5BA46608EA7}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81E-4A74-97A9-0CE7D01AF64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{B26B94E9-CC08-4EE7-9E09-3F04264EB760}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81E-4A74-97A9-0CE7D01AF64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{7D5369AF-CCF9-4FC4-BF02-AB68D23022E0}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81E-4A74-97A9-0CE7D01AF6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13.1</c:v>
                </c:pt>
                <c:pt idx="16">
                  <c:v>12.2</c:v>
                </c:pt>
                <c:pt idx="24">
                  <c:v>11.7</c:v>
                </c:pt>
                <c:pt idx="32">
                  <c:v>11.1</c:v>
                </c:pt>
              </c:numCache>
            </c:numRef>
          </c:xVal>
          <c:yVal>
            <c:numRef>
              <c:f>公会計指標分析・財政指標組合せ分析表!$BP$77:$DC$77</c:f>
              <c:numCache>
                <c:formatCode>#,##0.0;"▲ "#,##0.0</c:formatCode>
                <c:ptCount val="40"/>
                <c:pt idx="0">
                  <c:v>173.8</c:v>
                </c:pt>
                <c:pt idx="8">
                  <c:v>174.6</c:v>
                </c:pt>
                <c:pt idx="16">
                  <c:v>173</c:v>
                </c:pt>
                <c:pt idx="24">
                  <c:v>171.9</c:v>
                </c:pt>
                <c:pt idx="32">
                  <c:v>173</c:v>
                </c:pt>
              </c:numCache>
            </c:numRef>
          </c:yVal>
          <c:smooth val="0"/>
          <c:extLst>
            <c:ext xmlns:c16="http://schemas.microsoft.com/office/drawing/2014/chart" uri="{C3380CC4-5D6E-409C-BE32-E72D297353CC}">
              <c16:uniqueId val="{00000013-881E-4A74-97A9-0CE7D01AF646}"/>
            </c:ext>
          </c:extLst>
        </c:ser>
        <c:dLbls>
          <c:showLegendKey val="0"/>
          <c:showVal val="1"/>
          <c:showCatName val="0"/>
          <c:showSerName val="0"/>
          <c:showPercent val="0"/>
          <c:showBubbleSize val="0"/>
        </c:dLbls>
        <c:axId val="84219776"/>
        <c:axId val="84234240"/>
      </c:scatterChart>
      <c:valAx>
        <c:axId val="84219776"/>
        <c:scaling>
          <c:orientation val="minMax"/>
          <c:max val="14.4"/>
          <c:min val="10.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75"/>
          <c:min val="16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985,416
981,114
11,637.52
591,629,505
581,507,250
7,407,434
319,230,693
1,254,092,887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260.2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指数</a:t>
          </a:r>
          <a:r>
            <a:rPr kumimoji="1" lang="ja-JP" altLang="en-US" sz="1100">
              <a:solidFill>
                <a:schemeClr val="dk1"/>
              </a:solidFill>
              <a:effectLst/>
              <a:latin typeface="+mn-lt"/>
              <a:ea typeface="+mn-ea"/>
              <a:cs typeface="+mn-cs"/>
            </a:rPr>
            <a:t>は長期的に</a:t>
          </a:r>
          <a:r>
            <a:rPr kumimoji="1" lang="ja-JP" altLang="ja-JP" sz="1100">
              <a:solidFill>
                <a:schemeClr val="dk1"/>
              </a:solidFill>
              <a:effectLst/>
              <a:latin typeface="+mn-lt"/>
              <a:ea typeface="+mn-ea"/>
              <a:cs typeface="+mn-cs"/>
            </a:rPr>
            <a:t>改善</a:t>
          </a:r>
          <a:r>
            <a:rPr kumimoji="1" lang="ja-JP" altLang="en-US" sz="1100">
              <a:solidFill>
                <a:schemeClr val="dk1"/>
              </a:solidFill>
              <a:effectLst/>
              <a:latin typeface="+mn-lt"/>
              <a:ea typeface="+mn-ea"/>
              <a:cs typeface="+mn-cs"/>
            </a:rPr>
            <a:t>傾向にある。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令和元年度は、社会保障関係経費の伸びにより基準財政需要額が増加したが、企業等の業績回復による法人事業税の増や、地方消費税率の引き上げによる地方消費税の増等により、基準財政収入額が平成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年度より増加した結果、指数が改善した。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財政力がグループ内で低位な状況が続いており、</a:t>
          </a:r>
          <a:r>
            <a:rPr kumimoji="1" lang="ja-JP" altLang="ja-JP" sz="1100">
              <a:solidFill>
                <a:schemeClr val="dk1"/>
              </a:solidFill>
              <a:effectLst/>
              <a:latin typeface="+mn-lt"/>
              <a:ea typeface="+mn-ea"/>
              <a:cs typeface="+mn-cs"/>
            </a:rPr>
            <a:t>県内経済活性化により税収を増加させられるよう取り組んでいく。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40</xdr:row>
      <xdr:rowOff>69548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3214"/>
          <a:ext cx="0" cy="8043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41625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689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40</xdr:row>
      <xdr:rowOff>69548</xdr:rowOff>
    </xdr:from>
    <xdr:to>
      <xdr:col>24</xdr:col>
      <xdr:colOff>12700</xdr:colOff>
      <xdr:row>40</xdr:row>
      <xdr:rowOff>69548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92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69548</xdr:rowOff>
    </xdr:from>
    <xdr:to>
      <xdr:col>23</xdr:col>
      <xdr:colOff>133350</xdr:colOff>
      <xdr:row>41</xdr:row>
      <xdr:rowOff>13002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927548"/>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33460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37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69548</xdr:rowOff>
    </xdr:from>
    <xdr:to>
      <xdr:col>19</xdr:col>
      <xdr:colOff>133350</xdr:colOff>
      <xdr:row>41</xdr:row>
      <xdr:rowOff>13002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275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16933</xdr:rowOff>
    </xdr:from>
    <xdr:to>
      <xdr:col>19</xdr:col>
      <xdr:colOff>184150</xdr:colOff>
      <xdr:row>38</xdr:row>
      <xdr:rowOff>118533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69548</xdr:rowOff>
    </xdr:from>
    <xdr:to>
      <xdr:col>15</xdr:col>
      <xdr:colOff>82550</xdr:colOff>
      <xdr:row>41</xdr:row>
      <xdr:rowOff>13002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275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16933</xdr:rowOff>
    </xdr:from>
    <xdr:to>
      <xdr:col>15</xdr:col>
      <xdr:colOff>133350</xdr:colOff>
      <xdr:row>38</xdr:row>
      <xdr:rowOff>118533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128710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13002</xdr:rowOff>
    </xdr:from>
    <xdr:to>
      <xdr:col>11</xdr:col>
      <xdr:colOff>31750</xdr:colOff>
      <xdr:row>41</xdr:row>
      <xdr:rowOff>127907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4245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16933</xdr:rowOff>
    </xdr:from>
    <xdr:to>
      <xdr:col>11</xdr:col>
      <xdr:colOff>82550</xdr:colOff>
      <xdr:row>38</xdr:row>
      <xdr:rowOff>118533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108753</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18748</xdr:rowOff>
    </xdr:from>
    <xdr:to>
      <xdr:col>23</xdr:col>
      <xdr:colOff>184150</xdr:colOff>
      <xdr:row>40</xdr:row>
      <xdr:rowOff>120348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86075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7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133652</xdr:rowOff>
    </xdr:from>
    <xdr:to>
      <xdr:col>19</xdr:col>
      <xdr:colOff>184150</xdr:colOff>
      <xdr:row>41</xdr:row>
      <xdr:rowOff>63802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48579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18748</xdr:rowOff>
    </xdr:from>
    <xdr:to>
      <xdr:col>15</xdr:col>
      <xdr:colOff>133350</xdr:colOff>
      <xdr:row>40</xdr:row>
      <xdr:rowOff>120348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105125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133652</xdr:rowOff>
    </xdr:from>
    <xdr:to>
      <xdr:col>11</xdr:col>
      <xdr:colOff>82550</xdr:colOff>
      <xdr:row>41</xdr:row>
      <xdr:rowOff>63802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48579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改善している年度もあるものの、長期的には</a:t>
          </a:r>
          <a:r>
            <a:rPr kumimoji="1" lang="ja-JP" altLang="ja-JP" sz="1100">
              <a:solidFill>
                <a:schemeClr val="dk1"/>
              </a:solidFill>
              <a:effectLst/>
              <a:latin typeface="+mn-lt"/>
              <a:ea typeface="+mn-ea"/>
              <a:cs typeface="+mn-cs"/>
            </a:rPr>
            <a:t>社会保障関係経費</a:t>
          </a:r>
          <a:r>
            <a:rPr kumimoji="1" lang="ja-JP" altLang="en-US" sz="1100">
              <a:solidFill>
                <a:schemeClr val="dk1"/>
              </a:solidFill>
              <a:effectLst/>
              <a:latin typeface="+mn-lt"/>
              <a:ea typeface="+mn-ea"/>
              <a:cs typeface="+mn-cs"/>
            </a:rPr>
            <a:t>や公債費の増</a:t>
          </a:r>
          <a:r>
            <a:rPr kumimoji="1" lang="ja-JP" altLang="ja-JP" sz="1100">
              <a:solidFill>
                <a:schemeClr val="dk1"/>
              </a:solidFill>
              <a:effectLst/>
              <a:latin typeface="+mn-lt"/>
              <a:ea typeface="+mn-ea"/>
              <a:cs typeface="+mn-cs"/>
            </a:rPr>
            <a:t>等により悪化の傾向</a:t>
          </a:r>
          <a:r>
            <a:rPr kumimoji="1" lang="ja-JP" altLang="en-US" sz="1100">
              <a:solidFill>
                <a:schemeClr val="dk1"/>
              </a:solidFill>
              <a:effectLst/>
              <a:latin typeface="+mn-lt"/>
              <a:ea typeface="+mn-ea"/>
              <a:cs typeface="+mn-cs"/>
            </a:rPr>
            <a:t>にある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年度は、元金償還</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による公債費の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分子となる経常経費充当一般財源が減少したものの、</a:t>
          </a:r>
          <a:r>
            <a:rPr kumimoji="1" lang="ja-JP" altLang="ja-JP" sz="1100">
              <a:solidFill>
                <a:schemeClr val="dk1"/>
              </a:solidFill>
              <a:effectLst/>
              <a:latin typeface="+mn-lt"/>
              <a:ea typeface="+mn-ea"/>
              <a:cs typeface="+mn-cs"/>
            </a:rPr>
            <a:t>地方交付税及び臨時財政対策債</a:t>
          </a:r>
          <a:r>
            <a:rPr kumimoji="1" lang="ja-JP" altLang="en-US" sz="1100">
              <a:solidFill>
                <a:schemeClr val="dk1"/>
              </a:solidFill>
              <a:effectLst/>
              <a:latin typeface="+mn-lt"/>
              <a:ea typeface="+mn-ea"/>
              <a:cs typeface="+mn-cs"/>
            </a:rPr>
            <a:t>の減により分母</a:t>
          </a:r>
          <a:r>
            <a:rPr kumimoji="1" lang="ja-JP" altLang="ja-JP" sz="1100">
              <a:solidFill>
                <a:schemeClr val="dk1"/>
              </a:solidFill>
              <a:effectLst/>
              <a:latin typeface="+mn-lt"/>
              <a:ea typeface="+mn-ea"/>
              <a:cs typeface="+mn-cs"/>
            </a:rPr>
            <a:t>となる経常一般財源等が</a:t>
          </a:r>
          <a:r>
            <a:rPr kumimoji="1" lang="ja-JP" altLang="en-US" sz="1100">
              <a:solidFill>
                <a:schemeClr val="dk1"/>
              </a:solidFill>
              <a:effectLst/>
              <a:latin typeface="+mn-lt"/>
              <a:ea typeface="+mn-ea"/>
              <a:cs typeface="+mn-cs"/>
            </a:rPr>
            <a:t>大幅に減少したため、</a:t>
          </a:r>
          <a:r>
            <a:rPr kumimoji="1" lang="ja-JP" altLang="ja-JP" sz="1100">
              <a:solidFill>
                <a:schemeClr val="dk1"/>
              </a:solidFill>
              <a:effectLst/>
              <a:latin typeface="+mn-lt"/>
              <a:ea typeface="+mn-ea"/>
              <a:cs typeface="+mn-cs"/>
            </a:rPr>
            <a:t>前年度比で悪化している。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グループ内順位を維持できるよう、</a:t>
          </a:r>
          <a:r>
            <a:rPr kumimoji="1" lang="ja-JP" altLang="ja-JP" sz="1100">
              <a:solidFill>
                <a:schemeClr val="dk1"/>
              </a:solidFill>
              <a:effectLst/>
              <a:latin typeface="+mn-lt"/>
              <a:ea typeface="+mn-ea"/>
              <a:cs typeface="+mn-cs"/>
            </a:rPr>
            <a:t>行財政改革を行い、経常収支比率の改善に努める。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95250</xdr:rowOff>
    </xdr:from>
    <xdr:to>
      <xdr:col>23</xdr:col>
      <xdr:colOff>133350</xdr:colOff>
      <xdr:row>67</xdr:row>
      <xdr:rowOff>92075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553700"/>
          <a:ext cx="0" cy="10255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10177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95250</xdr:rowOff>
    </xdr:from>
    <xdr:to>
      <xdr:col>24</xdr:col>
      <xdr:colOff>12700</xdr:colOff>
      <xdr:row>61</xdr:row>
      <xdr:rowOff>95250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135467</xdr:rowOff>
    </xdr:from>
    <xdr:to>
      <xdr:col>23</xdr:col>
      <xdr:colOff>133350</xdr:colOff>
      <xdr:row>62</xdr:row>
      <xdr:rowOff>104775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93917"/>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105427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7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166158</xdr:rowOff>
    </xdr:from>
    <xdr:to>
      <xdr:col>19</xdr:col>
      <xdr:colOff>133350</xdr:colOff>
      <xdr:row>61</xdr:row>
      <xdr:rowOff>135467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53158"/>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32808</xdr:rowOff>
    </xdr:from>
    <xdr:to>
      <xdr:col>19</xdr:col>
      <xdr:colOff>184150</xdr:colOff>
      <xdr:row>64</xdr:row>
      <xdr:rowOff>134408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119185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166158</xdr:rowOff>
    </xdr:from>
    <xdr:to>
      <xdr:col>15</xdr:col>
      <xdr:colOff>82550</xdr:colOff>
      <xdr:row>62</xdr:row>
      <xdr:rowOff>24342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53158"/>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12700</xdr:rowOff>
    </xdr:from>
    <xdr:to>
      <xdr:col>15</xdr:col>
      <xdr:colOff>133350</xdr:colOff>
      <xdr:row>64</xdr:row>
      <xdr:rowOff>114300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62</xdr:row>
      <xdr:rowOff>24342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33050"/>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12700</xdr:rowOff>
    </xdr:from>
    <xdr:to>
      <xdr:col>11</xdr:col>
      <xdr:colOff>82550</xdr:colOff>
      <xdr:row>64</xdr:row>
      <xdr:rowOff>114300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96308</xdr:rowOff>
    </xdr:from>
    <xdr:to>
      <xdr:col>7</xdr:col>
      <xdr:colOff>31750</xdr:colOff>
      <xdr:row>59</xdr:row>
      <xdr:rowOff>26458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36635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53975</xdr:rowOff>
    </xdr:from>
    <xdr:to>
      <xdr:col>23</xdr:col>
      <xdr:colOff>184150</xdr:colOff>
      <xdr:row>62</xdr:row>
      <xdr:rowOff>155575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70502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84667</xdr:rowOff>
    </xdr:from>
    <xdr:to>
      <xdr:col>19</xdr:col>
      <xdr:colOff>184150</xdr:colOff>
      <xdr:row>62</xdr:row>
      <xdr:rowOff>14817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24994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1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115358</xdr:rowOff>
    </xdr:from>
    <xdr:to>
      <xdr:col>15</xdr:col>
      <xdr:colOff>133350</xdr:colOff>
      <xdr:row>61</xdr:row>
      <xdr:rowOff>45508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55685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144992</xdr:rowOff>
    </xdr:from>
    <xdr:to>
      <xdr:col>11</xdr:col>
      <xdr:colOff>82550</xdr:colOff>
      <xdr:row>62</xdr:row>
      <xdr:rowOff>75142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85319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職員数の</a:t>
          </a:r>
          <a:r>
            <a:rPr kumimoji="1" lang="ja-JP" altLang="en-US" sz="1100">
              <a:solidFill>
                <a:schemeClr val="dk1"/>
              </a:solidFill>
              <a:effectLst/>
              <a:latin typeface="+mn-lt"/>
              <a:ea typeface="+mn-ea"/>
              <a:cs typeface="+mn-cs"/>
            </a:rPr>
            <a:t>管理を行うなど</a:t>
          </a:r>
          <a:r>
            <a:rPr kumimoji="1" lang="ja-JP" altLang="ja-JP" sz="1100">
              <a:solidFill>
                <a:schemeClr val="dk1"/>
              </a:solidFill>
              <a:effectLst/>
              <a:latin typeface="+mn-lt"/>
              <a:ea typeface="+mn-ea"/>
              <a:cs typeface="+mn-cs"/>
            </a:rPr>
            <a:t>人件費等の縮減に努めているものの、人口減少の進行に伴い、平成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年度以降悪化傾向にある。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令和元年度は、全国豊かな海づくり大会の開催により物件費が増加したが、職員数の減により人件費が</a:t>
          </a:r>
          <a:r>
            <a:rPr kumimoji="1" lang="ja-JP" altLang="ja-JP" sz="1100">
              <a:solidFill>
                <a:schemeClr val="dk1"/>
              </a:solidFill>
              <a:effectLst/>
              <a:latin typeface="+mn-lt"/>
              <a:ea typeface="+mn-ea"/>
              <a:cs typeface="+mn-cs"/>
            </a:rPr>
            <a:t>減少し、分母となる</a:t>
          </a:r>
          <a:r>
            <a:rPr kumimoji="1" lang="ja-JP" altLang="en-US" sz="1100">
              <a:solidFill>
                <a:schemeClr val="dk1"/>
              </a:solidFill>
              <a:effectLst/>
              <a:latin typeface="+mn-lt"/>
              <a:ea typeface="+mn-ea"/>
              <a:cs typeface="+mn-cs"/>
            </a:rPr>
            <a:t>人口の減少率を上回る縮減幅となったことから、前年比で改善した。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人口減少率の大きい本県の数値は全国平均比で依然として高い水準にあることから、職員数の適正な管理と事務事業の合理化等の行財政改革を進め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120017</xdr:rowOff>
    </xdr:from>
    <xdr:to>
      <xdr:col>23</xdr:col>
      <xdr:colOff>133350</xdr:colOff>
      <xdr:row>88</xdr:row>
      <xdr:rowOff>30082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6017"/>
          <a:ext cx="0" cy="12816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2159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08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30082</xdr:rowOff>
    </xdr:from>
    <xdr:to>
      <xdr:col>24</xdr:col>
      <xdr:colOff>12700</xdr:colOff>
      <xdr:row>88</xdr:row>
      <xdr:rowOff>30082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11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34944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120017</xdr:rowOff>
    </xdr:from>
    <xdr:to>
      <xdr:col>24</xdr:col>
      <xdr:colOff>12700</xdr:colOff>
      <xdr:row>80</xdr:row>
      <xdr:rowOff>120017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95586</xdr:rowOff>
    </xdr:from>
    <xdr:to>
      <xdr:col>23</xdr:col>
      <xdr:colOff>133350</xdr:colOff>
      <xdr:row>83</xdr:row>
      <xdr:rowOff>108536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325936"/>
          <a:ext cx="838200" cy="1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26354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5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54277</xdr:rowOff>
    </xdr:from>
    <xdr:to>
      <xdr:col>23</xdr:col>
      <xdr:colOff>184150</xdr:colOff>
      <xdr:row>83</xdr:row>
      <xdr:rowOff>155877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88475</xdr:rowOff>
    </xdr:from>
    <xdr:to>
      <xdr:col>19</xdr:col>
      <xdr:colOff>133350</xdr:colOff>
      <xdr:row>83</xdr:row>
      <xdr:rowOff>108536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47375"/>
          <a:ext cx="889000" cy="19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15630</xdr:rowOff>
    </xdr:from>
    <xdr:to>
      <xdr:col>19</xdr:col>
      <xdr:colOff>184150</xdr:colOff>
      <xdr:row>83</xdr:row>
      <xdr:rowOff>117230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127407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169638</xdr:rowOff>
    </xdr:from>
    <xdr:to>
      <xdr:col>15</xdr:col>
      <xdr:colOff>82550</xdr:colOff>
      <xdr:row>82</xdr:row>
      <xdr:rowOff>88475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57088"/>
          <a:ext cx="889000" cy="9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157480</xdr:rowOff>
    </xdr:from>
    <xdr:to>
      <xdr:col>15</xdr:col>
      <xdr:colOff>133350</xdr:colOff>
      <xdr:row>83</xdr:row>
      <xdr:rowOff>87630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1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72407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138350</xdr:rowOff>
    </xdr:from>
    <xdr:to>
      <xdr:col>11</xdr:col>
      <xdr:colOff>31750</xdr:colOff>
      <xdr:row>81</xdr:row>
      <xdr:rowOff>169638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25800"/>
          <a:ext cx="889000" cy="3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92087</xdr:rowOff>
    </xdr:from>
    <xdr:to>
      <xdr:col>11</xdr:col>
      <xdr:colOff>82550</xdr:colOff>
      <xdr:row>83</xdr:row>
      <xdr:rowOff>22237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5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7014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3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129411</xdr:rowOff>
    </xdr:from>
    <xdr:to>
      <xdr:col>7</xdr:col>
      <xdr:colOff>31750</xdr:colOff>
      <xdr:row>89</xdr:row>
      <xdr:rowOff>59561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521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44338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530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44786</xdr:rowOff>
    </xdr:from>
    <xdr:to>
      <xdr:col>23</xdr:col>
      <xdr:colOff>184150</xdr:colOff>
      <xdr:row>83</xdr:row>
      <xdr:rowOff>146386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61313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2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57736</xdr:rowOff>
    </xdr:from>
    <xdr:to>
      <xdr:col>19</xdr:col>
      <xdr:colOff>184150</xdr:colOff>
      <xdr:row>83</xdr:row>
      <xdr:rowOff>159336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144113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74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37675</xdr:rowOff>
    </xdr:from>
    <xdr:to>
      <xdr:col>15</xdr:col>
      <xdr:colOff>133350</xdr:colOff>
      <xdr:row>82</xdr:row>
      <xdr:rowOff>139275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9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149452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6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118838</xdr:rowOff>
    </xdr:from>
    <xdr:to>
      <xdr:col>11</xdr:col>
      <xdr:colOff>82550</xdr:colOff>
      <xdr:row>82</xdr:row>
      <xdr:rowOff>48988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0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59165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87550</xdr:rowOff>
    </xdr:from>
    <xdr:to>
      <xdr:col>7</xdr:col>
      <xdr:colOff>31750</xdr:colOff>
      <xdr:row>82</xdr:row>
      <xdr:rowOff>17700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27877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の給与構造改革に伴い、国では本給の一部を地域手当に振り替えたが、地域手当の対象者が極めて限定される本県では、こうした振替を行っていないこと等により、本給のみを比較するラスパイレス指数は高い水準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職員構成の変動や現給保障の廃止等により国の状況と相対的に一致してきたものと思われるが、今後も引き続き勧告を尊重しながら適切な水準変動を反映させていく。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87</xdr:row>
      <xdr:rowOff>26670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29361"/>
          <a:ext cx="0" cy="101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170197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49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26670</xdr:rowOff>
    </xdr:from>
    <xdr:to>
      <xdr:col>81</xdr:col>
      <xdr:colOff>133350</xdr:colOff>
      <xdr:row>87</xdr:row>
      <xdr:rowOff>26670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26670</xdr:rowOff>
    </xdr:from>
    <xdr:to>
      <xdr:col>81</xdr:col>
      <xdr:colOff>44450</xdr:colOff>
      <xdr:row>87</xdr:row>
      <xdr:rowOff>26670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942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26670</xdr:rowOff>
    </xdr:from>
    <xdr:to>
      <xdr:col>77</xdr:col>
      <xdr:colOff>44450</xdr:colOff>
      <xdr:row>88</xdr:row>
      <xdr:rowOff>24130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94282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80011</xdr:rowOff>
    </xdr:from>
    <xdr:to>
      <xdr:col>77</xdr:col>
      <xdr:colOff>95250</xdr:colOff>
      <xdr:row>85</xdr:row>
      <xdr:rowOff>10161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20338</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24130</xdr:rowOff>
    </xdr:from>
    <xdr:to>
      <xdr:col>72</xdr:col>
      <xdr:colOff>203200</xdr:colOff>
      <xdr:row>88</xdr:row>
      <xdr:rowOff>120650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51117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88</xdr:row>
      <xdr:rowOff>168911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52082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106680</xdr:rowOff>
    </xdr:from>
    <xdr:to>
      <xdr:col>64</xdr:col>
      <xdr:colOff>152400</xdr:colOff>
      <xdr:row>84</xdr:row>
      <xdr:rowOff>36830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47007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10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43197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7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144780</xdr:rowOff>
    </xdr:from>
    <xdr:to>
      <xdr:col>73</xdr:col>
      <xdr:colOff>44450</xdr:colOff>
      <xdr:row>88</xdr:row>
      <xdr:rowOff>74930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59707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118111</xdr:rowOff>
    </xdr:from>
    <xdr:to>
      <xdr:col>64</xdr:col>
      <xdr:colOff>152400</xdr:colOff>
      <xdr:row>89</xdr:row>
      <xdr:rowOff>48261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33038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総務事務の一元化、地方独立行政法人化、県有施設の指定管理者制度の推進、採用抑制等による職員数の縮減は概ね順調に推移して</a:t>
          </a:r>
          <a:r>
            <a:rPr kumimoji="1" lang="ja-JP" altLang="en-US" sz="1100">
              <a:solidFill>
                <a:schemeClr val="dk1"/>
              </a:solidFill>
              <a:effectLst/>
              <a:latin typeface="+mn-lt"/>
              <a:ea typeface="+mn-ea"/>
              <a:cs typeface="+mn-cs"/>
            </a:rPr>
            <a:t>きた</a:t>
          </a:r>
          <a:r>
            <a:rPr kumimoji="1" lang="ja-JP" altLang="ja-JP" sz="1100">
              <a:solidFill>
                <a:schemeClr val="dk1"/>
              </a:solidFill>
              <a:effectLst/>
              <a:latin typeface="+mn-lt"/>
              <a:ea typeface="+mn-ea"/>
              <a:cs typeface="+mn-cs"/>
            </a:rPr>
            <a:t>が、全国で人口減少率が最も高いこと等の影響により数値は悪化している。また、全国平均との比較では依然として高い水準にあることから、定員の適正な管理に一層努める。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29418</xdr:rowOff>
    </xdr:from>
    <xdr:to>
      <xdr:col>81</xdr:col>
      <xdr:colOff>44450</xdr:colOff>
      <xdr:row>64</xdr:row>
      <xdr:rowOff>106886</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9973518"/>
          <a:ext cx="0" cy="1106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78963</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05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64</xdr:row>
      <xdr:rowOff>106886</xdr:rowOff>
    </xdr:from>
    <xdr:to>
      <xdr:col>81</xdr:col>
      <xdr:colOff>133350</xdr:colOff>
      <xdr:row>64</xdr:row>
      <xdr:rowOff>106886</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0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115795</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71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29418</xdr:rowOff>
    </xdr:from>
    <xdr:to>
      <xdr:col>81</xdr:col>
      <xdr:colOff>133350</xdr:colOff>
      <xdr:row>58</xdr:row>
      <xdr:rowOff>29418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9973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38460</xdr:rowOff>
    </xdr:from>
    <xdr:to>
      <xdr:col>81</xdr:col>
      <xdr:colOff>44450</xdr:colOff>
      <xdr:row>59</xdr:row>
      <xdr:rowOff>107473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0154010"/>
          <a:ext cx="838200" cy="6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23941</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310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51864</xdr:rowOff>
    </xdr:from>
    <xdr:to>
      <xdr:col>81</xdr:col>
      <xdr:colOff>95250</xdr:colOff>
      <xdr:row>60</xdr:row>
      <xdr:rowOff>153464</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162278</xdr:rowOff>
    </xdr:from>
    <xdr:to>
      <xdr:col>77</xdr:col>
      <xdr:colOff>44450</xdr:colOff>
      <xdr:row>59</xdr:row>
      <xdr:rowOff>38460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290800" y="10106378"/>
          <a:ext cx="889000" cy="4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161445</xdr:rowOff>
    </xdr:from>
    <xdr:to>
      <xdr:col>77</xdr:col>
      <xdr:colOff>95250</xdr:colOff>
      <xdr:row>60</xdr:row>
      <xdr:rowOff>91595</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76372</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36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148668</xdr:rowOff>
    </xdr:from>
    <xdr:to>
      <xdr:col>72</xdr:col>
      <xdr:colOff>203200</xdr:colOff>
      <xdr:row>58</xdr:row>
      <xdr:rowOff>162278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092768"/>
          <a:ext cx="889000" cy="1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116708</xdr:rowOff>
    </xdr:from>
    <xdr:to>
      <xdr:col>73</xdr:col>
      <xdr:colOff>44450</xdr:colOff>
      <xdr:row>60</xdr:row>
      <xdr:rowOff>46858</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31635</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31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119954</xdr:rowOff>
    </xdr:from>
    <xdr:to>
      <xdr:col>68</xdr:col>
      <xdr:colOff>152400</xdr:colOff>
      <xdr:row>58</xdr:row>
      <xdr:rowOff>148668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3512800" y="10064054"/>
          <a:ext cx="889000" cy="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111864</xdr:rowOff>
    </xdr:from>
    <xdr:to>
      <xdr:col>68</xdr:col>
      <xdr:colOff>203200</xdr:colOff>
      <xdr:row>59</xdr:row>
      <xdr:rowOff>42014</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05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26791</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14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39647</xdr:rowOff>
    </xdr:from>
    <xdr:to>
      <xdr:col>64</xdr:col>
      <xdr:colOff>152400</xdr:colOff>
      <xdr:row>65</xdr:row>
      <xdr:rowOff>141247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118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126024</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1127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56673</xdr:rowOff>
    </xdr:from>
    <xdr:to>
      <xdr:col>81</xdr:col>
      <xdr:colOff>95250</xdr:colOff>
      <xdr:row>59</xdr:row>
      <xdr:rowOff>158273</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17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73200</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01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159110</xdr:rowOff>
    </xdr:from>
    <xdr:to>
      <xdr:col>77</xdr:col>
      <xdr:colOff>95250</xdr:colOff>
      <xdr:row>59</xdr:row>
      <xdr:rowOff>89260</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10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99437</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98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111478</xdr:rowOff>
    </xdr:from>
    <xdr:to>
      <xdr:col>73</xdr:col>
      <xdr:colOff>44450</xdr:colOff>
      <xdr:row>59</xdr:row>
      <xdr:rowOff>41628</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05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51805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9824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97868</xdr:rowOff>
    </xdr:from>
    <xdr:to>
      <xdr:col>68</xdr:col>
      <xdr:colOff>203200</xdr:colOff>
      <xdr:row>59</xdr:row>
      <xdr:rowOff>28018</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04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38195</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981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69154</xdr:rowOff>
    </xdr:from>
    <xdr:to>
      <xdr:col>64</xdr:col>
      <xdr:colOff>152400</xdr:colOff>
      <xdr:row>58</xdr:row>
      <xdr:rowOff>170754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001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9481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978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（単年度）</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（単年度）</a:t>
          </a:r>
          <a:r>
            <a:rPr kumimoji="1" lang="ja-JP" altLang="ja-JP" sz="1100">
              <a:solidFill>
                <a:schemeClr val="dk1"/>
              </a:solidFill>
              <a:effectLst/>
              <a:latin typeface="+mn-lt"/>
              <a:ea typeface="+mn-ea"/>
              <a:cs typeface="+mn-cs"/>
            </a:rPr>
            <a:t>の比較において、</a:t>
          </a:r>
          <a:r>
            <a:rPr kumimoji="1" lang="ja-JP" altLang="en-US" sz="1100">
              <a:solidFill>
                <a:schemeClr val="dk1"/>
              </a:solidFill>
              <a:effectLst/>
              <a:latin typeface="+mn-lt"/>
              <a:ea typeface="+mn-ea"/>
              <a:cs typeface="+mn-cs"/>
            </a:rPr>
            <a:t>標準財政規模の縮小等により分母が減少（△</a:t>
          </a:r>
          <a:r>
            <a:rPr kumimoji="1" lang="en-US" altLang="ja-JP" sz="1100">
              <a:solidFill>
                <a:schemeClr val="dk1"/>
              </a:solidFill>
              <a:effectLst/>
              <a:latin typeface="+mn-lt"/>
              <a:ea typeface="+mn-ea"/>
              <a:cs typeface="+mn-cs"/>
            </a:rPr>
            <a:t>75.4</a:t>
          </a:r>
          <a:r>
            <a:rPr kumimoji="1" lang="ja-JP" altLang="en-US" sz="1100">
              <a:solidFill>
                <a:schemeClr val="dk1"/>
              </a:solidFill>
              <a:effectLst/>
              <a:latin typeface="+mn-lt"/>
              <a:ea typeface="+mn-ea"/>
              <a:cs typeface="+mn-cs"/>
            </a:rPr>
            <a:t>億円）したものの、元利償還金の減等</a:t>
          </a:r>
          <a:r>
            <a:rPr kumimoji="1" lang="ja-JP" altLang="ja-JP" sz="1100">
              <a:solidFill>
                <a:schemeClr val="dk1"/>
              </a:solidFill>
              <a:effectLst/>
              <a:latin typeface="+mn-lt"/>
              <a:ea typeface="+mn-ea"/>
              <a:cs typeface="+mn-cs"/>
            </a:rPr>
            <a:t>より分子</a:t>
          </a:r>
          <a:r>
            <a:rPr kumimoji="1" lang="ja-JP" altLang="en-US" sz="1100">
              <a:solidFill>
                <a:schemeClr val="dk1"/>
              </a:solidFill>
              <a:effectLst/>
              <a:latin typeface="+mn-lt"/>
              <a:ea typeface="+mn-ea"/>
              <a:cs typeface="+mn-cs"/>
            </a:rPr>
            <a:t>が減少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30.1</a:t>
          </a:r>
          <a:r>
            <a:rPr kumimoji="1" lang="ja-JP" altLang="ja-JP" sz="1100">
              <a:solidFill>
                <a:schemeClr val="dk1"/>
              </a:solidFill>
              <a:effectLst/>
              <a:latin typeface="+mn-lt"/>
              <a:ea typeface="+mn-ea"/>
              <a:cs typeface="+mn-cs"/>
            </a:rPr>
            <a:t>億円）した</a:t>
          </a:r>
          <a:r>
            <a:rPr kumimoji="1" lang="ja-JP" altLang="en-US" sz="1100">
              <a:solidFill>
                <a:schemeClr val="dk1"/>
              </a:solidFill>
              <a:effectLst/>
              <a:latin typeface="+mn-lt"/>
              <a:ea typeface="+mn-ea"/>
              <a:cs typeface="+mn-cs"/>
            </a:rPr>
            <a:t>ことにより、令和元年度の実質公債費比率（３カ年平均）は前年度比で</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ポイント改善</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県債の新規発行の抑制等に努めるなどして、地方債に大きく頼ることのない健全な財政運営を図っていく。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44</xdr:row>
      <xdr:rowOff>104775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flipV="1">
          <a:off x="17018000" y="6080125"/>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65" name="公債費負担の状況最小値テキスト">
          <a:extLst>
            <a:ext uri="{FF2B5EF4-FFF2-40B4-BE49-F238E27FC236}">
              <a16:creationId xmlns:a16="http://schemas.microsoft.com/office/drawing/2014/main" id="{00000000-0008-0000-0300-00006D010000}"/>
            </a:ext>
          </a:extLst>
        </xdr:cNvPr>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67" name="公債費負担の状況最大値テキスト">
          <a:extLst>
            <a:ext uri="{FF2B5EF4-FFF2-40B4-BE49-F238E27FC236}">
              <a16:creationId xmlns:a16="http://schemas.microsoft.com/office/drawing/2014/main" id="{00000000-0008-0000-0300-00006F010000}"/>
            </a:ext>
          </a:extLst>
        </xdr:cNvPr>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5292</xdr:rowOff>
    </xdr:from>
    <xdr:to>
      <xdr:col>81</xdr:col>
      <xdr:colOff>44450</xdr:colOff>
      <xdr:row>42</xdr:row>
      <xdr:rowOff>45508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6179800" y="72061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83202</xdr:rowOff>
    </xdr:from>
    <xdr:ext cx="762000" cy="259045"/>
    <xdr:sp macro="" textlink="">
      <xdr:nvSpPr>
        <xdr:cNvPr id="370" name="公債費負担の状況平均値テキスト">
          <a:extLst>
            <a:ext uri="{FF2B5EF4-FFF2-40B4-BE49-F238E27FC236}">
              <a16:creationId xmlns:a16="http://schemas.microsoft.com/office/drawing/2014/main" id="{00000000-0008-0000-0300-000072010000}"/>
            </a:ext>
          </a:extLst>
        </xdr:cNvPr>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45508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5290800" y="71860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42</xdr:row>
      <xdr:rowOff>105833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4401800" y="71860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43</xdr:row>
      <xdr:rowOff>34925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3512800" y="730673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125942</xdr:rowOff>
    </xdr:from>
    <xdr:to>
      <xdr:col>68</xdr:col>
      <xdr:colOff>203200</xdr:colOff>
      <xdr:row>42</xdr:row>
      <xdr:rowOff>56092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4351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66269</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020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125942</xdr:rowOff>
    </xdr:from>
    <xdr:to>
      <xdr:col>81</xdr:col>
      <xdr:colOff>95250</xdr:colOff>
      <xdr:row>42</xdr:row>
      <xdr:rowOff>56092</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967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98019</xdr:rowOff>
    </xdr:from>
    <xdr:ext cx="762000" cy="259045"/>
    <xdr:sp macro="" textlink="">
      <xdr:nvSpPr>
        <xdr:cNvPr id="389" name="公債費負担の状況該当値テキスト">
          <a:extLst>
            <a:ext uri="{FF2B5EF4-FFF2-40B4-BE49-F238E27FC236}">
              <a16:creationId xmlns:a16="http://schemas.microsoft.com/office/drawing/2014/main" id="{00000000-0008-0000-0300-000085010000}"/>
            </a:ext>
          </a:extLst>
        </xdr:cNvPr>
        <xdr:cNvSpPr txBox="1"/>
      </xdr:nvSpPr>
      <xdr:spPr>
        <a:xfrm>
          <a:off x="17106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166158</xdr:rowOff>
    </xdr:from>
    <xdr:to>
      <xdr:col>77</xdr:col>
      <xdr:colOff>95250</xdr:colOff>
      <xdr:row>42</xdr:row>
      <xdr:rowOff>96308</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129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81085</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155575</xdr:rowOff>
    </xdr:from>
    <xdr:to>
      <xdr:col>64</xdr:col>
      <xdr:colOff>152400</xdr:colOff>
      <xdr:row>43</xdr:row>
      <xdr:rowOff>85725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3462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70502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標準財政規模の</a:t>
          </a:r>
          <a:r>
            <a:rPr kumimoji="1" lang="ja-JP" altLang="en-US" sz="1100">
              <a:solidFill>
                <a:schemeClr val="dk1"/>
              </a:solidFill>
              <a:effectLst/>
              <a:latin typeface="+mn-lt"/>
              <a:ea typeface="+mn-ea"/>
              <a:cs typeface="+mn-cs"/>
            </a:rPr>
            <a:t>縮小</a:t>
          </a:r>
          <a:r>
            <a:rPr kumimoji="1" lang="en-US"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長期的に</a:t>
          </a:r>
          <a:r>
            <a:rPr kumimoji="1" lang="en-US" altLang="ja-JP" sz="1100">
              <a:solidFill>
                <a:schemeClr val="dk1"/>
              </a:solidFill>
              <a:effectLst/>
              <a:latin typeface="+mn-lt"/>
              <a:ea typeface="+mn-ea"/>
              <a:cs typeface="+mn-cs"/>
            </a:rPr>
            <a:t>悪化傾向にある。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年度は、県債残高や退職手当支給予定額等の減により将来負担額は減少したものの、</a:t>
          </a:r>
          <a:r>
            <a:rPr kumimoji="1" lang="ja-JP" altLang="en-US" sz="1100">
              <a:solidFill>
                <a:schemeClr val="dk1"/>
              </a:solidFill>
              <a:effectLst/>
              <a:latin typeface="+mn-lt"/>
              <a:ea typeface="+mn-ea"/>
              <a:cs typeface="+mn-cs"/>
            </a:rPr>
            <a:t>基準財政需要額算入見込額の減</a:t>
          </a:r>
          <a:r>
            <a:rPr kumimoji="1" lang="ja-JP" altLang="ja-JP" sz="1100">
              <a:solidFill>
                <a:schemeClr val="dk1"/>
              </a:solidFill>
              <a:effectLst/>
              <a:latin typeface="+mn-lt"/>
              <a:ea typeface="+mn-ea"/>
              <a:cs typeface="+mn-cs"/>
            </a:rPr>
            <a:t>により分子が増加（＋</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億円）したほか、普通交付税及び臨時財政対策債の減より標準財政規模が減少し、分母が減少（△2</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億円）したため、前年度比で悪化している。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他団体と比較すると、標準財政規模に比べて県債残高の規模が大きい</a:t>
          </a:r>
          <a:r>
            <a:rPr kumimoji="1" lang="ja-JP" altLang="en-US" sz="1100">
              <a:solidFill>
                <a:schemeClr val="dk1"/>
              </a:solidFill>
              <a:effectLst/>
              <a:latin typeface="+mn-lt"/>
              <a:ea typeface="+mn-ea"/>
              <a:cs typeface="+mn-cs"/>
            </a:rPr>
            <a:t>状況が続いていることから、</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今後も県債の新規発行抑制に努めていく。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84938</xdr:rowOff>
    </xdr:from>
    <xdr:to>
      <xdr:col>81</xdr:col>
      <xdr:colOff>44450</xdr:colOff>
      <xdr:row>21</xdr:row>
      <xdr:rowOff>106375</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flipV="1">
          <a:off x="17018000" y="2656688"/>
          <a:ext cx="0" cy="1050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78452</xdr:rowOff>
    </xdr:from>
    <xdr:ext cx="762000" cy="259045"/>
    <xdr:sp macro="" textlink="">
      <xdr:nvSpPr>
        <xdr:cNvPr id="423" name="将来負担の状況最小値テキスト">
          <a:extLst>
            <a:ext uri="{FF2B5EF4-FFF2-40B4-BE49-F238E27FC236}">
              <a16:creationId xmlns:a16="http://schemas.microsoft.com/office/drawing/2014/main" id="{00000000-0008-0000-0300-0000A7010000}"/>
            </a:ext>
          </a:extLst>
        </xdr:cNvPr>
        <xdr:cNvSpPr txBox="1"/>
      </xdr:nvSpPr>
      <xdr:spPr>
        <a:xfrm>
          <a:off x="17106900" y="367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106375</xdr:rowOff>
    </xdr:from>
    <xdr:to>
      <xdr:col>81</xdr:col>
      <xdr:colOff>133350</xdr:colOff>
      <xdr:row>21</xdr:row>
      <xdr:rowOff>106375</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6929100" y="3706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171315</xdr:rowOff>
    </xdr:from>
    <xdr:ext cx="762000" cy="259045"/>
    <xdr:sp macro="" textlink="">
      <xdr:nvSpPr>
        <xdr:cNvPr id="425" name="将来負担の状況最大値テキスト">
          <a:extLst>
            <a:ext uri="{FF2B5EF4-FFF2-40B4-BE49-F238E27FC236}">
              <a16:creationId xmlns:a16="http://schemas.microsoft.com/office/drawing/2014/main" id="{00000000-0008-0000-0300-0000A9010000}"/>
            </a:ext>
          </a:extLst>
        </xdr:cNvPr>
        <xdr:cNvSpPr txBox="1"/>
      </xdr:nvSpPr>
      <xdr:spPr>
        <a:xfrm>
          <a:off x="17106900" y="24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84938</xdr:rowOff>
    </xdr:from>
    <xdr:to>
      <xdr:col>81</xdr:col>
      <xdr:colOff>133350</xdr:colOff>
      <xdr:row>15</xdr:row>
      <xdr:rowOff>84938</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265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90450</xdr:rowOff>
    </xdr:from>
    <xdr:to>
      <xdr:col>81</xdr:col>
      <xdr:colOff>44450</xdr:colOff>
      <xdr:row>21</xdr:row>
      <xdr:rowOff>106375</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6179800" y="3690900"/>
          <a:ext cx="8382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165625</xdr:rowOff>
    </xdr:from>
    <xdr:ext cx="762000" cy="259045"/>
    <xdr:sp macro="" textlink="">
      <xdr:nvSpPr>
        <xdr:cNvPr id="428" name="将来負担の状況平均値テキスト">
          <a:extLst>
            <a:ext uri="{FF2B5EF4-FFF2-40B4-BE49-F238E27FC236}">
              <a16:creationId xmlns:a16="http://schemas.microsoft.com/office/drawing/2014/main" id="{00000000-0008-0000-0300-0000AC010000}"/>
            </a:ext>
          </a:extLst>
        </xdr:cNvPr>
        <xdr:cNvSpPr txBox="1"/>
      </xdr:nvSpPr>
      <xdr:spPr>
        <a:xfrm>
          <a:off x="17106900" y="308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29" name="フローチャート: 判断 428">
          <a:extLst>
            <a:ext uri="{FF2B5EF4-FFF2-40B4-BE49-F238E27FC236}">
              <a16:creationId xmlns:a16="http://schemas.microsoft.com/office/drawing/2014/main" id="{00000000-0008-0000-0300-0000AD010000}"/>
            </a:ext>
          </a:extLst>
        </xdr:cNvPr>
        <xdr:cNvSpPr/>
      </xdr:nvSpPr>
      <xdr:spPr>
        <a:xfrm>
          <a:off x="169672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79832</xdr:rowOff>
    </xdr:from>
    <xdr:to>
      <xdr:col>77</xdr:col>
      <xdr:colOff>44450</xdr:colOff>
      <xdr:row>21</xdr:row>
      <xdr:rowOff>90450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5290800" y="3680282"/>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143789</xdr:rowOff>
    </xdr:from>
    <xdr:to>
      <xdr:col>77</xdr:col>
      <xdr:colOff>95250</xdr:colOff>
      <xdr:row>19</xdr:row>
      <xdr:rowOff>73940</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129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84116</xdr:rowOff>
    </xdr:from>
    <xdr:ext cx="7366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5798800" y="2998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53772</xdr:rowOff>
    </xdr:from>
    <xdr:to>
      <xdr:col>72</xdr:col>
      <xdr:colOff>203200</xdr:colOff>
      <xdr:row>21</xdr:row>
      <xdr:rowOff>79832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4401800" y="3654222"/>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149098</xdr:rowOff>
    </xdr:from>
    <xdr:to>
      <xdr:col>73</xdr:col>
      <xdr:colOff>44450</xdr:colOff>
      <xdr:row>19</xdr:row>
      <xdr:rowOff>79248</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5240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89425</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4909800" y="30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686</xdr:rowOff>
    </xdr:from>
    <xdr:to>
      <xdr:col>68</xdr:col>
      <xdr:colOff>152400</xdr:colOff>
      <xdr:row>21</xdr:row>
      <xdr:rowOff>53772</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3512800" y="360113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156820</xdr:rowOff>
    </xdr:from>
    <xdr:to>
      <xdr:col>68</xdr:col>
      <xdr:colOff>203200</xdr:colOff>
      <xdr:row>19</xdr:row>
      <xdr:rowOff>86970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4351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97147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020800" y="301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152959</xdr:rowOff>
    </xdr:from>
    <xdr:to>
      <xdr:col>64</xdr:col>
      <xdr:colOff>152400</xdr:colOff>
      <xdr:row>19</xdr:row>
      <xdr:rowOff>83109</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3462000" y="323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93286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3131800" y="30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55575</xdr:rowOff>
    </xdr:from>
    <xdr:to>
      <xdr:col>81</xdr:col>
      <xdr:colOff>95250</xdr:colOff>
      <xdr:row>21</xdr:row>
      <xdr:rowOff>157175</xdr:rowOff>
    </xdr:to>
    <xdr:sp macro="" textlink="">
      <xdr:nvSpPr>
        <xdr:cNvPr id="446" name="楕円 445">
          <a:extLst>
            <a:ext uri="{FF2B5EF4-FFF2-40B4-BE49-F238E27FC236}">
              <a16:creationId xmlns:a16="http://schemas.microsoft.com/office/drawing/2014/main" id="{00000000-0008-0000-0300-0000BE010000}"/>
            </a:ext>
          </a:extLst>
        </xdr:cNvPr>
        <xdr:cNvSpPr/>
      </xdr:nvSpPr>
      <xdr:spPr>
        <a:xfrm>
          <a:off x="16967200" y="36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122902</xdr:rowOff>
    </xdr:from>
    <xdr:ext cx="762000" cy="259045"/>
    <xdr:sp macro="" textlink="">
      <xdr:nvSpPr>
        <xdr:cNvPr id="447" name="将来負担の状況該当値テキスト">
          <a:extLst>
            <a:ext uri="{FF2B5EF4-FFF2-40B4-BE49-F238E27FC236}">
              <a16:creationId xmlns:a16="http://schemas.microsoft.com/office/drawing/2014/main" id="{00000000-0008-0000-0300-0000BF010000}"/>
            </a:ext>
          </a:extLst>
        </xdr:cNvPr>
        <xdr:cNvSpPr txBox="1"/>
      </xdr:nvSpPr>
      <xdr:spPr>
        <a:xfrm>
          <a:off x="17106900" y="355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39650</xdr:rowOff>
    </xdr:from>
    <xdr:to>
      <xdr:col>77</xdr:col>
      <xdr:colOff>95250</xdr:colOff>
      <xdr:row>21</xdr:row>
      <xdr:rowOff>141250</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129000" y="36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126027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372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29032</xdr:rowOff>
    </xdr:from>
    <xdr:to>
      <xdr:col>73</xdr:col>
      <xdr:colOff>44450</xdr:colOff>
      <xdr:row>21</xdr:row>
      <xdr:rowOff>130632</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5240000" y="362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115409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37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2972</xdr:rowOff>
    </xdr:from>
    <xdr:to>
      <xdr:col>68</xdr:col>
      <xdr:colOff>203200</xdr:colOff>
      <xdr:row>21</xdr:row>
      <xdr:rowOff>104572</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4351000" y="360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89349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368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121336</xdr:rowOff>
    </xdr:from>
    <xdr:to>
      <xdr:col>64</xdr:col>
      <xdr:colOff>152400</xdr:colOff>
      <xdr:row>21</xdr:row>
      <xdr:rowOff>51486</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3462000" y="355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36263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363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985,416
981,114
11,637.52
591,629,505
581,507,250
7,407,434
319,230,693
1,254,092,887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260.2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23</a:t>
          </a:r>
          <a:r>
            <a:rPr kumimoji="1" lang="ja-JP" altLang="ja-JP" sz="1100" baseline="0">
              <a:solidFill>
                <a:schemeClr val="dk1"/>
              </a:solidFill>
              <a:effectLst/>
              <a:latin typeface="+mn-lt"/>
              <a:ea typeface="+mn-ea"/>
              <a:cs typeface="+mn-cs"/>
            </a:rPr>
            <a:t>年度以降は定員適正化計画に基づく職員数の減等により、その比率は減少傾向にあったが、近年では給与カットの終了や期末勤勉手当率の改定等と相殺して横ばい傾向にある。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令和元年度は</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職員数の減により人件費は減少したが、分母となる地方交付税を含む経常一般財源等の減が上回り、</a:t>
          </a:r>
          <a:r>
            <a:rPr kumimoji="1" lang="ja-JP" altLang="ja-JP" sz="1100" baseline="0">
              <a:solidFill>
                <a:schemeClr val="dk1"/>
              </a:solidFill>
              <a:effectLst/>
              <a:latin typeface="+mn-lt"/>
              <a:ea typeface="+mn-ea"/>
              <a:cs typeface="+mn-cs"/>
            </a:rPr>
            <a:t>前年度比で</a:t>
          </a:r>
          <a:r>
            <a:rPr kumimoji="1" lang="ja-JP" altLang="en-US" sz="1100" baseline="0">
              <a:solidFill>
                <a:schemeClr val="dk1"/>
              </a:solidFill>
              <a:effectLst/>
              <a:latin typeface="+mn-lt"/>
              <a:ea typeface="+mn-ea"/>
              <a:cs typeface="+mn-cs"/>
            </a:rPr>
            <a:t>比率は上昇した</a:t>
          </a:r>
          <a:r>
            <a:rPr kumimoji="1" lang="ja-JP" altLang="ja-JP" sz="1100" baseline="0">
              <a:solidFill>
                <a:schemeClr val="dk1"/>
              </a:solidFill>
              <a:effectLst/>
              <a:latin typeface="+mn-lt"/>
              <a:ea typeface="+mn-ea"/>
              <a:cs typeface="+mn-cs"/>
            </a:rPr>
            <a:t>。</a:t>
          </a:r>
          <a:endParaRPr lang="ja-JP" altLang="ja-JP" sz="1400">
            <a:effectLst/>
          </a:endParaRPr>
        </a:p>
        <a:p>
          <a:r>
            <a:rPr kumimoji="1" lang="ja-JP" altLang="ja-JP" sz="1100" baseline="0">
              <a:solidFill>
                <a:schemeClr val="dk1"/>
              </a:solidFill>
              <a:effectLst/>
              <a:latin typeface="+mn-lt"/>
              <a:ea typeface="+mn-ea"/>
              <a:cs typeface="+mn-cs"/>
            </a:rPr>
            <a:t>　類似団体平均を下回って</a:t>
          </a:r>
          <a:r>
            <a:rPr kumimoji="1" lang="ja-JP" altLang="en-US" sz="1100" baseline="0">
              <a:solidFill>
                <a:schemeClr val="dk1"/>
              </a:solidFill>
              <a:effectLst/>
              <a:latin typeface="+mn-lt"/>
              <a:ea typeface="+mn-ea"/>
              <a:cs typeface="+mn-cs"/>
            </a:rPr>
            <a:t>いるが</a:t>
          </a:r>
          <a:r>
            <a:rPr kumimoji="1" lang="ja-JP" altLang="ja-JP" sz="1100" baseline="0">
              <a:solidFill>
                <a:schemeClr val="dk1"/>
              </a:solidFill>
              <a:effectLst/>
              <a:latin typeface="+mn-lt"/>
              <a:ea typeface="+mn-ea"/>
              <a:cs typeface="+mn-cs"/>
            </a:rPr>
            <a:t>、今後も着実な定員管理の推進を図る。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41</xdr:row>
      <xdr:rowOff>107950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899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107950</xdr:rowOff>
    </xdr:from>
    <xdr:to>
      <xdr:col>24</xdr:col>
      <xdr:colOff>25400</xdr:colOff>
      <xdr:row>35</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59372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86377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114300</xdr:rowOff>
    </xdr:from>
    <xdr:to>
      <xdr:col>24</xdr:col>
      <xdr:colOff>76200</xdr:colOff>
      <xdr:row>38</xdr:row>
      <xdr:rowOff>44450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107950</xdr:rowOff>
    </xdr:from>
    <xdr:to>
      <xdr:col>19</xdr:col>
      <xdr:colOff>187325</xdr:colOff>
      <xdr:row>34</xdr:row>
      <xdr:rowOff>146050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593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76200</xdr:rowOff>
    </xdr:from>
    <xdr:to>
      <xdr:col>20</xdr:col>
      <xdr:colOff>38100</xdr:colOff>
      <xdr:row>38</xdr:row>
      <xdr:rowOff>6350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162577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88900</xdr:rowOff>
    </xdr:from>
    <xdr:to>
      <xdr:col>15</xdr:col>
      <xdr:colOff>98425</xdr:colOff>
      <xdr:row>34</xdr:row>
      <xdr:rowOff>146050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591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38100</xdr:rowOff>
    </xdr:from>
    <xdr:to>
      <xdr:col>15</xdr:col>
      <xdr:colOff>149225</xdr:colOff>
      <xdr:row>37</xdr:row>
      <xdr:rowOff>139700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124477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69850</xdr:rowOff>
    </xdr:from>
    <xdr:to>
      <xdr:col>11</xdr:col>
      <xdr:colOff>9525</xdr:colOff>
      <xdr:row>34</xdr:row>
      <xdr:rowOff>88900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589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38100</xdr:rowOff>
    </xdr:from>
    <xdr:to>
      <xdr:col>11</xdr:col>
      <xdr:colOff>60325</xdr:colOff>
      <xdr:row>37</xdr:row>
      <xdr:rowOff>139700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124477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95250</xdr:rowOff>
    </xdr:from>
    <xdr:to>
      <xdr:col>6</xdr:col>
      <xdr:colOff>171450</xdr:colOff>
      <xdr:row>34</xdr:row>
      <xdr:rowOff>25400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575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35577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57150</xdr:rowOff>
    </xdr:from>
    <xdr:to>
      <xdr:col>20</xdr:col>
      <xdr:colOff>38100</xdr:colOff>
      <xdr:row>34</xdr:row>
      <xdr:rowOff>158750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168927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565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95250</xdr:rowOff>
    </xdr:from>
    <xdr:to>
      <xdr:col>15</xdr:col>
      <xdr:colOff>149225</xdr:colOff>
      <xdr:row>35</xdr:row>
      <xdr:rowOff>25400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35577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38100</xdr:rowOff>
    </xdr:from>
    <xdr:to>
      <xdr:col>11</xdr:col>
      <xdr:colOff>60325</xdr:colOff>
      <xdr:row>34</xdr:row>
      <xdr:rowOff>139700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19050</xdr:rowOff>
    </xdr:from>
    <xdr:to>
      <xdr:col>6</xdr:col>
      <xdr:colOff>171450</xdr:colOff>
      <xdr:row>34</xdr:row>
      <xdr:rowOff>120650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105427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593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これまで庁費や施設維持管理経費等の縮減に努めてきており、全国平均とほぼ同水準を維持している。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令和元年度は、</a:t>
          </a:r>
          <a:r>
            <a:rPr kumimoji="1" lang="ja-JP" altLang="en-US" sz="1100" baseline="0">
              <a:solidFill>
                <a:schemeClr val="dk1"/>
              </a:solidFill>
              <a:effectLst/>
              <a:latin typeface="+mn-lt"/>
              <a:ea typeface="+mn-ea"/>
              <a:cs typeface="+mn-cs"/>
            </a:rPr>
            <a:t>物件費は前年から微減であったものの、</a:t>
          </a:r>
          <a:r>
            <a:rPr kumimoji="1" lang="ja-JP" altLang="ja-JP" sz="1100" baseline="0">
              <a:solidFill>
                <a:schemeClr val="dk1"/>
              </a:solidFill>
              <a:effectLst/>
              <a:latin typeface="+mn-lt"/>
              <a:ea typeface="+mn-ea"/>
              <a:cs typeface="+mn-cs"/>
            </a:rPr>
            <a:t>分母となる地方交付税を含む経常一般財源等の減が上回り、前年度比で比率は上昇した。</a:t>
          </a:r>
          <a:endParaRPr lang="ja-JP" altLang="ja-JP" sz="1400">
            <a:effectLst/>
          </a:endParaRPr>
        </a:p>
        <a:p>
          <a:r>
            <a:rPr kumimoji="1" lang="ja-JP" altLang="ja-JP" sz="1100">
              <a:solidFill>
                <a:schemeClr val="dk1"/>
              </a:solidFill>
              <a:effectLst/>
              <a:latin typeface="+mn-lt"/>
              <a:ea typeface="+mn-ea"/>
              <a:cs typeface="+mn-cs"/>
            </a:rPr>
            <a:t>　今後も、予算編成時のみならず、予算執行段階でも効率的な事務執行に努めることにより、引き続き経費削減に取り組んでいく。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072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115570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387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38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115570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38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17</xdr:row>
      <xdr:rowOff>24130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47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167640</xdr:rowOff>
    </xdr:from>
    <xdr:to>
      <xdr:col>65</xdr:col>
      <xdr:colOff>53975</xdr:colOff>
      <xdr:row>19</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325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82567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dk1"/>
              </a:solidFill>
              <a:effectLst/>
              <a:latin typeface="+mn-lt"/>
              <a:ea typeface="+mn-ea"/>
              <a:cs typeface="+mn-cs"/>
            </a:rPr>
            <a:t>令和元年度は、児童保護費負担金等により扶助費が増加</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するとともに、分母となる地方交付税を含む経常一般財源等が減少したため、前年度比で比率は上昇した。</a:t>
          </a:r>
          <a:endParaRPr lang="ja-JP" altLang="ja-JP" sz="1400">
            <a:effectLst/>
          </a:endParaRPr>
        </a:p>
        <a:p>
          <a:r>
            <a:rPr kumimoji="1" lang="ja-JP" altLang="ja-JP" sz="1100">
              <a:solidFill>
                <a:schemeClr val="dk1"/>
              </a:solidFill>
              <a:effectLst/>
              <a:latin typeface="+mn-lt"/>
              <a:ea typeface="+mn-ea"/>
              <a:cs typeface="+mn-cs"/>
            </a:rPr>
            <a:t>　類似団体平均及び全国平均を下回っていることから、引き続き現状を維持できるよう、</a:t>
          </a:r>
          <a:r>
            <a:rPr kumimoji="1" lang="ja-JP" altLang="en-US" sz="1100">
              <a:solidFill>
                <a:schemeClr val="dk1"/>
              </a:solidFill>
              <a:effectLst/>
              <a:latin typeface="+mn-lt"/>
              <a:ea typeface="+mn-ea"/>
              <a:cs typeface="+mn-cs"/>
            </a:rPr>
            <a:t>県民所得</a:t>
          </a:r>
          <a:r>
            <a:rPr kumimoji="1" lang="ja-JP" altLang="ja-JP" sz="1100">
              <a:solidFill>
                <a:schemeClr val="dk1"/>
              </a:solidFill>
              <a:effectLst/>
              <a:latin typeface="+mn-lt"/>
              <a:ea typeface="+mn-ea"/>
              <a:cs typeface="+mn-cs"/>
            </a:rPr>
            <a:t>の向上などに取り組みたい。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a:extLst>
            <a:ext uri="{FF2B5EF4-FFF2-40B4-BE49-F238E27FC236}">
              <a16:creationId xmlns:a16="http://schemas.microsoft.com/office/drawing/2014/main" id="{00000000-0008-0000-0400-0000A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59</xdr:row>
      <xdr:rowOff>138430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flipV="1">
          <a:off x="4826000" y="920242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5" name="扶助費最小値テキスト">
          <a:extLst>
            <a:ext uri="{FF2B5EF4-FFF2-40B4-BE49-F238E27FC236}">
              <a16:creationId xmlns:a16="http://schemas.microsoft.com/office/drawing/2014/main" id="{00000000-0008-0000-0400-0000AF000000}"/>
            </a:ext>
          </a:extLst>
        </xdr:cNvPr>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77" name="扶助費最大値テキスト">
          <a:extLst>
            <a:ext uri="{FF2B5EF4-FFF2-40B4-BE49-F238E27FC236}">
              <a16:creationId xmlns:a16="http://schemas.microsoft.com/office/drawing/2014/main" id="{00000000-0008-0000-0400-0000B1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115570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3987800" y="9156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0" name="扶助費平均値テキスト">
          <a:extLst>
            <a:ext uri="{FF2B5EF4-FFF2-40B4-BE49-F238E27FC236}">
              <a16:creationId xmlns:a16="http://schemas.microsoft.com/office/drawing/2014/main" id="{00000000-0008-0000-0400-0000B4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098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2209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1320800" y="915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167640</xdr:rowOff>
    </xdr:from>
    <xdr:to>
      <xdr:col>6</xdr:col>
      <xdr:colOff>171450</xdr:colOff>
      <xdr:row>55</xdr:row>
      <xdr:rowOff>97790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1270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82567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939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64770</xdr:rowOff>
    </xdr:from>
    <xdr:to>
      <xdr:col>24</xdr:col>
      <xdr:colOff>76200</xdr:colOff>
      <xdr:row>53</xdr:row>
      <xdr:rowOff>166370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47752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144797</xdr:rowOff>
    </xdr:from>
    <xdr:ext cx="762000" cy="259045"/>
    <xdr:sp macro="" textlink="">
      <xdr:nvSpPr>
        <xdr:cNvPr id="199" name="扶助費該当値テキスト">
          <a:extLst>
            <a:ext uri="{FF2B5EF4-FFF2-40B4-BE49-F238E27FC236}">
              <a16:creationId xmlns:a16="http://schemas.microsoft.com/office/drawing/2014/main" id="{00000000-0008-0000-0400-0000C7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年度から平成29年度までは同率で推移してきた。</a:t>
          </a:r>
          <a:endParaRPr lang="ja-JP" altLang="ja-JP" sz="1400">
            <a:effectLst/>
          </a:endParaRPr>
        </a:p>
        <a:p>
          <a:r>
            <a:rPr kumimoji="1" lang="ja-JP" altLang="ja-JP" sz="1100">
              <a:solidFill>
                <a:schemeClr val="dk1"/>
              </a:solidFill>
              <a:effectLst/>
              <a:latin typeface="+mn-lt"/>
              <a:ea typeface="+mn-ea"/>
              <a:cs typeface="+mn-cs"/>
            </a:rPr>
            <a:t>　平成30年度は国保財政調整繰出金の増（＋5,026百万円）により前年度比で悪化したものの、令和元年度</a:t>
          </a:r>
          <a:r>
            <a:rPr kumimoji="1" lang="ja-JP" altLang="en-US" sz="1100">
              <a:solidFill>
                <a:schemeClr val="dk1"/>
              </a:solidFill>
              <a:effectLst/>
              <a:latin typeface="+mn-lt"/>
              <a:ea typeface="+mn-ea"/>
              <a:cs typeface="+mn-cs"/>
            </a:rPr>
            <a:t>は同繰出金の実績（△</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百万円）等により比率が低下している。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類似団体平均、全国平均を下回っていることから、今後も経費の抑制に努め、引き続き現状を維持できるよう取り組む。</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a:extLst>
            <a:ext uri="{FF2B5EF4-FFF2-40B4-BE49-F238E27FC236}">
              <a16:creationId xmlns:a16="http://schemas.microsoft.com/office/drawing/2014/main" id="{00000000-0008-0000-0400-0000E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flipV="1">
          <a:off x="16510000" y="9575800"/>
          <a:ext cx="0" cy="10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33" name="その他最小値テキスト">
          <a:extLst>
            <a:ext uri="{FF2B5EF4-FFF2-40B4-BE49-F238E27FC236}">
              <a16:creationId xmlns:a16="http://schemas.microsoft.com/office/drawing/2014/main" id="{00000000-0008-0000-0400-0000E9000000}"/>
            </a:ext>
          </a:extLst>
        </xdr:cNvPr>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5" name="その他最大値テキスト">
          <a:extLst>
            <a:ext uri="{FF2B5EF4-FFF2-40B4-BE49-F238E27FC236}">
              <a16:creationId xmlns:a16="http://schemas.microsoft.com/office/drawing/2014/main" id="{00000000-0008-0000-0400-0000EB000000}"/>
            </a:ext>
          </a:extLst>
        </xdr:cNvPr>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5671800" y="9652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38" name="その他平均値テキスト">
          <a:extLst>
            <a:ext uri="{FF2B5EF4-FFF2-40B4-BE49-F238E27FC236}">
              <a16:creationId xmlns:a16="http://schemas.microsoft.com/office/drawing/2014/main" id="{00000000-0008-0000-0400-0000EE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146050</xdr:rowOff>
    </xdr:from>
    <xdr:to>
      <xdr:col>78</xdr:col>
      <xdr:colOff>69850</xdr:colOff>
      <xdr:row>56</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4782800" y="92329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146050</xdr:rowOff>
    </xdr:from>
    <xdr:to>
      <xdr:col>73</xdr:col>
      <xdr:colOff>180975</xdr:colOff>
      <xdr:row>53</xdr:row>
      <xdr:rowOff>146050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3893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57150</xdr:rowOff>
    </xdr:from>
    <xdr:to>
      <xdr:col>74</xdr:col>
      <xdr:colOff>31750</xdr:colOff>
      <xdr:row>54</xdr:row>
      <xdr:rowOff>158750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4732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4401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146050</xdr:rowOff>
    </xdr:from>
    <xdr:to>
      <xdr:col>69</xdr:col>
      <xdr:colOff>92075</xdr:colOff>
      <xdr:row>53</xdr:row>
      <xdr:rowOff>146050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004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38100</xdr:rowOff>
    </xdr:from>
    <xdr:to>
      <xdr:col>69</xdr:col>
      <xdr:colOff>142875</xdr:colOff>
      <xdr:row>54</xdr:row>
      <xdr:rowOff>139700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3843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2954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67327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2623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80027</xdr:rowOff>
    </xdr:from>
    <xdr:ext cx="762000" cy="259045"/>
    <xdr:sp macro="" textlink="">
      <xdr:nvSpPr>
        <xdr:cNvPr id="257" name="その他該当値テキスト">
          <a:extLst>
            <a:ext uri="{FF2B5EF4-FFF2-40B4-BE49-F238E27FC236}">
              <a16:creationId xmlns:a16="http://schemas.microsoft.com/office/drawing/2014/main" id="{00000000-0008-0000-0400-000001010000}"/>
            </a:ext>
          </a:extLst>
        </xdr:cNvPr>
        <xdr:cNvSpPr txBox="1"/>
      </xdr:nvSpPr>
      <xdr:spPr>
        <a:xfrm>
          <a:off x="16598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95250</xdr:rowOff>
    </xdr:from>
    <xdr:to>
      <xdr:col>74</xdr:col>
      <xdr:colOff>31750</xdr:colOff>
      <xdr:row>54</xdr:row>
      <xdr:rowOff>25400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95250</xdr:rowOff>
    </xdr:from>
    <xdr:to>
      <xdr:col>69</xdr:col>
      <xdr:colOff>142875</xdr:colOff>
      <xdr:row>54</xdr:row>
      <xdr:rowOff>25400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95250</xdr:rowOff>
    </xdr:from>
    <xdr:to>
      <xdr:col>65</xdr:col>
      <xdr:colOff>53975</xdr:colOff>
      <xdr:row>54</xdr:row>
      <xdr:rowOff>25400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高齢化率の高い本県では、平成29年度まで社会保障関係経費の増等によりその比率は増加していた。</a:t>
          </a:r>
          <a:endParaRPr lang="ja-JP" altLang="ja-JP" sz="1400">
            <a:effectLst/>
          </a:endParaRPr>
        </a:p>
        <a:p>
          <a:r>
            <a:rPr kumimoji="1" lang="ja-JP" altLang="ja-JP" sz="1100">
              <a:solidFill>
                <a:schemeClr val="dk1"/>
              </a:solidFill>
              <a:effectLst/>
              <a:latin typeface="+mn-lt"/>
              <a:ea typeface="+mn-ea"/>
              <a:cs typeface="+mn-cs"/>
            </a:rPr>
            <a:t>　平成30年度は国保財政調整交付金の減（△5,063百万円）などにより前年度比で改善したものの、</a:t>
          </a:r>
          <a:r>
            <a:rPr kumimoji="1" lang="ja-JP" altLang="en-US" sz="1100">
              <a:solidFill>
                <a:schemeClr val="dk1"/>
              </a:solidFill>
              <a:effectLst/>
              <a:latin typeface="+mn-lt"/>
              <a:ea typeface="+mn-ea"/>
              <a:cs typeface="+mn-cs"/>
            </a:rPr>
            <a:t>令和元年度は再び増加に転じている。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類似団体平均及び全国平均を下回って</a:t>
          </a:r>
          <a:r>
            <a:rPr kumimoji="1" lang="ja-JP" altLang="en-US" sz="1100" baseline="0">
              <a:solidFill>
                <a:schemeClr val="dk1"/>
              </a:solidFill>
              <a:effectLst/>
              <a:latin typeface="+mn-lt"/>
              <a:ea typeface="+mn-ea"/>
              <a:cs typeface="+mn-cs"/>
            </a:rPr>
            <a:t>いるが</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継続的に</a:t>
          </a:r>
          <a:r>
            <a:rPr kumimoji="1" lang="ja-JP" altLang="en-US" sz="1100">
              <a:solidFill>
                <a:schemeClr val="dk1"/>
              </a:solidFill>
              <a:effectLst/>
              <a:latin typeface="+mn-lt"/>
              <a:ea typeface="+mn-ea"/>
              <a:cs typeface="+mn-cs"/>
            </a:rPr>
            <a:t>各種制度の見直し等を実施していく。</a:t>
          </a:r>
          <a:endParaRPr lang="ja-JP" altLang="ja-JP" sz="1400">
            <a:effectLst/>
          </a:endParaRPr>
        </a:p>
        <a:p>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8" name="補助費等グラフ枠">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69850</xdr:rowOff>
    </xdr:from>
    <xdr:to>
      <xdr:col>82</xdr:col>
      <xdr:colOff>107950</xdr:colOff>
      <xdr:row>41</xdr:row>
      <xdr:rowOff>115570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flipV="1">
          <a:off x="16510000" y="60706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290" name="補助費等最小値テキスト">
          <a:extLst>
            <a:ext uri="{FF2B5EF4-FFF2-40B4-BE49-F238E27FC236}">
              <a16:creationId xmlns:a16="http://schemas.microsoft.com/office/drawing/2014/main" id="{00000000-0008-0000-0400-000022010000}"/>
            </a:ext>
          </a:extLst>
        </xdr:cNvPr>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156227</xdr:rowOff>
    </xdr:from>
    <xdr:ext cx="762000" cy="259045"/>
    <xdr:sp macro="" textlink="">
      <xdr:nvSpPr>
        <xdr:cNvPr id="292" name="補助費等最大値テキスト">
          <a:extLst>
            <a:ext uri="{FF2B5EF4-FFF2-40B4-BE49-F238E27FC236}">
              <a16:creationId xmlns:a16="http://schemas.microsoft.com/office/drawing/2014/main" id="{00000000-0008-0000-0400-000024010000}"/>
            </a:ext>
          </a:extLst>
        </xdr:cNvPr>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69850</xdr:rowOff>
    </xdr:from>
    <xdr:to>
      <xdr:col>82</xdr:col>
      <xdr:colOff>196850</xdr:colOff>
      <xdr:row>35</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607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58420</xdr:rowOff>
    </xdr:from>
    <xdr:to>
      <xdr:col>82</xdr:col>
      <xdr:colOff>107950</xdr:colOff>
      <xdr:row>35</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5671800" y="58877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36847</xdr:rowOff>
    </xdr:from>
    <xdr:ext cx="762000" cy="259045"/>
    <xdr:sp macro="" textlink="">
      <xdr:nvSpPr>
        <xdr:cNvPr id="295" name="補助費等平均値テキスト">
          <a:extLst>
            <a:ext uri="{FF2B5EF4-FFF2-40B4-BE49-F238E27FC236}">
              <a16:creationId xmlns:a16="http://schemas.microsoft.com/office/drawing/2014/main" id="{00000000-0008-0000-0400-000027010000}"/>
            </a:ext>
          </a:extLst>
        </xdr:cNvPr>
        <xdr:cNvSpPr txBox="1"/>
      </xdr:nvSpPr>
      <xdr:spPr>
        <a:xfrm>
          <a:off x="16598900" y="672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64770</xdr:rowOff>
    </xdr:from>
    <xdr:to>
      <xdr:col>82</xdr:col>
      <xdr:colOff>158750</xdr:colOff>
      <xdr:row>39</xdr:row>
      <xdr:rowOff>166370</xdr:rowOff>
    </xdr:to>
    <xdr:sp macro="" textlink="">
      <xdr:nvSpPr>
        <xdr:cNvPr id="296" name="フローチャート: 判断 295">
          <a:extLst>
            <a:ext uri="{FF2B5EF4-FFF2-40B4-BE49-F238E27FC236}">
              <a16:creationId xmlns:a16="http://schemas.microsoft.com/office/drawing/2014/main" id="{00000000-0008-0000-0400-000028010000}"/>
            </a:ext>
          </a:extLst>
        </xdr:cNvPr>
        <xdr:cNvSpPr/>
      </xdr:nvSpPr>
      <xdr:spPr>
        <a:xfrm>
          <a:off x="16459200" y="67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58420</xdr:rowOff>
    </xdr:from>
    <xdr:to>
      <xdr:col>78</xdr:col>
      <xdr:colOff>69850</xdr:colOff>
      <xdr:row>39</xdr:row>
      <xdr:rowOff>1270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4782800" y="5887720"/>
          <a:ext cx="8890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76200</xdr:rowOff>
    </xdr:from>
    <xdr:to>
      <xdr:col>78</xdr:col>
      <xdr:colOff>120650</xdr:colOff>
      <xdr:row>39</xdr:row>
      <xdr:rowOff>6350</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5621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149860</xdr:rowOff>
    </xdr:from>
    <xdr:to>
      <xdr:col>73</xdr:col>
      <xdr:colOff>180975</xdr:colOff>
      <xdr:row>39</xdr:row>
      <xdr:rowOff>1270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3893800" y="6664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41</xdr:row>
      <xdr:rowOff>41910</xdr:rowOff>
    </xdr:from>
    <xdr:to>
      <xdr:col>74</xdr:col>
      <xdr:colOff>31750</xdr:colOff>
      <xdr:row>41</xdr:row>
      <xdr:rowOff>143510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4732000" y="707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128287</xdr:rowOff>
    </xdr:from>
    <xdr:ext cx="762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4401800" y="71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58420</xdr:rowOff>
    </xdr:from>
    <xdr:to>
      <xdr:col>69</xdr:col>
      <xdr:colOff>92075</xdr:colOff>
      <xdr:row>38</xdr:row>
      <xdr:rowOff>149860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004800" y="6573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40</xdr:row>
      <xdr:rowOff>53340</xdr:rowOff>
    </xdr:from>
    <xdr:to>
      <xdr:col>69</xdr:col>
      <xdr:colOff>142875</xdr:colOff>
      <xdr:row>40</xdr:row>
      <xdr:rowOff>154940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38430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139717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3512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99077</xdr:rowOff>
    </xdr:from>
    <xdr:ext cx="762000" cy="259045"/>
    <xdr:sp macro="" textlink="">
      <xdr:nvSpPr>
        <xdr:cNvPr id="314" name="補助費等該当値テキスト">
          <a:extLst>
            <a:ext uri="{FF2B5EF4-FFF2-40B4-BE49-F238E27FC236}">
              <a16:creationId xmlns:a16="http://schemas.microsoft.com/office/drawing/2014/main" id="{00000000-0008-0000-0400-00003A010000}"/>
            </a:ext>
          </a:extLst>
        </xdr:cNvPr>
        <xdr:cNvSpPr txBox="1"/>
      </xdr:nvSpPr>
      <xdr:spPr>
        <a:xfrm>
          <a:off x="165989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xdr:rowOff>
    </xdr:from>
    <xdr:to>
      <xdr:col>78</xdr:col>
      <xdr:colOff>120650</xdr:colOff>
      <xdr:row>34</xdr:row>
      <xdr:rowOff>109220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119397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62247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4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99060</xdr:rowOff>
    </xdr:from>
    <xdr:to>
      <xdr:col>69</xdr:col>
      <xdr:colOff>142875</xdr:colOff>
      <xdr:row>39</xdr:row>
      <xdr:rowOff>29210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39387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xdr:rowOff>
    </xdr:from>
    <xdr:to>
      <xdr:col>65</xdr:col>
      <xdr:colOff>53975</xdr:colOff>
      <xdr:row>38</xdr:row>
      <xdr:rowOff>109220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93997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dk1"/>
              </a:solidFill>
              <a:effectLst/>
              <a:latin typeface="+mn-lt"/>
              <a:ea typeface="+mn-ea"/>
              <a:cs typeface="+mn-cs"/>
            </a:rPr>
            <a:t>過去に借り入れた高利率の県債の償還が進んだことや、</a:t>
          </a:r>
          <a:r>
            <a:rPr kumimoji="1" lang="ja-JP" altLang="ja-JP" sz="1100">
              <a:solidFill>
                <a:schemeClr val="dk1"/>
              </a:solidFill>
              <a:effectLst/>
              <a:latin typeface="+mn-lt"/>
              <a:ea typeface="+mn-ea"/>
              <a:cs typeface="+mn-cs"/>
            </a:rPr>
            <a:t>県債発行の抑制等により残高が減少</a:t>
          </a:r>
          <a:r>
            <a:rPr kumimoji="1" lang="ja-JP" altLang="en-US" sz="1100">
              <a:solidFill>
                <a:schemeClr val="dk1"/>
              </a:solidFill>
              <a:effectLst/>
              <a:latin typeface="+mn-lt"/>
              <a:ea typeface="+mn-ea"/>
              <a:cs typeface="+mn-cs"/>
            </a:rPr>
            <a:t>したことにより、令和元年度は前年度比で公債費が減（△</a:t>
          </a:r>
          <a:r>
            <a:rPr kumimoji="1" lang="en-US" altLang="ja-JP" sz="1100">
              <a:solidFill>
                <a:schemeClr val="dk1"/>
              </a:solidFill>
              <a:effectLst/>
              <a:latin typeface="+mn-lt"/>
              <a:ea typeface="+mn-ea"/>
              <a:cs typeface="+mn-cs"/>
            </a:rPr>
            <a:t>5,200</a:t>
          </a:r>
          <a:r>
            <a:rPr kumimoji="1" lang="ja-JP" altLang="en-US" sz="1100">
              <a:solidFill>
                <a:schemeClr val="dk1"/>
              </a:solidFill>
              <a:effectLst/>
              <a:latin typeface="+mn-lt"/>
              <a:ea typeface="+mn-ea"/>
              <a:cs typeface="+mn-cs"/>
            </a:rPr>
            <a:t>百万円）となり、比率は低下した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依然として類似団体平均及び全国平均を上回っていることから、今後も引き続き県債発行の抑制に努めていく。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81</xdr:row>
      <xdr:rowOff>167821</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flipV="1">
          <a:off x="4826000" y="12553043"/>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139898</xdr:rowOff>
    </xdr:from>
    <xdr:ext cx="762000" cy="259045"/>
    <xdr:sp macro="" textlink="">
      <xdr:nvSpPr>
        <xdr:cNvPr id="351" name="公債費最小値テキスト">
          <a:extLst>
            <a:ext uri="{FF2B5EF4-FFF2-40B4-BE49-F238E27FC236}">
              <a16:creationId xmlns:a16="http://schemas.microsoft.com/office/drawing/2014/main" id="{00000000-0008-0000-0400-00005F010000}"/>
            </a:ext>
          </a:extLst>
        </xdr:cNvPr>
        <xdr:cNvSpPr txBox="1"/>
      </xdr:nvSpPr>
      <xdr:spPr>
        <a:xfrm>
          <a:off x="4914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167821</xdr:rowOff>
    </xdr:from>
    <xdr:to>
      <xdr:col>24</xdr:col>
      <xdr:colOff>114300</xdr:colOff>
      <xdr:row>81</xdr:row>
      <xdr:rowOff>167821</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4737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53" name="公債費最大値テキスト">
          <a:extLst>
            <a:ext uri="{FF2B5EF4-FFF2-40B4-BE49-F238E27FC236}">
              <a16:creationId xmlns:a16="http://schemas.microsoft.com/office/drawing/2014/main" id="{00000000-0008-0000-0400-000061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167821</xdr:rowOff>
    </xdr:from>
    <xdr:to>
      <xdr:col>24</xdr:col>
      <xdr:colOff>25400</xdr:colOff>
      <xdr:row>82</xdr:row>
      <xdr:rowOff>83457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3987800" y="14055271"/>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125384</xdr:rowOff>
    </xdr:from>
    <xdr:ext cx="762000" cy="259045"/>
    <xdr:sp macro="" textlink="">
      <xdr:nvSpPr>
        <xdr:cNvPr id="356" name="公債費平均値テキスト">
          <a:extLst>
            <a:ext uri="{FF2B5EF4-FFF2-40B4-BE49-F238E27FC236}">
              <a16:creationId xmlns:a16="http://schemas.microsoft.com/office/drawing/2014/main" id="{00000000-0008-0000-0400-000064010000}"/>
            </a:ext>
          </a:extLst>
        </xdr:cNvPr>
        <xdr:cNvSpPr txBox="1"/>
      </xdr:nvSpPr>
      <xdr:spPr>
        <a:xfrm>
          <a:off x="4914900" y="1332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macro="" textlink="">
      <xdr:nvSpPr>
        <xdr:cNvPr id="357" name="フローチャート: 判断 356">
          <a:extLst>
            <a:ext uri="{FF2B5EF4-FFF2-40B4-BE49-F238E27FC236}">
              <a16:creationId xmlns:a16="http://schemas.microsoft.com/office/drawing/2014/main" id="{00000000-0008-0000-0400-000065010000}"/>
            </a:ext>
          </a:extLst>
        </xdr:cNvPr>
        <xdr:cNvSpPr/>
      </xdr:nvSpPr>
      <xdr:spPr>
        <a:xfrm>
          <a:off x="47752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69850</xdr:rowOff>
    </xdr:from>
    <xdr:to>
      <xdr:col>19</xdr:col>
      <xdr:colOff>187325</xdr:colOff>
      <xdr:row>82</xdr:row>
      <xdr:rowOff>83457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098800" y="139573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163286</xdr:rowOff>
    </xdr:from>
    <xdr:to>
      <xdr:col>20</xdr:col>
      <xdr:colOff>38100</xdr:colOff>
      <xdr:row>79</xdr:row>
      <xdr:rowOff>93436</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3937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103613</xdr:rowOff>
    </xdr:from>
    <xdr:ext cx="7366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3606800" y="1330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69850</xdr:rowOff>
    </xdr:from>
    <xdr:to>
      <xdr:col>15</xdr:col>
      <xdr:colOff>98425</xdr:colOff>
      <xdr:row>82</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2209800" y="139573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46264</xdr:rowOff>
    </xdr:from>
    <xdr:to>
      <xdr:col>15</xdr:col>
      <xdr:colOff>149225</xdr:colOff>
      <xdr:row>79</xdr:row>
      <xdr:rowOff>147864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048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158041</xdr:rowOff>
    </xdr:from>
    <xdr:ext cx="762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717800" y="133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82</xdr:row>
      <xdr:rowOff>7257</xdr:rowOff>
    </xdr:from>
    <xdr:to>
      <xdr:col>11</xdr:col>
      <xdr:colOff>9525</xdr:colOff>
      <xdr:row>82</xdr:row>
      <xdr:rowOff>61686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1320800" y="140661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133350</xdr:rowOff>
    </xdr:from>
    <xdr:to>
      <xdr:col>11</xdr:col>
      <xdr:colOff>60325</xdr:colOff>
      <xdr:row>80</xdr:row>
      <xdr:rowOff>63500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2159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73677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18288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48986</xdr:rowOff>
    </xdr:from>
    <xdr:to>
      <xdr:col>6</xdr:col>
      <xdr:colOff>171450</xdr:colOff>
      <xdr:row>80</xdr:row>
      <xdr:rowOff>150586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1270000" y="1376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160763</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939800" y="1353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117021</xdr:rowOff>
    </xdr:from>
    <xdr:to>
      <xdr:col>24</xdr:col>
      <xdr:colOff>76200</xdr:colOff>
      <xdr:row>82</xdr:row>
      <xdr:rowOff>47171</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4775200" y="140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25598</xdr:rowOff>
    </xdr:from>
    <xdr:ext cx="762000" cy="259045"/>
    <xdr:sp macro="" textlink="">
      <xdr:nvSpPr>
        <xdr:cNvPr id="375" name="公債費該当値テキスト">
          <a:extLst>
            <a:ext uri="{FF2B5EF4-FFF2-40B4-BE49-F238E27FC236}">
              <a16:creationId xmlns:a16="http://schemas.microsoft.com/office/drawing/2014/main" id="{00000000-0008-0000-0400-000077010000}"/>
            </a:ext>
          </a:extLst>
        </xdr:cNvPr>
        <xdr:cNvSpPr txBox="1"/>
      </xdr:nvSpPr>
      <xdr:spPr>
        <a:xfrm>
          <a:off x="4914900" y="1391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82</xdr:row>
      <xdr:rowOff>32657</xdr:rowOff>
    </xdr:from>
    <xdr:to>
      <xdr:col>20</xdr:col>
      <xdr:colOff>38100</xdr:colOff>
      <xdr:row>82</xdr:row>
      <xdr:rowOff>134257</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3937000" y="1409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82</xdr:row>
      <xdr:rowOff>119034</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417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19050</xdr:rowOff>
    </xdr:from>
    <xdr:to>
      <xdr:col>15</xdr:col>
      <xdr:colOff>149225</xdr:colOff>
      <xdr:row>81</xdr:row>
      <xdr:rowOff>120650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048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105427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82</xdr:row>
      <xdr:rowOff>10886</xdr:rowOff>
    </xdr:from>
    <xdr:to>
      <xdr:col>11</xdr:col>
      <xdr:colOff>60325</xdr:colOff>
      <xdr:row>82</xdr:row>
      <xdr:rowOff>112486</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2159000" y="140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97263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41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127907</xdr:rowOff>
    </xdr:from>
    <xdr:to>
      <xdr:col>6</xdr:col>
      <xdr:colOff>171450</xdr:colOff>
      <xdr:row>82</xdr:row>
      <xdr:rowOff>58057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1270000" y="1401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42834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410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概ね横ばいで推移している。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令和元年度は人件費や物件費、維持補修費等、前年比で減少となった経費も多かったが、</a:t>
          </a:r>
          <a:r>
            <a:rPr kumimoji="1" lang="ja-JP" altLang="ja-JP" sz="1100" baseline="0">
              <a:solidFill>
                <a:schemeClr val="dk1"/>
              </a:solidFill>
              <a:effectLst/>
              <a:latin typeface="+mn-lt"/>
              <a:ea typeface="+mn-ea"/>
              <a:cs typeface="+mn-cs"/>
            </a:rPr>
            <a:t>分母となる地方交付税を含む経常一般財源等の減が上回り、前年度比で比率は上昇した。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類似団体平均及び全国平均を下回っているが、今後も引き続き</a:t>
          </a:r>
          <a:r>
            <a:rPr kumimoji="1" lang="ja-JP" altLang="en-US" sz="1100">
              <a:solidFill>
                <a:schemeClr val="dk1"/>
              </a:solidFill>
              <a:effectLst/>
              <a:latin typeface="+mn-lt"/>
              <a:ea typeface="+mn-ea"/>
              <a:cs typeface="+mn-cs"/>
            </a:rPr>
            <a:t>歳出の見直し</a:t>
          </a:r>
          <a:r>
            <a:rPr kumimoji="1" lang="ja-JP" altLang="ja-JP" sz="1100">
              <a:solidFill>
                <a:schemeClr val="dk1"/>
              </a:solidFill>
              <a:effectLst/>
              <a:latin typeface="+mn-lt"/>
              <a:ea typeface="+mn-ea"/>
              <a:cs typeface="+mn-cs"/>
            </a:rPr>
            <a:t>により経費縮減を図っていく。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82</xdr:row>
      <xdr:rowOff>66039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flipV="1">
          <a:off x="16510000" y="12814300"/>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38116</xdr:rowOff>
    </xdr:from>
    <xdr:ext cx="762000" cy="259045"/>
    <xdr:sp macro="" textlink="">
      <xdr:nvSpPr>
        <xdr:cNvPr id="410" name="公債費以外最小値テキスト">
          <a:extLst>
            <a:ext uri="{FF2B5EF4-FFF2-40B4-BE49-F238E27FC236}">
              <a16:creationId xmlns:a16="http://schemas.microsoft.com/office/drawing/2014/main" id="{00000000-0008-0000-0400-00009A010000}"/>
            </a:ext>
          </a:extLst>
        </xdr:cNvPr>
        <xdr:cNvSpPr txBox="1"/>
      </xdr:nvSpPr>
      <xdr:spPr>
        <a:xfrm>
          <a:off x="16598900" y="140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66039</xdr:rowOff>
    </xdr:from>
    <xdr:to>
      <xdr:col>82</xdr:col>
      <xdr:colOff>196850</xdr:colOff>
      <xdr:row>82</xdr:row>
      <xdr:rowOff>66039</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6421100" y="1412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12" name="公債費以外最大値テキスト">
          <a:extLst>
            <a:ext uri="{FF2B5EF4-FFF2-40B4-BE49-F238E27FC236}">
              <a16:creationId xmlns:a16="http://schemas.microsoft.com/office/drawing/2014/main" id="{00000000-0008-0000-0400-00009C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xdr:rowOff>
    </xdr:from>
    <xdr:to>
      <xdr:col>82</xdr:col>
      <xdr:colOff>107950</xdr:colOff>
      <xdr:row>74</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5671800" y="12700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59707</xdr:rowOff>
    </xdr:from>
    <xdr:ext cx="762000" cy="259045"/>
    <xdr:sp macro="" textlink="">
      <xdr:nvSpPr>
        <xdr:cNvPr id="415" name="公債費以外平均値テキスト">
          <a:extLst>
            <a:ext uri="{FF2B5EF4-FFF2-40B4-BE49-F238E27FC236}">
              <a16:creationId xmlns:a16="http://schemas.microsoft.com/office/drawing/2014/main" id="{00000000-0008-0000-0400-00009F010000}"/>
            </a:ext>
          </a:extLst>
        </xdr:cNvPr>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16" name="フローチャート: 判断 415">
          <a:extLst>
            <a:ext uri="{FF2B5EF4-FFF2-40B4-BE49-F238E27FC236}">
              <a16:creationId xmlns:a16="http://schemas.microsoft.com/office/drawing/2014/main" id="{00000000-0008-0000-0400-0000A0010000}"/>
            </a:ext>
          </a:extLst>
        </xdr:cNvPr>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xdr:rowOff>
    </xdr:from>
    <xdr:to>
      <xdr:col>78</xdr:col>
      <xdr:colOff>69850</xdr:colOff>
      <xdr:row>74</xdr:row>
      <xdr:rowOff>88900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4782800" y="12700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50800</xdr:rowOff>
    </xdr:from>
    <xdr:to>
      <xdr:col>73</xdr:col>
      <xdr:colOff>180975</xdr:colOff>
      <xdr:row>74</xdr:row>
      <xdr:rowOff>88900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3893800" y="12738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137161</xdr:rowOff>
    </xdr:from>
    <xdr:to>
      <xdr:col>74</xdr:col>
      <xdr:colOff>31750</xdr:colOff>
      <xdr:row>77</xdr:row>
      <xdr:rowOff>67311</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4732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52088</xdr:rowOff>
    </xdr:from>
    <xdr:ext cx="762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4401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5080</xdr:rowOff>
    </xdr:from>
    <xdr:to>
      <xdr:col>69</xdr:col>
      <xdr:colOff>92075</xdr:colOff>
      <xdr:row>74</xdr:row>
      <xdr:rowOff>50800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004800" y="12692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0</xdr:rowOff>
    </xdr:from>
    <xdr:to>
      <xdr:col>65</xdr:col>
      <xdr:colOff>53975</xdr:colOff>
      <xdr:row>74</xdr:row>
      <xdr:rowOff>101600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2954000" y="126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86377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2623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76200</xdr:rowOff>
    </xdr:from>
    <xdr:to>
      <xdr:col>82</xdr:col>
      <xdr:colOff>158750</xdr:colOff>
      <xdr:row>75</xdr:row>
      <xdr:rowOff>6350</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156227</xdr:rowOff>
    </xdr:from>
    <xdr:ext cx="762000" cy="259045"/>
    <xdr:sp macro="" textlink="">
      <xdr:nvSpPr>
        <xdr:cNvPr id="434" name="公債費以外該当値テキスト">
          <a:extLst>
            <a:ext uri="{FF2B5EF4-FFF2-40B4-BE49-F238E27FC236}">
              <a16:creationId xmlns:a16="http://schemas.microsoft.com/office/drawing/2014/main" id="{00000000-0008-0000-0400-0000B2010000}"/>
            </a:ext>
          </a:extLst>
        </xdr:cNvPr>
        <xdr:cNvSpPr txBox="1"/>
      </xdr:nvSpPr>
      <xdr:spPr>
        <a:xfrm>
          <a:off x="16598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133350</xdr:rowOff>
    </xdr:from>
    <xdr:to>
      <xdr:col>78</xdr:col>
      <xdr:colOff>120650</xdr:colOff>
      <xdr:row>74</xdr:row>
      <xdr:rowOff>63500</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5621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73677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41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38100</xdr:rowOff>
    </xdr:from>
    <xdr:to>
      <xdr:col>74</xdr:col>
      <xdr:colOff>31750</xdr:colOff>
      <xdr:row>74</xdr:row>
      <xdr:rowOff>139700</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4732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0</xdr:rowOff>
    </xdr:from>
    <xdr:to>
      <xdr:col>69</xdr:col>
      <xdr:colOff>142875</xdr:colOff>
      <xdr:row>74</xdr:row>
      <xdr:rowOff>101600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3843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125730</xdr:rowOff>
    </xdr:from>
    <xdr:to>
      <xdr:col>65</xdr:col>
      <xdr:colOff>53975</xdr:colOff>
      <xdr:row>74</xdr:row>
      <xdr:rowOff>55880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2954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66057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44186</xdr:rowOff>
    </xdr:from>
    <xdr:to>
      <xdr:col>29</xdr:col>
      <xdr:colOff>127000</xdr:colOff>
      <xdr:row>18</xdr:row>
      <xdr:rowOff>4638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77761"/>
          <a:ext cx="0" cy="1160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148165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1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4638</xdr:rowOff>
    </xdr:from>
    <xdr:to>
      <xdr:col>30</xdr:col>
      <xdr:colOff>25400</xdr:colOff>
      <xdr:row>18</xdr:row>
      <xdr:rowOff>4638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38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130563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2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44186</xdr:rowOff>
    </xdr:from>
    <xdr:to>
      <xdr:col>30</xdr:col>
      <xdr:colOff>25400</xdr:colOff>
      <xdr:row>11</xdr:row>
      <xdr:rowOff>44186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77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39934</xdr:rowOff>
    </xdr:from>
    <xdr:to>
      <xdr:col>29</xdr:col>
      <xdr:colOff>127000</xdr:colOff>
      <xdr:row>15</xdr:row>
      <xdr:rowOff>86523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59309"/>
          <a:ext cx="647700" cy="46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106291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38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89764</xdr:rowOff>
    </xdr:from>
    <xdr:to>
      <xdr:col>29</xdr:col>
      <xdr:colOff>177800</xdr:colOff>
      <xdr:row>15</xdr:row>
      <xdr:rowOff>19914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537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86523</xdr:rowOff>
    </xdr:from>
    <xdr:to>
      <xdr:col>26</xdr:col>
      <xdr:colOff>50800</xdr:colOff>
      <xdr:row>15</xdr:row>
      <xdr:rowOff>111074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05898"/>
          <a:ext cx="698500" cy="24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115275</xdr:rowOff>
    </xdr:from>
    <xdr:to>
      <xdr:col>26</xdr:col>
      <xdr:colOff>101600</xdr:colOff>
      <xdr:row>15</xdr:row>
      <xdr:rowOff>45425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55602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3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111074</xdr:rowOff>
    </xdr:from>
    <xdr:to>
      <xdr:col>22</xdr:col>
      <xdr:colOff>114300</xdr:colOff>
      <xdr:row>15</xdr:row>
      <xdr:rowOff>162281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30449"/>
          <a:ext cx="698500" cy="51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140101</xdr:rowOff>
    </xdr:from>
    <xdr:to>
      <xdr:col>22</xdr:col>
      <xdr:colOff>165100</xdr:colOff>
      <xdr:row>15</xdr:row>
      <xdr:rowOff>70251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80428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35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158943</xdr:rowOff>
    </xdr:from>
    <xdr:to>
      <xdr:col>18</xdr:col>
      <xdr:colOff>177800</xdr:colOff>
      <xdr:row>15</xdr:row>
      <xdr:rowOff>162281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778318"/>
          <a:ext cx="698500" cy="3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90267</xdr:rowOff>
    </xdr:from>
    <xdr:to>
      <xdr:col>19</xdr:col>
      <xdr:colOff>38100</xdr:colOff>
      <xdr:row>16</xdr:row>
      <xdr:rowOff>20417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30594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47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xdr:row>
      <xdr:rowOff>170779</xdr:rowOff>
    </xdr:from>
    <xdr:to>
      <xdr:col>15</xdr:col>
      <xdr:colOff>101600</xdr:colOff>
      <xdr:row>11</xdr:row>
      <xdr:rowOff>100929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1932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9</xdr:row>
      <xdr:rowOff>111106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170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160584</xdr:rowOff>
    </xdr:from>
    <xdr:to>
      <xdr:col>29</xdr:col>
      <xdr:colOff>177800</xdr:colOff>
      <xdr:row>15</xdr:row>
      <xdr:rowOff>90734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08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132661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8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35723</xdr:rowOff>
    </xdr:from>
    <xdr:to>
      <xdr:col>26</xdr:col>
      <xdr:colOff>101600</xdr:colOff>
      <xdr:row>15</xdr:row>
      <xdr:rowOff>137323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55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122100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60274</xdr:rowOff>
    </xdr:from>
    <xdr:to>
      <xdr:col>22</xdr:col>
      <xdr:colOff>165100</xdr:colOff>
      <xdr:row>15</xdr:row>
      <xdr:rowOff>161874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79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146651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6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111481</xdr:rowOff>
    </xdr:from>
    <xdr:to>
      <xdr:col>19</xdr:col>
      <xdr:colOff>38100</xdr:colOff>
      <xdr:row>16</xdr:row>
      <xdr:rowOff>41631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30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26408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1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108143</xdr:rowOff>
    </xdr:from>
    <xdr:to>
      <xdr:col>15</xdr:col>
      <xdr:colOff>101600</xdr:colOff>
      <xdr:row>16</xdr:row>
      <xdr:rowOff>38293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27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23070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1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47356</xdr:rowOff>
    </xdr:from>
    <xdr:to>
      <xdr:col>29</xdr:col>
      <xdr:colOff>127000</xdr:colOff>
      <xdr:row>37</xdr:row>
      <xdr:rowOff>35194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314806"/>
          <a:ext cx="0" cy="8450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7271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13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35194</xdr:rowOff>
    </xdr:from>
    <xdr:to>
      <xdr:col>30</xdr:col>
      <xdr:colOff>25400</xdr:colOff>
      <xdr:row>37</xdr:row>
      <xdr:rowOff>35194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1598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133733</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5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47356</xdr:rowOff>
    </xdr:from>
    <xdr:to>
      <xdr:col>30</xdr:col>
      <xdr:colOff>25400</xdr:colOff>
      <xdr:row>34</xdr:row>
      <xdr:rowOff>47356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314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285557</xdr:rowOff>
    </xdr:from>
    <xdr:to>
      <xdr:col>29</xdr:col>
      <xdr:colOff>127000</xdr:colOff>
      <xdr:row>34</xdr:row>
      <xdr:rowOff>129789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210107"/>
          <a:ext cx="647700" cy="187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65422</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75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93345</xdr:rowOff>
    </xdr:from>
    <xdr:to>
      <xdr:col>29</xdr:col>
      <xdr:colOff>177800</xdr:colOff>
      <xdr:row>35</xdr:row>
      <xdr:rowOff>194945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03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285557</xdr:rowOff>
    </xdr:from>
    <xdr:to>
      <xdr:col>26</xdr:col>
      <xdr:colOff>50800</xdr:colOff>
      <xdr:row>34</xdr:row>
      <xdr:rowOff>278608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210107"/>
          <a:ext cx="698500" cy="335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25725</xdr:rowOff>
    </xdr:from>
    <xdr:to>
      <xdr:col>26</xdr:col>
      <xdr:colOff>101600</xdr:colOff>
      <xdr:row>35</xdr:row>
      <xdr:rowOff>127325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112102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722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61529</xdr:rowOff>
    </xdr:from>
    <xdr:to>
      <xdr:col>22</xdr:col>
      <xdr:colOff>114300</xdr:colOff>
      <xdr:row>34</xdr:row>
      <xdr:rowOff>278608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328979"/>
          <a:ext cx="698500" cy="217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317373</xdr:rowOff>
    </xdr:from>
    <xdr:to>
      <xdr:col>22</xdr:col>
      <xdr:colOff>165100</xdr:colOff>
      <xdr:row>35</xdr:row>
      <xdr:rowOff>76073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5848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60850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7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49779</xdr:rowOff>
    </xdr:from>
    <xdr:to>
      <xdr:col>18</xdr:col>
      <xdr:colOff>177800</xdr:colOff>
      <xdr:row>34</xdr:row>
      <xdr:rowOff>61529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317229"/>
          <a:ext cx="698500" cy="1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283357</xdr:rowOff>
    </xdr:from>
    <xdr:to>
      <xdr:col>19</xdr:col>
      <xdr:colOff>38100</xdr:colOff>
      <xdr:row>35</xdr:row>
      <xdr:rowOff>42057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26834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210388</xdr:rowOff>
    </xdr:from>
    <xdr:to>
      <xdr:col>15</xdr:col>
      <xdr:colOff>101600</xdr:colOff>
      <xdr:row>34</xdr:row>
      <xdr:rowOff>311989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47783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296765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6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78989</xdr:rowOff>
    </xdr:from>
    <xdr:to>
      <xdr:col>29</xdr:col>
      <xdr:colOff>177800</xdr:colOff>
      <xdr:row>34</xdr:row>
      <xdr:rowOff>180589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346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330466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25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234757</xdr:rowOff>
    </xdr:from>
    <xdr:to>
      <xdr:col>26</xdr:col>
      <xdr:colOff>101600</xdr:colOff>
      <xdr:row>33</xdr:row>
      <xdr:rowOff>336357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159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3634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592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227807</xdr:rowOff>
    </xdr:from>
    <xdr:to>
      <xdr:col>22</xdr:col>
      <xdr:colOff>165100</xdr:colOff>
      <xdr:row>34</xdr:row>
      <xdr:rowOff>329408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49525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339584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26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10729</xdr:rowOff>
    </xdr:from>
    <xdr:to>
      <xdr:col>19</xdr:col>
      <xdr:colOff>38100</xdr:colOff>
      <xdr:row>34</xdr:row>
      <xdr:rowOff>112329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278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122506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047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341879</xdr:rowOff>
    </xdr:from>
    <xdr:to>
      <xdr:col>15</xdr:col>
      <xdr:colOff>101600</xdr:colOff>
      <xdr:row>34</xdr:row>
      <xdr:rowOff>100579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266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110756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03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985,416
981,114
11,637.52
591,629,505
581,507,250
7,407,434
319,230,693
1,254,092,887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260.2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43734</xdr:rowOff>
    </xdr:from>
    <xdr:to>
      <xdr:col>24</xdr:col>
      <xdr:colOff>62865</xdr:colOff>
      <xdr:row>37</xdr:row>
      <xdr:rowOff>36647</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87234"/>
          <a:ext cx="1270" cy="119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40474</xdr:rowOff>
    </xdr:from>
    <xdr:ext cx="599010"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8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36647</xdr:rowOff>
    </xdr:from>
    <xdr:to>
      <xdr:col>24</xdr:col>
      <xdr:colOff>152400</xdr:colOff>
      <xdr:row>37</xdr:row>
      <xdr:rowOff>36647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8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161861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6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43734</xdr:rowOff>
    </xdr:from>
    <xdr:to>
      <xdr:col>24</xdr:col>
      <xdr:colOff>152400</xdr:colOff>
      <xdr:row>30</xdr:row>
      <xdr:rowOff>43734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8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39436</xdr:rowOff>
    </xdr:from>
    <xdr:to>
      <xdr:col>24</xdr:col>
      <xdr:colOff>63500</xdr:colOff>
      <xdr:row>34</xdr:row>
      <xdr:rowOff>115788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868736"/>
          <a:ext cx="8382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162435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488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139558</xdr:rowOff>
    </xdr:from>
    <xdr:to>
      <xdr:col>24</xdr:col>
      <xdr:colOff>114300</xdr:colOff>
      <xdr:row>34</xdr:row>
      <xdr:rowOff>69708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9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79532</xdr:rowOff>
    </xdr:from>
    <xdr:to>
      <xdr:col>19</xdr:col>
      <xdr:colOff>177800</xdr:colOff>
      <xdr:row>34</xdr:row>
      <xdr:rowOff>115788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908832"/>
          <a:ext cx="8890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162601</xdr:rowOff>
    </xdr:from>
    <xdr:to>
      <xdr:col>20</xdr:col>
      <xdr:colOff>38100</xdr:colOff>
      <xdr:row>34</xdr:row>
      <xdr:rowOff>92751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109278</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59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79532</xdr:rowOff>
    </xdr:from>
    <xdr:to>
      <xdr:col>15</xdr:col>
      <xdr:colOff>50800</xdr:colOff>
      <xdr:row>35</xdr:row>
      <xdr:rowOff>38796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908832"/>
          <a:ext cx="889000" cy="13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25943</xdr:rowOff>
    </xdr:from>
    <xdr:to>
      <xdr:col>15</xdr:col>
      <xdr:colOff>101600</xdr:colOff>
      <xdr:row>34</xdr:row>
      <xdr:rowOff>127543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144070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63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38796</xdr:rowOff>
    </xdr:from>
    <xdr:to>
      <xdr:col>10</xdr:col>
      <xdr:colOff>114300</xdr:colOff>
      <xdr:row>35</xdr:row>
      <xdr:rowOff>75463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039546"/>
          <a:ext cx="889000" cy="3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151993</xdr:rowOff>
    </xdr:from>
    <xdr:to>
      <xdr:col>10</xdr:col>
      <xdr:colOff>165100</xdr:colOff>
      <xdr:row>35</xdr:row>
      <xdr:rowOff>82143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98670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75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53375</xdr:rowOff>
    </xdr:from>
    <xdr:to>
      <xdr:col>6</xdr:col>
      <xdr:colOff>38100</xdr:colOff>
      <xdr:row>30</xdr:row>
      <xdr:rowOff>154975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1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497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160086</xdr:rowOff>
    </xdr:from>
    <xdr:to>
      <xdr:col>24</xdr:col>
      <xdr:colOff>114300</xdr:colOff>
      <xdr:row>34</xdr:row>
      <xdr:rowOff>90236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138513</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9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64988</xdr:rowOff>
    </xdr:from>
    <xdr:to>
      <xdr:col>20</xdr:col>
      <xdr:colOff>38100</xdr:colOff>
      <xdr:row>34</xdr:row>
      <xdr:rowOff>166588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9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157715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98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28732</xdr:rowOff>
    </xdr:from>
    <xdr:to>
      <xdr:col>15</xdr:col>
      <xdr:colOff>101600</xdr:colOff>
      <xdr:row>34</xdr:row>
      <xdr:rowOff>130332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5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121459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95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159446</xdr:rowOff>
    </xdr:from>
    <xdr:to>
      <xdr:col>10</xdr:col>
      <xdr:colOff>165100</xdr:colOff>
      <xdr:row>35</xdr:row>
      <xdr:rowOff>89596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8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80723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08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24663</xdr:rowOff>
    </xdr:from>
    <xdr:to>
      <xdr:col>6</xdr:col>
      <xdr:colOff>38100</xdr:colOff>
      <xdr:row>35</xdr:row>
      <xdr:rowOff>126263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0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117390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11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5" name="物件費グラフ枠">
          <a:extLst>
            <a:ext uri="{FF2B5EF4-FFF2-40B4-BE49-F238E27FC236}">
              <a16:creationId xmlns:a16="http://schemas.microsoft.com/office/drawing/2014/main" id="{00000000-0008-0000-0600-000069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82950</xdr:rowOff>
    </xdr:from>
    <xdr:to>
      <xdr:col>24</xdr:col>
      <xdr:colOff>62865</xdr:colOff>
      <xdr:row>57</xdr:row>
      <xdr:rowOff>71577</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flipV="1">
          <a:off x="4633595" y="8655450"/>
          <a:ext cx="1270"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75404</xdr:rowOff>
    </xdr:from>
    <xdr:ext cx="534377" cy="259045"/>
    <xdr:sp macro="" textlink="">
      <xdr:nvSpPr>
        <xdr:cNvPr id="107" name="物件費最小値テキスト">
          <a:extLst>
            <a:ext uri="{FF2B5EF4-FFF2-40B4-BE49-F238E27FC236}">
              <a16:creationId xmlns:a16="http://schemas.microsoft.com/office/drawing/2014/main" id="{00000000-0008-0000-0600-00006B000000}"/>
            </a:ext>
          </a:extLst>
        </xdr:cNvPr>
        <xdr:cNvSpPr txBox="1"/>
      </xdr:nvSpPr>
      <xdr:spPr>
        <a:xfrm>
          <a:off x="4686300" y="98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71577</xdr:rowOff>
    </xdr:from>
    <xdr:to>
      <xdr:col>24</xdr:col>
      <xdr:colOff>152400</xdr:colOff>
      <xdr:row>57</xdr:row>
      <xdr:rowOff>71577</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4546600" y="984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29627</xdr:rowOff>
    </xdr:from>
    <xdr:ext cx="534377" cy="259045"/>
    <xdr:sp macro="" textlink="">
      <xdr:nvSpPr>
        <xdr:cNvPr id="109" name="物件費最大値テキスト">
          <a:extLst>
            <a:ext uri="{FF2B5EF4-FFF2-40B4-BE49-F238E27FC236}">
              <a16:creationId xmlns:a16="http://schemas.microsoft.com/office/drawing/2014/main" id="{00000000-0008-0000-0600-00006D000000}"/>
            </a:ext>
          </a:extLst>
        </xdr:cNvPr>
        <xdr:cNvSpPr txBox="1"/>
      </xdr:nvSpPr>
      <xdr:spPr>
        <a:xfrm>
          <a:off x="4686300" y="84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82950</xdr:rowOff>
    </xdr:from>
    <xdr:to>
      <xdr:col>24</xdr:col>
      <xdr:colOff>152400</xdr:colOff>
      <xdr:row>50</xdr:row>
      <xdr:rowOff>82950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865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27686</xdr:rowOff>
    </xdr:from>
    <xdr:to>
      <xdr:col>24</xdr:col>
      <xdr:colOff>63500</xdr:colOff>
      <xdr:row>55</xdr:row>
      <xdr:rowOff>52889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3797300" y="9457436"/>
          <a:ext cx="8382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143438</xdr:rowOff>
    </xdr:from>
    <xdr:ext cx="534377" cy="259045"/>
    <xdr:sp macro="" textlink="">
      <xdr:nvSpPr>
        <xdr:cNvPr id="112" name="物件費平均値テキスト">
          <a:extLst>
            <a:ext uri="{FF2B5EF4-FFF2-40B4-BE49-F238E27FC236}">
              <a16:creationId xmlns:a16="http://schemas.microsoft.com/office/drawing/2014/main" id="{00000000-0008-0000-0600-000070000000}"/>
            </a:ext>
          </a:extLst>
        </xdr:cNvPr>
        <xdr:cNvSpPr txBox="1"/>
      </xdr:nvSpPr>
      <xdr:spPr>
        <a:xfrm>
          <a:off x="4686300" y="923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120561</xdr:rowOff>
    </xdr:from>
    <xdr:to>
      <xdr:col>24</xdr:col>
      <xdr:colOff>114300</xdr:colOff>
      <xdr:row>55</xdr:row>
      <xdr:rowOff>50711</xdr:rowOff>
    </xdr:to>
    <xdr:sp macro="" textlink="">
      <xdr:nvSpPr>
        <xdr:cNvPr id="113" name="フローチャート: 判断 112">
          <a:extLst>
            <a:ext uri="{FF2B5EF4-FFF2-40B4-BE49-F238E27FC236}">
              <a16:creationId xmlns:a16="http://schemas.microsoft.com/office/drawing/2014/main" id="{00000000-0008-0000-0600-000071000000}"/>
            </a:ext>
          </a:extLst>
        </xdr:cNvPr>
        <xdr:cNvSpPr/>
      </xdr:nvSpPr>
      <xdr:spPr>
        <a:xfrm>
          <a:off x="4584700" y="937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151073</xdr:rowOff>
    </xdr:from>
    <xdr:to>
      <xdr:col>19</xdr:col>
      <xdr:colOff>177800</xdr:colOff>
      <xdr:row>55</xdr:row>
      <xdr:rowOff>52889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2908300" y="9409373"/>
          <a:ext cx="889000" cy="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168567</xdr:rowOff>
    </xdr:from>
    <xdr:to>
      <xdr:col>20</xdr:col>
      <xdr:colOff>38100</xdr:colOff>
      <xdr:row>55</xdr:row>
      <xdr:rowOff>98717</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3746500" y="942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115244</xdr:rowOff>
    </xdr:from>
    <xdr:ext cx="534377"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3517411" y="920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151073</xdr:rowOff>
    </xdr:from>
    <xdr:to>
      <xdr:col>15</xdr:col>
      <xdr:colOff>50800</xdr:colOff>
      <xdr:row>55</xdr:row>
      <xdr:rowOff>20485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019300" y="9409373"/>
          <a:ext cx="889000" cy="4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159138</xdr:rowOff>
    </xdr:from>
    <xdr:to>
      <xdr:col>15</xdr:col>
      <xdr:colOff>101600</xdr:colOff>
      <xdr:row>55</xdr:row>
      <xdr:rowOff>89288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2857500" y="94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80415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2641111" y="95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20485</xdr:rowOff>
    </xdr:from>
    <xdr:to>
      <xdr:col>10</xdr:col>
      <xdr:colOff>114300</xdr:colOff>
      <xdr:row>55</xdr:row>
      <xdr:rowOff>64891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1130300" y="9450235"/>
          <a:ext cx="889000" cy="4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73926</xdr:rowOff>
    </xdr:from>
    <xdr:to>
      <xdr:col>10</xdr:col>
      <xdr:colOff>165100</xdr:colOff>
      <xdr:row>55</xdr:row>
      <xdr:rowOff>4076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19685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20603</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1752111" y="910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31007</xdr:rowOff>
    </xdr:from>
    <xdr:to>
      <xdr:col>6</xdr:col>
      <xdr:colOff>38100</xdr:colOff>
      <xdr:row>52</xdr:row>
      <xdr:rowOff>132607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079500" y="894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149134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863111" y="872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148336</xdr:rowOff>
    </xdr:from>
    <xdr:to>
      <xdr:col>24</xdr:col>
      <xdr:colOff>114300</xdr:colOff>
      <xdr:row>55</xdr:row>
      <xdr:rowOff>78486</xdr:rowOff>
    </xdr:to>
    <xdr:sp macro="" textlink="">
      <xdr:nvSpPr>
        <xdr:cNvPr id="130" name="楕円 129">
          <a:extLst>
            <a:ext uri="{FF2B5EF4-FFF2-40B4-BE49-F238E27FC236}">
              <a16:creationId xmlns:a16="http://schemas.microsoft.com/office/drawing/2014/main" id="{00000000-0008-0000-0600-000082000000}"/>
            </a:ext>
          </a:extLst>
        </xdr:cNvPr>
        <xdr:cNvSpPr/>
      </xdr:nvSpPr>
      <xdr:spPr>
        <a:xfrm>
          <a:off x="4584700" y="940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126763</xdr:rowOff>
    </xdr:from>
    <xdr:ext cx="534377" cy="259045"/>
    <xdr:sp macro="" textlink="">
      <xdr:nvSpPr>
        <xdr:cNvPr id="131" name="物件費該当値テキスト">
          <a:extLst>
            <a:ext uri="{FF2B5EF4-FFF2-40B4-BE49-F238E27FC236}">
              <a16:creationId xmlns:a16="http://schemas.microsoft.com/office/drawing/2014/main" id="{00000000-0008-0000-0600-000083000000}"/>
            </a:ext>
          </a:extLst>
        </xdr:cNvPr>
        <xdr:cNvSpPr txBox="1"/>
      </xdr:nvSpPr>
      <xdr:spPr>
        <a:xfrm>
          <a:off x="4686300" y="938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2089</xdr:rowOff>
    </xdr:from>
    <xdr:to>
      <xdr:col>20</xdr:col>
      <xdr:colOff>38100</xdr:colOff>
      <xdr:row>55</xdr:row>
      <xdr:rowOff>103689</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3746500" y="94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94816</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517411" y="95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100273</xdr:rowOff>
    </xdr:from>
    <xdr:to>
      <xdr:col>15</xdr:col>
      <xdr:colOff>101600</xdr:colOff>
      <xdr:row>55</xdr:row>
      <xdr:rowOff>30423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2857500" y="93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46950</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641111" y="913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141135</xdr:rowOff>
    </xdr:from>
    <xdr:to>
      <xdr:col>10</xdr:col>
      <xdr:colOff>165100</xdr:colOff>
      <xdr:row>55</xdr:row>
      <xdr:rowOff>71285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1968500" y="93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62412</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752111" y="949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14091</xdr:rowOff>
    </xdr:from>
    <xdr:to>
      <xdr:col>6</xdr:col>
      <xdr:colOff>38100</xdr:colOff>
      <xdr:row>55</xdr:row>
      <xdr:rowOff>115691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079500" y="94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106818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63111" y="95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0" name="正方形/長方形 139">
          <a:extLst>
            <a:ext uri="{FF2B5EF4-FFF2-40B4-BE49-F238E27FC236}">
              <a16:creationId xmlns:a16="http://schemas.microsoft.com/office/drawing/2014/main" id="{00000000-0008-0000-0600-00008C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7" name="直線コネクタ 146">
          <a:extLst>
            <a:ext uri="{FF2B5EF4-FFF2-40B4-BE49-F238E27FC236}">
              <a16:creationId xmlns:a16="http://schemas.microsoft.com/office/drawing/2014/main" id="{00000000-0008-0000-0600-00009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49" name="直線コネクタ 148">
          <a:extLst>
            <a:ext uri="{FF2B5EF4-FFF2-40B4-BE49-F238E27FC236}">
              <a16:creationId xmlns:a16="http://schemas.microsoft.com/office/drawing/2014/main" id="{00000000-0008-0000-0600-000095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139864</xdr:rowOff>
    </xdr:from>
    <xdr:to>
      <xdr:col>24</xdr:col>
      <xdr:colOff>62865</xdr:colOff>
      <xdr:row>79</xdr:row>
      <xdr:rowOff>38626</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141364"/>
          <a:ext cx="1270"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42453</xdr:rowOff>
    </xdr:from>
    <xdr:ext cx="469744"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8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38626</xdr:rowOff>
    </xdr:from>
    <xdr:to>
      <xdr:col>24</xdr:col>
      <xdr:colOff>152400</xdr:colOff>
      <xdr:row>79</xdr:row>
      <xdr:rowOff>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86541</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139864</xdr:rowOff>
    </xdr:from>
    <xdr:to>
      <xdr:col>24</xdr:col>
      <xdr:colOff>152400</xdr:colOff>
      <xdr:row>70</xdr:row>
      <xdr:rowOff>139864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1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69161</xdr:rowOff>
    </xdr:from>
    <xdr:to>
      <xdr:col>24</xdr:col>
      <xdr:colOff>63500</xdr:colOff>
      <xdr:row>75</xdr:row>
      <xdr:rowOff>20012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2585011"/>
          <a:ext cx="838200" cy="29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134928</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993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156501</xdr:rowOff>
    </xdr:from>
    <xdr:to>
      <xdr:col>24</xdr:col>
      <xdr:colOff>114300</xdr:colOff>
      <xdr:row>76</xdr:row>
      <xdr:rowOff>86651</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0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69161</xdr:rowOff>
    </xdr:from>
    <xdr:to>
      <xdr:col>19</xdr:col>
      <xdr:colOff>177800</xdr:colOff>
      <xdr:row>78</xdr:row>
      <xdr:rowOff>109165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2585011"/>
          <a:ext cx="889000" cy="89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84655</xdr:rowOff>
    </xdr:from>
    <xdr:to>
      <xdr:col>20</xdr:col>
      <xdr:colOff>38100</xdr:colOff>
      <xdr:row>76</xdr:row>
      <xdr:rowOff>14805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29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5932</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49728" y="130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109165</xdr:rowOff>
    </xdr:from>
    <xdr:to>
      <xdr:col>15</xdr:col>
      <xdr:colOff>50800</xdr:colOff>
      <xdr:row>79</xdr:row>
      <xdr:rowOff>3519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482265"/>
          <a:ext cx="889000" cy="6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139029</xdr:rowOff>
    </xdr:from>
    <xdr:to>
      <xdr:col>15</xdr:col>
      <xdr:colOff>101600</xdr:colOff>
      <xdr:row>76</xdr:row>
      <xdr:rowOff>69179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29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85706</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27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3519</xdr:rowOff>
    </xdr:from>
    <xdr:to>
      <xdr:col>10</xdr:col>
      <xdr:colOff>114300</xdr:colOff>
      <xdr:row>79</xdr:row>
      <xdr:rowOff>17236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54806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68326</xdr:rowOff>
    </xdr:from>
    <xdr:to>
      <xdr:col>10</xdr:col>
      <xdr:colOff>165100</xdr:colOff>
      <xdr:row>76</xdr:row>
      <xdr:rowOff>169926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15003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287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88247</xdr:rowOff>
    </xdr:from>
    <xdr:to>
      <xdr:col>6</xdr:col>
      <xdr:colOff>38100</xdr:colOff>
      <xdr:row>74</xdr:row>
      <xdr:rowOff>18397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260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34924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237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140662</xdr:rowOff>
    </xdr:from>
    <xdr:to>
      <xdr:col>24</xdr:col>
      <xdr:colOff>114300</xdr:colOff>
      <xdr:row>75</xdr:row>
      <xdr:rowOff>70812</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282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163539</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267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18361</xdr:rowOff>
    </xdr:from>
    <xdr:to>
      <xdr:col>20</xdr:col>
      <xdr:colOff>38100</xdr:colOff>
      <xdr:row>73</xdr:row>
      <xdr:rowOff>119961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25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71</xdr:row>
      <xdr:rowOff>136488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49728" y="123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58365</xdr:rowOff>
    </xdr:from>
    <xdr:to>
      <xdr:col>15</xdr:col>
      <xdr:colOff>101600</xdr:colOff>
      <xdr:row>78</xdr:row>
      <xdr:rowOff>159965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43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151092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52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124169</xdr:rowOff>
    </xdr:from>
    <xdr:to>
      <xdr:col>10</xdr:col>
      <xdr:colOff>165100</xdr:colOff>
      <xdr:row>79</xdr:row>
      <xdr:rowOff>54319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4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45446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58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137886</xdr:rowOff>
    </xdr:from>
    <xdr:to>
      <xdr:col>6</xdr:col>
      <xdr:colOff>38100</xdr:colOff>
      <xdr:row>79</xdr:row>
      <xdr:rowOff>68036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5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59163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6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126529</xdr:rowOff>
    </xdr:from>
    <xdr:to>
      <xdr:col>24</xdr:col>
      <xdr:colOff>62865</xdr:colOff>
      <xdr:row>98</xdr:row>
      <xdr:rowOff>168873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7029"/>
          <a:ext cx="1270" cy="141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1250</xdr:rowOff>
    </xdr:from>
    <xdr:ext cx="469744"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97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168873</xdr:rowOff>
    </xdr:from>
    <xdr:to>
      <xdr:col>24</xdr:col>
      <xdr:colOff>152400</xdr:colOff>
      <xdr:row>98</xdr:row>
      <xdr:rowOff>168873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97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73206</xdr:rowOff>
    </xdr:from>
    <xdr:ext cx="534377"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126529</xdr:rowOff>
    </xdr:from>
    <xdr:to>
      <xdr:col>24</xdr:col>
      <xdr:colOff>152400</xdr:colOff>
      <xdr:row>90</xdr:row>
      <xdr:rowOff>126529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7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168873</xdr:rowOff>
    </xdr:from>
    <xdr:to>
      <xdr:col>24</xdr:col>
      <xdr:colOff>63500</xdr:colOff>
      <xdr:row>99</xdr:row>
      <xdr:rowOff>29211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970973"/>
          <a:ext cx="838200" cy="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78793</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023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55916</xdr:rowOff>
    </xdr:from>
    <xdr:to>
      <xdr:col>24</xdr:col>
      <xdr:colOff>114300</xdr:colOff>
      <xdr:row>94</xdr:row>
      <xdr:rowOff>157516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29211</xdr:rowOff>
    </xdr:from>
    <xdr:to>
      <xdr:col>19</xdr:col>
      <xdr:colOff>177800</xdr:colOff>
      <xdr:row>99</xdr:row>
      <xdr:rowOff>33782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7002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116005</xdr:rowOff>
    </xdr:from>
    <xdr:to>
      <xdr:col>20</xdr:col>
      <xdr:colOff>38100</xdr:colOff>
      <xdr:row>95</xdr:row>
      <xdr:rowOff>46155</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62682</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17411" y="1600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33782</xdr:rowOff>
    </xdr:from>
    <xdr:to>
      <xdr:col>15</xdr:col>
      <xdr:colOff>50800</xdr:colOff>
      <xdr:row>99</xdr:row>
      <xdr:rowOff>49566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7007332"/>
          <a:ext cx="8890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128960</xdr:rowOff>
    </xdr:from>
    <xdr:to>
      <xdr:col>15</xdr:col>
      <xdr:colOff>101600</xdr:colOff>
      <xdr:row>95</xdr:row>
      <xdr:rowOff>59110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75637</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39443</xdr:rowOff>
    </xdr:from>
    <xdr:to>
      <xdr:col>10</xdr:col>
      <xdr:colOff>114300</xdr:colOff>
      <xdr:row>99</xdr:row>
      <xdr:rowOff>49566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7012993"/>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170435</xdr:rowOff>
    </xdr:from>
    <xdr:to>
      <xdr:col>10</xdr:col>
      <xdr:colOff>165100</xdr:colOff>
      <xdr:row>95</xdr:row>
      <xdr:rowOff>100585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117112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136035</xdr:rowOff>
    </xdr:from>
    <xdr:to>
      <xdr:col>6</xdr:col>
      <xdr:colOff>38100</xdr:colOff>
      <xdr:row>96</xdr:row>
      <xdr:rowOff>66185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2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82712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118073</xdr:rowOff>
    </xdr:from>
    <xdr:to>
      <xdr:col>24</xdr:col>
      <xdr:colOff>114300</xdr:colOff>
      <xdr:row>99</xdr:row>
      <xdr:rowOff>48223</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92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33000</xdr:rowOff>
    </xdr:from>
    <xdr:ext cx="469744"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83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149861</xdr:rowOff>
    </xdr:from>
    <xdr:to>
      <xdr:col>20</xdr:col>
      <xdr:colOff>38100</xdr:colOff>
      <xdr:row>99</xdr:row>
      <xdr:rowOff>80011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95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71138</xdr:rowOff>
    </xdr:from>
    <xdr:ext cx="469744"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49728"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154432</xdr:rowOff>
    </xdr:from>
    <xdr:to>
      <xdr:col>15</xdr:col>
      <xdr:colOff>101600</xdr:colOff>
      <xdr:row>99</xdr:row>
      <xdr:rowOff>84582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95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75709</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73428" y="1704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170216</xdr:rowOff>
    </xdr:from>
    <xdr:to>
      <xdr:col>10</xdr:col>
      <xdr:colOff>165100</xdr:colOff>
      <xdr:row>99</xdr:row>
      <xdr:rowOff>100366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9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91493</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84428" y="1706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160093</xdr:rowOff>
    </xdr:from>
    <xdr:to>
      <xdr:col>6</xdr:col>
      <xdr:colOff>38100</xdr:colOff>
      <xdr:row>99</xdr:row>
      <xdr:rowOff>90243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96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81370</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95428" y="1705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補助費等グラフ枠">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4963</xdr:rowOff>
    </xdr:from>
    <xdr:to>
      <xdr:col>54</xdr:col>
      <xdr:colOff>189865</xdr:colOff>
      <xdr:row>38</xdr:row>
      <xdr:rowOff>66319</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flipV="1">
          <a:off x="10475595" y="5319913"/>
          <a:ext cx="1270" cy="1261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70146</xdr:rowOff>
    </xdr:from>
    <xdr:ext cx="599010" cy="259045"/>
    <xdr:sp macro="" textlink="">
      <xdr:nvSpPr>
        <xdr:cNvPr id="277" name="補助費等最小値テキスト">
          <a:extLst>
            <a:ext uri="{FF2B5EF4-FFF2-40B4-BE49-F238E27FC236}">
              <a16:creationId xmlns:a16="http://schemas.microsoft.com/office/drawing/2014/main" id="{00000000-0008-0000-0600-000015010000}"/>
            </a:ext>
          </a:extLst>
        </xdr:cNvPr>
        <xdr:cNvSpPr txBox="1"/>
      </xdr:nvSpPr>
      <xdr:spPr>
        <a:xfrm>
          <a:off x="10528300" y="658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66319</xdr:rowOff>
    </xdr:from>
    <xdr:to>
      <xdr:col>55</xdr:col>
      <xdr:colOff>88900</xdr:colOff>
      <xdr:row>38</xdr:row>
      <xdr:rowOff>66319</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10388600" y="658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123090</xdr:rowOff>
    </xdr:from>
    <xdr:ext cx="599010" cy="259045"/>
    <xdr:sp macro="" textlink="">
      <xdr:nvSpPr>
        <xdr:cNvPr id="279" name="補助費等最大値テキスト">
          <a:extLst>
            <a:ext uri="{FF2B5EF4-FFF2-40B4-BE49-F238E27FC236}">
              <a16:creationId xmlns:a16="http://schemas.microsoft.com/office/drawing/2014/main" id="{00000000-0008-0000-0600-000017010000}"/>
            </a:ext>
          </a:extLst>
        </xdr:cNvPr>
        <xdr:cNvSpPr txBox="1"/>
      </xdr:nvSpPr>
      <xdr:spPr>
        <a:xfrm>
          <a:off x="10528300" y="509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4963</xdr:rowOff>
    </xdr:from>
    <xdr:to>
      <xdr:col>55</xdr:col>
      <xdr:colOff>88900</xdr:colOff>
      <xdr:row>31</xdr:row>
      <xdr:rowOff>4963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531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100198</xdr:rowOff>
    </xdr:from>
    <xdr:to>
      <xdr:col>55</xdr:col>
      <xdr:colOff>0</xdr:colOff>
      <xdr:row>34</xdr:row>
      <xdr:rowOff>121595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9639300" y="5929498"/>
          <a:ext cx="8382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82277</xdr:rowOff>
    </xdr:from>
    <xdr:ext cx="599010" cy="259045"/>
    <xdr:sp macro="" textlink="">
      <xdr:nvSpPr>
        <xdr:cNvPr id="282" name="補助費等平均値テキスト">
          <a:extLst>
            <a:ext uri="{FF2B5EF4-FFF2-40B4-BE49-F238E27FC236}">
              <a16:creationId xmlns:a16="http://schemas.microsoft.com/office/drawing/2014/main" id="{00000000-0008-0000-0600-00001A010000}"/>
            </a:ext>
          </a:extLst>
        </xdr:cNvPr>
        <xdr:cNvSpPr txBox="1"/>
      </xdr:nvSpPr>
      <xdr:spPr>
        <a:xfrm>
          <a:off x="10528300" y="6083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103850</xdr:rowOff>
    </xdr:from>
    <xdr:to>
      <xdr:col>55</xdr:col>
      <xdr:colOff>50800</xdr:colOff>
      <xdr:row>36</xdr:row>
      <xdr:rowOff>34000</xdr:rowOff>
    </xdr:to>
    <xdr:sp macro="" textlink="">
      <xdr:nvSpPr>
        <xdr:cNvPr id="283" name="フローチャート: 判断 282">
          <a:extLst>
            <a:ext uri="{FF2B5EF4-FFF2-40B4-BE49-F238E27FC236}">
              <a16:creationId xmlns:a16="http://schemas.microsoft.com/office/drawing/2014/main" id="{00000000-0008-0000-0600-00001B010000}"/>
            </a:ext>
          </a:extLst>
        </xdr:cNvPr>
        <xdr:cNvSpPr/>
      </xdr:nvSpPr>
      <xdr:spPr>
        <a:xfrm>
          <a:off x="10426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38202</xdr:rowOff>
    </xdr:from>
    <xdr:to>
      <xdr:col>50</xdr:col>
      <xdr:colOff>114300</xdr:colOff>
      <xdr:row>34</xdr:row>
      <xdr:rowOff>121595</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8750300" y="5696052"/>
          <a:ext cx="889000" cy="25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27224</xdr:rowOff>
    </xdr:from>
    <xdr:to>
      <xdr:col>50</xdr:col>
      <xdr:colOff>165100</xdr:colOff>
      <xdr:row>36</xdr:row>
      <xdr:rowOff>128824</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9588500" y="619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119951</xdr:rowOff>
    </xdr:from>
    <xdr:ext cx="599010"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9327095" y="629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38202</xdr:rowOff>
    </xdr:from>
    <xdr:to>
      <xdr:col>45</xdr:col>
      <xdr:colOff>177800</xdr:colOff>
      <xdr:row>33</xdr:row>
      <xdr:rowOff>91374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7861300" y="5696052"/>
          <a:ext cx="889000" cy="5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122779</xdr:rowOff>
    </xdr:from>
    <xdr:to>
      <xdr:col>46</xdr:col>
      <xdr:colOff>38100</xdr:colOff>
      <xdr:row>35</xdr:row>
      <xdr:rowOff>52929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8699500" y="595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44056</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8450795" y="604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71120</xdr:rowOff>
    </xdr:from>
    <xdr:to>
      <xdr:col>41</xdr:col>
      <xdr:colOff>50800</xdr:colOff>
      <xdr:row>33</xdr:row>
      <xdr:rowOff>91374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972300" y="5728970"/>
          <a:ext cx="8890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103073</xdr:rowOff>
    </xdr:from>
    <xdr:to>
      <xdr:col>41</xdr:col>
      <xdr:colOff>101600</xdr:colOff>
      <xdr:row>35</xdr:row>
      <xdr:rowOff>33223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7810500" y="593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24350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7561795" y="602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27864</xdr:rowOff>
    </xdr:from>
    <xdr:to>
      <xdr:col>36</xdr:col>
      <xdr:colOff>165100</xdr:colOff>
      <xdr:row>31</xdr:row>
      <xdr:rowOff>129464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6921500" y="53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145991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6672795" y="511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49398</xdr:rowOff>
    </xdr:from>
    <xdr:to>
      <xdr:col>55</xdr:col>
      <xdr:colOff>50800</xdr:colOff>
      <xdr:row>34</xdr:row>
      <xdr:rowOff>150998</xdr:rowOff>
    </xdr:to>
    <xdr:sp macro="" textlink="">
      <xdr:nvSpPr>
        <xdr:cNvPr id="300" name="楕円 299">
          <a:extLst>
            <a:ext uri="{FF2B5EF4-FFF2-40B4-BE49-F238E27FC236}">
              <a16:creationId xmlns:a16="http://schemas.microsoft.com/office/drawing/2014/main" id="{00000000-0008-0000-0600-00002C010000}"/>
            </a:ext>
          </a:extLst>
        </xdr:cNvPr>
        <xdr:cNvSpPr/>
      </xdr:nvSpPr>
      <xdr:spPr>
        <a:xfrm>
          <a:off x="10426700" y="587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72275</xdr:rowOff>
    </xdr:from>
    <xdr:ext cx="599010" cy="259045"/>
    <xdr:sp macro="" textlink="">
      <xdr:nvSpPr>
        <xdr:cNvPr id="301" name="補助費等該当値テキスト">
          <a:extLst>
            <a:ext uri="{FF2B5EF4-FFF2-40B4-BE49-F238E27FC236}">
              <a16:creationId xmlns:a16="http://schemas.microsoft.com/office/drawing/2014/main" id="{00000000-0008-0000-0600-00002D010000}"/>
            </a:ext>
          </a:extLst>
        </xdr:cNvPr>
        <xdr:cNvSpPr txBox="1"/>
      </xdr:nvSpPr>
      <xdr:spPr>
        <a:xfrm>
          <a:off x="10528300" y="57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70795</xdr:rowOff>
    </xdr:from>
    <xdr:to>
      <xdr:col>50</xdr:col>
      <xdr:colOff>165100</xdr:colOff>
      <xdr:row>35</xdr:row>
      <xdr:rowOff>945</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9588500" y="590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17472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27095" y="567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158852</xdr:rowOff>
    </xdr:from>
    <xdr:to>
      <xdr:col>46</xdr:col>
      <xdr:colOff>38100</xdr:colOff>
      <xdr:row>33</xdr:row>
      <xdr:rowOff>89002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8699500" y="564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105529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5420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40574</xdr:rowOff>
    </xdr:from>
    <xdr:to>
      <xdr:col>41</xdr:col>
      <xdr:colOff>101600</xdr:colOff>
      <xdr:row>33</xdr:row>
      <xdr:rowOff>142174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7810500" y="56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158701</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547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20320</xdr:rowOff>
    </xdr:from>
    <xdr:to>
      <xdr:col>36</xdr:col>
      <xdr:colOff>165100</xdr:colOff>
      <xdr:row>33</xdr:row>
      <xdr:rowOff>121920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6921500" y="56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113047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577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6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6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145415</xdr:rowOff>
    </xdr:from>
    <xdr:to>
      <xdr:col>54</xdr:col>
      <xdr:colOff>189865</xdr:colOff>
      <xdr:row>58</xdr:row>
      <xdr:rowOff>140481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546465"/>
          <a:ext cx="1270" cy="153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144308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8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140481</xdr:rowOff>
    </xdr:from>
    <xdr:to>
      <xdr:col>55</xdr:col>
      <xdr:colOff>88900</xdr:colOff>
      <xdr:row>58</xdr:row>
      <xdr:rowOff>140481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8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92092</xdr:rowOff>
    </xdr:from>
    <xdr:ext cx="599010"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32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145415</xdr:rowOff>
    </xdr:from>
    <xdr:to>
      <xdr:col>55</xdr:col>
      <xdr:colOff>88900</xdr:colOff>
      <xdr:row>49</xdr:row>
      <xdr:rowOff>145415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546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86169</xdr:rowOff>
    </xdr:from>
    <xdr:to>
      <xdr:col>55</xdr:col>
      <xdr:colOff>0</xdr:colOff>
      <xdr:row>54</xdr:row>
      <xdr:rowOff>112230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9173019"/>
          <a:ext cx="838200" cy="19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56335</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4860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77908</xdr:rowOff>
    </xdr:from>
    <xdr:to>
      <xdr:col>55</xdr:col>
      <xdr:colOff>50800</xdr:colOff>
      <xdr:row>56</xdr:row>
      <xdr:rowOff>8058</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112230</xdr:rowOff>
    </xdr:from>
    <xdr:to>
      <xdr:col>50</xdr:col>
      <xdr:colOff>114300</xdr:colOff>
      <xdr:row>55</xdr:row>
      <xdr:rowOff>37192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9370530"/>
          <a:ext cx="889000" cy="9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20606</xdr:rowOff>
    </xdr:from>
    <xdr:to>
      <xdr:col>50</xdr:col>
      <xdr:colOff>165100</xdr:colOff>
      <xdr:row>56</xdr:row>
      <xdr:rowOff>122206</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113333</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27095" y="971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37192</xdr:rowOff>
    </xdr:from>
    <xdr:to>
      <xdr:col>45</xdr:col>
      <xdr:colOff>177800</xdr:colOff>
      <xdr:row>56</xdr:row>
      <xdr:rowOff>12732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9466942"/>
          <a:ext cx="889000" cy="1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141783</xdr:rowOff>
    </xdr:from>
    <xdr:to>
      <xdr:col>46</xdr:col>
      <xdr:colOff>38100</xdr:colOff>
      <xdr:row>56</xdr:row>
      <xdr:rowOff>71933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63060</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66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12732</xdr:rowOff>
    </xdr:from>
    <xdr:to>
      <xdr:col>41</xdr:col>
      <xdr:colOff>50800</xdr:colOff>
      <xdr:row>56</xdr:row>
      <xdr:rowOff>170008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613932"/>
          <a:ext cx="889000" cy="15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94024</xdr:rowOff>
    </xdr:from>
    <xdr:to>
      <xdr:col>41</xdr:col>
      <xdr:colOff>101600</xdr:colOff>
      <xdr:row>57</xdr:row>
      <xdr:rowOff>24174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15301</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78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100749</xdr:rowOff>
    </xdr:from>
    <xdr:to>
      <xdr:col>36</xdr:col>
      <xdr:colOff>165100</xdr:colOff>
      <xdr:row>55</xdr:row>
      <xdr:rowOff>30899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3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47426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913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35369</xdr:rowOff>
    </xdr:from>
    <xdr:to>
      <xdr:col>55</xdr:col>
      <xdr:colOff>50800</xdr:colOff>
      <xdr:row>53</xdr:row>
      <xdr:rowOff>136969</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1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58246</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897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61430</xdr:rowOff>
    </xdr:from>
    <xdr:to>
      <xdr:col>50</xdr:col>
      <xdr:colOff>165100</xdr:colOff>
      <xdr:row>54</xdr:row>
      <xdr:rowOff>163030</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31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53</xdr:row>
      <xdr:rowOff>8107</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27095" y="909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157842</xdr:rowOff>
    </xdr:from>
    <xdr:to>
      <xdr:col>46</xdr:col>
      <xdr:colOff>38100</xdr:colOff>
      <xdr:row>55</xdr:row>
      <xdr:rowOff>87992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4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104519</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191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133382</xdr:rowOff>
    </xdr:from>
    <xdr:to>
      <xdr:col>41</xdr:col>
      <xdr:colOff>101600</xdr:colOff>
      <xdr:row>56</xdr:row>
      <xdr:rowOff>63532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5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80059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33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119208</xdr:rowOff>
    </xdr:from>
    <xdr:to>
      <xdr:col>36</xdr:col>
      <xdr:colOff>165100</xdr:colOff>
      <xdr:row>57</xdr:row>
      <xdr:rowOff>49358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72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40485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81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6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a:extLst>
            <a:ext uri="{FF2B5EF4-FFF2-40B4-BE49-F238E27FC236}">
              <a16:creationId xmlns:a16="http://schemas.microsoft.com/office/drawing/2014/main" id="{00000000-0008-0000-0600-00007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普通建設事業費 （ うち新規整備　）グラフ枠">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103032</xdr:rowOff>
    </xdr:from>
    <xdr:to>
      <xdr:col>54</xdr:col>
      <xdr:colOff>189865</xdr:colOff>
      <xdr:row>77</xdr:row>
      <xdr:rowOff>120841</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flipV="1">
          <a:off x="10475595" y="12104532"/>
          <a:ext cx="1270" cy="121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124668</xdr:rowOff>
    </xdr:from>
    <xdr:ext cx="469744" cy="259045"/>
    <xdr:sp macro="" textlink="">
      <xdr:nvSpPr>
        <xdr:cNvPr id="386" name="普通建設事業費 （ うち新規整備　）最小値テキスト">
          <a:extLst>
            <a:ext uri="{FF2B5EF4-FFF2-40B4-BE49-F238E27FC236}">
              <a16:creationId xmlns:a16="http://schemas.microsoft.com/office/drawing/2014/main" id="{00000000-0008-0000-0600-000082010000}"/>
            </a:ext>
          </a:extLst>
        </xdr:cNvPr>
        <xdr:cNvSpPr txBox="1"/>
      </xdr:nvSpPr>
      <xdr:spPr>
        <a:xfrm>
          <a:off x="10528300" y="133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120841</xdr:rowOff>
    </xdr:from>
    <xdr:to>
      <xdr:col>55</xdr:col>
      <xdr:colOff>88900</xdr:colOff>
      <xdr:row>77</xdr:row>
      <xdr:rowOff>120841</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10388600" y="13322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49709</xdr:rowOff>
    </xdr:from>
    <xdr:ext cx="534377" cy="259045"/>
    <xdr:sp macro="" textlink="">
      <xdr:nvSpPr>
        <xdr:cNvPr id="388" name="普通建設事業費 （ うち新規整備　）最大値テキスト">
          <a:extLst>
            <a:ext uri="{FF2B5EF4-FFF2-40B4-BE49-F238E27FC236}">
              <a16:creationId xmlns:a16="http://schemas.microsoft.com/office/drawing/2014/main" id="{00000000-0008-0000-0600-000084010000}"/>
            </a:ext>
          </a:extLst>
        </xdr:cNvPr>
        <xdr:cNvSpPr txBox="1"/>
      </xdr:nvSpPr>
      <xdr:spPr>
        <a:xfrm>
          <a:off x="10528300" y="1187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103032</xdr:rowOff>
    </xdr:from>
    <xdr:to>
      <xdr:col>55</xdr:col>
      <xdr:colOff>88900</xdr:colOff>
      <xdr:row>70</xdr:row>
      <xdr:rowOff>103032</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210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103032</xdr:rowOff>
    </xdr:from>
    <xdr:to>
      <xdr:col>55</xdr:col>
      <xdr:colOff>0</xdr:colOff>
      <xdr:row>70</xdr:row>
      <xdr:rowOff>155611</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9639300" y="12104532"/>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113802</xdr:rowOff>
    </xdr:from>
    <xdr:ext cx="534377" cy="259045"/>
    <xdr:sp macro="" textlink="">
      <xdr:nvSpPr>
        <xdr:cNvPr id="391" name="普通建設事業費 （ うち新規整備　）平均値テキスト">
          <a:extLst>
            <a:ext uri="{FF2B5EF4-FFF2-40B4-BE49-F238E27FC236}">
              <a16:creationId xmlns:a16="http://schemas.microsoft.com/office/drawing/2014/main" id="{00000000-0008-0000-0600-000087010000}"/>
            </a:ext>
          </a:extLst>
        </xdr:cNvPr>
        <xdr:cNvSpPr txBox="1"/>
      </xdr:nvSpPr>
      <xdr:spPr>
        <a:xfrm>
          <a:off x="10528300" y="12629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135375</xdr:rowOff>
    </xdr:from>
    <xdr:to>
      <xdr:col>55</xdr:col>
      <xdr:colOff>50800</xdr:colOff>
      <xdr:row>74</xdr:row>
      <xdr:rowOff>65525</xdr:rowOff>
    </xdr:to>
    <xdr:sp macro="" textlink="">
      <xdr:nvSpPr>
        <xdr:cNvPr id="392" name="フローチャート: 判断 391">
          <a:extLst>
            <a:ext uri="{FF2B5EF4-FFF2-40B4-BE49-F238E27FC236}">
              <a16:creationId xmlns:a16="http://schemas.microsoft.com/office/drawing/2014/main" id="{00000000-0008-0000-0600-000088010000}"/>
            </a:ext>
          </a:extLst>
        </xdr:cNvPr>
        <xdr:cNvSpPr/>
      </xdr:nvSpPr>
      <xdr:spPr>
        <a:xfrm>
          <a:off x="10426700" y="1265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155611</xdr:rowOff>
    </xdr:from>
    <xdr:to>
      <xdr:col>50</xdr:col>
      <xdr:colOff>114300</xdr:colOff>
      <xdr:row>71</xdr:row>
      <xdr:rowOff>39391</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8750300" y="12157111"/>
          <a:ext cx="889000" cy="5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17576</xdr:rowOff>
    </xdr:from>
    <xdr:to>
      <xdr:col>50</xdr:col>
      <xdr:colOff>165100</xdr:colOff>
      <xdr:row>74</xdr:row>
      <xdr:rowOff>119176</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9588500" y="127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110303</xdr:rowOff>
    </xdr:from>
    <xdr:ext cx="534377"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9359411" y="127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39391</xdr:rowOff>
    </xdr:from>
    <xdr:to>
      <xdr:col>45</xdr:col>
      <xdr:colOff>177800</xdr:colOff>
      <xdr:row>71</xdr:row>
      <xdr:rowOff>145004</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7861300" y="12212341"/>
          <a:ext cx="8890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17531</xdr:rowOff>
    </xdr:from>
    <xdr:to>
      <xdr:col>46</xdr:col>
      <xdr:colOff>38100</xdr:colOff>
      <xdr:row>74</xdr:row>
      <xdr:rowOff>119131</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8699500" y="127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110258</xdr:rowOff>
    </xdr:from>
    <xdr:ext cx="534377"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8483111" y="1279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145004</xdr:rowOff>
    </xdr:from>
    <xdr:to>
      <xdr:col>41</xdr:col>
      <xdr:colOff>50800</xdr:colOff>
      <xdr:row>72</xdr:row>
      <xdr:rowOff>30178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6972300" y="12317954"/>
          <a:ext cx="889000" cy="5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79596</xdr:rowOff>
    </xdr:from>
    <xdr:to>
      <xdr:col>41</xdr:col>
      <xdr:colOff>101600</xdr:colOff>
      <xdr:row>74</xdr:row>
      <xdr:rowOff>9746</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78105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873</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7594111" y="126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110297</xdr:rowOff>
    </xdr:from>
    <xdr:to>
      <xdr:col>36</xdr:col>
      <xdr:colOff>165100</xdr:colOff>
      <xdr:row>71</xdr:row>
      <xdr:rowOff>40447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6921500" y="12111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56974</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705111" y="118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52232</xdr:rowOff>
    </xdr:from>
    <xdr:to>
      <xdr:col>55</xdr:col>
      <xdr:colOff>50800</xdr:colOff>
      <xdr:row>70</xdr:row>
      <xdr:rowOff>153832</xdr:rowOff>
    </xdr:to>
    <xdr:sp macro="" textlink="">
      <xdr:nvSpPr>
        <xdr:cNvPr id="409" name="楕円 408">
          <a:extLst>
            <a:ext uri="{FF2B5EF4-FFF2-40B4-BE49-F238E27FC236}">
              <a16:creationId xmlns:a16="http://schemas.microsoft.com/office/drawing/2014/main" id="{00000000-0008-0000-0600-000099010000}"/>
            </a:ext>
          </a:extLst>
        </xdr:cNvPr>
        <xdr:cNvSpPr/>
      </xdr:nvSpPr>
      <xdr:spPr>
        <a:xfrm>
          <a:off x="10426700" y="1205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5259</xdr:rowOff>
    </xdr:from>
    <xdr:ext cx="534377" cy="259045"/>
    <xdr:sp macro="" textlink="">
      <xdr:nvSpPr>
        <xdr:cNvPr id="410" name="普通建設事業費 （ うち新規整備　）該当値テキスト">
          <a:extLst>
            <a:ext uri="{FF2B5EF4-FFF2-40B4-BE49-F238E27FC236}">
              <a16:creationId xmlns:a16="http://schemas.microsoft.com/office/drawing/2014/main" id="{00000000-0008-0000-0600-00009A010000}"/>
            </a:ext>
          </a:extLst>
        </xdr:cNvPr>
        <xdr:cNvSpPr txBox="1"/>
      </xdr:nvSpPr>
      <xdr:spPr>
        <a:xfrm>
          <a:off x="10528300" y="1200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104811</xdr:rowOff>
    </xdr:from>
    <xdr:to>
      <xdr:col>50</xdr:col>
      <xdr:colOff>165100</xdr:colOff>
      <xdr:row>71</xdr:row>
      <xdr:rowOff>34961</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9588500" y="1210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69</xdr:row>
      <xdr:rowOff>51488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59411" y="1188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160041</xdr:rowOff>
    </xdr:from>
    <xdr:to>
      <xdr:col>46</xdr:col>
      <xdr:colOff>38100</xdr:colOff>
      <xdr:row>71</xdr:row>
      <xdr:rowOff>90191</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8699500" y="1216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106718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19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94204</xdr:rowOff>
    </xdr:from>
    <xdr:to>
      <xdr:col>41</xdr:col>
      <xdr:colOff>101600</xdr:colOff>
      <xdr:row>72</xdr:row>
      <xdr:rowOff>24354</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7810500" y="1226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40881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04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150828</xdr:rowOff>
    </xdr:from>
    <xdr:to>
      <xdr:col>36</xdr:col>
      <xdr:colOff>165100</xdr:colOff>
      <xdr:row>72</xdr:row>
      <xdr:rowOff>80978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6921500" y="1232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72105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4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a:extLst>
            <a:ext uri="{FF2B5EF4-FFF2-40B4-BE49-F238E27FC236}">
              <a16:creationId xmlns:a16="http://schemas.microsoft.com/office/drawing/2014/main" id="{00000000-0008-0000-06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28" name="直線コネクタ 427">
          <a:extLst>
            <a:ext uri="{FF2B5EF4-FFF2-40B4-BE49-F238E27FC236}">
              <a16:creationId xmlns:a16="http://schemas.microsoft.com/office/drawing/2014/main" id="{00000000-0008-0000-0600-0000A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8" name="普通建設事業費 （ うち更新整備　）グラフ枠">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85499</xdr:rowOff>
    </xdr:from>
    <xdr:to>
      <xdr:col>54</xdr:col>
      <xdr:colOff>189865</xdr:colOff>
      <xdr:row>98</xdr:row>
      <xdr:rowOff>161280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flipV="1">
          <a:off x="10475595" y="15515999"/>
          <a:ext cx="1270" cy="1447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165107</xdr:rowOff>
    </xdr:from>
    <xdr:ext cx="534377" cy="259045"/>
    <xdr:sp macro="" textlink="">
      <xdr:nvSpPr>
        <xdr:cNvPr id="440" name="普通建設事業費 （ うち更新整備　）最小値テキスト">
          <a:extLst>
            <a:ext uri="{FF2B5EF4-FFF2-40B4-BE49-F238E27FC236}">
              <a16:creationId xmlns:a16="http://schemas.microsoft.com/office/drawing/2014/main" id="{00000000-0008-0000-0600-0000B8010000}"/>
            </a:ext>
          </a:extLst>
        </xdr:cNvPr>
        <xdr:cNvSpPr txBox="1"/>
      </xdr:nvSpPr>
      <xdr:spPr>
        <a:xfrm>
          <a:off x="10528300" y="169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161280</xdr:rowOff>
    </xdr:from>
    <xdr:to>
      <xdr:col>55</xdr:col>
      <xdr:colOff>88900</xdr:colOff>
      <xdr:row>98</xdr:row>
      <xdr:rowOff>161280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10388600" y="169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32176</xdr:rowOff>
    </xdr:from>
    <xdr:ext cx="534377" cy="259045"/>
    <xdr:sp macro="" textlink="">
      <xdr:nvSpPr>
        <xdr:cNvPr id="442" name="普通建設事業費 （ うち更新整備　）最大値テキスト">
          <a:extLst>
            <a:ext uri="{FF2B5EF4-FFF2-40B4-BE49-F238E27FC236}">
              <a16:creationId xmlns:a16="http://schemas.microsoft.com/office/drawing/2014/main" id="{00000000-0008-0000-0600-0000BA010000}"/>
            </a:ext>
          </a:extLst>
        </xdr:cNvPr>
        <xdr:cNvSpPr txBox="1"/>
      </xdr:nvSpPr>
      <xdr:spPr>
        <a:xfrm>
          <a:off x="10528300" y="1529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85499</xdr:rowOff>
    </xdr:from>
    <xdr:to>
      <xdr:col>55</xdr:col>
      <xdr:colOff>88900</xdr:colOff>
      <xdr:row>90</xdr:row>
      <xdr:rowOff>85499</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10388600" y="1551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78480</xdr:rowOff>
    </xdr:from>
    <xdr:to>
      <xdr:col>55</xdr:col>
      <xdr:colOff>0</xdr:colOff>
      <xdr:row>97</xdr:row>
      <xdr:rowOff>97180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9639300" y="16537680"/>
          <a:ext cx="838200" cy="19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109971</xdr:rowOff>
    </xdr:from>
    <xdr:ext cx="534377" cy="259045"/>
    <xdr:sp macro="" textlink="">
      <xdr:nvSpPr>
        <xdr:cNvPr id="445" name="普通建設事業費 （ うち更新整備　）平均値テキスト">
          <a:extLst>
            <a:ext uri="{FF2B5EF4-FFF2-40B4-BE49-F238E27FC236}">
              <a16:creationId xmlns:a16="http://schemas.microsoft.com/office/drawing/2014/main" id="{00000000-0008-0000-0600-0000BD010000}"/>
            </a:ext>
          </a:extLst>
        </xdr:cNvPr>
        <xdr:cNvSpPr txBox="1"/>
      </xdr:nvSpPr>
      <xdr:spPr>
        <a:xfrm>
          <a:off x="10528300" y="16226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87094</xdr:rowOff>
    </xdr:from>
    <xdr:to>
      <xdr:col>55</xdr:col>
      <xdr:colOff>50800</xdr:colOff>
      <xdr:row>96</xdr:row>
      <xdr:rowOff>17244</xdr:rowOff>
    </xdr:to>
    <xdr:sp macro="" textlink="">
      <xdr:nvSpPr>
        <xdr:cNvPr id="446" name="フローチャート: 判断 445">
          <a:extLst>
            <a:ext uri="{FF2B5EF4-FFF2-40B4-BE49-F238E27FC236}">
              <a16:creationId xmlns:a16="http://schemas.microsoft.com/office/drawing/2014/main" id="{00000000-0008-0000-0600-0000BE010000}"/>
            </a:ext>
          </a:extLst>
        </xdr:cNvPr>
        <xdr:cNvSpPr/>
      </xdr:nvSpPr>
      <xdr:spPr>
        <a:xfrm>
          <a:off x="10426700" y="163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97180</xdr:rowOff>
    </xdr:from>
    <xdr:to>
      <xdr:col>50</xdr:col>
      <xdr:colOff>114300</xdr:colOff>
      <xdr:row>97</xdr:row>
      <xdr:rowOff>104107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8750300" y="16727830"/>
          <a:ext cx="889000" cy="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130460</xdr:rowOff>
    </xdr:from>
    <xdr:to>
      <xdr:col>50</xdr:col>
      <xdr:colOff>165100</xdr:colOff>
      <xdr:row>96</xdr:row>
      <xdr:rowOff>60610</xdr:rowOff>
    </xdr:to>
    <xdr:sp macro="" textlink="">
      <xdr:nvSpPr>
        <xdr:cNvPr id="448" name="フローチャート: 判断 447">
          <a:extLst>
            <a:ext uri="{FF2B5EF4-FFF2-40B4-BE49-F238E27FC236}">
              <a16:creationId xmlns:a16="http://schemas.microsoft.com/office/drawing/2014/main" id="{00000000-0008-0000-0600-0000C0010000}"/>
            </a:ext>
          </a:extLst>
        </xdr:cNvPr>
        <xdr:cNvSpPr/>
      </xdr:nvSpPr>
      <xdr:spPr>
        <a:xfrm>
          <a:off x="9588500" y="1641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77137</xdr:rowOff>
    </xdr:from>
    <xdr:ext cx="534377"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9359411" y="1619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104107</xdr:rowOff>
    </xdr:from>
    <xdr:to>
      <xdr:col>45</xdr:col>
      <xdr:colOff>177800</xdr:colOff>
      <xdr:row>97</xdr:row>
      <xdr:rowOff>127242</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7861300" y="16734757"/>
          <a:ext cx="889000" cy="2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123351</xdr:rowOff>
    </xdr:from>
    <xdr:to>
      <xdr:col>46</xdr:col>
      <xdr:colOff>38100</xdr:colOff>
      <xdr:row>96</xdr:row>
      <xdr:rowOff>53501</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8699500" y="1641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70028</xdr:rowOff>
    </xdr:from>
    <xdr:ext cx="534377"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8483111" y="1618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127242</xdr:rowOff>
    </xdr:from>
    <xdr:to>
      <xdr:col>41</xdr:col>
      <xdr:colOff>50800</xdr:colOff>
      <xdr:row>98</xdr:row>
      <xdr:rowOff>34201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6972300" y="16757892"/>
          <a:ext cx="889000" cy="7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7221</xdr:rowOff>
    </xdr:from>
    <xdr:to>
      <xdr:col>41</xdr:col>
      <xdr:colOff>101600</xdr:colOff>
      <xdr:row>97</xdr:row>
      <xdr:rowOff>108821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7810500" y="1663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125348</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7594111" y="1641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111142</xdr:rowOff>
    </xdr:from>
    <xdr:to>
      <xdr:col>36</xdr:col>
      <xdr:colOff>165100</xdr:colOff>
      <xdr:row>98</xdr:row>
      <xdr:rowOff>41292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6921500" y="1674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57819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705111" y="1651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27680</xdr:rowOff>
    </xdr:from>
    <xdr:to>
      <xdr:col>55</xdr:col>
      <xdr:colOff>50800</xdr:colOff>
      <xdr:row>96</xdr:row>
      <xdr:rowOff>129280</xdr:rowOff>
    </xdr:to>
    <xdr:sp macro="" textlink="">
      <xdr:nvSpPr>
        <xdr:cNvPr id="463" name="楕円 462">
          <a:extLst>
            <a:ext uri="{FF2B5EF4-FFF2-40B4-BE49-F238E27FC236}">
              <a16:creationId xmlns:a16="http://schemas.microsoft.com/office/drawing/2014/main" id="{00000000-0008-0000-0600-0000CF010000}"/>
            </a:ext>
          </a:extLst>
        </xdr:cNvPr>
        <xdr:cNvSpPr/>
      </xdr:nvSpPr>
      <xdr:spPr>
        <a:xfrm>
          <a:off x="10426700" y="164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6107</xdr:rowOff>
    </xdr:from>
    <xdr:ext cx="534377" cy="259045"/>
    <xdr:sp macro="" textlink="">
      <xdr:nvSpPr>
        <xdr:cNvPr id="464" name="普通建設事業費 （ うち更新整備　）該当値テキスト">
          <a:extLst>
            <a:ext uri="{FF2B5EF4-FFF2-40B4-BE49-F238E27FC236}">
              <a16:creationId xmlns:a16="http://schemas.microsoft.com/office/drawing/2014/main" id="{00000000-0008-0000-0600-0000D0010000}"/>
            </a:ext>
          </a:extLst>
        </xdr:cNvPr>
        <xdr:cNvSpPr txBox="1"/>
      </xdr:nvSpPr>
      <xdr:spPr>
        <a:xfrm>
          <a:off x="10528300" y="1646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46380</xdr:rowOff>
    </xdr:from>
    <xdr:to>
      <xdr:col>50</xdr:col>
      <xdr:colOff>165100</xdr:colOff>
      <xdr:row>97</xdr:row>
      <xdr:rowOff>147980</xdr:rowOff>
    </xdr:to>
    <xdr:sp macro="" textlink="">
      <xdr:nvSpPr>
        <xdr:cNvPr id="465" name="楕円 464">
          <a:extLst>
            <a:ext uri="{FF2B5EF4-FFF2-40B4-BE49-F238E27FC236}">
              <a16:creationId xmlns:a16="http://schemas.microsoft.com/office/drawing/2014/main" id="{00000000-0008-0000-0600-0000D1010000}"/>
            </a:ext>
          </a:extLst>
        </xdr:cNvPr>
        <xdr:cNvSpPr/>
      </xdr:nvSpPr>
      <xdr:spPr>
        <a:xfrm>
          <a:off x="9588500" y="166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139107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59411" y="1676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53307</xdr:rowOff>
    </xdr:from>
    <xdr:to>
      <xdr:col>46</xdr:col>
      <xdr:colOff>38100</xdr:colOff>
      <xdr:row>97</xdr:row>
      <xdr:rowOff>154907</xdr:rowOff>
    </xdr:to>
    <xdr:sp macro="" textlink="">
      <xdr:nvSpPr>
        <xdr:cNvPr id="467" name="楕円 466">
          <a:extLst>
            <a:ext uri="{FF2B5EF4-FFF2-40B4-BE49-F238E27FC236}">
              <a16:creationId xmlns:a16="http://schemas.microsoft.com/office/drawing/2014/main" id="{00000000-0008-0000-0600-0000D3010000}"/>
            </a:ext>
          </a:extLst>
        </xdr:cNvPr>
        <xdr:cNvSpPr/>
      </xdr:nvSpPr>
      <xdr:spPr>
        <a:xfrm>
          <a:off x="8699500" y="1668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146034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7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76442</xdr:rowOff>
    </xdr:from>
    <xdr:to>
      <xdr:col>41</xdr:col>
      <xdr:colOff>101600</xdr:colOff>
      <xdr:row>98</xdr:row>
      <xdr:rowOff>6592</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7810500" y="167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169169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9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154851</xdr:rowOff>
    </xdr:from>
    <xdr:to>
      <xdr:col>36</xdr:col>
      <xdr:colOff>165100</xdr:colOff>
      <xdr:row>98</xdr:row>
      <xdr:rowOff>85001</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6921500" y="1678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76128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7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1" name="災害復旧事業費グラフ枠">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51415</xdr:rowOff>
    </xdr:from>
    <xdr:to>
      <xdr:col>85</xdr:col>
      <xdr:colOff>126364</xdr:colOff>
      <xdr:row>38</xdr:row>
      <xdr:rowOff>136591</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flipV="1">
          <a:off x="16317595" y="5366365"/>
          <a:ext cx="1269" cy="128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140418</xdr:rowOff>
    </xdr:from>
    <xdr:ext cx="378565" cy="259045"/>
    <xdr:sp macro="" textlink="">
      <xdr:nvSpPr>
        <xdr:cNvPr id="493" name="災害復旧事業費最小値テキスト">
          <a:extLst>
            <a:ext uri="{FF2B5EF4-FFF2-40B4-BE49-F238E27FC236}">
              <a16:creationId xmlns:a16="http://schemas.microsoft.com/office/drawing/2014/main" id="{00000000-0008-0000-0600-0000ED010000}"/>
            </a:ext>
          </a:extLst>
        </xdr:cNvPr>
        <xdr:cNvSpPr txBox="1"/>
      </xdr:nvSpPr>
      <xdr:spPr>
        <a:xfrm>
          <a:off x="16370300" y="6655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136591</xdr:rowOff>
    </xdr:from>
    <xdr:to>
      <xdr:col>86</xdr:col>
      <xdr:colOff>25400</xdr:colOff>
      <xdr:row>38</xdr:row>
      <xdr:rowOff>136591</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6230600" y="665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169542</xdr:rowOff>
    </xdr:from>
    <xdr:ext cx="534377" cy="259045"/>
    <xdr:sp macro="" textlink="">
      <xdr:nvSpPr>
        <xdr:cNvPr id="495" name="災害復旧事業費最大値テキスト">
          <a:extLst>
            <a:ext uri="{FF2B5EF4-FFF2-40B4-BE49-F238E27FC236}">
              <a16:creationId xmlns:a16="http://schemas.microsoft.com/office/drawing/2014/main" id="{00000000-0008-0000-0600-0000EF010000}"/>
            </a:ext>
          </a:extLst>
        </xdr:cNvPr>
        <xdr:cNvSpPr txBox="1"/>
      </xdr:nvSpPr>
      <xdr:spPr>
        <a:xfrm>
          <a:off x="16370300" y="5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51415</xdr:rowOff>
    </xdr:from>
    <xdr:to>
      <xdr:col>86</xdr:col>
      <xdr:colOff>25400</xdr:colOff>
      <xdr:row>31</xdr:row>
      <xdr:rowOff>51415</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6230600" y="5366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144204</xdr:rowOff>
    </xdr:from>
    <xdr:to>
      <xdr:col>85</xdr:col>
      <xdr:colOff>127000</xdr:colOff>
      <xdr:row>36</xdr:row>
      <xdr:rowOff>153347</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5481300" y="631640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13126</xdr:rowOff>
    </xdr:from>
    <xdr:ext cx="469744" cy="259045"/>
    <xdr:sp macro="" textlink="">
      <xdr:nvSpPr>
        <xdr:cNvPr id="498" name="災害復旧事業費平均値テキスト">
          <a:extLst>
            <a:ext uri="{FF2B5EF4-FFF2-40B4-BE49-F238E27FC236}">
              <a16:creationId xmlns:a16="http://schemas.microsoft.com/office/drawing/2014/main" id="{00000000-0008-0000-0600-0000F2010000}"/>
            </a:ext>
          </a:extLst>
        </xdr:cNvPr>
        <xdr:cNvSpPr txBox="1"/>
      </xdr:nvSpPr>
      <xdr:spPr>
        <a:xfrm>
          <a:off x="16370300" y="6356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34699</xdr:rowOff>
    </xdr:from>
    <xdr:to>
      <xdr:col>85</xdr:col>
      <xdr:colOff>177800</xdr:colOff>
      <xdr:row>37</xdr:row>
      <xdr:rowOff>136299</xdr:rowOff>
    </xdr:to>
    <xdr:sp macro="" textlink="">
      <xdr:nvSpPr>
        <xdr:cNvPr id="499" name="フローチャート: 判断 498">
          <a:extLst>
            <a:ext uri="{FF2B5EF4-FFF2-40B4-BE49-F238E27FC236}">
              <a16:creationId xmlns:a16="http://schemas.microsoft.com/office/drawing/2014/main" id="{00000000-0008-0000-0600-0000F3010000}"/>
            </a:ext>
          </a:extLst>
        </xdr:cNvPr>
        <xdr:cNvSpPr/>
      </xdr:nvSpPr>
      <xdr:spPr>
        <a:xfrm>
          <a:off x="162687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144204</xdr:rowOff>
    </xdr:from>
    <xdr:to>
      <xdr:col>81</xdr:col>
      <xdr:colOff>50800</xdr:colOff>
      <xdr:row>38</xdr:row>
      <xdr:rowOff>46225</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4592300" y="6316404"/>
          <a:ext cx="889000" cy="24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34310</xdr:rowOff>
    </xdr:from>
    <xdr:to>
      <xdr:col>81</xdr:col>
      <xdr:colOff>101600</xdr:colOff>
      <xdr:row>37</xdr:row>
      <xdr:rowOff>135910</xdr:rowOff>
    </xdr:to>
    <xdr:sp macro="" textlink="">
      <xdr:nvSpPr>
        <xdr:cNvPr id="501" name="フローチャート: 判断 500">
          <a:extLst>
            <a:ext uri="{FF2B5EF4-FFF2-40B4-BE49-F238E27FC236}">
              <a16:creationId xmlns:a16="http://schemas.microsoft.com/office/drawing/2014/main" id="{00000000-0008-0000-0600-0000F5010000}"/>
            </a:ext>
          </a:extLst>
        </xdr:cNvPr>
        <xdr:cNvSpPr/>
      </xdr:nvSpPr>
      <xdr:spPr>
        <a:xfrm>
          <a:off x="15430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127037</xdr:rowOff>
    </xdr:from>
    <xdr:ext cx="469744"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5233728" y="64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46225</xdr:rowOff>
    </xdr:from>
    <xdr:to>
      <xdr:col>76</xdr:col>
      <xdr:colOff>114300</xdr:colOff>
      <xdr:row>38</xdr:row>
      <xdr:rowOff>95329</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3703300" y="6561325"/>
          <a:ext cx="889000" cy="4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53513</xdr:rowOff>
    </xdr:from>
    <xdr:to>
      <xdr:col>76</xdr:col>
      <xdr:colOff>165100</xdr:colOff>
      <xdr:row>37</xdr:row>
      <xdr:rowOff>155113</xdr:rowOff>
    </xdr:to>
    <xdr:sp macro="" textlink="">
      <xdr:nvSpPr>
        <xdr:cNvPr id="504" name="フローチャート: 判断 503">
          <a:extLst>
            <a:ext uri="{FF2B5EF4-FFF2-40B4-BE49-F238E27FC236}">
              <a16:creationId xmlns:a16="http://schemas.microsoft.com/office/drawing/2014/main" id="{00000000-0008-0000-0600-0000F8010000}"/>
            </a:ext>
          </a:extLst>
        </xdr:cNvPr>
        <xdr:cNvSpPr/>
      </xdr:nvSpPr>
      <xdr:spPr>
        <a:xfrm>
          <a:off x="14541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190</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4357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84036</xdr:rowOff>
    </xdr:from>
    <xdr:to>
      <xdr:col>71</xdr:col>
      <xdr:colOff>177800</xdr:colOff>
      <xdr:row>38</xdr:row>
      <xdr:rowOff>95329</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814300" y="6599136"/>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37968</xdr:rowOff>
    </xdr:from>
    <xdr:to>
      <xdr:col>72</xdr:col>
      <xdr:colOff>38100</xdr:colOff>
      <xdr:row>37</xdr:row>
      <xdr:rowOff>139568</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3652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156095</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3468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135969</xdr:rowOff>
    </xdr:from>
    <xdr:to>
      <xdr:col>67</xdr:col>
      <xdr:colOff>101600</xdr:colOff>
      <xdr:row>38</xdr:row>
      <xdr:rowOff>66118</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2763500" y="6479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82646</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579428" y="625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102547</xdr:rowOff>
    </xdr:from>
    <xdr:to>
      <xdr:col>85</xdr:col>
      <xdr:colOff>177800</xdr:colOff>
      <xdr:row>37</xdr:row>
      <xdr:rowOff>32697</xdr:rowOff>
    </xdr:to>
    <xdr:sp macro="" textlink="">
      <xdr:nvSpPr>
        <xdr:cNvPr id="516" name="楕円 515">
          <a:extLst>
            <a:ext uri="{FF2B5EF4-FFF2-40B4-BE49-F238E27FC236}">
              <a16:creationId xmlns:a16="http://schemas.microsoft.com/office/drawing/2014/main" id="{00000000-0008-0000-0600-000004020000}"/>
            </a:ext>
          </a:extLst>
        </xdr:cNvPr>
        <xdr:cNvSpPr/>
      </xdr:nvSpPr>
      <xdr:spPr>
        <a:xfrm>
          <a:off x="16268700" y="627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125424</xdr:rowOff>
    </xdr:from>
    <xdr:ext cx="534377" cy="259045"/>
    <xdr:sp macro="" textlink="">
      <xdr:nvSpPr>
        <xdr:cNvPr id="517" name="災害復旧事業費該当値テキスト">
          <a:extLst>
            <a:ext uri="{FF2B5EF4-FFF2-40B4-BE49-F238E27FC236}">
              <a16:creationId xmlns:a16="http://schemas.microsoft.com/office/drawing/2014/main" id="{00000000-0008-0000-0600-000005020000}"/>
            </a:ext>
          </a:extLst>
        </xdr:cNvPr>
        <xdr:cNvSpPr txBox="1"/>
      </xdr:nvSpPr>
      <xdr:spPr>
        <a:xfrm>
          <a:off x="16370300" y="612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93404</xdr:rowOff>
    </xdr:from>
    <xdr:to>
      <xdr:col>81</xdr:col>
      <xdr:colOff>101600</xdr:colOff>
      <xdr:row>37</xdr:row>
      <xdr:rowOff>23554</xdr:rowOff>
    </xdr:to>
    <xdr:sp macro="" textlink="">
      <xdr:nvSpPr>
        <xdr:cNvPr id="518" name="楕円 517">
          <a:extLst>
            <a:ext uri="{FF2B5EF4-FFF2-40B4-BE49-F238E27FC236}">
              <a16:creationId xmlns:a16="http://schemas.microsoft.com/office/drawing/2014/main" id="{00000000-0008-0000-0600-000006020000}"/>
            </a:ext>
          </a:extLst>
        </xdr:cNvPr>
        <xdr:cNvSpPr/>
      </xdr:nvSpPr>
      <xdr:spPr>
        <a:xfrm>
          <a:off x="15430500" y="626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40081</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01411" y="604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166875</xdr:rowOff>
    </xdr:from>
    <xdr:to>
      <xdr:col>76</xdr:col>
      <xdr:colOff>165100</xdr:colOff>
      <xdr:row>38</xdr:row>
      <xdr:rowOff>97025</xdr:rowOff>
    </xdr:to>
    <xdr:sp macro="" textlink="">
      <xdr:nvSpPr>
        <xdr:cNvPr id="520" name="楕円 519">
          <a:extLst>
            <a:ext uri="{FF2B5EF4-FFF2-40B4-BE49-F238E27FC236}">
              <a16:creationId xmlns:a16="http://schemas.microsoft.com/office/drawing/2014/main" id="{00000000-0008-0000-0600-000008020000}"/>
            </a:ext>
          </a:extLst>
        </xdr:cNvPr>
        <xdr:cNvSpPr/>
      </xdr:nvSpPr>
      <xdr:spPr>
        <a:xfrm>
          <a:off x="14541500" y="651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88152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60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44529</xdr:rowOff>
    </xdr:from>
    <xdr:to>
      <xdr:col>72</xdr:col>
      <xdr:colOff>38100</xdr:colOff>
      <xdr:row>38</xdr:row>
      <xdr:rowOff>146129</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3652500" y="655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137256</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65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33236</xdr:rowOff>
    </xdr:from>
    <xdr:to>
      <xdr:col>67</xdr:col>
      <xdr:colOff>101600</xdr:colOff>
      <xdr:row>38</xdr:row>
      <xdr:rowOff>134836</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2763500" y="65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125963</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64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38" name="失業対策事業費グラフ枠">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0" name="失業対策事業費最小値テキスト">
          <a:extLst>
            <a:ext uri="{FF2B5EF4-FFF2-40B4-BE49-F238E27FC236}">
              <a16:creationId xmlns:a16="http://schemas.microsoft.com/office/drawing/2014/main" id="{00000000-0008-0000-0600-00001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2" name="失業対策事業費最大値テキスト">
          <a:extLst>
            <a:ext uri="{FF2B5EF4-FFF2-40B4-BE49-F238E27FC236}">
              <a16:creationId xmlns:a16="http://schemas.microsoft.com/office/drawing/2014/main" id="{00000000-0008-0000-0600-00001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5" name="失業対策事業費平均値テキスト">
          <a:extLst>
            <a:ext uri="{FF2B5EF4-FFF2-40B4-BE49-F238E27FC236}">
              <a16:creationId xmlns:a16="http://schemas.microsoft.com/office/drawing/2014/main" id="{00000000-0008-0000-0600-00002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6" name="フローチャート: 判断 545">
          <a:extLst>
            <a:ext uri="{FF2B5EF4-FFF2-40B4-BE49-F238E27FC236}">
              <a16:creationId xmlns:a16="http://schemas.microsoft.com/office/drawing/2014/main" id="{00000000-0008-0000-0600-00002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48" name="フローチャート: 判断 547">
          <a:extLst>
            <a:ext uri="{FF2B5EF4-FFF2-40B4-BE49-F238E27FC236}">
              <a16:creationId xmlns:a16="http://schemas.microsoft.com/office/drawing/2014/main" id="{00000000-0008-0000-0600-00002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1" name="フローチャート: 判断 550">
          <a:extLst>
            <a:ext uri="{FF2B5EF4-FFF2-40B4-BE49-F238E27FC236}">
              <a16:creationId xmlns:a16="http://schemas.microsoft.com/office/drawing/2014/main" id="{00000000-0008-0000-0600-00002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楕円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4" name="失業対策事業費該当値テキスト">
          <a:extLst>
            <a:ext uri="{FF2B5EF4-FFF2-40B4-BE49-F238E27FC236}">
              <a16:creationId xmlns:a16="http://schemas.microsoft.com/office/drawing/2014/main" id="{00000000-0008-0000-0600-00003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5" name="楕円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67" name="楕円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2" name="公債費グラフ枠">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11067</xdr:rowOff>
    </xdr:from>
    <xdr:to>
      <xdr:col>85</xdr:col>
      <xdr:colOff>126364</xdr:colOff>
      <xdr:row>78</xdr:row>
      <xdr:rowOff>14633</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flipV="1">
          <a:off x="16317595" y="12184017"/>
          <a:ext cx="1269" cy="1203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18460</xdr:rowOff>
    </xdr:from>
    <xdr:ext cx="534377" cy="259045"/>
    <xdr:sp macro="" textlink="">
      <xdr:nvSpPr>
        <xdr:cNvPr id="594" name="公債費最小値テキスト">
          <a:extLst>
            <a:ext uri="{FF2B5EF4-FFF2-40B4-BE49-F238E27FC236}">
              <a16:creationId xmlns:a16="http://schemas.microsoft.com/office/drawing/2014/main" id="{00000000-0008-0000-0600-000052020000}"/>
            </a:ext>
          </a:extLst>
        </xdr:cNvPr>
        <xdr:cNvSpPr txBox="1"/>
      </xdr:nvSpPr>
      <xdr:spPr>
        <a:xfrm>
          <a:off x="16370300" y="1339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14633</xdr:rowOff>
    </xdr:from>
    <xdr:to>
      <xdr:col>86</xdr:col>
      <xdr:colOff>25400</xdr:colOff>
      <xdr:row>78</xdr:row>
      <xdr:rowOff>14633</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6230600" y="1338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129194</xdr:rowOff>
    </xdr:from>
    <xdr:ext cx="534377" cy="259045"/>
    <xdr:sp macro="" textlink="">
      <xdr:nvSpPr>
        <xdr:cNvPr id="596" name="公債費最大値テキスト">
          <a:extLst>
            <a:ext uri="{FF2B5EF4-FFF2-40B4-BE49-F238E27FC236}">
              <a16:creationId xmlns:a16="http://schemas.microsoft.com/office/drawing/2014/main" id="{00000000-0008-0000-0600-000054020000}"/>
            </a:ext>
          </a:extLst>
        </xdr:cNvPr>
        <xdr:cNvSpPr txBox="1"/>
      </xdr:nvSpPr>
      <xdr:spPr>
        <a:xfrm>
          <a:off x="16370300" y="1195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11067</xdr:rowOff>
    </xdr:from>
    <xdr:to>
      <xdr:col>86</xdr:col>
      <xdr:colOff>25400</xdr:colOff>
      <xdr:row>71</xdr:row>
      <xdr:rowOff>11067</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6230600" y="1218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97317</xdr:rowOff>
    </xdr:from>
    <xdr:to>
      <xdr:col>85</xdr:col>
      <xdr:colOff>127000</xdr:colOff>
      <xdr:row>71</xdr:row>
      <xdr:rowOff>11067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5481300" y="12098817"/>
          <a:ext cx="838200" cy="8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71487</xdr:rowOff>
    </xdr:from>
    <xdr:ext cx="534377" cy="259045"/>
    <xdr:sp macro="" textlink="">
      <xdr:nvSpPr>
        <xdr:cNvPr id="599" name="公債費平均値テキスト">
          <a:extLst>
            <a:ext uri="{FF2B5EF4-FFF2-40B4-BE49-F238E27FC236}">
              <a16:creationId xmlns:a16="http://schemas.microsoft.com/office/drawing/2014/main" id="{00000000-0008-0000-0600-000057020000}"/>
            </a:ext>
          </a:extLst>
        </xdr:cNvPr>
        <xdr:cNvSpPr txBox="1"/>
      </xdr:nvSpPr>
      <xdr:spPr>
        <a:xfrm>
          <a:off x="16370300" y="12587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93060</xdr:rowOff>
    </xdr:from>
    <xdr:to>
      <xdr:col>85</xdr:col>
      <xdr:colOff>177800</xdr:colOff>
      <xdr:row>74</xdr:row>
      <xdr:rowOff>23210</xdr:rowOff>
    </xdr:to>
    <xdr:sp macro="" textlink="">
      <xdr:nvSpPr>
        <xdr:cNvPr id="600" name="フローチャート: 判断 599">
          <a:extLst>
            <a:ext uri="{FF2B5EF4-FFF2-40B4-BE49-F238E27FC236}">
              <a16:creationId xmlns:a16="http://schemas.microsoft.com/office/drawing/2014/main" id="{00000000-0008-0000-0600-000058020000}"/>
            </a:ext>
          </a:extLst>
        </xdr:cNvPr>
        <xdr:cNvSpPr/>
      </xdr:nvSpPr>
      <xdr:spPr>
        <a:xfrm>
          <a:off x="162687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97317</xdr:rowOff>
    </xdr:from>
    <xdr:to>
      <xdr:col>81</xdr:col>
      <xdr:colOff>50800</xdr:colOff>
      <xdr:row>71</xdr:row>
      <xdr:rowOff>71509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flipV="1">
          <a:off x="14592300" y="12098817"/>
          <a:ext cx="889000" cy="14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58793</xdr:rowOff>
    </xdr:from>
    <xdr:to>
      <xdr:col>81</xdr:col>
      <xdr:colOff>101600</xdr:colOff>
      <xdr:row>73</xdr:row>
      <xdr:rowOff>160393</xdr:rowOff>
    </xdr:to>
    <xdr:sp macro="" textlink="">
      <xdr:nvSpPr>
        <xdr:cNvPr id="602" name="フローチャート: 判断 601">
          <a:extLst>
            <a:ext uri="{FF2B5EF4-FFF2-40B4-BE49-F238E27FC236}">
              <a16:creationId xmlns:a16="http://schemas.microsoft.com/office/drawing/2014/main" id="{00000000-0008-0000-0600-00005A020000}"/>
            </a:ext>
          </a:extLst>
        </xdr:cNvPr>
        <xdr:cNvSpPr/>
      </xdr:nvSpPr>
      <xdr:spPr>
        <a:xfrm>
          <a:off x="15430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151520</xdr:rowOff>
    </xdr:from>
    <xdr:ext cx="534377"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201411" y="126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6929</xdr:rowOff>
    </xdr:from>
    <xdr:to>
      <xdr:col>76</xdr:col>
      <xdr:colOff>114300</xdr:colOff>
      <xdr:row>71</xdr:row>
      <xdr:rowOff>71509</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3703300" y="12179879"/>
          <a:ext cx="889000" cy="6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20572</xdr:rowOff>
    </xdr:from>
    <xdr:to>
      <xdr:col>76</xdr:col>
      <xdr:colOff>165100</xdr:colOff>
      <xdr:row>73</xdr:row>
      <xdr:rowOff>122172</xdr:rowOff>
    </xdr:to>
    <xdr:sp macro="" textlink="">
      <xdr:nvSpPr>
        <xdr:cNvPr id="605" name="フローチャート: 判断 604">
          <a:extLst>
            <a:ext uri="{FF2B5EF4-FFF2-40B4-BE49-F238E27FC236}">
              <a16:creationId xmlns:a16="http://schemas.microsoft.com/office/drawing/2014/main" id="{00000000-0008-0000-0600-00005D020000}"/>
            </a:ext>
          </a:extLst>
        </xdr:cNvPr>
        <xdr:cNvSpPr/>
      </xdr:nvSpPr>
      <xdr:spPr>
        <a:xfrm>
          <a:off x="14541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113299</xdr:rowOff>
    </xdr:from>
    <xdr:ext cx="534377"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4325111" y="126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6929</xdr:rowOff>
    </xdr:from>
    <xdr:to>
      <xdr:col>71</xdr:col>
      <xdr:colOff>177800</xdr:colOff>
      <xdr:row>71</xdr:row>
      <xdr:rowOff>41608</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2814300" y="12179879"/>
          <a:ext cx="889000" cy="3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17463</xdr:rowOff>
    </xdr:from>
    <xdr:to>
      <xdr:col>72</xdr:col>
      <xdr:colOff>38100</xdr:colOff>
      <xdr:row>73</xdr:row>
      <xdr:rowOff>119063</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3652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110190</xdr:rowOff>
    </xdr:from>
    <xdr:ext cx="534377"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3436111" y="1262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137592</xdr:rowOff>
    </xdr:from>
    <xdr:to>
      <xdr:col>67</xdr:col>
      <xdr:colOff>101600</xdr:colOff>
      <xdr:row>70</xdr:row>
      <xdr:rowOff>67742</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2763500" y="1196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84269</xdr:rowOff>
    </xdr:from>
    <xdr:ext cx="599010"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514795" y="1174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131717</xdr:rowOff>
    </xdr:from>
    <xdr:to>
      <xdr:col>85</xdr:col>
      <xdr:colOff>177800</xdr:colOff>
      <xdr:row>71</xdr:row>
      <xdr:rowOff>61867</xdr:rowOff>
    </xdr:to>
    <xdr:sp macro="" textlink="">
      <xdr:nvSpPr>
        <xdr:cNvPr id="617" name="楕円 616">
          <a:extLst>
            <a:ext uri="{FF2B5EF4-FFF2-40B4-BE49-F238E27FC236}">
              <a16:creationId xmlns:a16="http://schemas.microsoft.com/office/drawing/2014/main" id="{00000000-0008-0000-0600-000069020000}"/>
            </a:ext>
          </a:extLst>
        </xdr:cNvPr>
        <xdr:cNvSpPr/>
      </xdr:nvSpPr>
      <xdr:spPr>
        <a:xfrm>
          <a:off x="16268700" y="1213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84744</xdr:rowOff>
    </xdr:from>
    <xdr:ext cx="534377" cy="259045"/>
    <xdr:sp macro="" textlink="">
      <xdr:nvSpPr>
        <xdr:cNvPr id="618" name="公債費該当値テキスト">
          <a:extLst>
            <a:ext uri="{FF2B5EF4-FFF2-40B4-BE49-F238E27FC236}">
              <a16:creationId xmlns:a16="http://schemas.microsoft.com/office/drawing/2014/main" id="{00000000-0008-0000-0600-00006A020000}"/>
            </a:ext>
          </a:extLst>
        </xdr:cNvPr>
        <xdr:cNvSpPr txBox="1"/>
      </xdr:nvSpPr>
      <xdr:spPr>
        <a:xfrm>
          <a:off x="16370300" y="1208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46517</xdr:rowOff>
    </xdr:from>
    <xdr:to>
      <xdr:col>81</xdr:col>
      <xdr:colOff>101600</xdr:colOff>
      <xdr:row>70</xdr:row>
      <xdr:rowOff>148117</xdr:rowOff>
    </xdr:to>
    <xdr:sp macro="" textlink="">
      <xdr:nvSpPr>
        <xdr:cNvPr id="619" name="楕円 618">
          <a:extLst>
            <a:ext uri="{FF2B5EF4-FFF2-40B4-BE49-F238E27FC236}">
              <a16:creationId xmlns:a16="http://schemas.microsoft.com/office/drawing/2014/main" id="{00000000-0008-0000-0600-00006B020000}"/>
            </a:ext>
          </a:extLst>
        </xdr:cNvPr>
        <xdr:cNvSpPr/>
      </xdr:nvSpPr>
      <xdr:spPr>
        <a:xfrm>
          <a:off x="15430500" y="1204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68</xdr:row>
      <xdr:rowOff>164644</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69095" y="1182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20709</xdr:rowOff>
    </xdr:from>
    <xdr:to>
      <xdr:col>76</xdr:col>
      <xdr:colOff>165100</xdr:colOff>
      <xdr:row>71</xdr:row>
      <xdr:rowOff>122309</xdr:rowOff>
    </xdr:to>
    <xdr:sp macro="" textlink="">
      <xdr:nvSpPr>
        <xdr:cNvPr id="621" name="楕円 620">
          <a:extLst>
            <a:ext uri="{FF2B5EF4-FFF2-40B4-BE49-F238E27FC236}">
              <a16:creationId xmlns:a16="http://schemas.microsoft.com/office/drawing/2014/main" id="{00000000-0008-0000-0600-00006D020000}"/>
            </a:ext>
          </a:extLst>
        </xdr:cNvPr>
        <xdr:cNvSpPr/>
      </xdr:nvSpPr>
      <xdr:spPr>
        <a:xfrm>
          <a:off x="14541500" y="1219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138836</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196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127579</xdr:rowOff>
    </xdr:from>
    <xdr:to>
      <xdr:col>72</xdr:col>
      <xdr:colOff>38100</xdr:colOff>
      <xdr:row>71</xdr:row>
      <xdr:rowOff>57729</xdr:rowOff>
    </xdr:to>
    <xdr:sp macro="" textlink="">
      <xdr:nvSpPr>
        <xdr:cNvPr id="623" name="楕円 622">
          <a:extLst>
            <a:ext uri="{FF2B5EF4-FFF2-40B4-BE49-F238E27FC236}">
              <a16:creationId xmlns:a16="http://schemas.microsoft.com/office/drawing/2014/main" id="{00000000-0008-0000-0600-00006F020000}"/>
            </a:ext>
          </a:extLst>
        </xdr:cNvPr>
        <xdr:cNvSpPr/>
      </xdr:nvSpPr>
      <xdr:spPr>
        <a:xfrm>
          <a:off x="13652500" y="1212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74256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190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162258</xdr:rowOff>
    </xdr:from>
    <xdr:to>
      <xdr:col>67</xdr:col>
      <xdr:colOff>101600</xdr:colOff>
      <xdr:row>71</xdr:row>
      <xdr:rowOff>92408</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2763500" y="1216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83535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25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27" name="正方形/長方形 626">
          <a:extLst>
            <a:ext uri="{FF2B5EF4-FFF2-40B4-BE49-F238E27FC236}">
              <a16:creationId xmlns:a16="http://schemas.microsoft.com/office/drawing/2014/main" id="{00000000-0008-0000-0600-00007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28" name="正方形/長方形 627">
          <a:extLst>
            <a:ext uri="{FF2B5EF4-FFF2-40B4-BE49-F238E27FC236}">
              <a16:creationId xmlns:a16="http://schemas.microsoft.com/office/drawing/2014/main" id="{00000000-0008-0000-0600-000074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97</xdr:row>
      <xdr:rowOff>168927</xdr:rowOff>
    </xdr:from>
    <xdr:ext cx="467179"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1978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46" name="積立金グラフ枠">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23113</xdr:rowOff>
    </xdr:from>
    <xdr:to>
      <xdr:col>85</xdr:col>
      <xdr:colOff>126364</xdr:colOff>
      <xdr:row>99</xdr:row>
      <xdr:rowOff>1352</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flipV="1">
          <a:off x="16317595" y="15453613"/>
          <a:ext cx="1269" cy="1521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5179</xdr:rowOff>
    </xdr:from>
    <xdr:ext cx="469744" cy="259045"/>
    <xdr:sp macro="" textlink="">
      <xdr:nvSpPr>
        <xdr:cNvPr id="648" name="積立金最小値テキスト">
          <a:extLst>
            <a:ext uri="{FF2B5EF4-FFF2-40B4-BE49-F238E27FC236}">
              <a16:creationId xmlns:a16="http://schemas.microsoft.com/office/drawing/2014/main" id="{00000000-0008-0000-0600-000088020000}"/>
            </a:ext>
          </a:extLst>
        </xdr:cNvPr>
        <xdr:cNvSpPr txBox="1"/>
      </xdr:nvSpPr>
      <xdr:spPr>
        <a:xfrm>
          <a:off x="16370300" y="1697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1352</xdr:rowOff>
    </xdr:from>
    <xdr:to>
      <xdr:col>86</xdr:col>
      <xdr:colOff>25400</xdr:colOff>
      <xdr:row>99</xdr:row>
      <xdr:rowOff>1352</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6230600" y="1697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141240</xdr:rowOff>
    </xdr:from>
    <xdr:ext cx="534377" cy="259045"/>
    <xdr:sp macro="" textlink="">
      <xdr:nvSpPr>
        <xdr:cNvPr id="650" name="積立金最大値テキスト">
          <a:extLst>
            <a:ext uri="{FF2B5EF4-FFF2-40B4-BE49-F238E27FC236}">
              <a16:creationId xmlns:a16="http://schemas.microsoft.com/office/drawing/2014/main" id="{00000000-0008-0000-0600-00008A020000}"/>
            </a:ext>
          </a:extLst>
        </xdr:cNvPr>
        <xdr:cNvSpPr txBox="1"/>
      </xdr:nvSpPr>
      <xdr:spPr>
        <a:xfrm>
          <a:off x="16370300" y="152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23113</xdr:rowOff>
    </xdr:from>
    <xdr:to>
      <xdr:col>86</xdr:col>
      <xdr:colOff>25400</xdr:colOff>
      <xdr:row>90</xdr:row>
      <xdr:rowOff>23113</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6230600" y="154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7569</xdr:rowOff>
    </xdr:from>
    <xdr:to>
      <xdr:col>85</xdr:col>
      <xdr:colOff>127000</xdr:colOff>
      <xdr:row>96</xdr:row>
      <xdr:rowOff>111170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5481300" y="16295319"/>
          <a:ext cx="838200" cy="27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7261</xdr:rowOff>
    </xdr:from>
    <xdr:ext cx="469744" cy="259045"/>
    <xdr:sp macro="" textlink="">
      <xdr:nvSpPr>
        <xdr:cNvPr id="653" name="積立金平均値テキスト">
          <a:extLst>
            <a:ext uri="{FF2B5EF4-FFF2-40B4-BE49-F238E27FC236}">
              <a16:creationId xmlns:a16="http://schemas.microsoft.com/office/drawing/2014/main" id="{00000000-0008-0000-0600-00008D020000}"/>
            </a:ext>
          </a:extLst>
        </xdr:cNvPr>
        <xdr:cNvSpPr txBox="1"/>
      </xdr:nvSpPr>
      <xdr:spPr>
        <a:xfrm>
          <a:off x="16370300" y="1629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155834</xdr:rowOff>
    </xdr:from>
    <xdr:to>
      <xdr:col>85</xdr:col>
      <xdr:colOff>177800</xdr:colOff>
      <xdr:row>96</xdr:row>
      <xdr:rowOff>85984</xdr:rowOff>
    </xdr:to>
    <xdr:sp macro="" textlink="">
      <xdr:nvSpPr>
        <xdr:cNvPr id="654" name="フローチャート: 判断 653">
          <a:extLst>
            <a:ext uri="{FF2B5EF4-FFF2-40B4-BE49-F238E27FC236}">
              <a16:creationId xmlns:a16="http://schemas.microsoft.com/office/drawing/2014/main" id="{00000000-0008-0000-0600-00008E020000}"/>
            </a:ext>
          </a:extLst>
        </xdr:cNvPr>
        <xdr:cNvSpPr/>
      </xdr:nvSpPr>
      <xdr:spPr>
        <a:xfrm>
          <a:off x="16268700" y="164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164114</xdr:rowOff>
    </xdr:from>
    <xdr:to>
      <xdr:col>81</xdr:col>
      <xdr:colOff>50800</xdr:colOff>
      <xdr:row>95</xdr:row>
      <xdr:rowOff>7569</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4592300" y="15937514"/>
          <a:ext cx="889000" cy="35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90638</xdr:rowOff>
    </xdr:from>
    <xdr:to>
      <xdr:col>81</xdr:col>
      <xdr:colOff>101600</xdr:colOff>
      <xdr:row>96</xdr:row>
      <xdr:rowOff>20788</xdr:rowOff>
    </xdr:to>
    <xdr:sp macro="" textlink="">
      <xdr:nvSpPr>
        <xdr:cNvPr id="656" name="フローチャート: 判断 655">
          <a:extLst>
            <a:ext uri="{FF2B5EF4-FFF2-40B4-BE49-F238E27FC236}">
              <a16:creationId xmlns:a16="http://schemas.microsoft.com/office/drawing/2014/main" id="{00000000-0008-0000-0600-000090020000}"/>
            </a:ext>
          </a:extLst>
        </xdr:cNvPr>
        <xdr:cNvSpPr/>
      </xdr:nvSpPr>
      <xdr:spPr>
        <a:xfrm>
          <a:off x="15430500" y="1637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11915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01411" y="1647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164114</xdr:rowOff>
    </xdr:from>
    <xdr:to>
      <xdr:col>76</xdr:col>
      <xdr:colOff>114300</xdr:colOff>
      <xdr:row>95</xdr:row>
      <xdr:rowOff>30795</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3703300" y="15937514"/>
          <a:ext cx="889000" cy="38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121910</xdr:rowOff>
    </xdr:from>
    <xdr:to>
      <xdr:col>76</xdr:col>
      <xdr:colOff>165100</xdr:colOff>
      <xdr:row>95</xdr:row>
      <xdr:rowOff>52060</xdr:rowOff>
    </xdr:to>
    <xdr:sp macro="" textlink="">
      <xdr:nvSpPr>
        <xdr:cNvPr id="659" name="フローチャート: 判断 658">
          <a:extLst>
            <a:ext uri="{FF2B5EF4-FFF2-40B4-BE49-F238E27FC236}">
              <a16:creationId xmlns:a16="http://schemas.microsoft.com/office/drawing/2014/main" id="{00000000-0008-0000-0600-000093020000}"/>
            </a:ext>
          </a:extLst>
        </xdr:cNvPr>
        <xdr:cNvSpPr/>
      </xdr:nvSpPr>
      <xdr:spPr>
        <a:xfrm>
          <a:off x="14541500" y="1623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43187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633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4918</xdr:rowOff>
    </xdr:from>
    <xdr:to>
      <xdr:col>71</xdr:col>
      <xdr:colOff>177800</xdr:colOff>
      <xdr:row>95</xdr:row>
      <xdr:rowOff>30795</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814300" y="16121218"/>
          <a:ext cx="889000" cy="19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30744</xdr:rowOff>
    </xdr:from>
    <xdr:to>
      <xdr:col>72</xdr:col>
      <xdr:colOff>38100</xdr:colOff>
      <xdr:row>93</xdr:row>
      <xdr:rowOff>132344</xdr:rowOff>
    </xdr:to>
    <xdr:sp macro="" textlink="">
      <xdr:nvSpPr>
        <xdr:cNvPr id="662" name="フローチャート: 判断 661">
          <a:extLst>
            <a:ext uri="{FF2B5EF4-FFF2-40B4-BE49-F238E27FC236}">
              <a16:creationId xmlns:a16="http://schemas.microsoft.com/office/drawing/2014/main" id="{00000000-0008-0000-0600-000096020000}"/>
            </a:ext>
          </a:extLst>
        </xdr:cNvPr>
        <xdr:cNvSpPr/>
      </xdr:nvSpPr>
      <xdr:spPr>
        <a:xfrm>
          <a:off x="13652500" y="1597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148871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575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29463</xdr:rowOff>
    </xdr:from>
    <xdr:to>
      <xdr:col>67</xdr:col>
      <xdr:colOff>101600</xdr:colOff>
      <xdr:row>95</xdr:row>
      <xdr:rowOff>131063</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2763500" y="163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122190</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640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60370</xdr:rowOff>
    </xdr:from>
    <xdr:to>
      <xdr:col>85</xdr:col>
      <xdr:colOff>177800</xdr:colOff>
      <xdr:row>96</xdr:row>
      <xdr:rowOff>161970</xdr:rowOff>
    </xdr:to>
    <xdr:sp macro="" textlink="">
      <xdr:nvSpPr>
        <xdr:cNvPr id="671" name="楕円 670">
          <a:extLst>
            <a:ext uri="{FF2B5EF4-FFF2-40B4-BE49-F238E27FC236}">
              <a16:creationId xmlns:a16="http://schemas.microsoft.com/office/drawing/2014/main" id="{00000000-0008-0000-0600-00009F020000}"/>
            </a:ext>
          </a:extLst>
        </xdr:cNvPr>
        <xdr:cNvSpPr/>
      </xdr:nvSpPr>
      <xdr:spPr>
        <a:xfrm>
          <a:off x="16268700" y="165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38797</xdr:rowOff>
    </xdr:from>
    <xdr:ext cx="469744" cy="259045"/>
    <xdr:sp macro="" textlink="">
      <xdr:nvSpPr>
        <xdr:cNvPr id="672" name="積立金該当値テキスト">
          <a:extLst>
            <a:ext uri="{FF2B5EF4-FFF2-40B4-BE49-F238E27FC236}">
              <a16:creationId xmlns:a16="http://schemas.microsoft.com/office/drawing/2014/main" id="{00000000-0008-0000-0600-0000A0020000}"/>
            </a:ext>
          </a:extLst>
        </xdr:cNvPr>
        <xdr:cNvSpPr txBox="1"/>
      </xdr:nvSpPr>
      <xdr:spPr>
        <a:xfrm>
          <a:off x="16370300" y="164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128219</xdr:rowOff>
    </xdr:from>
    <xdr:to>
      <xdr:col>81</xdr:col>
      <xdr:colOff>101600</xdr:colOff>
      <xdr:row>95</xdr:row>
      <xdr:rowOff>58369</xdr:rowOff>
    </xdr:to>
    <xdr:sp macro="" textlink="">
      <xdr:nvSpPr>
        <xdr:cNvPr id="673" name="楕円 672">
          <a:extLst>
            <a:ext uri="{FF2B5EF4-FFF2-40B4-BE49-F238E27FC236}">
              <a16:creationId xmlns:a16="http://schemas.microsoft.com/office/drawing/2014/main" id="{00000000-0008-0000-0600-0000A1020000}"/>
            </a:ext>
          </a:extLst>
        </xdr:cNvPr>
        <xdr:cNvSpPr/>
      </xdr:nvSpPr>
      <xdr:spPr>
        <a:xfrm>
          <a:off x="15430500" y="162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74896</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01411" y="1601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113314</xdr:rowOff>
    </xdr:from>
    <xdr:to>
      <xdr:col>76</xdr:col>
      <xdr:colOff>165100</xdr:colOff>
      <xdr:row>93</xdr:row>
      <xdr:rowOff>43464</xdr:rowOff>
    </xdr:to>
    <xdr:sp macro="" textlink="">
      <xdr:nvSpPr>
        <xdr:cNvPr id="675" name="楕円 674">
          <a:extLst>
            <a:ext uri="{FF2B5EF4-FFF2-40B4-BE49-F238E27FC236}">
              <a16:creationId xmlns:a16="http://schemas.microsoft.com/office/drawing/2014/main" id="{00000000-0008-0000-0600-0000A3020000}"/>
            </a:ext>
          </a:extLst>
        </xdr:cNvPr>
        <xdr:cNvSpPr/>
      </xdr:nvSpPr>
      <xdr:spPr>
        <a:xfrm>
          <a:off x="14541500" y="1588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59991</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25111" y="1566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151445</xdr:rowOff>
    </xdr:from>
    <xdr:to>
      <xdr:col>72</xdr:col>
      <xdr:colOff>38100</xdr:colOff>
      <xdr:row>95</xdr:row>
      <xdr:rowOff>81595</xdr:rowOff>
    </xdr:to>
    <xdr:sp macro="" textlink="">
      <xdr:nvSpPr>
        <xdr:cNvPr id="677" name="楕円 676">
          <a:extLst>
            <a:ext uri="{FF2B5EF4-FFF2-40B4-BE49-F238E27FC236}">
              <a16:creationId xmlns:a16="http://schemas.microsoft.com/office/drawing/2014/main" id="{00000000-0008-0000-0600-0000A5020000}"/>
            </a:ext>
          </a:extLst>
        </xdr:cNvPr>
        <xdr:cNvSpPr/>
      </xdr:nvSpPr>
      <xdr:spPr>
        <a:xfrm>
          <a:off x="13652500" y="1626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72722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3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125568</xdr:rowOff>
    </xdr:from>
    <xdr:to>
      <xdr:col>67</xdr:col>
      <xdr:colOff>101600</xdr:colOff>
      <xdr:row>94</xdr:row>
      <xdr:rowOff>55718</xdr:rowOff>
    </xdr:to>
    <xdr:sp macro="" textlink="">
      <xdr:nvSpPr>
        <xdr:cNvPr id="679" name="楕円 678">
          <a:extLst>
            <a:ext uri="{FF2B5EF4-FFF2-40B4-BE49-F238E27FC236}">
              <a16:creationId xmlns:a16="http://schemas.microsoft.com/office/drawing/2014/main" id="{00000000-0008-0000-0600-0000A7020000}"/>
            </a:ext>
          </a:extLst>
        </xdr:cNvPr>
        <xdr:cNvSpPr/>
      </xdr:nvSpPr>
      <xdr:spPr>
        <a:xfrm>
          <a:off x="12763500" y="1607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72245</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584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1" name="正方形/長方形 680">
          <a:extLst>
            <a:ext uri="{FF2B5EF4-FFF2-40B4-BE49-F238E27FC236}">
              <a16:creationId xmlns:a16="http://schemas.microsoft.com/office/drawing/2014/main" id="{00000000-0008-0000-0600-0000A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2" name="正方形/長方形 681">
          <a:extLst>
            <a:ext uri="{FF2B5EF4-FFF2-40B4-BE49-F238E27FC236}">
              <a16:creationId xmlns:a16="http://schemas.microsoft.com/office/drawing/2014/main" id="{00000000-0008-0000-0600-0000A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3" name="正方形/長方形 682">
          <a:extLst>
            <a:ext uri="{FF2B5EF4-FFF2-40B4-BE49-F238E27FC236}">
              <a16:creationId xmlns:a16="http://schemas.microsoft.com/office/drawing/2014/main" id="{00000000-0008-0000-0600-0000A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4" name="正方形/長方形 683">
          <a:extLst>
            <a:ext uri="{FF2B5EF4-FFF2-40B4-BE49-F238E27FC236}">
              <a16:creationId xmlns:a16="http://schemas.microsoft.com/office/drawing/2014/main" id="{00000000-0008-0000-0600-0000A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85" name="正方形/長方形 684">
          <a:extLst>
            <a:ext uri="{FF2B5EF4-FFF2-40B4-BE49-F238E27FC236}">
              <a16:creationId xmlns:a16="http://schemas.microsoft.com/office/drawing/2014/main" id="{00000000-0008-0000-0600-0000A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3" name="投資及び出資金グラフ枠">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87449</xdr:rowOff>
    </xdr:from>
    <xdr:to>
      <xdr:col>116</xdr:col>
      <xdr:colOff>62864</xdr:colOff>
      <xdr:row>39</xdr:row>
      <xdr:rowOff>72753</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22159595" y="5230949"/>
          <a:ext cx="1269"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76580</xdr:rowOff>
    </xdr:from>
    <xdr:ext cx="249299" cy="259045"/>
    <xdr:sp macro="" textlink="">
      <xdr:nvSpPr>
        <xdr:cNvPr id="705" name="投資及び出資金最小値テキスト">
          <a:extLst>
            <a:ext uri="{FF2B5EF4-FFF2-40B4-BE49-F238E27FC236}">
              <a16:creationId xmlns:a16="http://schemas.microsoft.com/office/drawing/2014/main" id="{00000000-0008-0000-0600-0000C1020000}"/>
            </a:ext>
          </a:extLst>
        </xdr:cNvPr>
        <xdr:cNvSpPr txBox="1"/>
      </xdr:nvSpPr>
      <xdr:spPr>
        <a:xfrm>
          <a:off x="22212300" y="67631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72753</xdr:rowOff>
    </xdr:from>
    <xdr:to>
      <xdr:col>116</xdr:col>
      <xdr:colOff>152400</xdr:colOff>
      <xdr:row>39</xdr:row>
      <xdr:rowOff>72753</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22072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34126</xdr:rowOff>
    </xdr:from>
    <xdr:ext cx="378565" cy="259045"/>
    <xdr:sp macro="" textlink="">
      <xdr:nvSpPr>
        <xdr:cNvPr id="707" name="投資及び出資金最大値テキスト">
          <a:extLst>
            <a:ext uri="{FF2B5EF4-FFF2-40B4-BE49-F238E27FC236}">
              <a16:creationId xmlns:a16="http://schemas.microsoft.com/office/drawing/2014/main" id="{00000000-0008-0000-0600-0000C3020000}"/>
            </a:ext>
          </a:extLst>
        </xdr:cNvPr>
        <xdr:cNvSpPr txBox="1"/>
      </xdr:nvSpPr>
      <xdr:spPr>
        <a:xfrm>
          <a:off x="22212300" y="500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87449</xdr:rowOff>
    </xdr:from>
    <xdr:to>
      <xdr:col>116</xdr:col>
      <xdr:colOff>152400</xdr:colOff>
      <xdr:row>30</xdr:row>
      <xdr:rowOff>87449</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22072600" y="523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134801</xdr:rowOff>
    </xdr:from>
    <xdr:to>
      <xdr:col>116</xdr:col>
      <xdr:colOff>63500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flipV="1">
          <a:off x="21323300" y="5449751"/>
          <a:ext cx="838200" cy="133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34670</xdr:rowOff>
    </xdr:from>
    <xdr:ext cx="378565" cy="259045"/>
    <xdr:sp macro="" textlink="">
      <xdr:nvSpPr>
        <xdr:cNvPr id="710" name="投資及び出資金平均値テキスト">
          <a:extLst>
            <a:ext uri="{FF2B5EF4-FFF2-40B4-BE49-F238E27FC236}">
              <a16:creationId xmlns:a16="http://schemas.microsoft.com/office/drawing/2014/main" id="{00000000-0008-0000-0600-0000C6020000}"/>
            </a:ext>
          </a:extLst>
        </xdr:cNvPr>
        <xdr:cNvSpPr txBox="1"/>
      </xdr:nvSpPr>
      <xdr:spPr>
        <a:xfrm>
          <a:off x="22212300" y="5521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56243</xdr:rowOff>
    </xdr:from>
    <xdr:to>
      <xdr:col>116</xdr:col>
      <xdr:colOff>114300</xdr:colOff>
      <xdr:row>32</xdr:row>
      <xdr:rowOff>157843</xdr:rowOff>
    </xdr:to>
    <xdr:sp macro="" textlink="">
      <xdr:nvSpPr>
        <xdr:cNvPr id="711" name="フローチャート: 判断 710">
          <a:extLst>
            <a:ext uri="{FF2B5EF4-FFF2-40B4-BE49-F238E27FC236}">
              <a16:creationId xmlns:a16="http://schemas.microsoft.com/office/drawing/2014/main" id="{00000000-0008-0000-0600-0000C7020000}"/>
            </a:ext>
          </a:extLst>
        </xdr:cNvPr>
        <xdr:cNvSpPr/>
      </xdr:nvSpPr>
      <xdr:spPr>
        <a:xfrm>
          <a:off x="22110700" y="5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95613</xdr:rowOff>
    </xdr:from>
    <xdr:to>
      <xdr:col>111</xdr:col>
      <xdr:colOff>177800</xdr:colOff>
      <xdr:row>39</xdr:row>
      <xdr:rowOff>98878</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0434300" y="67821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35016</xdr:rowOff>
    </xdr:from>
    <xdr:to>
      <xdr:col>112</xdr:col>
      <xdr:colOff>38100</xdr:colOff>
      <xdr:row>37</xdr:row>
      <xdr:rowOff>136616</xdr:rowOff>
    </xdr:to>
    <xdr:sp macro="" textlink="">
      <xdr:nvSpPr>
        <xdr:cNvPr id="713" name="フローチャート: 判断 712">
          <a:extLst>
            <a:ext uri="{FF2B5EF4-FFF2-40B4-BE49-F238E27FC236}">
              <a16:creationId xmlns:a16="http://schemas.microsoft.com/office/drawing/2014/main" id="{00000000-0008-0000-0600-0000C9020000}"/>
            </a:ext>
          </a:extLst>
        </xdr:cNvPr>
        <xdr:cNvSpPr/>
      </xdr:nvSpPr>
      <xdr:spPr>
        <a:xfrm>
          <a:off x="21272500" y="637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153143</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21121317" y="615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95613</xdr:rowOff>
    </xdr:from>
    <xdr:to>
      <xdr:col>107</xdr:col>
      <xdr:colOff>50800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19545300" y="67821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46446</xdr:rowOff>
    </xdr:from>
    <xdr:to>
      <xdr:col>107</xdr:col>
      <xdr:colOff>101600</xdr:colOff>
      <xdr:row>38</xdr:row>
      <xdr:rowOff>148046</xdr:rowOff>
    </xdr:to>
    <xdr:sp macro="" textlink="">
      <xdr:nvSpPr>
        <xdr:cNvPr id="716" name="フローチャート: 判断 715">
          <a:extLst>
            <a:ext uri="{FF2B5EF4-FFF2-40B4-BE49-F238E27FC236}">
              <a16:creationId xmlns:a16="http://schemas.microsoft.com/office/drawing/2014/main" id="{00000000-0008-0000-0600-0000CC020000}"/>
            </a:ext>
          </a:extLst>
        </xdr:cNvPr>
        <xdr:cNvSpPr/>
      </xdr:nvSpPr>
      <xdr:spPr>
        <a:xfrm>
          <a:off x="203835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164573</xdr:rowOff>
    </xdr:from>
    <xdr:ext cx="313932"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20277333" y="63367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88900</xdr:rowOff>
    </xdr:from>
    <xdr:to>
      <xdr:col>102</xdr:col>
      <xdr:colOff>165100</xdr:colOff>
      <xdr:row>37</xdr:row>
      <xdr:rowOff>19050</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19494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35577</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935601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124823</xdr:rowOff>
    </xdr:from>
    <xdr:to>
      <xdr:col>98</xdr:col>
      <xdr:colOff>38100</xdr:colOff>
      <xdr:row>37</xdr:row>
      <xdr:rowOff>54973</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18605500" y="62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71500</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467017" y="6072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84001</xdr:rowOff>
    </xdr:from>
    <xdr:to>
      <xdr:col>116</xdr:col>
      <xdr:colOff>114300</xdr:colOff>
      <xdr:row>32</xdr:row>
      <xdr:rowOff>14151</xdr:rowOff>
    </xdr:to>
    <xdr:sp macro="" textlink="">
      <xdr:nvSpPr>
        <xdr:cNvPr id="728" name="楕円 727">
          <a:extLst>
            <a:ext uri="{FF2B5EF4-FFF2-40B4-BE49-F238E27FC236}">
              <a16:creationId xmlns:a16="http://schemas.microsoft.com/office/drawing/2014/main" id="{00000000-0008-0000-0600-0000D8020000}"/>
            </a:ext>
          </a:extLst>
        </xdr:cNvPr>
        <xdr:cNvSpPr/>
      </xdr:nvSpPr>
      <xdr:spPr>
        <a:xfrm>
          <a:off x="22110700" y="53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106878</xdr:rowOff>
    </xdr:from>
    <xdr:ext cx="378565" cy="259045"/>
    <xdr:sp macro="" textlink="">
      <xdr:nvSpPr>
        <xdr:cNvPr id="729" name="投資及び出資金該当値テキスト">
          <a:extLst>
            <a:ext uri="{FF2B5EF4-FFF2-40B4-BE49-F238E27FC236}">
              <a16:creationId xmlns:a16="http://schemas.microsoft.com/office/drawing/2014/main" id="{00000000-0008-0000-0600-0000D9020000}"/>
            </a:ext>
          </a:extLst>
        </xdr:cNvPr>
        <xdr:cNvSpPr txBox="1"/>
      </xdr:nvSpPr>
      <xdr:spPr>
        <a:xfrm>
          <a:off x="22212300" y="5250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30" name="楕円 729">
          <a:extLst>
            <a:ext uri="{FF2B5EF4-FFF2-40B4-BE49-F238E27FC236}">
              <a16:creationId xmlns:a16="http://schemas.microsoft.com/office/drawing/2014/main" id="{00000000-0008-0000-0600-0000D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140805</xdr:rowOff>
    </xdr:from>
    <xdr:ext cx="249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859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44813</xdr:rowOff>
    </xdr:from>
    <xdr:to>
      <xdr:col>107</xdr:col>
      <xdr:colOff>101600</xdr:colOff>
      <xdr:row>39</xdr:row>
      <xdr:rowOff>146413</xdr:rowOff>
    </xdr:to>
    <xdr:sp macro="" textlink="">
      <xdr:nvSpPr>
        <xdr:cNvPr id="732" name="楕円 731">
          <a:extLst>
            <a:ext uri="{FF2B5EF4-FFF2-40B4-BE49-F238E27FC236}">
              <a16:creationId xmlns:a16="http://schemas.microsoft.com/office/drawing/2014/main" id="{00000000-0008-0000-0600-0000DC020000}"/>
            </a:ext>
          </a:extLst>
        </xdr:cNvPr>
        <xdr:cNvSpPr/>
      </xdr:nvSpPr>
      <xdr:spPr>
        <a:xfrm>
          <a:off x="20383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137540</xdr:rowOff>
    </xdr:from>
    <xdr:ext cx="249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309650" y="68240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8" name="正方形/長方形 737">
          <a:extLst>
            <a:ext uri="{FF2B5EF4-FFF2-40B4-BE49-F238E27FC236}">
              <a16:creationId xmlns:a16="http://schemas.microsoft.com/office/drawing/2014/main" id="{00000000-0008-0000-0600-0000E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39" name="正方形/長方形 738">
          <a:extLst>
            <a:ext uri="{FF2B5EF4-FFF2-40B4-BE49-F238E27FC236}">
              <a16:creationId xmlns:a16="http://schemas.microsoft.com/office/drawing/2014/main" id="{00000000-0008-0000-0600-0000E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0" name="正方形/長方形 739">
          <a:extLst>
            <a:ext uri="{FF2B5EF4-FFF2-40B4-BE49-F238E27FC236}">
              <a16:creationId xmlns:a16="http://schemas.microsoft.com/office/drawing/2014/main" id="{00000000-0008-0000-0600-0000E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0" name="貸付金グラフ枠">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100561</xdr:rowOff>
    </xdr:from>
    <xdr:to>
      <xdr:col>116</xdr:col>
      <xdr:colOff>62864</xdr:colOff>
      <xdr:row>59</xdr:row>
      <xdr:rowOff>74941</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flipV="1">
          <a:off x="22159595" y="8673061"/>
          <a:ext cx="1269" cy="1517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78768</xdr:rowOff>
    </xdr:from>
    <xdr:ext cx="469744" cy="259045"/>
    <xdr:sp macro="" textlink="">
      <xdr:nvSpPr>
        <xdr:cNvPr id="762" name="貸付金最小値テキスト">
          <a:extLst>
            <a:ext uri="{FF2B5EF4-FFF2-40B4-BE49-F238E27FC236}">
              <a16:creationId xmlns:a16="http://schemas.microsoft.com/office/drawing/2014/main" id="{00000000-0008-0000-0600-0000FA020000}"/>
            </a:ext>
          </a:extLst>
        </xdr:cNvPr>
        <xdr:cNvSpPr txBox="1"/>
      </xdr:nvSpPr>
      <xdr:spPr>
        <a:xfrm>
          <a:off x="22212300" y="1019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74941</xdr:rowOff>
    </xdr:from>
    <xdr:to>
      <xdr:col>116</xdr:col>
      <xdr:colOff>152400</xdr:colOff>
      <xdr:row>59</xdr:row>
      <xdr:rowOff>74941</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22072600" y="1019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47238</xdr:rowOff>
    </xdr:from>
    <xdr:ext cx="534377" cy="259045"/>
    <xdr:sp macro="" textlink="">
      <xdr:nvSpPr>
        <xdr:cNvPr id="764" name="貸付金最大値テキスト">
          <a:extLst>
            <a:ext uri="{FF2B5EF4-FFF2-40B4-BE49-F238E27FC236}">
              <a16:creationId xmlns:a16="http://schemas.microsoft.com/office/drawing/2014/main" id="{00000000-0008-0000-0600-0000FC020000}"/>
            </a:ext>
          </a:extLst>
        </xdr:cNvPr>
        <xdr:cNvSpPr txBox="1"/>
      </xdr:nvSpPr>
      <xdr:spPr>
        <a:xfrm>
          <a:off x="22212300" y="844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100561</xdr:rowOff>
    </xdr:from>
    <xdr:to>
      <xdr:col>116</xdr:col>
      <xdr:colOff>152400</xdr:colOff>
      <xdr:row>50</xdr:row>
      <xdr:rowOff>100561</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22072600" y="867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51950</xdr:rowOff>
    </xdr:from>
    <xdr:to>
      <xdr:col>116</xdr:col>
      <xdr:colOff>63500</xdr:colOff>
      <xdr:row>55</xdr:row>
      <xdr:rowOff>83562</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21323300" y="9310250"/>
          <a:ext cx="838200" cy="20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147369</xdr:rowOff>
    </xdr:from>
    <xdr:ext cx="534377" cy="259045"/>
    <xdr:sp macro="" textlink="">
      <xdr:nvSpPr>
        <xdr:cNvPr id="767" name="貸付金平均値テキスト">
          <a:extLst>
            <a:ext uri="{FF2B5EF4-FFF2-40B4-BE49-F238E27FC236}">
              <a16:creationId xmlns:a16="http://schemas.microsoft.com/office/drawing/2014/main" id="{00000000-0008-0000-0600-0000FF020000}"/>
            </a:ext>
          </a:extLst>
        </xdr:cNvPr>
        <xdr:cNvSpPr txBox="1"/>
      </xdr:nvSpPr>
      <xdr:spPr>
        <a:xfrm>
          <a:off x="22212300" y="9577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168942</xdr:rowOff>
    </xdr:from>
    <xdr:to>
      <xdr:col>116</xdr:col>
      <xdr:colOff>114300</xdr:colOff>
      <xdr:row>56</xdr:row>
      <xdr:rowOff>99092</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221107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120383</xdr:rowOff>
    </xdr:from>
    <xdr:to>
      <xdr:col>111</xdr:col>
      <xdr:colOff>177800</xdr:colOff>
      <xdr:row>54</xdr:row>
      <xdr:rowOff>51950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0434300" y="9207233"/>
          <a:ext cx="889000" cy="10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120038</xdr:rowOff>
    </xdr:from>
    <xdr:to>
      <xdr:col>112</xdr:col>
      <xdr:colOff>38100</xdr:colOff>
      <xdr:row>56</xdr:row>
      <xdr:rowOff>50188</xdr:rowOff>
    </xdr:to>
    <xdr:sp macro="" textlink="">
      <xdr:nvSpPr>
        <xdr:cNvPr id="770" name="フローチャート: 判断 769">
          <a:extLst>
            <a:ext uri="{FF2B5EF4-FFF2-40B4-BE49-F238E27FC236}">
              <a16:creationId xmlns:a16="http://schemas.microsoft.com/office/drawing/2014/main" id="{00000000-0008-0000-0600-000002030000}"/>
            </a:ext>
          </a:extLst>
        </xdr:cNvPr>
        <xdr:cNvSpPr/>
      </xdr:nvSpPr>
      <xdr:spPr>
        <a:xfrm>
          <a:off x="212725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41315</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043411" y="964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77096</xdr:rowOff>
    </xdr:from>
    <xdr:to>
      <xdr:col>107</xdr:col>
      <xdr:colOff>50800</xdr:colOff>
      <xdr:row>53</xdr:row>
      <xdr:rowOff>120383</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9545300" y="8992496"/>
          <a:ext cx="889000" cy="21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106535</xdr:rowOff>
    </xdr:from>
    <xdr:to>
      <xdr:col>107</xdr:col>
      <xdr:colOff>101600</xdr:colOff>
      <xdr:row>56</xdr:row>
      <xdr:rowOff>36685</xdr:rowOff>
    </xdr:to>
    <xdr:sp macro="" textlink="">
      <xdr:nvSpPr>
        <xdr:cNvPr id="773" name="フローチャート: 判断 772">
          <a:extLst>
            <a:ext uri="{FF2B5EF4-FFF2-40B4-BE49-F238E27FC236}">
              <a16:creationId xmlns:a16="http://schemas.microsoft.com/office/drawing/2014/main" id="{00000000-0008-0000-0600-000005030000}"/>
            </a:ext>
          </a:extLst>
        </xdr:cNvPr>
        <xdr:cNvSpPr/>
      </xdr:nvSpPr>
      <xdr:spPr>
        <a:xfrm>
          <a:off x="203835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27812</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167111" y="962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9937</xdr:rowOff>
    </xdr:from>
    <xdr:to>
      <xdr:col>102</xdr:col>
      <xdr:colOff>114300</xdr:colOff>
      <xdr:row>52</xdr:row>
      <xdr:rowOff>77096</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656300" y="8925337"/>
          <a:ext cx="889000" cy="6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72539</xdr:rowOff>
    </xdr:from>
    <xdr:to>
      <xdr:col>102</xdr:col>
      <xdr:colOff>165100</xdr:colOff>
      <xdr:row>56</xdr:row>
      <xdr:rowOff>2689</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19494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165266</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278111" y="95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123827</xdr:rowOff>
    </xdr:from>
    <xdr:to>
      <xdr:col>98</xdr:col>
      <xdr:colOff>38100</xdr:colOff>
      <xdr:row>55</xdr:row>
      <xdr:rowOff>53977</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18605500" y="938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45104</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389111" y="947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32762</xdr:rowOff>
    </xdr:from>
    <xdr:to>
      <xdr:col>116</xdr:col>
      <xdr:colOff>114300</xdr:colOff>
      <xdr:row>55</xdr:row>
      <xdr:rowOff>134362</xdr:rowOff>
    </xdr:to>
    <xdr:sp macro="" textlink="">
      <xdr:nvSpPr>
        <xdr:cNvPr id="785" name="楕円 784">
          <a:extLst>
            <a:ext uri="{FF2B5EF4-FFF2-40B4-BE49-F238E27FC236}">
              <a16:creationId xmlns:a16="http://schemas.microsoft.com/office/drawing/2014/main" id="{00000000-0008-0000-0600-000011030000}"/>
            </a:ext>
          </a:extLst>
        </xdr:cNvPr>
        <xdr:cNvSpPr/>
      </xdr:nvSpPr>
      <xdr:spPr>
        <a:xfrm>
          <a:off x="22110700" y="946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55639</xdr:rowOff>
    </xdr:from>
    <xdr:ext cx="534377" cy="259045"/>
    <xdr:sp macro="" textlink="">
      <xdr:nvSpPr>
        <xdr:cNvPr id="786" name="貸付金該当値テキスト">
          <a:extLst>
            <a:ext uri="{FF2B5EF4-FFF2-40B4-BE49-F238E27FC236}">
              <a16:creationId xmlns:a16="http://schemas.microsoft.com/office/drawing/2014/main" id="{00000000-0008-0000-0600-000012030000}"/>
            </a:ext>
          </a:extLst>
        </xdr:cNvPr>
        <xdr:cNvSpPr txBox="1"/>
      </xdr:nvSpPr>
      <xdr:spPr>
        <a:xfrm>
          <a:off x="22212300" y="931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1150</xdr:rowOff>
    </xdr:from>
    <xdr:to>
      <xdr:col>112</xdr:col>
      <xdr:colOff>38100</xdr:colOff>
      <xdr:row>54</xdr:row>
      <xdr:rowOff>102750</xdr:rowOff>
    </xdr:to>
    <xdr:sp macro="" textlink="">
      <xdr:nvSpPr>
        <xdr:cNvPr id="787" name="楕円 786">
          <a:extLst>
            <a:ext uri="{FF2B5EF4-FFF2-40B4-BE49-F238E27FC236}">
              <a16:creationId xmlns:a16="http://schemas.microsoft.com/office/drawing/2014/main" id="{00000000-0008-0000-0600-000013030000}"/>
            </a:ext>
          </a:extLst>
        </xdr:cNvPr>
        <xdr:cNvSpPr/>
      </xdr:nvSpPr>
      <xdr:spPr>
        <a:xfrm>
          <a:off x="21272500" y="92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119277</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43411" y="903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69583</xdr:rowOff>
    </xdr:from>
    <xdr:to>
      <xdr:col>107</xdr:col>
      <xdr:colOff>101600</xdr:colOff>
      <xdr:row>53</xdr:row>
      <xdr:rowOff>171183</xdr:rowOff>
    </xdr:to>
    <xdr:sp macro="" textlink="">
      <xdr:nvSpPr>
        <xdr:cNvPr id="789" name="楕円 788">
          <a:extLst>
            <a:ext uri="{FF2B5EF4-FFF2-40B4-BE49-F238E27FC236}">
              <a16:creationId xmlns:a16="http://schemas.microsoft.com/office/drawing/2014/main" id="{00000000-0008-0000-0600-000015030000}"/>
            </a:ext>
          </a:extLst>
        </xdr:cNvPr>
        <xdr:cNvSpPr/>
      </xdr:nvSpPr>
      <xdr:spPr>
        <a:xfrm>
          <a:off x="20383500" y="91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16260</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67111" y="89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26296</xdr:rowOff>
    </xdr:from>
    <xdr:to>
      <xdr:col>102</xdr:col>
      <xdr:colOff>165100</xdr:colOff>
      <xdr:row>52</xdr:row>
      <xdr:rowOff>127896</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19494500" y="894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144423</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278111" y="871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130587</xdr:rowOff>
    </xdr:from>
    <xdr:to>
      <xdr:col>98</xdr:col>
      <xdr:colOff>38100</xdr:colOff>
      <xdr:row>52</xdr:row>
      <xdr:rowOff>60737</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18605500" y="88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77264</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389111" y="864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5" name="正方形/長方形 794">
          <a:extLst>
            <a:ext uri="{FF2B5EF4-FFF2-40B4-BE49-F238E27FC236}">
              <a16:creationId xmlns:a16="http://schemas.microsoft.com/office/drawing/2014/main" id="{00000000-0008-0000-0600-00001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6" name="正方形/長方形 795">
          <a:extLst>
            <a:ext uri="{FF2B5EF4-FFF2-40B4-BE49-F238E27FC236}">
              <a16:creationId xmlns:a16="http://schemas.microsoft.com/office/drawing/2014/main" id="{00000000-0008-0000-0600-00001C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7" name="正方形/長方形 796">
          <a:extLst>
            <a:ext uri="{FF2B5EF4-FFF2-40B4-BE49-F238E27FC236}">
              <a16:creationId xmlns:a16="http://schemas.microsoft.com/office/drawing/2014/main" id="{00000000-0008-0000-0600-00001D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7" name="繰出金グラフ枠">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129413</xdr:rowOff>
    </xdr:from>
    <xdr:to>
      <xdr:col>116</xdr:col>
      <xdr:colOff>62864</xdr:colOff>
      <xdr:row>73</xdr:row>
      <xdr:rowOff>86795</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flipV="1">
          <a:off x="22159595" y="11959463"/>
          <a:ext cx="1269" cy="643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90622</xdr:rowOff>
    </xdr:from>
    <xdr:ext cx="469744" cy="259045"/>
    <xdr:sp macro="" textlink="">
      <xdr:nvSpPr>
        <xdr:cNvPr id="819" name="繰出金最小値テキスト">
          <a:extLst>
            <a:ext uri="{FF2B5EF4-FFF2-40B4-BE49-F238E27FC236}">
              <a16:creationId xmlns:a16="http://schemas.microsoft.com/office/drawing/2014/main" id="{00000000-0008-0000-0600-000033030000}"/>
            </a:ext>
          </a:extLst>
        </xdr:cNvPr>
        <xdr:cNvSpPr txBox="1"/>
      </xdr:nvSpPr>
      <xdr:spPr>
        <a:xfrm>
          <a:off x="22212300" y="1260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86795</xdr:rowOff>
    </xdr:from>
    <xdr:to>
      <xdr:col>116</xdr:col>
      <xdr:colOff>152400</xdr:colOff>
      <xdr:row>73</xdr:row>
      <xdr:rowOff>86795</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22072600" y="1260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76090</xdr:rowOff>
    </xdr:from>
    <xdr:ext cx="534377" cy="259045"/>
    <xdr:sp macro="" textlink="">
      <xdr:nvSpPr>
        <xdr:cNvPr id="821" name="繰出金最大値テキスト">
          <a:extLst>
            <a:ext uri="{FF2B5EF4-FFF2-40B4-BE49-F238E27FC236}">
              <a16:creationId xmlns:a16="http://schemas.microsoft.com/office/drawing/2014/main" id="{00000000-0008-0000-0600-000035030000}"/>
            </a:ext>
          </a:extLst>
        </xdr:cNvPr>
        <xdr:cNvSpPr txBox="1"/>
      </xdr:nvSpPr>
      <xdr:spPr>
        <a:xfrm>
          <a:off x="22212300" y="1173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129413</xdr:rowOff>
    </xdr:from>
    <xdr:to>
      <xdr:col>116</xdr:col>
      <xdr:colOff>152400</xdr:colOff>
      <xdr:row>69</xdr:row>
      <xdr:rowOff>129413</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22072600" y="1195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24094</xdr:rowOff>
    </xdr:from>
    <xdr:to>
      <xdr:col>116</xdr:col>
      <xdr:colOff>63500</xdr:colOff>
      <xdr:row>72</xdr:row>
      <xdr:rowOff>36177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21323300" y="12368494"/>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7728</xdr:rowOff>
    </xdr:from>
    <xdr:ext cx="469744" cy="259045"/>
    <xdr:sp macro="" textlink="">
      <xdr:nvSpPr>
        <xdr:cNvPr id="824" name="繰出金平均値テキスト">
          <a:extLst>
            <a:ext uri="{FF2B5EF4-FFF2-40B4-BE49-F238E27FC236}">
              <a16:creationId xmlns:a16="http://schemas.microsoft.com/office/drawing/2014/main" id="{00000000-0008-0000-0600-000038030000}"/>
            </a:ext>
          </a:extLst>
        </xdr:cNvPr>
        <xdr:cNvSpPr txBox="1"/>
      </xdr:nvSpPr>
      <xdr:spPr>
        <a:xfrm>
          <a:off x="22212300" y="12352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29301</xdr:rowOff>
    </xdr:from>
    <xdr:to>
      <xdr:col>116</xdr:col>
      <xdr:colOff>114300</xdr:colOff>
      <xdr:row>72</xdr:row>
      <xdr:rowOff>130901</xdr:rowOff>
    </xdr:to>
    <xdr:sp macro="" textlink="">
      <xdr:nvSpPr>
        <xdr:cNvPr id="825" name="フローチャート: 判断 824">
          <a:extLst>
            <a:ext uri="{FF2B5EF4-FFF2-40B4-BE49-F238E27FC236}">
              <a16:creationId xmlns:a16="http://schemas.microsoft.com/office/drawing/2014/main" id="{00000000-0008-0000-0600-000039030000}"/>
            </a:ext>
          </a:extLst>
        </xdr:cNvPr>
        <xdr:cNvSpPr/>
      </xdr:nvSpPr>
      <xdr:spPr>
        <a:xfrm>
          <a:off x="221107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24094</xdr:rowOff>
    </xdr:from>
    <xdr:to>
      <xdr:col>111</xdr:col>
      <xdr:colOff>177800</xdr:colOff>
      <xdr:row>77</xdr:row>
      <xdr:rowOff>126964</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flipV="1">
          <a:off x="20434300" y="12368494"/>
          <a:ext cx="889000" cy="96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10033</xdr:rowOff>
    </xdr:from>
    <xdr:to>
      <xdr:col>112</xdr:col>
      <xdr:colOff>38100</xdr:colOff>
      <xdr:row>72</xdr:row>
      <xdr:rowOff>111633</xdr:rowOff>
    </xdr:to>
    <xdr:sp macro="" textlink="">
      <xdr:nvSpPr>
        <xdr:cNvPr id="827" name="フローチャート: 判断 826">
          <a:extLst>
            <a:ext uri="{FF2B5EF4-FFF2-40B4-BE49-F238E27FC236}">
              <a16:creationId xmlns:a16="http://schemas.microsoft.com/office/drawing/2014/main" id="{00000000-0008-0000-0600-00003B030000}"/>
            </a:ext>
          </a:extLst>
        </xdr:cNvPr>
        <xdr:cNvSpPr/>
      </xdr:nvSpPr>
      <xdr:spPr>
        <a:xfrm>
          <a:off x="21272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102760</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075728" y="124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106553</xdr:rowOff>
    </xdr:from>
    <xdr:to>
      <xdr:col>107</xdr:col>
      <xdr:colOff>50800</xdr:colOff>
      <xdr:row>77</xdr:row>
      <xdr:rowOff>126964</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9545300" y="13308203"/>
          <a:ext cx="8890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54611</xdr:rowOff>
    </xdr:from>
    <xdr:to>
      <xdr:col>107</xdr:col>
      <xdr:colOff>101600</xdr:colOff>
      <xdr:row>78</xdr:row>
      <xdr:rowOff>156211</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0383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147338</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199428"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64751</xdr:rowOff>
    </xdr:from>
    <xdr:to>
      <xdr:col>102</xdr:col>
      <xdr:colOff>114300</xdr:colOff>
      <xdr:row>77</xdr:row>
      <xdr:rowOff>106553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656300" y="13094951"/>
          <a:ext cx="889000" cy="21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36812</xdr:rowOff>
    </xdr:from>
    <xdr:to>
      <xdr:col>102</xdr:col>
      <xdr:colOff>165100</xdr:colOff>
      <xdr:row>78</xdr:row>
      <xdr:rowOff>138412</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19494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129539</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350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87920</xdr:rowOff>
    </xdr:from>
    <xdr:to>
      <xdr:col>98</xdr:col>
      <xdr:colOff>38100</xdr:colOff>
      <xdr:row>78</xdr:row>
      <xdr:rowOff>18070</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18605500" y="1328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9197</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338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156827</xdr:rowOff>
    </xdr:from>
    <xdr:to>
      <xdr:col>116</xdr:col>
      <xdr:colOff>114300</xdr:colOff>
      <xdr:row>72</xdr:row>
      <xdr:rowOff>86977</xdr:rowOff>
    </xdr:to>
    <xdr:sp macro="" textlink="">
      <xdr:nvSpPr>
        <xdr:cNvPr id="842" name="楕円 841">
          <a:extLst>
            <a:ext uri="{FF2B5EF4-FFF2-40B4-BE49-F238E27FC236}">
              <a16:creationId xmlns:a16="http://schemas.microsoft.com/office/drawing/2014/main" id="{00000000-0008-0000-0600-00004A030000}"/>
            </a:ext>
          </a:extLst>
        </xdr:cNvPr>
        <xdr:cNvSpPr/>
      </xdr:nvSpPr>
      <xdr:spPr>
        <a:xfrm>
          <a:off x="22110700" y="1232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8254</xdr:rowOff>
    </xdr:from>
    <xdr:ext cx="469744" cy="259045"/>
    <xdr:sp macro="" textlink="">
      <xdr:nvSpPr>
        <xdr:cNvPr id="843" name="繰出金該当値テキスト">
          <a:extLst>
            <a:ext uri="{FF2B5EF4-FFF2-40B4-BE49-F238E27FC236}">
              <a16:creationId xmlns:a16="http://schemas.microsoft.com/office/drawing/2014/main" id="{00000000-0008-0000-0600-00004B030000}"/>
            </a:ext>
          </a:extLst>
        </xdr:cNvPr>
        <xdr:cNvSpPr txBox="1"/>
      </xdr:nvSpPr>
      <xdr:spPr>
        <a:xfrm>
          <a:off x="22212300" y="1218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144744</xdr:rowOff>
    </xdr:from>
    <xdr:to>
      <xdr:col>112</xdr:col>
      <xdr:colOff>38100</xdr:colOff>
      <xdr:row>72</xdr:row>
      <xdr:rowOff>74894</xdr:rowOff>
    </xdr:to>
    <xdr:sp macro="" textlink="">
      <xdr:nvSpPr>
        <xdr:cNvPr id="844" name="楕円 843">
          <a:extLst>
            <a:ext uri="{FF2B5EF4-FFF2-40B4-BE49-F238E27FC236}">
              <a16:creationId xmlns:a16="http://schemas.microsoft.com/office/drawing/2014/main" id="{00000000-0008-0000-0600-00004C030000}"/>
            </a:ext>
          </a:extLst>
        </xdr:cNvPr>
        <xdr:cNvSpPr/>
      </xdr:nvSpPr>
      <xdr:spPr>
        <a:xfrm>
          <a:off x="21272500" y="1231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91421</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75728" y="1209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76164</xdr:rowOff>
    </xdr:from>
    <xdr:to>
      <xdr:col>107</xdr:col>
      <xdr:colOff>101600</xdr:colOff>
      <xdr:row>78</xdr:row>
      <xdr:rowOff>6314</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20383500" y="132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22841</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199428" y="1305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55753</xdr:rowOff>
    </xdr:from>
    <xdr:to>
      <xdr:col>102</xdr:col>
      <xdr:colOff>165100</xdr:colOff>
      <xdr:row>77</xdr:row>
      <xdr:rowOff>157353</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19494500" y="132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2430</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10428" y="1303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13951</xdr:rowOff>
    </xdr:from>
    <xdr:to>
      <xdr:col>98</xdr:col>
      <xdr:colOff>38100</xdr:colOff>
      <xdr:row>76</xdr:row>
      <xdr:rowOff>115551</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18605500" y="1304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132079</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421428" y="1281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2" name="正方形/長方形 851">
          <a:extLst>
            <a:ext uri="{FF2B5EF4-FFF2-40B4-BE49-F238E27FC236}">
              <a16:creationId xmlns:a16="http://schemas.microsoft.com/office/drawing/2014/main" id="{00000000-0008-0000-0600-00005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3" name="正方形/長方形 852">
          <a:extLst>
            <a:ext uri="{FF2B5EF4-FFF2-40B4-BE49-F238E27FC236}">
              <a16:creationId xmlns:a16="http://schemas.microsoft.com/office/drawing/2014/main" id="{00000000-0008-0000-0600-000055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4" name="前年度繰上充用金グラフ枠">
          <a:extLst>
            <a:ext uri="{FF2B5EF4-FFF2-40B4-BE49-F238E27FC236}">
              <a16:creationId xmlns:a16="http://schemas.microsoft.com/office/drawing/2014/main" id="{00000000-0008-0000-0600-00006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6" name="前年度繰上充用金最小値テキスト">
          <a:extLst>
            <a:ext uri="{FF2B5EF4-FFF2-40B4-BE49-F238E27FC236}">
              <a16:creationId xmlns:a16="http://schemas.microsoft.com/office/drawing/2014/main" id="{00000000-0008-0000-0600-00006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8" name="前年度繰上充用金最大値テキスト">
          <a:extLst>
            <a:ext uri="{FF2B5EF4-FFF2-40B4-BE49-F238E27FC236}">
              <a16:creationId xmlns:a16="http://schemas.microsoft.com/office/drawing/2014/main" id="{00000000-0008-0000-0600-00006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1" name="前年度繰上充用金平均値テキスト">
          <a:extLst>
            <a:ext uri="{FF2B5EF4-FFF2-40B4-BE49-F238E27FC236}">
              <a16:creationId xmlns:a16="http://schemas.microsoft.com/office/drawing/2014/main" id="{00000000-0008-0000-0600-00006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0" name="前年度繰上充用金該当値テキスト">
          <a:extLst>
            <a:ext uri="{FF2B5EF4-FFF2-40B4-BE49-F238E27FC236}">
              <a16:creationId xmlns:a16="http://schemas.microsoft.com/office/drawing/2014/main" id="{00000000-0008-0000-0600-00007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590</a:t>
          </a:r>
          <a:r>
            <a:rPr kumimoji="1" lang="ja-JP" altLang="en-US" sz="1100">
              <a:solidFill>
                <a:schemeClr val="dk1"/>
              </a:solidFill>
              <a:effectLst/>
              <a:latin typeface="+mn-lt"/>
              <a:ea typeface="+mn-ea"/>
              <a:cs typeface="+mn-cs"/>
            </a:rPr>
            <a:t>千円で、前年度の</a:t>
          </a:r>
          <a:r>
            <a:rPr kumimoji="1" lang="en-US" altLang="ja-JP" sz="1100">
              <a:solidFill>
                <a:schemeClr val="dk1"/>
              </a:solidFill>
              <a:effectLst/>
              <a:latin typeface="+mn-lt"/>
              <a:ea typeface="+mn-ea"/>
              <a:cs typeface="+mn-cs"/>
            </a:rPr>
            <a:t>598</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と比較して減少した。</a:t>
          </a:r>
          <a:endParaRPr lang="ja-JP" altLang="ja-JP" sz="1400">
            <a:effectLst/>
          </a:endParaRPr>
        </a:p>
        <a:p>
          <a:r>
            <a:rPr kumimoji="1" lang="ja-JP" altLang="en-US" sz="1100">
              <a:solidFill>
                <a:schemeClr val="dk1"/>
              </a:solidFill>
              <a:effectLst/>
              <a:latin typeface="+mn-lt"/>
              <a:ea typeface="+mn-ea"/>
              <a:cs typeface="+mn-cs"/>
            </a:rPr>
            <a:t>　令和元年度は、</a:t>
          </a:r>
          <a:r>
            <a:rPr kumimoji="1" lang="ja-JP" altLang="ja-JP" sz="1100">
              <a:solidFill>
                <a:schemeClr val="dk1"/>
              </a:solidFill>
              <a:effectLst/>
              <a:latin typeface="+mn-lt"/>
              <a:ea typeface="+mn-ea"/>
              <a:cs typeface="+mn-cs"/>
            </a:rPr>
            <a:t>公共事業等の増により普通建設事業費が前年度比で</a:t>
          </a:r>
          <a:r>
            <a:rPr kumimoji="1" lang="ja-JP" altLang="en-US" sz="1100">
              <a:solidFill>
                <a:schemeClr val="dk1"/>
              </a:solidFill>
              <a:effectLst/>
              <a:latin typeface="+mn-lt"/>
              <a:ea typeface="+mn-ea"/>
              <a:cs typeface="+mn-cs"/>
            </a:rPr>
            <a:t>増加したほか、</a:t>
          </a:r>
          <a:r>
            <a:rPr kumimoji="1" lang="ja-JP" altLang="ja-JP" sz="1100">
              <a:solidFill>
                <a:schemeClr val="dk1"/>
              </a:solidFill>
              <a:effectLst/>
              <a:latin typeface="+mn-lt"/>
              <a:ea typeface="+mn-ea"/>
              <a:cs typeface="+mn-cs"/>
            </a:rPr>
            <a:t>平成29年度</a:t>
          </a:r>
          <a:r>
            <a:rPr kumimoji="1" lang="ja-JP" altLang="en-US" sz="1100">
              <a:solidFill>
                <a:schemeClr val="dk1"/>
              </a:solidFill>
              <a:effectLst/>
              <a:latin typeface="+mn-lt"/>
              <a:ea typeface="+mn-ea"/>
              <a:cs typeface="+mn-cs"/>
            </a:rPr>
            <a:t>に発生した</a:t>
          </a:r>
          <a:r>
            <a:rPr kumimoji="1" lang="ja-JP" altLang="ja-JP" sz="1100">
              <a:solidFill>
                <a:schemeClr val="dk1"/>
              </a:solidFill>
              <a:effectLst/>
              <a:latin typeface="+mn-lt"/>
              <a:ea typeface="+mn-ea"/>
              <a:cs typeface="+mn-cs"/>
            </a:rPr>
            <a:t>大雨災害の復旧工事に伴う災害復旧事業</a:t>
          </a:r>
          <a:r>
            <a:rPr kumimoji="1" lang="ja-JP" altLang="en-US" sz="1100">
              <a:solidFill>
                <a:schemeClr val="dk1"/>
              </a:solidFill>
              <a:effectLst/>
              <a:latin typeface="+mn-lt"/>
              <a:ea typeface="+mn-ea"/>
              <a:cs typeface="+mn-cs"/>
            </a:rPr>
            <a:t>費も前年度同様の歳出となった。</a:t>
          </a:r>
          <a:endParaRPr lang="ja-JP" altLang="ja-JP" sz="1400">
            <a:effectLst/>
          </a:endParaRPr>
        </a:p>
        <a:p>
          <a:r>
            <a:rPr lang="ja-JP" altLang="en-US" sz="1100">
              <a:solidFill>
                <a:schemeClr val="dk1"/>
              </a:solidFill>
              <a:effectLst/>
              <a:latin typeface="+mn-lt"/>
              <a:ea typeface="+mn-ea"/>
              <a:cs typeface="+mn-cs"/>
            </a:rPr>
            <a:t>　一方、企業の業績回復に伴う制度融資事業の縮小により貸付金の減少傾向が続いているほか、暖冬の影響により除排雪に関連する維持補修費が減少した。</a:t>
          </a:r>
          <a:endParaRPr lang="ja-JP" altLang="ja-JP" sz="1400">
            <a:effectLst/>
          </a:endParaRPr>
        </a:p>
        <a:p>
          <a:r>
            <a:rPr kumimoji="1" lang="ja-JP" altLang="en-US" sz="1100">
              <a:solidFill>
                <a:schemeClr val="dk1"/>
              </a:solidFill>
              <a:effectLst/>
              <a:latin typeface="+mn-lt"/>
              <a:ea typeface="+mn-ea"/>
              <a:cs typeface="+mn-cs"/>
            </a:rPr>
            <a:t>　公債費は県債残高の縮小が進んでいるものの、引き続き全国平均よりも高い状態が続いている。</a:t>
          </a:r>
          <a:r>
            <a:rPr kumimoji="1" lang="ja-JP" altLang="ja-JP" sz="1100">
              <a:solidFill>
                <a:schemeClr val="dk1"/>
              </a:solidFill>
              <a:effectLst/>
              <a:latin typeface="+mn-lt"/>
              <a:ea typeface="+mn-ea"/>
              <a:cs typeface="+mn-cs"/>
            </a:rPr>
            <a:t>本県は他県と比較し人口減少率が高い</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、今後も職員数の適正な管理や事務事業の整理合理化等の一層の行財政改革を進める。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985,416
981,114
11,637.52
591,629,505
581,507,250
7,407,434
319,230,693
1,254,092,887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260.2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115207</xdr:rowOff>
    </xdr:from>
    <xdr:to>
      <xdr:col>24</xdr:col>
      <xdr:colOff>62865</xdr:colOff>
      <xdr:row>39</xdr:row>
      <xdr:rowOff>13970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087257"/>
          <a:ext cx="127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17797</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13970</xdr:rowOff>
    </xdr:from>
    <xdr:to>
      <xdr:col>24</xdr:col>
      <xdr:colOff>152400</xdr:colOff>
      <xdr:row>39</xdr:row>
      <xdr:rowOff>13970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61884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6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115207</xdr:rowOff>
    </xdr:from>
    <xdr:to>
      <xdr:col>24</xdr:col>
      <xdr:colOff>152400</xdr:colOff>
      <xdr:row>29</xdr:row>
      <xdr:rowOff>115207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08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154396</xdr:rowOff>
    </xdr:from>
    <xdr:to>
      <xdr:col>24</xdr:col>
      <xdr:colOff>63500</xdr:colOff>
      <xdr:row>32</xdr:row>
      <xdr:rowOff>116840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469346"/>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106516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3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128089</xdr:rowOff>
    </xdr:from>
    <xdr:to>
      <xdr:col>24</xdr:col>
      <xdr:colOff>114300</xdr:colOff>
      <xdr:row>35</xdr:row>
      <xdr:rowOff>58239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116840</xdr:rowOff>
    </xdr:from>
    <xdr:to>
      <xdr:col>19</xdr:col>
      <xdr:colOff>177800</xdr:colOff>
      <xdr:row>32</xdr:row>
      <xdr:rowOff>126637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0324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35016</xdr:rowOff>
    </xdr:from>
    <xdr:to>
      <xdr:col>20</xdr:col>
      <xdr:colOff>38100</xdr:colOff>
      <xdr:row>35</xdr:row>
      <xdr:rowOff>136616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127743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126637</xdr:rowOff>
    </xdr:from>
    <xdr:to>
      <xdr:col>15</xdr:col>
      <xdr:colOff>50800</xdr:colOff>
      <xdr:row>32</xdr:row>
      <xdr:rowOff>159294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130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70939</xdr:rowOff>
    </xdr:from>
    <xdr:to>
      <xdr:col>15</xdr:col>
      <xdr:colOff>101600</xdr:colOff>
      <xdr:row>36</xdr:row>
      <xdr:rowOff>1089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163666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38463</xdr:rowOff>
    </xdr:from>
    <xdr:to>
      <xdr:col>10</xdr:col>
      <xdr:colOff>114300</xdr:colOff>
      <xdr:row>32</xdr:row>
      <xdr:rowOff>159294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524863"/>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84001</xdr:rowOff>
    </xdr:from>
    <xdr:to>
      <xdr:col>10</xdr:col>
      <xdr:colOff>165100</xdr:colOff>
      <xdr:row>36</xdr:row>
      <xdr:rowOff>14151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5278</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830017" y="61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67673</xdr:rowOff>
    </xdr:from>
    <xdr:to>
      <xdr:col>6</xdr:col>
      <xdr:colOff>38100</xdr:colOff>
      <xdr:row>29</xdr:row>
      <xdr:rowOff>169273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03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14350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481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103596</xdr:rowOff>
    </xdr:from>
    <xdr:to>
      <xdr:col>24</xdr:col>
      <xdr:colOff>114300</xdr:colOff>
      <xdr:row>32</xdr:row>
      <xdr:rowOff>33746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4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126473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6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66040</xdr:rowOff>
    </xdr:from>
    <xdr:to>
      <xdr:col>20</xdr:col>
      <xdr:colOff>38100</xdr:colOff>
      <xdr:row>32</xdr:row>
      <xdr:rowOff>167640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31</xdr:row>
      <xdr:rowOff>12717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49728" y="53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75837</xdr:rowOff>
    </xdr:from>
    <xdr:to>
      <xdr:col>15</xdr:col>
      <xdr:colOff>101600</xdr:colOff>
      <xdr:row>33</xdr:row>
      <xdr:rowOff>5987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22514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3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108494</xdr:rowOff>
    </xdr:from>
    <xdr:to>
      <xdr:col>10</xdr:col>
      <xdr:colOff>165100</xdr:colOff>
      <xdr:row>33</xdr:row>
      <xdr:rowOff>38644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5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55171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159113</xdr:rowOff>
    </xdr:from>
    <xdr:to>
      <xdr:col>6</xdr:col>
      <xdr:colOff>38100</xdr:colOff>
      <xdr:row>32</xdr:row>
      <xdr:rowOff>89263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80390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6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108839</xdr:rowOff>
    </xdr:from>
    <xdr:to>
      <xdr:col>24</xdr:col>
      <xdr:colOff>62865</xdr:colOff>
      <xdr:row>57</xdr:row>
      <xdr:rowOff>41585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52789"/>
          <a:ext cx="1270" cy="96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45412</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41585</xdr:rowOff>
    </xdr:from>
    <xdr:to>
      <xdr:col>24</xdr:col>
      <xdr:colOff>152400</xdr:colOff>
      <xdr:row>57</xdr:row>
      <xdr:rowOff>41585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55516</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2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108839</xdr:rowOff>
    </xdr:from>
    <xdr:to>
      <xdr:col>24</xdr:col>
      <xdr:colOff>152400</xdr:colOff>
      <xdr:row>51</xdr:row>
      <xdr:rowOff>108839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5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155977</xdr:rowOff>
    </xdr:from>
    <xdr:to>
      <xdr:col>24</xdr:col>
      <xdr:colOff>63500</xdr:colOff>
      <xdr:row>55</xdr:row>
      <xdr:rowOff>167680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585727"/>
          <a:ext cx="8382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100164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187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77287</xdr:rowOff>
    </xdr:from>
    <xdr:to>
      <xdr:col>24</xdr:col>
      <xdr:colOff>114300</xdr:colOff>
      <xdr:row>55</xdr:row>
      <xdr:rowOff>7437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33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112816</xdr:rowOff>
    </xdr:from>
    <xdr:to>
      <xdr:col>19</xdr:col>
      <xdr:colOff>177800</xdr:colOff>
      <xdr:row>55</xdr:row>
      <xdr:rowOff>155977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371116"/>
          <a:ext cx="889000" cy="21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84831</xdr:rowOff>
    </xdr:from>
    <xdr:to>
      <xdr:col>20</xdr:col>
      <xdr:colOff>38100</xdr:colOff>
      <xdr:row>55</xdr:row>
      <xdr:rowOff>14981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34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31508</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11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112816</xdr:rowOff>
    </xdr:from>
    <xdr:to>
      <xdr:col>15</xdr:col>
      <xdr:colOff>50800</xdr:colOff>
      <xdr:row>54</xdr:row>
      <xdr:rowOff>149392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3711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61971</xdr:rowOff>
    </xdr:from>
    <xdr:to>
      <xdr:col>15</xdr:col>
      <xdr:colOff>101600</xdr:colOff>
      <xdr:row>54</xdr:row>
      <xdr:rowOff>163571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8648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09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113868</xdr:rowOff>
    </xdr:from>
    <xdr:to>
      <xdr:col>10</xdr:col>
      <xdr:colOff>114300</xdr:colOff>
      <xdr:row>54</xdr:row>
      <xdr:rowOff>149392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372168"/>
          <a:ext cx="889000" cy="3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97038</xdr:rowOff>
    </xdr:from>
    <xdr:to>
      <xdr:col>10</xdr:col>
      <xdr:colOff>165100</xdr:colOff>
      <xdr:row>54</xdr:row>
      <xdr:rowOff>27188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43715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8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27361</xdr:rowOff>
    </xdr:from>
    <xdr:to>
      <xdr:col>6</xdr:col>
      <xdr:colOff>38100</xdr:colOff>
      <xdr:row>54</xdr:row>
      <xdr:rowOff>128961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2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145488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0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116880</xdr:rowOff>
    </xdr:from>
    <xdr:to>
      <xdr:col>24</xdr:col>
      <xdr:colOff>114300</xdr:colOff>
      <xdr:row>56</xdr:row>
      <xdr:rowOff>47030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5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95307</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2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105177</xdr:rowOff>
    </xdr:from>
    <xdr:to>
      <xdr:col>20</xdr:col>
      <xdr:colOff>38100</xdr:colOff>
      <xdr:row>56</xdr:row>
      <xdr:rowOff>35327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5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26454</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6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62016</xdr:rowOff>
    </xdr:from>
    <xdr:to>
      <xdr:col>15</xdr:col>
      <xdr:colOff>101600</xdr:colOff>
      <xdr:row>54</xdr:row>
      <xdr:rowOff>163616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32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154743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41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98592</xdr:rowOff>
    </xdr:from>
    <xdr:to>
      <xdr:col>10</xdr:col>
      <xdr:colOff>165100</xdr:colOff>
      <xdr:row>55</xdr:row>
      <xdr:rowOff>28742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3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19869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44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63068</xdr:rowOff>
    </xdr:from>
    <xdr:to>
      <xdr:col>6</xdr:col>
      <xdr:colOff>38100</xdr:colOff>
      <xdr:row>54</xdr:row>
      <xdr:rowOff>164668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3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155795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41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149823</xdr:rowOff>
    </xdr:from>
    <xdr:to>
      <xdr:col>24</xdr:col>
      <xdr:colOff>62865</xdr:colOff>
      <xdr:row>78</xdr:row>
      <xdr:rowOff>91802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79873"/>
          <a:ext cx="1270" cy="148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95629</xdr:rowOff>
    </xdr:from>
    <xdr:ext cx="534377"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6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91802</xdr:rowOff>
    </xdr:from>
    <xdr:to>
      <xdr:col>24</xdr:col>
      <xdr:colOff>152400</xdr:colOff>
      <xdr:row>78</xdr:row>
      <xdr:rowOff>91802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6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96500</xdr:rowOff>
    </xdr:from>
    <xdr:ext cx="534377"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5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149823</xdr:rowOff>
    </xdr:from>
    <xdr:to>
      <xdr:col>24</xdr:col>
      <xdr:colOff>152400</xdr:colOff>
      <xdr:row>69</xdr:row>
      <xdr:rowOff>149823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79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135781</xdr:rowOff>
    </xdr:from>
    <xdr:to>
      <xdr:col>24</xdr:col>
      <xdr:colOff>63500</xdr:colOff>
      <xdr:row>74</xdr:row>
      <xdr:rowOff>30299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480181"/>
          <a:ext cx="838200" cy="23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67218</xdr:rowOff>
    </xdr:from>
    <xdr:ext cx="534377"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411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88791</xdr:rowOff>
    </xdr:from>
    <xdr:to>
      <xdr:col>24</xdr:col>
      <xdr:colOff>114300</xdr:colOff>
      <xdr:row>73</xdr:row>
      <xdr:rowOff>18941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43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16256</xdr:rowOff>
    </xdr:from>
    <xdr:to>
      <xdr:col>19</xdr:col>
      <xdr:colOff>177800</xdr:colOff>
      <xdr:row>74</xdr:row>
      <xdr:rowOff>30299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532106"/>
          <a:ext cx="889000" cy="18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133858</xdr:rowOff>
    </xdr:from>
    <xdr:to>
      <xdr:col>20</xdr:col>
      <xdr:colOff>38100</xdr:colOff>
      <xdr:row>75</xdr:row>
      <xdr:rowOff>64008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55135</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517411" y="1291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16256</xdr:rowOff>
    </xdr:from>
    <xdr:to>
      <xdr:col>15</xdr:col>
      <xdr:colOff>50800</xdr:colOff>
      <xdr:row>74</xdr:row>
      <xdr:rowOff>1016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532106"/>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87376</xdr:rowOff>
    </xdr:from>
    <xdr:to>
      <xdr:col>15</xdr:col>
      <xdr:colOff>101600</xdr:colOff>
      <xdr:row>74</xdr:row>
      <xdr:rowOff>17526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6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8653</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41111" y="1269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1016</xdr:rowOff>
    </xdr:from>
    <xdr:to>
      <xdr:col>10</xdr:col>
      <xdr:colOff>114300</xdr:colOff>
      <xdr:row>77</xdr:row>
      <xdr:rowOff>8745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688316"/>
          <a:ext cx="889000" cy="5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159331</xdr:rowOff>
    </xdr:from>
    <xdr:to>
      <xdr:col>10</xdr:col>
      <xdr:colOff>165100</xdr:colOff>
      <xdr:row>73</xdr:row>
      <xdr:rowOff>89481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25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106008</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52111" y="122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128415</xdr:rowOff>
    </xdr:from>
    <xdr:to>
      <xdr:col>6</xdr:col>
      <xdr:colOff>38100</xdr:colOff>
      <xdr:row>73</xdr:row>
      <xdr:rowOff>58565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24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75092</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63111" y="122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84981</xdr:rowOff>
    </xdr:from>
    <xdr:to>
      <xdr:col>24</xdr:col>
      <xdr:colOff>114300</xdr:colOff>
      <xdr:row>73</xdr:row>
      <xdr:rowOff>15131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42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107858</xdr:rowOff>
    </xdr:from>
    <xdr:ext cx="534377"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28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150949</xdr:rowOff>
    </xdr:from>
    <xdr:to>
      <xdr:col>20</xdr:col>
      <xdr:colOff>38100</xdr:colOff>
      <xdr:row>74</xdr:row>
      <xdr:rowOff>81099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66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97626</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517411" y="1244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136906</xdr:rowOff>
    </xdr:from>
    <xdr:to>
      <xdr:col>15</xdr:col>
      <xdr:colOff>101600</xdr:colOff>
      <xdr:row>73</xdr:row>
      <xdr:rowOff>67056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48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83583</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41111" y="1225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121666</xdr:rowOff>
    </xdr:from>
    <xdr:to>
      <xdr:col>10</xdr:col>
      <xdr:colOff>165100</xdr:colOff>
      <xdr:row>74</xdr:row>
      <xdr:rowOff>51816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63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42943</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52111" y="1273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5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50672</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63111" y="1325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81141</xdr:rowOff>
    </xdr:from>
    <xdr:to>
      <xdr:col>24</xdr:col>
      <xdr:colOff>62865</xdr:colOff>
      <xdr:row>98</xdr:row>
      <xdr:rowOff>109410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83091"/>
          <a:ext cx="1270" cy="1228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113237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109410</xdr:rowOff>
    </xdr:from>
    <xdr:to>
      <xdr:col>24</xdr:col>
      <xdr:colOff>152400</xdr:colOff>
      <xdr:row>98</xdr:row>
      <xdr:rowOff>109410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1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27818</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5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81141</xdr:rowOff>
    </xdr:from>
    <xdr:to>
      <xdr:col>24</xdr:col>
      <xdr:colOff>152400</xdr:colOff>
      <xdr:row>91</xdr:row>
      <xdr:rowOff>81141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72758</xdr:rowOff>
    </xdr:from>
    <xdr:to>
      <xdr:col>24</xdr:col>
      <xdr:colOff>63500</xdr:colOff>
      <xdr:row>97</xdr:row>
      <xdr:rowOff>40906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531958"/>
          <a:ext cx="838200" cy="13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120654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0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97777</xdr:rowOff>
    </xdr:from>
    <xdr:to>
      <xdr:col>24</xdr:col>
      <xdr:colOff>114300</xdr:colOff>
      <xdr:row>97</xdr:row>
      <xdr:rowOff>27927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72758</xdr:rowOff>
    </xdr:from>
    <xdr:to>
      <xdr:col>19</xdr:col>
      <xdr:colOff>177800</xdr:colOff>
      <xdr:row>98</xdr:row>
      <xdr:rowOff>2617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31958"/>
          <a:ext cx="889000" cy="27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90691</xdr:rowOff>
    </xdr:from>
    <xdr:to>
      <xdr:col>20</xdr:col>
      <xdr:colOff>38100</xdr:colOff>
      <xdr:row>97</xdr:row>
      <xdr:rowOff>20841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11968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664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143890</xdr:rowOff>
    </xdr:from>
    <xdr:to>
      <xdr:col>15</xdr:col>
      <xdr:colOff>50800</xdr:colOff>
      <xdr:row>98</xdr:row>
      <xdr:rowOff>2617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74540"/>
          <a:ext cx="889000" cy="3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102921</xdr:rowOff>
    </xdr:from>
    <xdr:to>
      <xdr:col>15</xdr:col>
      <xdr:colOff>101600</xdr:colOff>
      <xdr:row>97</xdr:row>
      <xdr:rowOff>33071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49598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141415</xdr:rowOff>
    </xdr:from>
    <xdr:to>
      <xdr:col>10</xdr:col>
      <xdr:colOff>114300</xdr:colOff>
      <xdr:row>97</xdr:row>
      <xdr:rowOff>143890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72065"/>
          <a:ext cx="889000" cy="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115990</xdr:rowOff>
    </xdr:from>
    <xdr:to>
      <xdr:col>10</xdr:col>
      <xdr:colOff>165100</xdr:colOff>
      <xdr:row>97</xdr:row>
      <xdr:rowOff>46140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62667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44552</xdr:rowOff>
    </xdr:from>
    <xdr:to>
      <xdr:col>6</xdr:col>
      <xdr:colOff>38100</xdr:colOff>
      <xdr:row>96</xdr:row>
      <xdr:rowOff>146152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0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162679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7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161556</xdr:rowOff>
    </xdr:from>
    <xdr:to>
      <xdr:col>24</xdr:col>
      <xdr:colOff>114300</xdr:colOff>
      <xdr:row>97</xdr:row>
      <xdr:rowOff>91706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139983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9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21958</xdr:rowOff>
    </xdr:from>
    <xdr:to>
      <xdr:col>20</xdr:col>
      <xdr:colOff>38100</xdr:colOff>
      <xdr:row>96</xdr:row>
      <xdr:rowOff>123558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8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140085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123267</xdr:rowOff>
    </xdr:from>
    <xdr:to>
      <xdr:col>15</xdr:col>
      <xdr:colOff>101600</xdr:colOff>
      <xdr:row>98</xdr:row>
      <xdr:rowOff>53417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5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44544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93090</xdr:rowOff>
    </xdr:from>
    <xdr:to>
      <xdr:col>10</xdr:col>
      <xdr:colOff>165100</xdr:colOff>
      <xdr:row>98</xdr:row>
      <xdr:rowOff>23240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2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14367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1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90615</xdr:rowOff>
    </xdr:from>
    <xdr:to>
      <xdr:col>6</xdr:col>
      <xdr:colOff>38100</xdr:colOff>
      <xdr:row>98</xdr:row>
      <xdr:rowOff>20765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2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11892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1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78892</xdr:rowOff>
    </xdr:from>
    <xdr:to>
      <xdr:col>54</xdr:col>
      <xdr:colOff>189865</xdr:colOff>
      <xdr:row>38</xdr:row>
      <xdr:rowOff>104953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565292"/>
          <a:ext cx="1270" cy="1054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108780</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2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104953</xdr:rowOff>
    </xdr:from>
    <xdr:to>
      <xdr:col>55</xdr:col>
      <xdr:colOff>88900</xdr:colOff>
      <xdr:row>38</xdr:row>
      <xdr:rowOff>104953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2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25569</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34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78892</xdr:rowOff>
    </xdr:from>
    <xdr:to>
      <xdr:col>55</xdr:col>
      <xdr:colOff>88900</xdr:colOff>
      <xdr:row>32</xdr:row>
      <xdr:rowOff>78892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56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44603</xdr:rowOff>
    </xdr:from>
    <xdr:to>
      <xdr:col>55</xdr:col>
      <xdr:colOff>0</xdr:colOff>
      <xdr:row>38</xdr:row>
      <xdr:rowOff>69291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559703"/>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144238</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144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121361</xdr:rowOff>
    </xdr:from>
    <xdr:to>
      <xdr:col>55</xdr:col>
      <xdr:colOff>50800</xdr:colOff>
      <xdr:row>37</xdr:row>
      <xdr:rowOff>51511</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58775</xdr:rowOff>
    </xdr:from>
    <xdr:to>
      <xdr:col>50</xdr:col>
      <xdr:colOff>114300</xdr:colOff>
      <xdr:row>38</xdr:row>
      <xdr:rowOff>69291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573875"/>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30378</xdr:rowOff>
    </xdr:from>
    <xdr:to>
      <xdr:col>50</xdr:col>
      <xdr:colOff>165100</xdr:colOff>
      <xdr:row>36</xdr:row>
      <xdr:rowOff>131978</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148505</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58775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540500"/>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25349</xdr:rowOff>
    </xdr:from>
    <xdr:to>
      <xdr:col>46</xdr:col>
      <xdr:colOff>38100</xdr:colOff>
      <xdr:row>36</xdr:row>
      <xdr:rowOff>126949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143476</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2540</xdr:rowOff>
    </xdr:from>
    <xdr:to>
      <xdr:col>41</xdr:col>
      <xdr:colOff>50800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34619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167081</xdr:rowOff>
    </xdr:from>
    <xdr:to>
      <xdr:col>41</xdr:col>
      <xdr:colOff>101600</xdr:colOff>
      <xdr:row>35</xdr:row>
      <xdr:rowOff>97231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113758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4318</xdr:rowOff>
    </xdr:from>
    <xdr:to>
      <xdr:col>36</xdr:col>
      <xdr:colOff>165100</xdr:colOff>
      <xdr:row>33</xdr:row>
      <xdr:rowOff>105918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566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122445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543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165253</xdr:rowOff>
    </xdr:from>
    <xdr:to>
      <xdr:col>55</xdr:col>
      <xdr:colOff>50800</xdr:colOff>
      <xdr:row>38</xdr:row>
      <xdr:rowOff>95403</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5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80179</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42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18491</xdr:rowOff>
    </xdr:from>
    <xdr:to>
      <xdr:col>50</xdr:col>
      <xdr:colOff>165100</xdr:colOff>
      <xdr:row>38</xdr:row>
      <xdr:rowOff>120091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5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111218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66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7975</xdr:rowOff>
    </xdr:from>
    <xdr:to>
      <xdr:col>46</xdr:col>
      <xdr:colOff>38100</xdr:colOff>
      <xdr:row>38</xdr:row>
      <xdr:rowOff>109575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100702</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61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67327</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123190</xdr:rowOff>
    </xdr:from>
    <xdr:to>
      <xdr:col>36</xdr:col>
      <xdr:colOff>165100</xdr:colOff>
      <xdr:row>37</xdr:row>
      <xdr:rowOff>53340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44467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63424</xdr:rowOff>
    </xdr:from>
    <xdr:to>
      <xdr:col>54</xdr:col>
      <xdr:colOff>189865</xdr:colOff>
      <xdr:row>59</xdr:row>
      <xdr:rowOff>1130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35924"/>
          <a:ext cx="1270" cy="1480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4957</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2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1130</xdr:rowOff>
    </xdr:from>
    <xdr:to>
      <xdr:col>55</xdr:col>
      <xdr:colOff>88900</xdr:colOff>
      <xdr:row>59</xdr:row>
      <xdr:rowOff>1130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1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10101</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1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63424</xdr:rowOff>
    </xdr:from>
    <xdr:to>
      <xdr:col>55</xdr:col>
      <xdr:colOff>88900</xdr:colOff>
      <xdr:row>50</xdr:row>
      <xdr:rowOff>63424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3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62891</xdr:rowOff>
    </xdr:from>
    <xdr:to>
      <xdr:col>55</xdr:col>
      <xdr:colOff>0</xdr:colOff>
      <xdr:row>50</xdr:row>
      <xdr:rowOff>63424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8635391"/>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36923</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46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58496</xdr:rowOff>
    </xdr:from>
    <xdr:to>
      <xdr:col>55</xdr:col>
      <xdr:colOff>50800</xdr:colOff>
      <xdr:row>55</xdr:row>
      <xdr:rowOff>160096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62891</xdr:rowOff>
    </xdr:from>
    <xdr:to>
      <xdr:col>50</xdr:col>
      <xdr:colOff>114300</xdr:colOff>
      <xdr:row>51</xdr:row>
      <xdr:rowOff>28715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8635391"/>
          <a:ext cx="889000" cy="13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144069</xdr:rowOff>
    </xdr:from>
    <xdr:to>
      <xdr:col>50</xdr:col>
      <xdr:colOff>165100</xdr:colOff>
      <xdr:row>56</xdr:row>
      <xdr:rowOff>74219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65346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66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28715</xdr:rowOff>
    </xdr:from>
    <xdr:to>
      <xdr:col>45</xdr:col>
      <xdr:colOff>177800</xdr:colOff>
      <xdr:row>53</xdr:row>
      <xdr:rowOff>107391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8772665"/>
          <a:ext cx="889000" cy="42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130619</xdr:rowOff>
    </xdr:from>
    <xdr:to>
      <xdr:col>46</xdr:col>
      <xdr:colOff>38100</xdr:colOff>
      <xdr:row>56</xdr:row>
      <xdr:rowOff>60769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51896</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5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107391</xdr:rowOff>
    </xdr:from>
    <xdr:to>
      <xdr:col>41</xdr:col>
      <xdr:colOff>50800</xdr:colOff>
      <xdr:row>54</xdr:row>
      <xdr:rowOff>142329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194241"/>
          <a:ext cx="889000" cy="20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115913</xdr:rowOff>
    </xdr:from>
    <xdr:to>
      <xdr:col>41</xdr:col>
      <xdr:colOff>101600</xdr:colOff>
      <xdr:row>57</xdr:row>
      <xdr:rowOff>46063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37190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164986</xdr:rowOff>
    </xdr:from>
    <xdr:to>
      <xdr:col>36</xdr:col>
      <xdr:colOff>165100</xdr:colOff>
      <xdr:row>55</xdr:row>
      <xdr:rowOff>95136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42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86263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1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12624</xdr:rowOff>
    </xdr:from>
    <xdr:to>
      <xdr:col>55</xdr:col>
      <xdr:colOff>50800</xdr:colOff>
      <xdr:row>50</xdr:row>
      <xdr:rowOff>114224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858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137101</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85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12091</xdr:rowOff>
    </xdr:from>
    <xdr:to>
      <xdr:col>50</xdr:col>
      <xdr:colOff>165100</xdr:colOff>
      <xdr:row>50</xdr:row>
      <xdr:rowOff>113691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858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48</xdr:row>
      <xdr:rowOff>130218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835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149365</xdr:rowOff>
    </xdr:from>
    <xdr:to>
      <xdr:col>46</xdr:col>
      <xdr:colOff>38100</xdr:colOff>
      <xdr:row>51</xdr:row>
      <xdr:rowOff>79515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872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96042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849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56591</xdr:rowOff>
    </xdr:from>
    <xdr:to>
      <xdr:col>41</xdr:col>
      <xdr:colOff>101600</xdr:colOff>
      <xdr:row>53</xdr:row>
      <xdr:rowOff>158191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14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3268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891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91529</xdr:rowOff>
    </xdr:from>
    <xdr:to>
      <xdr:col>36</xdr:col>
      <xdr:colOff>165100</xdr:colOff>
      <xdr:row>55</xdr:row>
      <xdr:rowOff>21679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34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38206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1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138802</xdr:rowOff>
    </xdr:from>
    <xdr:to>
      <xdr:col>54</xdr:col>
      <xdr:colOff>189865</xdr:colOff>
      <xdr:row>78</xdr:row>
      <xdr:rowOff>168177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40302"/>
          <a:ext cx="1270" cy="1400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554</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4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168177</xdr:rowOff>
    </xdr:from>
    <xdr:to>
      <xdr:col>55</xdr:col>
      <xdr:colOff>88900</xdr:colOff>
      <xdr:row>78</xdr:row>
      <xdr:rowOff>168177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4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85479</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138802</xdr:rowOff>
    </xdr:from>
    <xdr:to>
      <xdr:col>55</xdr:col>
      <xdr:colOff>88900</xdr:colOff>
      <xdr:row>70</xdr:row>
      <xdr:rowOff>138802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40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14623</xdr:rowOff>
    </xdr:from>
    <xdr:to>
      <xdr:col>55</xdr:col>
      <xdr:colOff>0</xdr:colOff>
      <xdr:row>74</xdr:row>
      <xdr:rowOff>154820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2701923"/>
          <a:ext cx="838200" cy="14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96000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954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117573</xdr:rowOff>
    </xdr:from>
    <xdr:to>
      <xdr:col>55</xdr:col>
      <xdr:colOff>50800</xdr:colOff>
      <xdr:row>76</xdr:row>
      <xdr:rowOff>47723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297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14770</xdr:rowOff>
    </xdr:from>
    <xdr:to>
      <xdr:col>50</xdr:col>
      <xdr:colOff>114300</xdr:colOff>
      <xdr:row>74</xdr:row>
      <xdr:rowOff>14623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2530620"/>
          <a:ext cx="889000" cy="17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71673</xdr:rowOff>
    </xdr:from>
    <xdr:to>
      <xdr:col>50</xdr:col>
      <xdr:colOff>165100</xdr:colOff>
      <xdr:row>76</xdr:row>
      <xdr:rowOff>1823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164400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59411" y="1302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34968</xdr:rowOff>
    </xdr:from>
    <xdr:to>
      <xdr:col>45</xdr:col>
      <xdr:colOff>177800</xdr:colOff>
      <xdr:row>73</xdr:row>
      <xdr:rowOff>14770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2379368"/>
          <a:ext cx="889000" cy="15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43882</xdr:rowOff>
    </xdr:from>
    <xdr:to>
      <xdr:col>46</xdr:col>
      <xdr:colOff>38100</xdr:colOff>
      <xdr:row>75</xdr:row>
      <xdr:rowOff>145482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136610</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9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111729</xdr:rowOff>
    </xdr:from>
    <xdr:to>
      <xdr:col>41</xdr:col>
      <xdr:colOff>50800</xdr:colOff>
      <xdr:row>72</xdr:row>
      <xdr:rowOff>34968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2284679"/>
          <a:ext cx="889000" cy="9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6849</xdr:rowOff>
    </xdr:from>
    <xdr:to>
      <xdr:col>41</xdr:col>
      <xdr:colOff>101600</xdr:colOff>
      <xdr:row>75</xdr:row>
      <xdr:rowOff>108449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99576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95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138</xdr:rowOff>
    </xdr:from>
    <xdr:to>
      <xdr:col>36</xdr:col>
      <xdr:colOff>165100</xdr:colOff>
      <xdr:row>74</xdr:row>
      <xdr:rowOff>101738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26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92865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7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104020</xdr:rowOff>
    </xdr:from>
    <xdr:to>
      <xdr:col>55</xdr:col>
      <xdr:colOff>50800</xdr:colOff>
      <xdr:row>75</xdr:row>
      <xdr:rowOff>34170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79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126897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6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135273</xdr:rowOff>
    </xdr:from>
    <xdr:to>
      <xdr:col>50</xdr:col>
      <xdr:colOff>165100</xdr:colOff>
      <xdr:row>74</xdr:row>
      <xdr:rowOff>65423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6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81950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59411" y="1242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135420</xdr:rowOff>
    </xdr:from>
    <xdr:to>
      <xdr:col>46</xdr:col>
      <xdr:colOff>38100</xdr:colOff>
      <xdr:row>73</xdr:row>
      <xdr:rowOff>65570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24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82097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25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155618</xdr:rowOff>
    </xdr:from>
    <xdr:to>
      <xdr:col>41</xdr:col>
      <xdr:colOff>101600</xdr:colOff>
      <xdr:row>72</xdr:row>
      <xdr:rowOff>85768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23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102295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1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60929</xdr:rowOff>
    </xdr:from>
    <xdr:to>
      <xdr:col>36</xdr:col>
      <xdr:colOff>165100</xdr:colOff>
      <xdr:row>71</xdr:row>
      <xdr:rowOff>162529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223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7606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00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43078</xdr:rowOff>
    </xdr:from>
    <xdr:to>
      <xdr:col>54</xdr:col>
      <xdr:colOff>189865</xdr:colOff>
      <xdr:row>97</xdr:row>
      <xdr:rowOff>112268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473578"/>
          <a:ext cx="1270" cy="1269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116095</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74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112268</xdr:rowOff>
    </xdr:from>
    <xdr:to>
      <xdr:col>55</xdr:col>
      <xdr:colOff>88900</xdr:colOff>
      <xdr:row>97</xdr:row>
      <xdr:rowOff>112268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74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161205</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43078</xdr:rowOff>
    </xdr:from>
    <xdr:to>
      <xdr:col>55</xdr:col>
      <xdr:colOff>88900</xdr:colOff>
      <xdr:row>90</xdr:row>
      <xdr:rowOff>43078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47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66167</xdr:rowOff>
    </xdr:from>
    <xdr:to>
      <xdr:col>55</xdr:col>
      <xdr:colOff>0</xdr:colOff>
      <xdr:row>96</xdr:row>
      <xdr:rowOff>5702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353917"/>
          <a:ext cx="838200" cy="1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2004</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28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23577</xdr:rowOff>
    </xdr:from>
    <xdr:to>
      <xdr:col>55</xdr:col>
      <xdr:colOff>50800</xdr:colOff>
      <xdr:row>95</xdr:row>
      <xdr:rowOff>125177</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5702</xdr:rowOff>
    </xdr:from>
    <xdr:to>
      <xdr:col>50</xdr:col>
      <xdr:colOff>114300</xdr:colOff>
      <xdr:row>96</xdr:row>
      <xdr:rowOff>110630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464902"/>
          <a:ext cx="889000" cy="10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99854</xdr:rowOff>
    </xdr:from>
    <xdr:to>
      <xdr:col>50</xdr:col>
      <xdr:colOff>165100</xdr:colOff>
      <xdr:row>96</xdr:row>
      <xdr:rowOff>30004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38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46531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59411" y="161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110630</xdr:rowOff>
    </xdr:from>
    <xdr:to>
      <xdr:col>45</xdr:col>
      <xdr:colOff>177800</xdr:colOff>
      <xdr:row>96</xdr:row>
      <xdr:rowOff>144653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569830"/>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102140</xdr:rowOff>
    </xdr:from>
    <xdr:to>
      <xdr:col>46</xdr:col>
      <xdr:colOff>38100</xdr:colOff>
      <xdr:row>96</xdr:row>
      <xdr:rowOff>32290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3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48817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16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144653</xdr:rowOff>
    </xdr:from>
    <xdr:to>
      <xdr:col>41</xdr:col>
      <xdr:colOff>50800</xdr:colOff>
      <xdr:row>97</xdr:row>
      <xdr:rowOff>24028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603853"/>
          <a:ext cx="889000" cy="5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142297</xdr:rowOff>
    </xdr:from>
    <xdr:to>
      <xdr:col>41</xdr:col>
      <xdr:colOff>101600</xdr:colOff>
      <xdr:row>96</xdr:row>
      <xdr:rowOff>72447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3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88974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20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5062</xdr:rowOff>
    </xdr:from>
    <xdr:to>
      <xdr:col>36</xdr:col>
      <xdr:colOff>165100</xdr:colOff>
      <xdr:row>94</xdr:row>
      <xdr:rowOff>106662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12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123189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589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15367</xdr:rowOff>
    </xdr:from>
    <xdr:to>
      <xdr:col>55</xdr:col>
      <xdr:colOff>50800</xdr:colOff>
      <xdr:row>95</xdr:row>
      <xdr:rowOff>116967</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3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38244</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15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126352</xdr:rowOff>
    </xdr:from>
    <xdr:to>
      <xdr:col>50</xdr:col>
      <xdr:colOff>165100</xdr:colOff>
      <xdr:row>96</xdr:row>
      <xdr:rowOff>56502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4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47629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59411" y="1650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59830</xdr:rowOff>
    </xdr:from>
    <xdr:to>
      <xdr:col>46</xdr:col>
      <xdr:colOff>38100</xdr:colOff>
      <xdr:row>96</xdr:row>
      <xdr:rowOff>161430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5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152557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1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93853</xdr:rowOff>
    </xdr:from>
    <xdr:to>
      <xdr:col>41</xdr:col>
      <xdr:colOff>101600</xdr:colOff>
      <xdr:row>97</xdr:row>
      <xdr:rowOff>24003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55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15130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4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144678</xdr:rowOff>
    </xdr:from>
    <xdr:to>
      <xdr:col>36</xdr:col>
      <xdr:colOff>165100</xdr:colOff>
      <xdr:row>97</xdr:row>
      <xdr:rowOff>74828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6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65955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14296</xdr:rowOff>
    </xdr:from>
    <xdr:to>
      <xdr:col>85</xdr:col>
      <xdr:colOff>126364</xdr:colOff>
      <xdr:row>39</xdr:row>
      <xdr:rowOff>132189</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29246"/>
          <a:ext cx="1269" cy="1489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136016</xdr:rowOff>
    </xdr:from>
    <xdr:ext cx="534377" cy="259045"/>
    <xdr:sp macro="" textlink="">
      <xdr:nvSpPr>
        <xdr:cNvPr id="508" name="警察費最小値テキスト">
          <a:extLst>
            <a:ext uri="{FF2B5EF4-FFF2-40B4-BE49-F238E27FC236}">
              <a16:creationId xmlns:a16="http://schemas.microsoft.com/office/drawing/2014/main" id="{00000000-0008-0000-0700-0000FC010000}"/>
            </a:ext>
          </a:extLst>
        </xdr:cNvPr>
        <xdr:cNvSpPr txBox="1"/>
      </xdr:nvSpPr>
      <xdr:spPr>
        <a:xfrm>
          <a:off x="16370300" y="682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132189</xdr:rowOff>
    </xdr:from>
    <xdr:to>
      <xdr:col>86</xdr:col>
      <xdr:colOff>25400</xdr:colOff>
      <xdr:row>39</xdr:row>
      <xdr:rowOff>132189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81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132423</xdr:rowOff>
    </xdr:from>
    <xdr:ext cx="534377" cy="259045"/>
    <xdr:sp macro="" textlink="">
      <xdr:nvSpPr>
        <xdr:cNvPr id="510" name="警察費最大値テキスト">
          <a:extLst>
            <a:ext uri="{FF2B5EF4-FFF2-40B4-BE49-F238E27FC236}">
              <a16:creationId xmlns:a16="http://schemas.microsoft.com/office/drawing/2014/main" id="{00000000-0008-0000-0700-0000FE010000}"/>
            </a:ext>
          </a:extLst>
        </xdr:cNvPr>
        <xdr:cNvSpPr txBox="1"/>
      </xdr:nvSpPr>
      <xdr:spPr>
        <a:xfrm>
          <a:off x="16370300" y="510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14296</xdr:rowOff>
    </xdr:from>
    <xdr:to>
      <xdr:col>86</xdr:col>
      <xdr:colOff>25400</xdr:colOff>
      <xdr:row>31</xdr:row>
      <xdr:rowOff>14296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2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112758</xdr:rowOff>
    </xdr:from>
    <xdr:to>
      <xdr:col>85</xdr:col>
      <xdr:colOff>127000</xdr:colOff>
      <xdr:row>36</xdr:row>
      <xdr:rowOff>33074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113508"/>
          <a:ext cx="838200" cy="9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67490</xdr:rowOff>
    </xdr:from>
    <xdr:ext cx="534377" cy="259045"/>
    <xdr:sp macro="" textlink="">
      <xdr:nvSpPr>
        <xdr:cNvPr id="513" name="警察費平均値テキスト">
          <a:extLst>
            <a:ext uri="{FF2B5EF4-FFF2-40B4-BE49-F238E27FC236}">
              <a16:creationId xmlns:a16="http://schemas.microsoft.com/office/drawing/2014/main" id="{00000000-0008-0000-0700-000001020000}"/>
            </a:ext>
          </a:extLst>
        </xdr:cNvPr>
        <xdr:cNvSpPr txBox="1"/>
      </xdr:nvSpPr>
      <xdr:spPr>
        <a:xfrm>
          <a:off x="16370300" y="623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89063</xdr:rowOff>
    </xdr:from>
    <xdr:to>
      <xdr:col>85</xdr:col>
      <xdr:colOff>177800</xdr:colOff>
      <xdr:row>37</xdr:row>
      <xdr:rowOff>19213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112758</xdr:rowOff>
    </xdr:from>
    <xdr:to>
      <xdr:col>81</xdr:col>
      <xdr:colOff>50800</xdr:colOff>
      <xdr:row>37</xdr:row>
      <xdr:rowOff>108349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113508"/>
          <a:ext cx="889000" cy="33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13299</xdr:rowOff>
    </xdr:from>
    <xdr:to>
      <xdr:col>81</xdr:col>
      <xdr:colOff>101600</xdr:colOff>
      <xdr:row>37</xdr:row>
      <xdr:rowOff>114899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5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106026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01411" y="644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38953</xdr:rowOff>
    </xdr:from>
    <xdr:to>
      <xdr:col>76</xdr:col>
      <xdr:colOff>114300</xdr:colOff>
      <xdr:row>37</xdr:row>
      <xdr:rowOff>108349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382603"/>
          <a:ext cx="889000" cy="6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38118</xdr:rowOff>
    </xdr:from>
    <xdr:to>
      <xdr:col>76</xdr:col>
      <xdr:colOff>165100</xdr:colOff>
      <xdr:row>37</xdr:row>
      <xdr:rowOff>139718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156245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5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38953</xdr:rowOff>
    </xdr:from>
    <xdr:to>
      <xdr:col>71</xdr:col>
      <xdr:colOff>177800</xdr:colOff>
      <xdr:row>37</xdr:row>
      <xdr:rowOff>82550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382603"/>
          <a:ext cx="889000" cy="4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90533</xdr:rowOff>
    </xdr:from>
    <xdr:to>
      <xdr:col>72</xdr:col>
      <xdr:colOff>38100</xdr:colOff>
      <xdr:row>38</xdr:row>
      <xdr:rowOff>20682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341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11810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52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34363</xdr:rowOff>
    </xdr:from>
    <xdr:to>
      <xdr:col>67</xdr:col>
      <xdr:colOff>101600</xdr:colOff>
      <xdr:row>33</xdr:row>
      <xdr:rowOff>135963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56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152490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46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153724</xdr:rowOff>
    </xdr:from>
    <xdr:to>
      <xdr:col>85</xdr:col>
      <xdr:colOff>177800</xdr:colOff>
      <xdr:row>36</xdr:row>
      <xdr:rowOff>83874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15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5151</xdr:rowOff>
    </xdr:from>
    <xdr:ext cx="534377" cy="259045"/>
    <xdr:sp macro="" textlink="">
      <xdr:nvSpPr>
        <xdr:cNvPr id="532" name="警察費該当値テキスト">
          <a:extLst>
            <a:ext uri="{FF2B5EF4-FFF2-40B4-BE49-F238E27FC236}">
              <a16:creationId xmlns:a16="http://schemas.microsoft.com/office/drawing/2014/main" id="{00000000-0008-0000-0700-000014020000}"/>
            </a:ext>
          </a:extLst>
        </xdr:cNvPr>
        <xdr:cNvSpPr txBox="1"/>
      </xdr:nvSpPr>
      <xdr:spPr>
        <a:xfrm>
          <a:off x="16370300" y="600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61958</xdr:rowOff>
    </xdr:from>
    <xdr:to>
      <xdr:col>81</xdr:col>
      <xdr:colOff>101600</xdr:colOff>
      <xdr:row>35</xdr:row>
      <xdr:rowOff>163558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06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8635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01411" y="583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57549</xdr:rowOff>
    </xdr:from>
    <xdr:to>
      <xdr:col>76</xdr:col>
      <xdr:colOff>165100</xdr:colOff>
      <xdr:row>37</xdr:row>
      <xdr:rowOff>159149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150276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9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159603</xdr:rowOff>
    </xdr:from>
    <xdr:to>
      <xdr:col>72</xdr:col>
      <xdr:colOff>38100</xdr:colOff>
      <xdr:row>37</xdr:row>
      <xdr:rowOff>89753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33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106280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0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31750</xdr:rowOff>
    </xdr:from>
    <xdr:to>
      <xdr:col>67</xdr:col>
      <xdr:colOff>101600</xdr:colOff>
      <xdr:row>37</xdr:row>
      <xdr:rowOff>133350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124477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6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168927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78618</xdr:rowOff>
    </xdr:from>
    <xdr:to>
      <xdr:col>85</xdr:col>
      <xdr:colOff>126364</xdr:colOff>
      <xdr:row>58</xdr:row>
      <xdr:rowOff>34818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9165468"/>
          <a:ext cx="1269" cy="81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38645</xdr:rowOff>
    </xdr:from>
    <xdr:ext cx="599010"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8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34818</xdr:rowOff>
    </xdr:from>
    <xdr:to>
      <xdr:col>86</xdr:col>
      <xdr:colOff>25400</xdr:colOff>
      <xdr:row>58</xdr:row>
      <xdr:rowOff>34818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7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25295</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94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53</xdr:row>
      <xdr:rowOff>78618</xdr:rowOff>
    </xdr:from>
    <xdr:to>
      <xdr:col>86</xdr:col>
      <xdr:colOff>25400</xdr:colOff>
      <xdr:row>53</xdr:row>
      <xdr:rowOff>78618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16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45974</xdr:rowOff>
    </xdr:from>
    <xdr:to>
      <xdr:col>85</xdr:col>
      <xdr:colOff>127000</xdr:colOff>
      <xdr:row>57</xdr:row>
      <xdr:rowOff>166949</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5481300" y="9818624"/>
          <a:ext cx="838200" cy="12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161795</xdr:rowOff>
    </xdr:from>
    <xdr:ext cx="599010"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420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138918</xdr:rowOff>
    </xdr:from>
    <xdr:to>
      <xdr:col>85</xdr:col>
      <xdr:colOff>177800</xdr:colOff>
      <xdr:row>56</xdr:row>
      <xdr:rowOff>69068</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56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8347</xdr:rowOff>
    </xdr:from>
    <xdr:to>
      <xdr:col>81</xdr:col>
      <xdr:colOff>50800</xdr:colOff>
      <xdr:row>57</xdr:row>
      <xdr:rowOff>166949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9780997"/>
          <a:ext cx="889000" cy="1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135672</xdr:rowOff>
    </xdr:from>
    <xdr:to>
      <xdr:col>81</xdr:col>
      <xdr:colOff>101600</xdr:colOff>
      <xdr:row>56</xdr:row>
      <xdr:rowOff>65822</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56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82349</xdr:rowOff>
    </xdr:from>
    <xdr:ext cx="59901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169095" y="934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118303</xdr:rowOff>
    </xdr:from>
    <xdr:to>
      <xdr:col>76</xdr:col>
      <xdr:colOff>114300</xdr:colOff>
      <xdr:row>57</xdr:row>
      <xdr:rowOff>8347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3703300" y="9719503"/>
          <a:ext cx="8890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153914</xdr:rowOff>
    </xdr:from>
    <xdr:to>
      <xdr:col>76</xdr:col>
      <xdr:colOff>165100</xdr:colOff>
      <xdr:row>56</xdr:row>
      <xdr:rowOff>84064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5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100591</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292795" y="935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17125</xdr:rowOff>
    </xdr:from>
    <xdr:to>
      <xdr:col>71</xdr:col>
      <xdr:colOff>177800</xdr:colOff>
      <xdr:row>56</xdr:row>
      <xdr:rowOff>118303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814300" y="9618325"/>
          <a:ext cx="889000" cy="10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63937</xdr:rowOff>
    </xdr:from>
    <xdr:to>
      <xdr:col>72</xdr:col>
      <xdr:colOff>38100</xdr:colOff>
      <xdr:row>56</xdr:row>
      <xdr:rowOff>165537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66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10614</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03795" y="944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136815</xdr:rowOff>
    </xdr:from>
    <xdr:to>
      <xdr:col>67</xdr:col>
      <xdr:colOff>101600</xdr:colOff>
      <xdr:row>52</xdr:row>
      <xdr:rowOff>66965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888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83492</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14795" y="865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166624</xdr:rowOff>
    </xdr:from>
    <xdr:to>
      <xdr:col>85</xdr:col>
      <xdr:colOff>177800</xdr:colOff>
      <xdr:row>57</xdr:row>
      <xdr:rowOff>96774</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76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145051</xdr:rowOff>
    </xdr:from>
    <xdr:ext cx="599010"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74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116149</xdr:rowOff>
    </xdr:from>
    <xdr:to>
      <xdr:col>81</xdr:col>
      <xdr:colOff>101600</xdr:colOff>
      <xdr:row>58</xdr:row>
      <xdr:rowOff>46299</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8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58</xdr:row>
      <xdr:rowOff>37426</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169095" y="998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128997</xdr:rowOff>
    </xdr:from>
    <xdr:to>
      <xdr:col>76</xdr:col>
      <xdr:colOff>165100</xdr:colOff>
      <xdr:row>57</xdr:row>
      <xdr:rowOff>59147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73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50274</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982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67503</xdr:rowOff>
    </xdr:from>
    <xdr:to>
      <xdr:col>72</xdr:col>
      <xdr:colOff>38100</xdr:colOff>
      <xdr:row>56</xdr:row>
      <xdr:rowOff>169103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66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160230</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03795" y="976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137775</xdr:rowOff>
    </xdr:from>
    <xdr:to>
      <xdr:col>67</xdr:col>
      <xdr:colOff>101600</xdr:colOff>
      <xdr:row>56</xdr:row>
      <xdr:rowOff>67925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56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59052</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14795" y="966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51415</xdr:rowOff>
    </xdr:from>
    <xdr:to>
      <xdr:col>85</xdr:col>
      <xdr:colOff>126364</xdr:colOff>
      <xdr:row>78</xdr:row>
      <xdr:rowOff>136592</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6317595" y="12224365"/>
          <a:ext cx="1269" cy="1285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140419</xdr:rowOff>
    </xdr:from>
    <xdr:ext cx="378565" cy="259045"/>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136592</xdr:rowOff>
    </xdr:from>
    <xdr:to>
      <xdr:col>86</xdr:col>
      <xdr:colOff>25400</xdr:colOff>
      <xdr:row>78</xdr:row>
      <xdr:rowOff>136592</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169542</xdr:rowOff>
    </xdr:from>
    <xdr:ext cx="534377" cy="259045"/>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19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51415</xdr:rowOff>
    </xdr:from>
    <xdr:to>
      <xdr:col>86</xdr:col>
      <xdr:colOff>25400</xdr:colOff>
      <xdr:row>71</xdr:row>
      <xdr:rowOff>51415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222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144204</xdr:rowOff>
    </xdr:from>
    <xdr:to>
      <xdr:col>85</xdr:col>
      <xdr:colOff>127000</xdr:colOff>
      <xdr:row>76</xdr:row>
      <xdr:rowOff>153347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5481300" y="1317440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12966</xdr:rowOff>
    </xdr:from>
    <xdr:ext cx="469744" cy="2590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3214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34539</xdr:rowOff>
    </xdr:from>
    <xdr:to>
      <xdr:col>85</xdr:col>
      <xdr:colOff>177800</xdr:colOff>
      <xdr:row>77</xdr:row>
      <xdr:rowOff>136139</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62687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144204</xdr:rowOff>
    </xdr:from>
    <xdr:to>
      <xdr:col>81</xdr:col>
      <xdr:colOff>50800</xdr:colOff>
      <xdr:row>78</xdr:row>
      <xdr:rowOff>46225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4592300" y="13174404"/>
          <a:ext cx="889000" cy="24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34311</xdr:rowOff>
    </xdr:from>
    <xdr:to>
      <xdr:col>81</xdr:col>
      <xdr:colOff>101600</xdr:colOff>
      <xdr:row>77</xdr:row>
      <xdr:rowOff>135911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430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127038</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33728" y="1332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46225</xdr:rowOff>
    </xdr:from>
    <xdr:to>
      <xdr:col>76</xdr:col>
      <xdr:colOff>114300</xdr:colOff>
      <xdr:row>78</xdr:row>
      <xdr:rowOff>95329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3703300" y="13419325"/>
          <a:ext cx="889000" cy="4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53513</xdr:rowOff>
    </xdr:from>
    <xdr:to>
      <xdr:col>76</xdr:col>
      <xdr:colOff>165100</xdr:colOff>
      <xdr:row>77</xdr:row>
      <xdr:rowOff>155113</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541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190</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357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83739</xdr:rowOff>
    </xdr:from>
    <xdr:to>
      <xdr:col>71</xdr:col>
      <xdr:colOff>177800</xdr:colOff>
      <xdr:row>78</xdr:row>
      <xdr:rowOff>95329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814300" y="13456839"/>
          <a:ext cx="8890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37968</xdr:rowOff>
    </xdr:from>
    <xdr:to>
      <xdr:col>72</xdr:col>
      <xdr:colOff>38100</xdr:colOff>
      <xdr:row>77</xdr:row>
      <xdr:rowOff>139568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652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156095</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468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135741</xdr:rowOff>
    </xdr:from>
    <xdr:to>
      <xdr:col>67</xdr:col>
      <xdr:colOff>101600</xdr:colOff>
      <xdr:row>78</xdr:row>
      <xdr:rowOff>65891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63500" y="1333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82418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79428" y="1311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102547</xdr:rowOff>
    </xdr:from>
    <xdr:to>
      <xdr:col>85</xdr:col>
      <xdr:colOff>177800</xdr:colOff>
      <xdr:row>77</xdr:row>
      <xdr:rowOff>32697</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6268700" y="1313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125424</xdr:rowOff>
    </xdr:from>
    <xdr:ext cx="534377" cy="25904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298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93404</xdr:rowOff>
    </xdr:from>
    <xdr:to>
      <xdr:col>81</xdr:col>
      <xdr:colOff>101600</xdr:colOff>
      <xdr:row>77</xdr:row>
      <xdr:rowOff>23554</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430500" y="1312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40081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01411" y="1289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166875</xdr:rowOff>
    </xdr:from>
    <xdr:to>
      <xdr:col>76</xdr:col>
      <xdr:colOff>165100</xdr:colOff>
      <xdr:row>78</xdr:row>
      <xdr:rowOff>97025</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4541500" y="1336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88152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461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44529</xdr:rowOff>
    </xdr:from>
    <xdr:to>
      <xdr:col>72</xdr:col>
      <xdr:colOff>38100</xdr:colOff>
      <xdr:row>78</xdr:row>
      <xdr:rowOff>146129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3652500" y="1341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137256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51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32939</xdr:rowOff>
    </xdr:from>
    <xdr:to>
      <xdr:col>67</xdr:col>
      <xdr:colOff>101600</xdr:colOff>
      <xdr:row>78</xdr:row>
      <xdr:rowOff>134539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2763500" y="134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125666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49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8026</xdr:rowOff>
    </xdr:from>
    <xdr:to>
      <xdr:col>85</xdr:col>
      <xdr:colOff>126364</xdr:colOff>
      <xdr:row>98</xdr:row>
      <xdr:rowOff>14404</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609976"/>
          <a:ext cx="1269" cy="120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18231</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82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14404</xdr:rowOff>
    </xdr:from>
    <xdr:to>
      <xdr:col>86</xdr:col>
      <xdr:colOff>25400</xdr:colOff>
      <xdr:row>98</xdr:row>
      <xdr:rowOff>14404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81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126153</xdr:rowOff>
    </xdr:from>
    <xdr:ext cx="534377"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3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8026</xdr:rowOff>
    </xdr:from>
    <xdr:to>
      <xdr:col>86</xdr:col>
      <xdr:colOff>25400</xdr:colOff>
      <xdr:row>91</xdr:row>
      <xdr:rowOff>8026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60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94004</xdr:rowOff>
    </xdr:from>
    <xdr:to>
      <xdr:col>85</xdr:col>
      <xdr:colOff>127000</xdr:colOff>
      <xdr:row>91</xdr:row>
      <xdr:rowOff>8026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5481300" y="15524504"/>
          <a:ext cx="838200" cy="8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69065</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6013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90638</xdr:rowOff>
    </xdr:from>
    <xdr:to>
      <xdr:col>85</xdr:col>
      <xdr:colOff>177800</xdr:colOff>
      <xdr:row>94</xdr:row>
      <xdr:rowOff>20788</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94004</xdr:rowOff>
    </xdr:from>
    <xdr:to>
      <xdr:col>81</xdr:col>
      <xdr:colOff>50800</xdr:colOff>
      <xdr:row>91</xdr:row>
      <xdr:rowOff>68652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4592300" y="15524504"/>
          <a:ext cx="889000" cy="14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56530</xdr:rowOff>
    </xdr:from>
    <xdr:to>
      <xdr:col>81</xdr:col>
      <xdr:colOff>101600</xdr:colOff>
      <xdr:row>93</xdr:row>
      <xdr:rowOff>158130</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149257</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609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4003</xdr:rowOff>
    </xdr:from>
    <xdr:to>
      <xdr:col>76</xdr:col>
      <xdr:colOff>114300</xdr:colOff>
      <xdr:row>91</xdr:row>
      <xdr:rowOff>68652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3703300" y="15605953"/>
          <a:ext cx="889000" cy="6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18492</xdr:rowOff>
    </xdr:from>
    <xdr:to>
      <xdr:col>76</xdr:col>
      <xdr:colOff>165100</xdr:colOff>
      <xdr:row>93</xdr:row>
      <xdr:rowOff>120092</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111219</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60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4003</xdr:rowOff>
    </xdr:from>
    <xdr:to>
      <xdr:col>71</xdr:col>
      <xdr:colOff>177800</xdr:colOff>
      <xdr:row>91</xdr:row>
      <xdr:rowOff>39094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2814300" y="15605953"/>
          <a:ext cx="889000" cy="3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15497</xdr:rowOff>
    </xdr:from>
    <xdr:to>
      <xdr:col>72</xdr:col>
      <xdr:colOff>38100</xdr:colOff>
      <xdr:row>93</xdr:row>
      <xdr:rowOff>117097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108224</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60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133614</xdr:rowOff>
    </xdr:from>
    <xdr:to>
      <xdr:col>67</xdr:col>
      <xdr:colOff>101600</xdr:colOff>
      <xdr:row>90</xdr:row>
      <xdr:rowOff>63764</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5392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80291</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14795" y="1516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128676</xdr:rowOff>
    </xdr:from>
    <xdr:to>
      <xdr:col>85</xdr:col>
      <xdr:colOff>177800</xdr:colOff>
      <xdr:row>91</xdr:row>
      <xdr:rowOff>58826</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555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81703</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551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43204</xdr:rowOff>
    </xdr:from>
    <xdr:to>
      <xdr:col>81</xdr:col>
      <xdr:colOff>101600</xdr:colOff>
      <xdr:row>90</xdr:row>
      <xdr:rowOff>144804</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547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88</xdr:row>
      <xdr:rowOff>161331</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69095" y="1524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17852</xdr:rowOff>
    </xdr:from>
    <xdr:to>
      <xdr:col>76</xdr:col>
      <xdr:colOff>165100</xdr:colOff>
      <xdr:row>91</xdr:row>
      <xdr:rowOff>119452</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561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135979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539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124653</xdr:rowOff>
    </xdr:from>
    <xdr:to>
      <xdr:col>72</xdr:col>
      <xdr:colOff>38100</xdr:colOff>
      <xdr:row>91</xdr:row>
      <xdr:rowOff>54803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555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71330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53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159744</xdr:rowOff>
    </xdr:from>
    <xdr:to>
      <xdr:col>67</xdr:col>
      <xdr:colOff>101600</xdr:colOff>
      <xdr:row>91</xdr:row>
      <xdr:rowOff>89894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559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81021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568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18869</xdr:rowOff>
    </xdr:from>
    <xdr:to>
      <xdr:col>116</xdr:col>
      <xdr:colOff>62864</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flipV="1">
          <a:off x="22159595" y="6533969"/>
          <a:ext cx="1269" cy="251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127379</xdr:rowOff>
    </xdr:from>
    <xdr:ext cx="249299" cy="259045"/>
    <xdr:sp macro="" textlink="">
      <xdr:nvSpPr>
        <xdr:cNvPr id="726" name="諸支出金最小値テキスト">
          <a:extLst>
            <a:ext uri="{FF2B5EF4-FFF2-40B4-BE49-F238E27FC236}">
              <a16:creationId xmlns:a16="http://schemas.microsoft.com/office/drawing/2014/main" id="{00000000-0008-0000-0700-0000D6020000}"/>
            </a:ext>
          </a:extLst>
        </xdr:cNvPr>
        <xdr:cNvSpPr txBox="1"/>
      </xdr:nvSpPr>
      <xdr:spPr>
        <a:xfrm>
          <a:off x="22212300" y="6813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136996</xdr:rowOff>
    </xdr:from>
    <xdr:ext cx="378565" cy="259045"/>
    <xdr:sp macro="" textlink="">
      <xdr:nvSpPr>
        <xdr:cNvPr id="728" name="諸支出金最大値テキスト">
          <a:extLst>
            <a:ext uri="{FF2B5EF4-FFF2-40B4-BE49-F238E27FC236}">
              <a16:creationId xmlns:a16="http://schemas.microsoft.com/office/drawing/2014/main" id="{00000000-0008-0000-0700-0000D8020000}"/>
            </a:ext>
          </a:extLst>
        </xdr:cNvPr>
        <xdr:cNvSpPr txBox="1"/>
      </xdr:nvSpPr>
      <xdr:spPr>
        <a:xfrm>
          <a:off x="22212300" y="630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18869</xdr:rowOff>
    </xdr:from>
    <xdr:to>
      <xdr:col>116</xdr:col>
      <xdr:colOff>152400</xdr:colOff>
      <xdr:row>38</xdr:row>
      <xdr:rowOff>18869</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533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44830</xdr:rowOff>
    </xdr:from>
    <xdr:ext cx="313932" cy="259045"/>
    <xdr:sp macro="" textlink="">
      <xdr:nvSpPr>
        <xdr:cNvPr id="731" name="諸支出金平均値テキスト">
          <a:extLst>
            <a:ext uri="{FF2B5EF4-FFF2-40B4-BE49-F238E27FC236}">
              <a16:creationId xmlns:a16="http://schemas.microsoft.com/office/drawing/2014/main" id="{00000000-0008-0000-0700-0000DB020000}"/>
            </a:ext>
          </a:extLst>
        </xdr:cNvPr>
        <xdr:cNvSpPr txBox="1"/>
      </xdr:nvSpPr>
      <xdr:spPr>
        <a:xfrm>
          <a:off x="22212300" y="655993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21953</xdr:rowOff>
    </xdr:from>
    <xdr:to>
      <xdr:col>116</xdr:col>
      <xdr:colOff>114300</xdr:colOff>
      <xdr:row>39</xdr:row>
      <xdr:rowOff>123553</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21107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21953</xdr:rowOff>
    </xdr:from>
    <xdr:to>
      <xdr:col>112</xdr:col>
      <xdr:colOff>38100</xdr:colOff>
      <xdr:row>39</xdr:row>
      <xdr:rowOff>123553</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1272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37</xdr:row>
      <xdr:rowOff>140080</xdr:rowOff>
    </xdr:from>
    <xdr:ext cx="313932"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53633" y="64837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48260</xdr:rowOff>
    </xdr:from>
    <xdr:to>
      <xdr:col>107</xdr:col>
      <xdr:colOff>50800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9545300" y="5191760"/>
          <a:ext cx="889000" cy="159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134620</xdr:rowOff>
    </xdr:from>
    <xdr:to>
      <xdr:col>107</xdr:col>
      <xdr:colOff>101600</xdr:colOff>
      <xdr:row>39</xdr:row>
      <xdr:rowOff>64770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0383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81297</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0277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48260</xdr:rowOff>
    </xdr:from>
    <xdr:to>
      <xdr:col>102</xdr:col>
      <xdr:colOff>114300</xdr:colOff>
      <xdr:row>31</xdr:row>
      <xdr:rowOff>48260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18656300" y="519176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57876</xdr:rowOff>
    </xdr:from>
    <xdr:to>
      <xdr:col>102</xdr:col>
      <xdr:colOff>165100</xdr:colOff>
      <xdr:row>38</xdr:row>
      <xdr:rowOff>159476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9494500" y="65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150603</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88333" y="66657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72572</xdr:rowOff>
    </xdr:from>
    <xdr:to>
      <xdr:col>98</xdr:col>
      <xdr:colOff>38100</xdr:colOff>
      <xdr:row>37</xdr:row>
      <xdr:rowOff>2722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8605500" y="6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165299</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67017" y="6337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379</xdr:rowOff>
    </xdr:from>
    <xdr:ext cx="249299" cy="259045"/>
    <xdr:sp macro="" textlink="">
      <xdr:nvSpPr>
        <xdr:cNvPr id="750" name="諸支出金該当値テキスト">
          <a:extLst>
            <a:ext uri="{FF2B5EF4-FFF2-40B4-BE49-F238E27FC236}">
              <a16:creationId xmlns:a16="http://schemas.microsoft.com/office/drawing/2014/main" id="{00000000-0008-0000-0700-0000EE020000}"/>
            </a:ext>
          </a:extLst>
        </xdr:cNvPr>
        <xdr:cNvSpPr txBox="1"/>
      </xdr:nvSpPr>
      <xdr:spPr>
        <a:xfrm>
          <a:off x="22212300" y="6686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859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168910</xdr:rowOff>
    </xdr:from>
    <xdr:to>
      <xdr:col>102</xdr:col>
      <xdr:colOff>165100</xdr:colOff>
      <xdr:row>30</xdr:row>
      <xdr:rowOff>99060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9494500" y="514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115587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4916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168910</xdr:rowOff>
    </xdr:from>
    <xdr:to>
      <xdr:col>98</xdr:col>
      <xdr:colOff>38100</xdr:colOff>
      <xdr:row>31</xdr:row>
      <xdr:rowOff>99060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8605500" y="53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115587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508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前年度繰上充用金グラフ枠">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3" name="前年度繰上充用金最小値テキスト">
          <a:extLst>
            <a:ext uri="{FF2B5EF4-FFF2-40B4-BE49-F238E27FC236}">
              <a16:creationId xmlns:a16="http://schemas.microsoft.com/office/drawing/2014/main" id="{00000000-0008-0000-0700-00000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5" name="前年度繰上充用金最大値テキスト">
          <a:extLst>
            <a:ext uri="{FF2B5EF4-FFF2-40B4-BE49-F238E27FC236}">
              <a16:creationId xmlns:a16="http://schemas.microsoft.com/office/drawing/2014/main" id="{00000000-0008-0000-0700-00000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8" name="前年度繰上充用金平均値テキスト">
          <a:extLst>
            <a:ext uri="{FF2B5EF4-FFF2-40B4-BE49-F238E27FC236}">
              <a16:creationId xmlns:a16="http://schemas.microsoft.com/office/drawing/2014/main" id="{00000000-0008-0000-0700-00000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7" name="前年度繰上充用金該当値テキスト">
          <a:extLst>
            <a:ext uri="{FF2B5EF4-FFF2-40B4-BE49-F238E27FC236}">
              <a16:creationId xmlns:a16="http://schemas.microsoft.com/office/drawing/2014/main" id="{00000000-0008-0000-0700-00001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dk1"/>
              </a:solidFill>
              <a:effectLst/>
              <a:latin typeface="+mn-lt"/>
              <a:ea typeface="+mn-ea"/>
              <a:cs typeface="+mn-cs"/>
            </a:rPr>
            <a:t>広大な県土を有している本県は人口減少の急激な進行も相まって、住民一人当たりのコストは全国平均よりも高く、長期的に上昇傾向にある。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企業の業績回復に伴う制度融資事業の縮小により、商工費は減少傾向が続いている。</a:t>
          </a:r>
          <a:r>
            <a:rPr kumimoji="1" lang="ja-JP" altLang="en-US" sz="110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年度に警察署の改築工事が本格化した警察費、循環器・脳脊髄センターの新棟建築への支援や動物愛護センターの整備事業があった衛生費は事業進捗により前年度比で減となっている。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一方、教育費は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105,800</a:t>
          </a:r>
          <a:r>
            <a:rPr kumimoji="1" lang="ja-JP" altLang="en-US" sz="1100">
              <a:solidFill>
                <a:schemeClr val="dk1"/>
              </a:solidFill>
              <a:effectLst/>
              <a:latin typeface="+mn-lt"/>
              <a:ea typeface="+mn-ea"/>
              <a:cs typeface="+mn-cs"/>
            </a:rPr>
            <a:t>円と前年度よりも増加している。これは、県立学校改築事業の事業量の増によるものである。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災害復旧費は住民一人当たり</a:t>
          </a:r>
          <a:r>
            <a:rPr kumimoji="1" lang="en-US" altLang="ja-JP" sz="1100">
              <a:solidFill>
                <a:schemeClr val="dk1"/>
              </a:solidFill>
              <a:effectLst/>
              <a:latin typeface="+mn-lt"/>
              <a:ea typeface="+mn-ea"/>
              <a:cs typeface="+mn-cs"/>
            </a:rPr>
            <a:t>14,403</a:t>
          </a:r>
          <a:r>
            <a:rPr kumimoji="1" lang="ja-JP" altLang="en-US" sz="1100">
              <a:solidFill>
                <a:schemeClr val="dk1"/>
              </a:solidFill>
              <a:effectLst/>
              <a:latin typeface="+mn-lt"/>
              <a:ea typeface="+mn-ea"/>
              <a:cs typeface="+mn-cs"/>
            </a:rPr>
            <a:t>円となっている。平成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年度に発生した大雨災害の復旧工事に伴い前年とほぼ同額となった。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公債費は住民一人当たり</a:t>
          </a:r>
          <a:r>
            <a:rPr kumimoji="1" lang="en-US" altLang="ja-JP" sz="1100">
              <a:solidFill>
                <a:schemeClr val="dk1"/>
              </a:solidFill>
              <a:effectLst/>
              <a:latin typeface="+mn-lt"/>
              <a:ea typeface="+mn-ea"/>
              <a:cs typeface="+mn-cs"/>
            </a:rPr>
            <a:t>98,260</a:t>
          </a:r>
          <a:r>
            <a:rPr kumimoji="1" lang="ja-JP" altLang="en-US" sz="1100">
              <a:solidFill>
                <a:schemeClr val="dk1"/>
              </a:solidFill>
              <a:effectLst/>
              <a:latin typeface="+mn-lt"/>
              <a:ea typeface="+mn-ea"/>
              <a:cs typeface="+mn-cs"/>
            </a:rPr>
            <a:t>円となっている。県債残高の縮小が</a:t>
          </a:r>
          <a:r>
            <a:rPr kumimoji="1" lang="ja-JP" altLang="ja-JP" sz="1100">
              <a:solidFill>
                <a:schemeClr val="dk1"/>
              </a:solidFill>
              <a:effectLst/>
              <a:latin typeface="+mn-lt"/>
              <a:ea typeface="+mn-ea"/>
              <a:cs typeface="+mn-cs"/>
            </a:rPr>
            <a:t>進んでいるものの</a:t>
          </a:r>
          <a:r>
            <a:rPr kumimoji="1" lang="ja-JP" altLang="en-US" sz="1100">
              <a:solidFill>
                <a:schemeClr val="dk1"/>
              </a:solidFill>
              <a:effectLst/>
              <a:latin typeface="+mn-lt"/>
              <a:ea typeface="+mn-ea"/>
              <a:cs typeface="+mn-cs"/>
            </a:rPr>
            <a:t>、引き続き全国平均よりも高い状態が続いている。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年度に発生した大雨災害に対応するための経費等の財源として財政調整基金を取り崩して活用したため、</a:t>
          </a:r>
          <a:r>
            <a:rPr kumimoji="1" lang="ja-JP" altLang="ja-JP" sz="1100">
              <a:solidFill>
                <a:schemeClr val="dk1"/>
              </a:solidFill>
              <a:effectLst/>
              <a:latin typeface="+mn-lt"/>
              <a:ea typeface="+mn-ea"/>
              <a:cs typeface="+mn-cs"/>
            </a:rPr>
            <a:t>実質収支は前年度比でほぼ横ばいであ</a:t>
          </a:r>
          <a:r>
            <a:rPr kumimoji="1" lang="ja-JP" altLang="en-US" sz="1100">
              <a:solidFill>
                <a:schemeClr val="dk1"/>
              </a:solidFill>
              <a:effectLst/>
              <a:latin typeface="+mn-lt"/>
              <a:ea typeface="+mn-ea"/>
              <a:cs typeface="+mn-cs"/>
            </a:rPr>
            <a:t>ったものの</a:t>
          </a:r>
          <a:r>
            <a:rPr kumimoji="1" lang="ja-JP" altLang="ja-JP" sz="1100">
              <a:solidFill>
                <a:schemeClr val="dk1"/>
              </a:solidFill>
              <a:effectLst/>
              <a:latin typeface="+mn-lt"/>
              <a:ea typeface="+mn-ea"/>
              <a:cs typeface="+mn-cs"/>
            </a:rPr>
            <a:t>、実質単年度収支は</a:t>
          </a:r>
          <a:r>
            <a:rPr kumimoji="1" lang="ja-JP" altLang="en-US" sz="1100">
              <a:solidFill>
                <a:schemeClr val="dk1"/>
              </a:solidFill>
              <a:effectLst/>
              <a:latin typeface="+mn-lt"/>
              <a:ea typeface="+mn-ea"/>
              <a:cs typeface="+mn-cs"/>
            </a:rPr>
            <a:t>赤字となった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令和元年度は、災害復旧工事の進捗による事業量の減少等により実質収支の黒字額は前年度比で増加し、実質単年度収支も黒字化した。また、前年度決算剰余金の積み戻しにより財政調整基金の積立額が取崩額を</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億円上回り、残高が増加に転じた。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秋田県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令和元年度決算は電気事業会計の電力料金収入が前年度比で増となるなど、</a:t>
          </a:r>
          <a:r>
            <a:rPr kumimoji="1" lang="ja-JP" altLang="ja-JP" sz="1100">
              <a:solidFill>
                <a:schemeClr val="dk1"/>
              </a:solidFill>
              <a:effectLst/>
              <a:latin typeface="+mn-lt"/>
              <a:ea typeface="+mn-ea"/>
              <a:cs typeface="+mn-cs"/>
            </a:rPr>
            <a:t>全ての会計において黒字となっており、標準財政規模比で</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％以上</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歳入・歳出の見直し</a:t>
          </a:r>
          <a:r>
            <a:rPr kumimoji="1" lang="ja-JP" altLang="ja-JP" sz="1100">
              <a:solidFill>
                <a:schemeClr val="dk1"/>
              </a:solidFill>
              <a:effectLst/>
              <a:latin typeface="+mn-lt"/>
              <a:ea typeface="+mn-ea"/>
              <a:cs typeface="+mn-cs"/>
            </a:rPr>
            <a:t>による財政運営の推進を図り、黒字の維持に努めていく。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元利償還金の減により、令和元年度は分子が前年度比で減少しているが、</a:t>
          </a:r>
          <a:r>
            <a:rPr kumimoji="1" lang="ja-JP" altLang="ja-JP" sz="1100">
              <a:solidFill>
                <a:schemeClr val="dk1"/>
              </a:solidFill>
              <a:effectLst/>
              <a:latin typeface="+mn-lt"/>
              <a:ea typeface="+mn-ea"/>
              <a:cs typeface="+mn-cs"/>
            </a:rPr>
            <a:t>地方債の発行抑制に努めてきたことにより、</a:t>
          </a:r>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は実質公債費比率の分子はほぼ横ばいにある。</a:t>
          </a:r>
          <a:endParaRPr lang="ja-JP" altLang="ja-JP">
            <a:effectLst/>
          </a:endParaRPr>
        </a:p>
        <a:p>
          <a:r>
            <a:rPr kumimoji="1" lang="ja-JP" altLang="ja-JP" sz="1100">
              <a:solidFill>
                <a:schemeClr val="dk1"/>
              </a:solidFill>
              <a:effectLst/>
              <a:latin typeface="+mn-lt"/>
              <a:ea typeface="+mn-ea"/>
              <a:cs typeface="+mn-cs"/>
            </a:rPr>
            <a:t>　今後、元利償還金は県債残高</a:t>
          </a:r>
          <a:r>
            <a:rPr kumimoji="1" lang="ja-JP" altLang="en-US" sz="1100">
              <a:solidFill>
                <a:schemeClr val="dk1"/>
              </a:solidFill>
              <a:effectLst/>
              <a:latin typeface="+mn-lt"/>
              <a:ea typeface="+mn-ea"/>
              <a:cs typeface="+mn-cs"/>
            </a:rPr>
            <a:t>の減少に伴い</a:t>
          </a:r>
          <a:r>
            <a:rPr kumimoji="1" lang="ja-JP" altLang="ja-JP" sz="1100">
              <a:solidFill>
                <a:schemeClr val="dk1"/>
              </a:solidFill>
              <a:effectLst/>
              <a:latin typeface="+mn-lt"/>
              <a:ea typeface="+mn-ea"/>
              <a:cs typeface="+mn-cs"/>
            </a:rPr>
            <a:t>、徐々に減少していく見込みであり、実質公債</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比率の分子</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減少していくものと考えている。</a:t>
          </a:r>
          <a:endParaRPr lang="ja-JP" altLang="ja-JP">
            <a:effectLst/>
          </a:endParaRPr>
        </a:p>
        <a:p>
          <a:r>
            <a:rPr kumimoji="1" lang="ja-JP" altLang="ja-JP" sz="1100">
              <a:solidFill>
                <a:schemeClr val="dk1"/>
              </a:solidFill>
              <a:effectLst/>
              <a:latin typeface="+mn-lt"/>
              <a:ea typeface="+mn-ea"/>
              <a:cs typeface="+mn-cs"/>
            </a:rPr>
            <a:t>　一方で、標準財政規模が減少していくと見込まれることから、 実質公債費比率は令和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年度頃までは</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％前後で推移するものと見込んでいる。</a:t>
          </a:r>
          <a:endParaRPr lang="ja-JP" altLang="ja-JP">
            <a:effectLst/>
          </a:endParaRPr>
        </a:p>
        <a:p>
          <a:r>
            <a:rPr kumimoji="1" lang="ja-JP" altLang="ja-JP" sz="1100">
              <a:solidFill>
                <a:schemeClr val="dk1"/>
              </a:solidFill>
              <a:effectLst/>
              <a:latin typeface="+mn-lt"/>
              <a:ea typeface="+mn-ea"/>
              <a:cs typeface="+mn-cs"/>
            </a:rPr>
            <a:t>　今後も、県債発行の抑制に努めることで県債残高の縮減を図り、実質公債費比率が</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％以上にならないよう努めていく。</a:t>
          </a:r>
          <a:endParaRPr lang="ja-JP" altLang="ja-JP">
            <a:effectLst/>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毎年発行額の3.3%を減債基金に積立している（地方債の総合的な管理について（通知）2.(1)②参照）。</a:t>
          </a:r>
          <a:endParaRPr lang="ja-JP" altLang="ja-JP" sz="1000">
            <a:effectLst/>
          </a:endParaRPr>
        </a:p>
        <a:p>
          <a:r>
            <a:rPr lang="ja-JP" altLang="ja-JP" sz="1100">
              <a:solidFill>
                <a:schemeClr val="dk1"/>
              </a:solidFill>
              <a:effectLst/>
              <a:latin typeface="+mn-lt"/>
              <a:ea typeface="+mn-ea"/>
              <a:cs typeface="+mn-cs"/>
            </a:rPr>
            <a:t>　償還財源の確保のため、計画的な積立を行っていく。</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投資事業の選択と集中、交付税措置のない地方債の縮減等に努めてきた結果</a:t>
          </a:r>
          <a:r>
            <a:rPr kumimoji="1" lang="ja-JP" altLang="en-US" sz="1100">
              <a:solidFill>
                <a:schemeClr val="dk1"/>
              </a:solidFill>
              <a:effectLst/>
              <a:latin typeface="+mn-lt"/>
              <a:ea typeface="+mn-ea"/>
              <a:cs typeface="+mn-cs"/>
            </a:rPr>
            <a:t>、県債残高が減少傾向にあり、</a:t>
          </a:r>
          <a:r>
            <a:rPr kumimoji="1" lang="ja-JP" altLang="ja-JP" sz="1100">
              <a:solidFill>
                <a:schemeClr val="dk1"/>
              </a:solidFill>
              <a:effectLst/>
              <a:latin typeface="+mn-lt"/>
              <a:ea typeface="+mn-ea"/>
              <a:cs typeface="+mn-cs"/>
            </a:rPr>
            <a:t>将来負担額については前年度比で</a:t>
          </a:r>
          <a:r>
            <a:rPr kumimoji="1" lang="ja-JP" altLang="en-US" sz="1100">
              <a:solidFill>
                <a:schemeClr val="dk1"/>
              </a:solidFill>
              <a:effectLst/>
              <a:latin typeface="+mn-lt"/>
              <a:ea typeface="+mn-ea"/>
              <a:cs typeface="+mn-cs"/>
            </a:rPr>
            <a:t>減少して</a:t>
          </a:r>
          <a:r>
            <a:rPr kumimoji="1" lang="ja-JP" altLang="ja-JP" sz="1100">
              <a:solidFill>
                <a:schemeClr val="dk1"/>
              </a:solidFill>
              <a:effectLst/>
              <a:latin typeface="+mn-lt"/>
              <a:ea typeface="+mn-ea"/>
              <a:cs typeface="+mn-cs"/>
            </a:rPr>
            <a:t>いる（△</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億円）。</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、基準財政需要額算入見込額が減ったことにより、充当可能財源等</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前年度比で</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億円）。</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以上より、</a:t>
          </a:r>
          <a:r>
            <a:rPr kumimoji="1" lang="ja-JP" altLang="ja-JP" sz="1100">
              <a:solidFill>
                <a:schemeClr val="dk1"/>
              </a:solidFill>
              <a:effectLst/>
              <a:latin typeface="+mn-lt"/>
              <a:ea typeface="+mn-ea"/>
              <a:cs typeface="+mn-cs"/>
            </a:rPr>
            <a:t>将来負担比率の分子は前年度比で</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今後も、人口減少等により</a:t>
          </a:r>
          <a:r>
            <a:rPr kumimoji="1" lang="ja-JP" altLang="ja-JP" sz="1100">
              <a:solidFill>
                <a:schemeClr val="dk1"/>
              </a:solidFill>
              <a:effectLst/>
              <a:latin typeface="+mn-lt"/>
              <a:ea typeface="+mn-ea"/>
              <a:cs typeface="+mn-cs"/>
            </a:rPr>
            <a:t>標準財政規模が減少していくと見込まれることから、</a:t>
          </a:r>
          <a:r>
            <a:rPr kumimoji="1" lang="ja-JP" altLang="en-US" sz="1100">
              <a:solidFill>
                <a:schemeClr val="dk1"/>
              </a:solidFill>
              <a:effectLst/>
              <a:latin typeface="+mn-lt"/>
              <a:ea typeface="+mn-ea"/>
              <a:cs typeface="+mn-cs"/>
            </a:rPr>
            <a:t>分母の減少も進み、</a:t>
          </a:r>
          <a:r>
            <a:rPr kumimoji="1" lang="ja-JP" altLang="ja-JP" sz="1100">
              <a:solidFill>
                <a:schemeClr val="dk1"/>
              </a:solidFill>
              <a:effectLst/>
              <a:latin typeface="+mn-lt"/>
              <a:ea typeface="+mn-ea"/>
              <a:cs typeface="+mn-cs"/>
            </a:rPr>
            <a:t>将来負担比率は悪化していくことが見込まれる。</a:t>
          </a:r>
          <a:endParaRPr lang="ja-JP" altLang="ja-JP" sz="1400">
            <a:effectLst/>
          </a:endParaRPr>
        </a:p>
        <a:p>
          <a:r>
            <a:rPr kumimoji="1" lang="ja-JP" altLang="ja-JP" sz="1100">
              <a:solidFill>
                <a:schemeClr val="dk1"/>
              </a:solidFill>
              <a:effectLst/>
              <a:latin typeface="+mn-lt"/>
              <a:ea typeface="+mn-ea"/>
              <a:cs typeface="+mn-cs"/>
            </a:rPr>
            <a:t>　引き続き、県債の新規発行の抑制に取り組むほか、収支不足額の縮減などを通じて基金残高の</a:t>
          </a:r>
          <a:r>
            <a:rPr kumimoji="1" lang="ja-JP" altLang="en-US" sz="1100">
              <a:solidFill>
                <a:schemeClr val="dk1"/>
              </a:solidFill>
              <a:effectLst/>
              <a:latin typeface="+mn-lt"/>
              <a:ea typeface="+mn-ea"/>
              <a:cs typeface="+mn-cs"/>
            </a:rPr>
            <a:t>適正水準の</a:t>
          </a:r>
          <a:r>
            <a:rPr kumimoji="1" lang="ja-JP" altLang="ja-JP" sz="1100">
              <a:solidFill>
                <a:schemeClr val="dk1"/>
              </a:solidFill>
              <a:effectLst/>
              <a:latin typeface="+mn-lt"/>
              <a:ea typeface="+mn-ea"/>
              <a:cs typeface="+mn-cs"/>
            </a:rPr>
            <a:t>維持を図るなど、将来負担比率の維持、減少に努めていく。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財政調整基金は、事業量の減や前年度決算剰余金の積み戻しにより積立額が取崩額を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億円上回った。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減債基金は、県債の償還財源に充てるために取り崩しを行った結果、前年度比で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安定的な医療提供体制の確保と地域包括ケアシステムの充実に必要な地域医療介護総合確保基金の積み増しを行った一方、地域活性化対策基金を中心とした取り崩しや県民の医療の確保に関する臨時対策基金の廃止により、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基金全体の残高は、前年度比で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近年は基金残高は減少傾向にあり、各種基金の残高は今後も減少していく見込である。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引き続き基金の使途の明確化に努めるとともに、適正水準での管理となるよう基金の内容を精査していく。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地域において効率的かつ質の高い医療提供体制を構築するとともに地域包括ケアシステムを充実する事業の実施に充てるもの。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農林漁業振興臨時対策基金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国の農政改革を始め農林漁業における労働力不足の顕在化、技術革新の急速な進展など経済・社会情勢の変化に的確に対応し、複合型の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農業生産構造への転換等を加速するとともに、労働生産性の高い経営体を育成し、農林漁業の成長産業化に資する事業の実施に充てるもの。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厳しい財政状況の中、県内各地域の活性化に資する事業に充てるため、取崩を行ったことにより、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複数年度にわたる事業計画に基づく国庫内示により積み増しを行ったため、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計画認定に伴う積立額の増加により令和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年度末の残高見込は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億円となるが、今後は事業の進捗に伴い減少する予定である。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農林漁業振興臨時対策基金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現行条例では令和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年度までの設置とされており、事業への充当により引き続き減少する予定である。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億円を割ると見込んでおり、引き続き減少する予定である。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年度の大雨災害に対応するための経費等の財源として活用しているが、事業量が前年度比で減少したほか、前年度決算剰余金の積み戻しにより積立額が取崩額を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億円上回った。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大規模災害や緊急を要する施策等へ対応するため、減債基金と合わせて予算規模の約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億円の残高を確保するように努める。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財政状況が厳しい中にあっても将来負担を増やさないよう県債の償還を行った結果、取崩額が積立額を上回り、前年度比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税収等の歳入が減少しても県債の償還に影響が出ないよう、財政調整基金と合わせて予算規模の約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億円の残高を確保するように努める。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5FF6B34-2C9A-461C-A313-61557D6AD8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B17D2CC-2C31-4A07-8BA1-BCA6070AD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615D8D2-77C6-43DC-A69F-F1DDE12BE273}"/>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F803EDD1-B024-4179-A5E1-692EDE9119D5}"/>
            </a:ext>
          </a:extLst>
        </xdr:cNvPr>
        <xdr:cNvSpPr/>
      </xdr:nvSpPr>
      <xdr:spPr>
        <a:xfrm>
          <a:off x="15341600"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50A0310C-2705-4A8B-9F88-4EE055A518D7}"/>
            </a:ext>
          </a:extLst>
        </xdr:cNvPr>
        <xdr:cNvSpPr/>
      </xdr:nvSpPr>
      <xdr:spPr>
        <a:xfrm>
          <a:off x="15360650" y="219075"/>
          <a:ext cx="3514725"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DD5CF102-81FE-4A86-A1C5-BE0FDD790135}"/>
            </a:ext>
          </a:extLst>
        </xdr:cNvPr>
        <xdr:cNvSpPr/>
      </xdr:nvSpPr>
      <xdr:spPr>
        <a:xfrm>
          <a:off x="1537017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F694CFDA-ACE9-418A-A8E2-31976853DBC3}"/>
            </a:ext>
          </a:extLst>
        </xdr:cNvPr>
        <xdr:cNvSpPr/>
      </xdr:nvSpPr>
      <xdr:spPr>
        <a:xfrm>
          <a:off x="12817475"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8706D78C-A5BB-493B-A486-BA2EFE888FA2}"/>
            </a:ext>
          </a:extLst>
        </xdr:cNvPr>
        <xdr:cNvSpPr/>
      </xdr:nvSpPr>
      <xdr:spPr>
        <a:xfrm>
          <a:off x="12836525" y="219075"/>
          <a:ext cx="2352675"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9C6869AC-99FA-40DD-93FE-3846094D4860}"/>
            </a:ext>
          </a:extLst>
        </xdr:cNvPr>
        <xdr:cNvSpPr/>
      </xdr:nvSpPr>
      <xdr:spPr>
        <a:xfrm>
          <a:off x="12865100"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6C5A803-0644-47EC-8A2A-8AF92F5D88A2}"/>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F8D6ABD-6870-48F6-90D7-2AA3C5100C02}"/>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70A0BB8-463E-419F-99AE-60AD6413648C}"/>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985,416
981,114
11,637.52
591,629,505
581,507,250
7,407,434
319,230,693
1,254,092,887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19BFCAA-EFAC-4FD5-960E-9530C24512B3}"/>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853363D-152D-4169-ADBC-86E6EEEB986E}"/>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018DED1-651F-4BE9-8956-71EF2D6A0A03}"/>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260.2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AD26099-F1C2-4926-A329-C1A3A6AA48CC}"/>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1BA299C-6B66-4BD4-B8D6-58B9F383F85E}"/>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728F53FE-FBF8-4423-BA66-067F7A00E326}"/>
            </a:ext>
          </a:extLst>
        </xdr:cNvPr>
        <xdr:cNvSpPr/>
      </xdr:nvSpPr>
      <xdr:spPr>
        <a:xfrm>
          <a:off x="6226175" y="16827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9E29EEB-1B80-479B-86F0-E6496908A1D3}"/>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AEA1E8B-8CB7-4D0F-AC32-82C24E3752B7}"/>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C997B04-0991-458B-BBBE-588533A3375A}"/>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1740923-10B2-4A24-98B0-B54350F7DE17}"/>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7B340B8-B5AF-4416-BF53-FD45A9599AF2}"/>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9F3E2B6-DE60-467E-A3FF-D91FA60B9B49}"/>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08DF70C-E948-41F2-AB2D-84C221505187}"/>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F9AF485-5C76-4929-AF77-03493BEC2A73}"/>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9C4144C-4260-4A9C-ACF5-D7C59CA50B4C}"/>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5FCC541-C333-4C28-9ACC-C27C5CDA1AA1}"/>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12A59EA-E020-446B-995D-DD0857479F75}"/>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99564255-1CBE-48F1-88BD-025C0DD5AE61}"/>
            </a:ext>
          </a:extLst>
        </xdr:cNvPr>
        <xdr:cNvSpPr txBox="1"/>
      </xdr:nvSpPr>
      <xdr:spPr>
        <a:xfrm>
          <a:off x="419100" y="26733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1352360A-8D9E-417C-A472-98B691B30113}"/>
            </a:ext>
          </a:extLst>
        </xdr:cNvPr>
        <xdr:cNvSpPr txBox="1"/>
      </xdr:nvSpPr>
      <xdr:spPr>
        <a:xfrm>
          <a:off x="419100" y="29114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E80D5D6F-1D13-47EF-A1C9-CC55BB1B406D}"/>
            </a:ext>
          </a:extLst>
        </xdr:cNvPr>
        <xdr:cNvSpPr/>
      </xdr:nvSpPr>
      <xdr:spPr>
        <a:xfrm>
          <a:off x="692150" y="294005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811CE90F-DE38-42B6-99E9-EA8621E0EF8E}"/>
            </a:ext>
          </a:extLst>
        </xdr:cNvPr>
        <xdr:cNvSpPr txBox="1"/>
      </xdr:nvSpPr>
      <xdr:spPr>
        <a:xfrm>
          <a:off x="419100" y="31496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a:extLst>
            <a:ext uri="{FF2B5EF4-FFF2-40B4-BE49-F238E27FC236}">
              <a16:creationId xmlns:a16="http://schemas.microsoft.com/office/drawing/2014/main" id="{33D5168B-4172-443C-96BD-94F4F03DB045}"/>
            </a:ext>
          </a:extLst>
        </xdr:cNvPr>
        <xdr:cNvSpPr txBox="1"/>
      </xdr:nvSpPr>
      <xdr:spPr>
        <a:xfrm>
          <a:off x="419100" y="339725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14CC9580-7996-405B-8561-54C036EB6BED}"/>
            </a:ext>
          </a:extLst>
        </xdr:cNvPr>
        <xdr:cNvSpPr txBox="1"/>
      </xdr:nvSpPr>
      <xdr:spPr>
        <a:xfrm>
          <a:off x="419100" y="36258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730AB03C-ED91-4C84-A031-ED9B304A259C}"/>
            </a:ext>
          </a:extLst>
        </xdr:cNvPr>
        <xdr:cNvSpPr/>
      </xdr:nvSpPr>
      <xdr:spPr>
        <a:xfrm>
          <a:off x="1158875" y="4092575"/>
          <a:ext cx="38195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8F8A63F2-F83F-4B68-9C99-E882DE8AE7F2}"/>
            </a:ext>
          </a:extLst>
        </xdr:cNvPr>
        <xdr:cNvSpPr/>
      </xdr:nvSpPr>
      <xdr:spPr>
        <a:xfrm>
          <a:off x="1811514" y="44468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38032A65-C67A-4313-B27A-2F334D6687EA}"/>
            </a:ext>
          </a:extLst>
        </xdr:cNvPr>
        <xdr:cNvSpPr/>
      </xdr:nvSpPr>
      <xdr:spPr>
        <a:xfrm>
          <a:off x="3468364" y="44301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5C75DA5F-F1C6-4D1A-99DC-4C563F263614}"/>
            </a:ext>
          </a:extLst>
        </xdr:cNvPr>
        <xdr:cNvSpPr/>
      </xdr:nvSpPr>
      <xdr:spPr>
        <a:xfrm>
          <a:off x="49307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274FE63C-9DDC-447A-AF90-4EB2FC6D91F3}"/>
            </a:ext>
          </a:extLst>
        </xdr:cNvPr>
        <xdr:cNvSpPr/>
      </xdr:nvSpPr>
      <xdr:spPr>
        <a:xfrm>
          <a:off x="49307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6952775D-24E5-4F35-85CE-121DC5CAF1B1}"/>
            </a:ext>
          </a:extLst>
        </xdr:cNvPr>
        <xdr:cNvSpPr/>
      </xdr:nvSpPr>
      <xdr:spPr>
        <a:xfrm>
          <a:off x="65309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E3290E80-6331-4F95-B0F2-389512EBEC2C}"/>
            </a:ext>
          </a:extLst>
        </xdr:cNvPr>
        <xdr:cNvSpPr/>
      </xdr:nvSpPr>
      <xdr:spPr>
        <a:xfrm>
          <a:off x="65309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7182D16F-A499-4A97-9A3B-D74034C35F6D}"/>
            </a:ext>
          </a:extLst>
        </xdr:cNvPr>
        <xdr:cNvSpPr/>
      </xdr:nvSpPr>
      <xdr:spPr>
        <a:xfrm>
          <a:off x="1158875" y="47498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6CFFDBC6-ED71-4C7E-817F-18742DB4B3B2}"/>
            </a:ext>
          </a:extLst>
        </xdr:cNvPr>
        <xdr:cNvSpPr/>
      </xdr:nvSpPr>
      <xdr:spPr>
        <a:xfrm>
          <a:off x="5226050"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BC3265C3-2D80-414C-B163-67BC9CCDE04A}"/>
            </a:ext>
          </a:extLst>
        </xdr:cNvPr>
        <xdr:cNvSpPr/>
      </xdr:nvSpPr>
      <xdr:spPr>
        <a:xfrm>
          <a:off x="5226050"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82451062-08C6-44B2-BE41-41A8E29167C9}"/>
            </a:ext>
          </a:extLst>
        </xdr:cNvPr>
        <xdr:cNvSpPr txBox="1"/>
      </xdr:nvSpPr>
      <xdr:spPr>
        <a:xfrm>
          <a:off x="5292725"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有形固定資産の中で大きな割合を占める道路工作物の取得時期を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年度は全路線一律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から供用開始時期とする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見直しによ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り有形固定資産減価償却率が大幅に減少している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見直しの結果、</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、有形固定資産減価償却率は低い水準にあるが、老朽化は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毎年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進んでいるため、平成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年度に施行された「あきた公共施設等総合管理計画」に基づき作成した個別施設計画により公共施設等の適切な維持管理を進めていく。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FB21F556-22D6-4130-BB0C-BDA358E305F9}"/>
            </a:ext>
          </a:extLst>
        </xdr:cNvPr>
        <xdr:cNvSpPr txBox="1"/>
      </xdr:nvSpPr>
      <xdr:spPr>
        <a:xfrm>
          <a:off x="11303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4FA97B74-9348-44AF-ADDE-8342E9C2913F}"/>
            </a:ext>
          </a:extLst>
        </xdr:cNvPr>
        <xdr:cNvCxnSpPr/>
      </xdr:nvCxnSpPr>
      <xdr:spPr>
        <a:xfrm>
          <a:off x="1158875" y="67881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7CD6301-3764-47E1-9C5D-47C8024F1799}"/>
            </a:ext>
          </a:extLst>
        </xdr:cNvPr>
        <xdr:cNvSpPr txBox="1"/>
      </xdr:nvSpPr>
      <xdr:spPr>
        <a:xfrm>
          <a:off x="789956" y="6703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B26672D2-E5B3-474E-9C01-9EF8D748A6DA}"/>
            </a:ext>
          </a:extLst>
        </xdr:cNvPr>
        <xdr:cNvCxnSpPr/>
      </xdr:nvCxnSpPr>
      <xdr:spPr>
        <a:xfrm>
          <a:off x="1158875" y="649559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35B804A3-538C-4141-AC97-3E9C00FFF641}"/>
            </a:ext>
          </a:extLst>
        </xdr:cNvPr>
        <xdr:cNvSpPr txBox="1"/>
      </xdr:nvSpPr>
      <xdr:spPr>
        <a:xfrm>
          <a:off x="789956" y="64113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4A6B9285-48AF-4377-BAD1-C46A80066EA8}"/>
            </a:ext>
          </a:extLst>
        </xdr:cNvPr>
        <xdr:cNvCxnSpPr/>
      </xdr:nvCxnSpPr>
      <xdr:spPr>
        <a:xfrm>
          <a:off x="1158875" y="621256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BDCAAFD3-67BA-46B7-9700-6140D4F96E9A}"/>
            </a:ext>
          </a:extLst>
        </xdr:cNvPr>
        <xdr:cNvSpPr txBox="1"/>
      </xdr:nvSpPr>
      <xdr:spPr>
        <a:xfrm>
          <a:off x="789956" y="61219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5B7522B8-BD9C-44D0-B52C-827FA412E9AC}"/>
            </a:ext>
          </a:extLst>
        </xdr:cNvPr>
        <xdr:cNvCxnSpPr/>
      </xdr:nvCxnSpPr>
      <xdr:spPr>
        <a:xfrm>
          <a:off x="1158875" y="5923189"/>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83EC85E3-4DEC-42DE-94F7-D1F54E94AF3B}"/>
            </a:ext>
          </a:extLst>
        </xdr:cNvPr>
        <xdr:cNvSpPr txBox="1"/>
      </xdr:nvSpPr>
      <xdr:spPr>
        <a:xfrm>
          <a:off x="789956" y="5829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4197BB2D-27EC-4DBB-AB19-64EC299E05DE}"/>
            </a:ext>
          </a:extLst>
        </xdr:cNvPr>
        <xdr:cNvCxnSpPr/>
      </xdr:nvCxnSpPr>
      <xdr:spPr>
        <a:xfrm>
          <a:off x="1158875" y="5630636"/>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756ADE8B-51F7-4CF9-BCD2-C3C57CB49C7F}"/>
            </a:ext>
          </a:extLst>
        </xdr:cNvPr>
        <xdr:cNvSpPr txBox="1"/>
      </xdr:nvSpPr>
      <xdr:spPr>
        <a:xfrm>
          <a:off x="789956" y="55368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CE473826-1AD4-495A-A56C-3E969E408975}"/>
            </a:ext>
          </a:extLst>
        </xdr:cNvPr>
        <xdr:cNvCxnSpPr/>
      </xdr:nvCxnSpPr>
      <xdr:spPr>
        <a:xfrm>
          <a:off x="1158875" y="533173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1DBB0D16-38D1-4D56-9FAC-5524EBEEB3CD}"/>
            </a:ext>
          </a:extLst>
        </xdr:cNvPr>
        <xdr:cNvSpPr txBox="1"/>
      </xdr:nvSpPr>
      <xdr:spPr>
        <a:xfrm>
          <a:off x="789956" y="52474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F5495C01-EE27-46B5-9A65-CE16564654FE}"/>
            </a:ext>
          </a:extLst>
        </xdr:cNvPr>
        <xdr:cNvCxnSpPr/>
      </xdr:nvCxnSpPr>
      <xdr:spPr>
        <a:xfrm>
          <a:off x="1158875" y="503917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EAF8AA7C-9318-4C0E-B4B9-FC71E5AC8FB7}"/>
            </a:ext>
          </a:extLst>
        </xdr:cNvPr>
        <xdr:cNvSpPr txBox="1"/>
      </xdr:nvSpPr>
      <xdr:spPr>
        <a:xfrm>
          <a:off x="789956" y="49549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97675BD5-07EA-4333-B09D-64801B4BD41B}"/>
            </a:ext>
          </a:extLst>
        </xdr:cNvPr>
        <xdr:cNvCxnSpPr/>
      </xdr:nvCxnSpPr>
      <xdr:spPr>
        <a:xfrm>
          <a:off x="1158875" y="4749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75D21D13-2302-4D81-A95B-E13668CCDF10}"/>
            </a:ext>
          </a:extLst>
        </xdr:cNvPr>
        <xdr:cNvSpPr txBox="1"/>
      </xdr:nvSpPr>
      <xdr:spPr>
        <a:xfrm>
          <a:off x="789956" y="4665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509446E2-8EE0-4088-919E-F3F115263643}"/>
            </a:ext>
          </a:extLst>
        </xdr:cNvPr>
        <xdr:cNvSpPr/>
      </xdr:nvSpPr>
      <xdr:spPr>
        <a:xfrm>
          <a:off x="1158875" y="47498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32203</xdr:rowOff>
    </xdr:from>
    <xdr:to>
      <xdr:col>23</xdr:col>
      <xdr:colOff>85090</xdr:colOff>
      <xdr:row>34</xdr:row>
      <xdr:rowOff>151342</xdr:rowOff>
    </xdr:to>
    <xdr:cxnSp macro="">
      <xdr:nvCxnSpPr>
        <xdr:cNvPr id="66" name="直線コネクタ 65">
          <a:extLst>
            <a:ext uri="{FF2B5EF4-FFF2-40B4-BE49-F238E27FC236}">
              <a16:creationId xmlns:a16="http://schemas.microsoft.com/office/drawing/2014/main" id="{F2D53EAC-500C-49F6-BA71-E524FCEB1A45}"/>
            </a:ext>
          </a:extLst>
        </xdr:cNvPr>
        <xdr:cNvCxnSpPr/>
      </xdr:nvCxnSpPr>
      <xdr:spPr>
        <a:xfrm flipV="1">
          <a:off x="4306570" y="5039178"/>
          <a:ext cx="1270" cy="1417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7" name="有形固定資産減価償却率最小値テキスト">
          <a:extLst>
            <a:ext uri="{FF2B5EF4-FFF2-40B4-BE49-F238E27FC236}">
              <a16:creationId xmlns:a16="http://schemas.microsoft.com/office/drawing/2014/main" id="{CE9EB859-08C1-4B81-B49F-0371AF8F47C6}"/>
            </a:ext>
          </a:extLst>
        </xdr:cNvPr>
        <xdr:cNvSpPr txBox="1"/>
      </xdr:nvSpPr>
      <xdr:spPr>
        <a:xfrm>
          <a:off x="4359275" y="646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8" name="直線コネクタ 67">
          <a:extLst>
            <a:ext uri="{FF2B5EF4-FFF2-40B4-BE49-F238E27FC236}">
              <a16:creationId xmlns:a16="http://schemas.microsoft.com/office/drawing/2014/main" id="{E0B5ED35-E7A2-4191-8D72-E8B0DFF5AD80}"/>
            </a:ext>
          </a:extLst>
        </xdr:cNvPr>
        <xdr:cNvCxnSpPr/>
      </xdr:nvCxnSpPr>
      <xdr:spPr>
        <a:xfrm>
          <a:off x="4216400" y="645689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150330</xdr:rowOff>
    </xdr:from>
    <xdr:ext cx="405111" cy="259045"/>
    <xdr:sp macro="" textlink="">
      <xdr:nvSpPr>
        <xdr:cNvPr id="69" name="有形固定資産減価償却率最大値テキスト">
          <a:extLst>
            <a:ext uri="{FF2B5EF4-FFF2-40B4-BE49-F238E27FC236}">
              <a16:creationId xmlns:a16="http://schemas.microsoft.com/office/drawing/2014/main" id="{061B97F7-3CEC-4152-B90C-77F3E27A1419}"/>
            </a:ext>
          </a:extLst>
        </xdr:cNvPr>
        <xdr:cNvSpPr txBox="1"/>
      </xdr:nvSpPr>
      <xdr:spPr>
        <a:xfrm>
          <a:off x="4359275" y="483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32203</xdr:rowOff>
    </xdr:from>
    <xdr:to>
      <xdr:col>23</xdr:col>
      <xdr:colOff>174625</xdr:colOff>
      <xdr:row>26</xdr:row>
      <xdr:rowOff>32203</xdr:rowOff>
    </xdr:to>
    <xdr:cxnSp macro="">
      <xdr:nvCxnSpPr>
        <xdr:cNvPr id="70" name="直線コネクタ 69">
          <a:extLst>
            <a:ext uri="{FF2B5EF4-FFF2-40B4-BE49-F238E27FC236}">
              <a16:creationId xmlns:a16="http://schemas.microsoft.com/office/drawing/2014/main" id="{7648D14C-2DDE-4970-8101-13E3FA6ABD5B}"/>
            </a:ext>
          </a:extLst>
        </xdr:cNvPr>
        <xdr:cNvCxnSpPr/>
      </xdr:nvCxnSpPr>
      <xdr:spPr>
        <a:xfrm>
          <a:off x="4216400" y="503917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82900</xdr:rowOff>
    </xdr:from>
    <xdr:ext cx="405111" cy="259045"/>
    <xdr:sp macro="" textlink="">
      <xdr:nvSpPr>
        <xdr:cNvPr id="71" name="有形固定資産減価償却率平均値テキスト">
          <a:extLst>
            <a:ext uri="{FF2B5EF4-FFF2-40B4-BE49-F238E27FC236}">
              <a16:creationId xmlns:a16="http://schemas.microsoft.com/office/drawing/2014/main" id="{1A557752-53F1-4135-BA0D-449E7B2FA5B6}"/>
            </a:ext>
          </a:extLst>
        </xdr:cNvPr>
        <xdr:cNvSpPr txBox="1"/>
      </xdr:nvSpPr>
      <xdr:spPr>
        <a:xfrm>
          <a:off x="4359275" y="558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104473</xdr:rowOff>
    </xdr:from>
    <xdr:to>
      <xdr:col>23</xdr:col>
      <xdr:colOff>136525</xdr:colOff>
      <xdr:row>30</xdr:row>
      <xdr:rowOff>34623</xdr:rowOff>
    </xdr:to>
    <xdr:sp macro="" textlink="">
      <xdr:nvSpPr>
        <xdr:cNvPr id="72" name="フローチャート: 判断 71">
          <a:extLst>
            <a:ext uri="{FF2B5EF4-FFF2-40B4-BE49-F238E27FC236}">
              <a16:creationId xmlns:a16="http://schemas.microsoft.com/office/drawing/2014/main" id="{CE6ED8A3-CEB6-4942-BA11-00A18272D8B2}"/>
            </a:ext>
          </a:extLst>
        </xdr:cNvPr>
        <xdr:cNvSpPr/>
      </xdr:nvSpPr>
      <xdr:spPr>
        <a:xfrm>
          <a:off x="4254500" y="560357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131989</xdr:rowOff>
    </xdr:from>
    <xdr:to>
      <xdr:col>19</xdr:col>
      <xdr:colOff>187325</xdr:colOff>
      <xdr:row>29</xdr:row>
      <xdr:rowOff>62139</xdr:rowOff>
    </xdr:to>
    <xdr:sp macro="" textlink="">
      <xdr:nvSpPr>
        <xdr:cNvPr id="73" name="フローチャート: 判断 72">
          <a:extLst>
            <a:ext uri="{FF2B5EF4-FFF2-40B4-BE49-F238E27FC236}">
              <a16:creationId xmlns:a16="http://schemas.microsoft.com/office/drawing/2014/main" id="{CDB799CF-31D5-401F-9FF2-3BFF3805F0D9}"/>
            </a:ext>
          </a:extLst>
        </xdr:cNvPr>
        <xdr:cNvSpPr/>
      </xdr:nvSpPr>
      <xdr:spPr>
        <a:xfrm>
          <a:off x="3616325" y="54659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87539</xdr:rowOff>
    </xdr:from>
    <xdr:to>
      <xdr:col>15</xdr:col>
      <xdr:colOff>187325</xdr:colOff>
      <xdr:row>28</xdr:row>
      <xdr:rowOff>17689</xdr:rowOff>
    </xdr:to>
    <xdr:sp macro="" textlink="">
      <xdr:nvSpPr>
        <xdr:cNvPr id="74" name="フローチャート: 判断 73">
          <a:extLst>
            <a:ext uri="{FF2B5EF4-FFF2-40B4-BE49-F238E27FC236}">
              <a16:creationId xmlns:a16="http://schemas.microsoft.com/office/drawing/2014/main" id="{9D99F03E-534A-42A8-9209-8113655D5A2E}"/>
            </a:ext>
          </a:extLst>
        </xdr:cNvPr>
        <xdr:cNvSpPr/>
      </xdr:nvSpPr>
      <xdr:spPr>
        <a:xfrm>
          <a:off x="2930525" y="52564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46415</xdr:rowOff>
    </xdr:from>
    <xdr:to>
      <xdr:col>11</xdr:col>
      <xdr:colOff>187325</xdr:colOff>
      <xdr:row>27</xdr:row>
      <xdr:rowOff>148015</xdr:rowOff>
    </xdr:to>
    <xdr:sp macro="" textlink="">
      <xdr:nvSpPr>
        <xdr:cNvPr id="75" name="フローチャート: 判断 74">
          <a:extLst>
            <a:ext uri="{FF2B5EF4-FFF2-40B4-BE49-F238E27FC236}">
              <a16:creationId xmlns:a16="http://schemas.microsoft.com/office/drawing/2014/main" id="{284E0D3A-0D03-452E-8BB2-3CC45A9B0623}"/>
            </a:ext>
          </a:extLst>
        </xdr:cNvPr>
        <xdr:cNvSpPr/>
      </xdr:nvSpPr>
      <xdr:spPr>
        <a:xfrm>
          <a:off x="2244725" y="52216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92744FC-B6D7-4569-BE24-2D8E89FE9545}"/>
            </a:ext>
          </a:extLst>
        </xdr:cNvPr>
        <xdr:cNvSpPr txBox="1"/>
      </xdr:nvSpPr>
      <xdr:spPr>
        <a:xfrm>
          <a:off x="4149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B41BAE0-EB1C-411D-99DE-FDD937D5600A}"/>
            </a:ext>
          </a:extLst>
        </xdr:cNvPr>
        <xdr:cNvSpPr txBox="1"/>
      </xdr:nvSpPr>
      <xdr:spPr>
        <a:xfrm>
          <a:off x="35115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73EF1E9-7981-471E-B8BF-2BCB67948257}"/>
            </a:ext>
          </a:extLst>
        </xdr:cNvPr>
        <xdr:cNvSpPr txBox="1"/>
      </xdr:nvSpPr>
      <xdr:spPr>
        <a:xfrm>
          <a:off x="28257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685C5A-AE1F-4508-A29A-4275470FEA49}"/>
            </a:ext>
          </a:extLst>
        </xdr:cNvPr>
        <xdr:cNvSpPr txBox="1"/>
      </xdr:nvSpPr>
      <xdr:spPr>
        <a:xfrm>
          <a:off x="21399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2C30594-F7D9-49A0-946B-04BD4CB6A22A}"/>
            </a:ext>
          </a:extLst>
        </xdr:cNvPr>
        <xdr:cNvSpPr txBox="1"/>
      </xdr:nvSpPr>
      <xdr:spPr>
        <a:xfrm>
          <a:off x="14541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97820</xdr:rowOff>
    </xdr:from>
    <xdr:to>
      <xdr:col>23</xdr:col>
      <xdr:colOff>136525</xdr:colOff>
      <xdr:row>28</xdr:row>
      <xdr:rowOff>27970</xdr:rowOff>
    </xdr:to>
    <xdr:sp macro="" textlink="">
      <xdr:nvSpPr>
        <xdr:cNvPr id="81" name="楕円 80">
          <a:extLst>
            <a:ext uri="{FF2B5EF4-FFF2-40B4-BE49-F238E27FC236}">
              <a16:creationId xmlns:a16="http://schemas.microsoft.com/office/drawing/2014/main" id="{1665A31A-FE45-413F-BF73-D94E8A35FA08}"/>
            </a:ext>
          </a:extLst>
        </xdr:cNvPr>
        <xdr:cNvSpPr/>
      </xdr:nvSpPr>
      <xdr:spPr>
        <a:xfrm>
          <a:off x="4254500" y="52698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120697</xdr:rowOff>
    </xdr:from>
    <xdr:ext cx="405111" cy="259045"/>
    <xdr:sp macro="" textlink="">
      <xdr:nvSpPr>
        <xdr:cNvPr id="82" name="有形固定資産減価償却率該当値テキスト">
          <a:extLst>
            <a:ext uri="{FF2B5EF4-FFF2-40B4-BE49-F238E27FC236}">
              <a16:creationId xmlns:a16="http://schemas.microsoft.com/office/drawing/2014/main" id="{CCAEC80C-2BB9-4ABF-B710-17C1B24921C8}"/>
            </a:ext>
          </a:extLst>
        </xdr:cNvPr>
        <xdr:cNvSpPr txBox="1"/>
      </xdr:nvSpPr>
      <xdr:spPr>
        <a:xfrm>
          <a:off x="4359275" y="513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104775</xdr:rowOff>
    </xdr:from>
    <xdr:to>
      <xdr:col>19</xdr:col>
      <xdr:colOff>187325</xdr:colOff>
      <xdr:row>27</xdr:row>
      <xdr:rowOff>34925</xdr:rowOff>
    </xdr:to>
    <xdr:sp macro="" textlink="">
      <xdr:nvSpPr>
        <xdr:cNvPr id="83" name="楕円 82">
          <a:extLst>
            <a:ext uri="{FF2B5EF4-FFF2-40B4-BE49-F238E27FC236}">
              <a16:creationId xmlns:a16="http://schemas.microsoft.com/office/drawing/2014/main" id="{B11EEFE3-5C69-4CAC-8C42-0085C443C310}"/>
            </a:ext>
          </a:extLst>
        </xdr:cNvPr>
        <xdr:cNvSpPr/>
      </xdr:nvSpPr>
      <xdr:spPr>
        <a:xfrm>
          <a:off x="3616325" y="5111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155575</xdr:rowOff>
    </xdr:from>
    <xdr:to>
      <xdr:col>23</xdr:col>
      <xdr:colOff>85725</xdr:colOff>
      <xdr:row>27</xdr:row>
      <xdr:rowOff>148620</xdr:rowOff>
    </xdr:to>
    <xdr:cxnSp macro="">
      <xdr:nvCxnSpPr>
        <xdr:cNvPr id="84" name="直線コネクタ 83">
          <a:extLst>
            <a:ext uri="{FF2B5EF4-FFF2-40B4-BE49-F238E27FC236}">
              <a16:creationId xmlns:a16="http://schemas.microsoft.com/office/drawing/2014/main" id="{6CFDB33B-4CEB-4C84-AADB-B6799214065B}"/>
            </a:ext>
          </a:extLst>
        </xdr:cNvPr>
        <xdr:cNvCxnSpPr/>
      </xdr:nvCxnSpPr>
      <xdr:spPr>
        <a:xfrm>
          <a:off x="3673475" y="5168900"/>
          <a:ext cx="628650" cy="14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25</xdr:row>
      <xdr:rowOff>111730</xdr:rowOff>
    </xdr:from>
    <xdr:to>
      <xdr:col>15</xdr:col>
      <xdr:colOff>187325</xdr:colOff>
      <xdr:row>26</xdr:row>
      <xdr:rowOff>41880</xdr:rowOff>
    </xdr:to>
    <xdr:sp macro="" textlink="">
      <xdr:nvSpPr>
        <xdr:cNvPr id="85" name="楕円 84">
          <a:extLst>
            <a:ext uri="{FF2B5EF4-FFF2-40B4-BE49-F238E27FC236}">
              <a16:creationId xmlns:a16="http://schemas.microsoft.com/office/drawing/2014/main" id="{95A22276-4A79-4974-AC17-A653FABE83FD}"/>
            </a:ext>
          </a:extLst>
        </xdr:cNvPr>
        <xdr:cNvSpPr/>
      </xdr:nvSpPr>
      <xdr:spPr>
        <a:xfrm>
          <a:off x="2930525" y="49599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25</xdr:row>
      <xdr:rowOff>162530</xdr:rowOff>
    </xdr:from>
    <xdr:to>
      <xdr:col>19</xdr:col>
      <xdr:colOff>136525</xdr:colOff>
      <xdr:row>26</xdr:row>
      <xdr:rowOff>155575</xdr:rowOff>
    </xdr:to>
    <xdr:cxnSp macro="">
      <xdr:nvCxnSpPr>
        <xdr:cNvPr id="86" name="直線コネクタ 85">
          <a:extLst>
            <a:ext uri="{FF2B5EF4-FFF2-40B4-BE49-F238E27FC236}">
              <a16:creationId xmlns:a16="http://schemas.microsoft.com/office/drawing/2014/main" id="{D5638B5C-6294-4061-B217-4EB9E43A7077}"/>
            </a:ext>
          </a:extLst>
        </xdr:cNvPr>
        <xdr:cNvCxnSpPr/>
      </xdr:nvCxnSpPr>
      <xdr:spPr>
        <a:xfrm>
          <a:off x="2987675" y="5007580"/>
          <a:ext cx="685800" cy="16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87237</xdr:rowOff>
    </xdr:from>
    <xdr:to>
      <xdr:col>11</xdr:col>
      <xdr:colOff>187325</xdr:colOff>
      <xdr:row>31</xdr:row>
      <xdr:rowOff>17387</xdr:rowOff>
    </xdr:to>
    <xdr:sp macro="" textlink="">
      <xdr:nvSpPr>
        <xdr:cNvPr id="87" name="楕円 86">
          <a:extLst>
            <a:ext uri="{FF2B5EF4-FFF2-40B4-BE49-F238E27FC236}">
              <a16:creationId xmlns:a16="http://schemas.microsoft.com/office/drawing/2014/main" id="{76B82976-23EE-4A8B-8445-5868A8DF87BA}"/>
            </a:ext>
          </a:extLst>
        </xdr:cNvPr>
        <xdr:cNvSpPr/>
      </xdr:nvSpPr>
      <xdr:spPr>
        <a:xfrm>
          <a:off x="2244725" y="57419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25</xdr:row>
      <xdr:rowOff>162530</xdr:rowOff>
    </xdr:from>
    <xdr:to>
      <xdr:col>15</xdr:col>
      <xdr:colOff>136525</xdr:colOff>
      <xdr:row>30</xdr:row>
      <xdr:rowOff>138037</xdr:rowOff>
    </xdr:to>
    <xdr:cxnSp macro="">
      <xdr:nvCxnSpPr>
        <xdr:cNvPr id="88" name="直線コネクタ 87">
          <a:extLst>
            <a:ext uri="{FF2B5EF4-FFF2-40B4-BE49-F238E27FC236}">
              <a16:creationId xmlns:a16="http://schemas.microsoft.com/office/drawing/2014/main" id="{F8CAE17F-9C0F-4F53-A116-AD242764F62A}"/>
            </a:ext>
          </a:extLst>
        </xdr:cNvPr>
        <xdr:cNvCxnSpPr/>
      </xdr:nvCxnSpPr>
      <xdr:spPr>
        <a:xfrm flipV="1">
          <a:off x="2301875" y="5007580"/>
          <a:ext cx="685800" cy="79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53266</xdr:rowOff>
    </xdr:from>
    <xdr:ext cx="405111" cy="259045"/>
    <xdr:sp macro="" textlink="">
      <xdr:nvSpPr>
        <xdr:cNvPr id="89" name="n_1aveValue有形固定資産減価償却率">
          <a:extLst>
            <a:ext uri="{FF2B5EF4-FFF2-40B4-BE49-F238E27FC236}">
              <a16:creationId xmlns:a16="http://schemas.microsoft.com/office/drawing/2014/main" id="{03C1DBE1-A5BE-4134-ABC0-B09F43CB6164}"/>
            </a:ext>
          </a:extLst>
        </xdr:cNvPr>
        <xdr:cNvSpPr txBox="1"/>
      </xdr:nvSpPr>
      <xdr:spPr>
        <a:xfrm>
          <a:off x="3474094" y="554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8816</xdr:rowOff>
    </xdr:from>
    <xdr:ext cx="405111" cy="259045"/>
    <xdr:sp macro="" textlink="">
      <xdr:nvSpPr>
        <xdr:cNvPr id="90" name="n_2aveValue有形固定資産減価償却率">
          <a:extLst>
            <a:ext uri="{FF2B5EF4-FFF2-40B4-BE49-F238E27FC236}">
              <a16:creationId xmlns:a16="http://schemas.microsoft.com/office/drawing/2014/main" id="{46384EF8-B499-4112-B377-C2B8F124C1A4}"/>
            </a:ext>
          </a:extLst>
        </xdr:cNvPr>
        <xdr:cNvSpPr txBox="1"/>
      </xdr:nvSpPr>
      <xdr:spPr>
        <a:xfrm>
          <a:off x="2797819" y="5345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164542</xdr:rowOff>
    </xdr:from>
    <xdr:ext cx="405111" cy="259045"/>
    <xdr:sp macro="" textlink="">
      <xdr:nvSpPr>
        <xdr:cNvPr id="91" name="n_3aveValue有形固定資産減価償却率">
          <a:extLst>
            <a:ext uri="{FF2B5EF4-FFF2-40B4-BE49-F238E27FC236}">
              <a16:creationId xmlns:a16="http://schemas.microsoft.com/office/drawing/2014/main" id="{D4C529B2-3006-47A4-A366-C427E78CD50A}"/>
            </a:ext>
          </a:extLst>
        </xdr:cNvPr>
        <xdr:cNvSpPr txBox="1"/>
      </xdr:nvSpPr>
      <xdr:spPr>
        <a:xfrm>
          <a:off x="2112019" y="500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51452</xdr:rowOff>
    </xdr:from>
    <xdr:ext cx="405111" cy="259045"/>
    <xdr:sp macro="" textlink="">
      <xdr:nvSpPr>
        <xdr:cNvPr id="92" name="n_1mainValue有形固定資産減価償却率">
          <a:extLst>
            <a:ext uri="{FF2B5EF4-FFF2-40B4-BE49-F238E27FC236}">
              <a16:creationId xmlns:a16="http://schemas.microsoft.com/office/drawing/2014/main" id="{2A5E9C5E-3CEF-4A04-89D5-A68EAD4C0828}"/>
            </a:ext>
          </a:extLst>
        </xdr:cNvPr>
        <xdr:cNvSpPr txBox="1"/>
      </xdr:nvSpPr>
      <xdr:spPr>
        <a:xfrm>
          <a:off x="3474094" y="489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58407</xdr:rowOff>
    </xdr:from>
    <xdr:ext cx="405111" cy="259045"/>
    <xdr:sp macro="" textlink="">
      <xdr:nvSpPr>
        <xdr:cNvPr id="93" name="n_2mainValue有形固定資産減価償却率">
          <a:extLst>
            <a:ext uri="{FF2B5EF4-FFF2-40B4-BE49-F238E27FC236}">
              <a16:creationId xmlns:a16="http://schemas.microsoft.com/office/drawing/2014/main" id="{D7470A49-EB4B-49D9-916B-CF3DB0BD6B6A}"/>
            </a:ext>
          </a:extLst>
        </xdr:cNvPr>
        <xdr:cNvSpPr txBox="1"/>
      </xdr:nvSpPr>
      <xdr:spPr>
        <a:xfrm>
          <a:off x="2797819" y="47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8514</xdr:rowOff>
    </xdr:from>
    <xdr:ext cx="405111" cy="259045"/>
    <xdr:sp macro="" textlink="">
      <xdr:nvSpPr>
        <xdr:cNvPr id="94" name="n_3mainValue有形固定資産減価償却率">
          <a:extLst>
            <a:ext uri="{FF2B5EF4-FFF2-40B4-BE49-F238E27FC236}">
              <a16:creationId xmlns:a16="http://schemas.microsoft.com/office/drawing/2014/main" id="{F4F669BB-2887-47C0-98B3-B7CC9BA5A18C}"/>
            </a:ext>
          </a:extLst>
        </xdr:cNvPr>
        <xdr:cNvSpPr txBox="1"/>
      </xdr:nvSpPr>
      <xdr:spPr>
        <a:xfrm>
          <a:off x="2112019" y="5831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EF795FAA-7ECD-4626-B25E-D868A2437E8F}"/>
            </a:ext>
          </a:extLst>
        </xdr:cNvPr>
        <xdr:cNvSpPr/>
      </xdr:nvSpPr>
      <xdr:spPr>
        <a:xfrm>
          <a:off x="10198100" y="4092575"/>
          <a:ext cx="38004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C0433DDD-473B-404B-ACD4-82557AC665EA}"/>
            </a:ext>
          </a:extLst>
        </xdr:cNvPr>
        <xdr:cNvSpPr/>
      </xdr:nvSpPr>
      <xdr:spPr>
        <a:xfrm>
          <a:off x="11154043" y="44468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7" name="正方形/長方形 96">
          <a:extLst>
            <a:ext uri="{FF2B5EF4-FFF2-40B4-BE49-F238E27FC236}">
              <a16:creationId xmlns:a16="http://schemas.microsoft.com/office/drawing/2014/main" id="{140629F3-56D4-4FE7-BEF9-0277F2F17616}"/>
            </a:ext>
          </a:extLst>
        </xdr:cNvPr>
        <xdr:cNvSpPr/>
      </xdr:nvSpPr>
      <xdr:spPr>
        <a:xfrm>
          <a:off x="12403169" y="44301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[ 1,239.1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D120C452-D6D3-448D-83F1-522BFD217817}"/>
            </a:ext>
          </a:extLst>
        </xdr:cNvPr>
        <xdr:cNvSpPr/>
      </xdr:nvSpPr>
      <xdr:spPr>
        <a:xfrm>
          <a:off x="13970000"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90D1C613-521D-4B08-975D-B2141020A604}"/>
            </a:ext>
          </a:extLst>
        </xdr:cNvPr>
        <xdr:cNvSpPr/>
      </xdr:nvSpPr>
      <xdr:spPr>
        <a:xfrm>
          <a:off x="13970000"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0" name="正方形/長方形 99">
          <a:extLst>
            <a:ext uri="{FF2B5EF4-FFF2-40B4-BE49-F238E27FC236}">
              <a16:creationId xmlns:a16="http://schemas.microsoft.com/office/drawing/2014/main" id="{96690F91-F453-4DC9-95FC-98F0F9CFB198}"/>
            </a:ext>
          </a:extLst>
        </xdr:cNvPr>
        <xdr:cNvSpPr/>
      </xdr:nvSpPr>
      <xdr:spPr>
        <a:xfrm>
          <a:off x="155606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1" name="正方形/長方形 100">
          <a:extLst>
            <a:ext uri="{FF2B5EF4-FFF2-40B4-BE49-F238E27FC236}">
              <a16:creationId xmlns:a16="http://schemas.microsoft.com/office/drawing/2014/main" id="{0513D152-7113-4E5A-B1E7-4D74BD26E091}"/>
            </a:ext>
          </a:extLst>
        </xdr:cNvPr>
        <xdr:cNvSpPr/>
      </xdr:nvSpPr>
      <xdr:spPr>
        <a:xfrm>
          <a:off x="155606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1D0045F8-0288-4ADB-A787-4E5B5D7E5200}"/>
            </a:ext>
          </a:extLst>
        </xdr:cNvPr>
        <xdr:cNvSpPr/>
      </xdr:nvSpPr>
      <xdr:spPr>
        <a:xfrm>
          <a:off x="10198100" y="47498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3D27D6AE-49CA-41B1-905C-010295615350}"/>
            </a:ext>
          </a:extLst>
        </xdr:cNvPr>
        <xdr:cNvSpPr/>
      </xdr:nvSpPr>
      <xdr:spPr>
        <a:xfrm>
          <a:off x="14246225"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30CBA145-AFD9-4FA0-BEF7-AF9BF961FCCE}"/>
            </a:ext>
          </a:extLst>
        </xdr:cNvPr>
        <xdr:cNvSpPr/>
      </xdr:nvSpPr>
      <xdr:spPr>
        <a:xfrm>
          <a:off x="14246225"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5" name="テキスト ボックス 104">
          <a:extLst>
            <a:ext uri="{FF2B5EF4-FFF2-40B4-BE49-F238E27FC236}">
              <a16:creationId xmlns:a16="http://schemas.microsoft.com/office/drawing/2014/main" id="{309D987B-F0D7-46A0-8387-835D35060A1C}"/>
            </a:ext>
          </a:extLst>
        </xdr:cNvPr>
        <xdr:cNvSpPr txBox="1"/>
      </xdr:nvSpPr>
      <xdr:spPr>
        <a:xfrm>
          <a:off x="14331950"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県債残高の減少等により、将来負担額が対前年比で減少して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いる一方で、基準財政需要額算入見込額も減少しており、充当可能財源が減少しているため、債務償還比率が悪化している。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引き続きグループ内平均に近い状況にあるものの、今後人口減少の進行に伴い地方交付税など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経常一般財源等（歳入）等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が見込まれることから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県債の発行抑制、特に交付税措置の無い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県債の新規発行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抑制に努める必要がある。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D3620C8A-6EA9-440D-B09B-55C90B93D320}"/>
            </a:ext>
          </a:extLst>
        </xdr:cNvPr>
        <xdr:cNvSpPr txBox="1"/>
      </xdr:nvSpPr>
      <xdr:spPr>
        <a:xfrm>
          <a:off x="101600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F60E7CB6-0490-4536-8E51-56ED5260095A}"/>
            </a:ext>
          </a:extLst>
        </xdr:cNvPr>
        <xdr:cNvCxnSpPr/>
      </xdr:nvCxnSpPr>
      <xdr:spPr>
        <a:xfrm>
          <a:off x="10198100" y="67881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id="{8918BFCB-B430-4281-8858-637754330053}"/>
            </a:ext>
          </a:extLst>
        </xdr:cNvPr>
        <xdr:cNvSpPr txBox="1"/>
      </xdr:nvSpPr>
      <xdr:spPr>
        <a:xfrm>
          <a:off x="9708926" y="6703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9" name="直線コネクタ 108">
          <a:extLst>
            <a:ext uri="{FF2B5EF4-FFF2-40B4-BE49-F238E27FC236}">
              <a16:creationId xmlns:a16="http://schemas.microsoft.com/office/drawing/2014/main" id="{8C160BC7-882C-4EE4-8A75-F1EAF01847C8}"/>
            </a:ext>
          </a:extLst>
        </xdr:cNvPr>
        <xdr:cNvCxnSpPr/>
      </xdr:nvCxnSpPr>
      <xdr:spPr>
        <a:xfrm>
          <a:off x="10198100" y="63881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0" name="テキスト ボックス 109">
          <a:extLst>
            <a:ext uri="{FF2B5EF4-FFF2-40B4-BE49-F238E27FC236}">
              <a16:creationId xmlns:a16="http://schemas.microsoft.com/office/drawing/2014/main" id="{06F57682-A20A-496C-8628-91F76315672D}"/>
            </a:ext>
          </a:extLst>
        </xdr:cNvPr>
        <xdr:cNvSpPr txBox="1"/>
      </xdr:nvSpPr>
      <xdr:spPr>
        <a:xfrm>
          <a:off x="9708926" y="6303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1" name="直線コネクタ 110">
          <a:extLst>
            <a:ext uri="{FF2B5EF4-FFF2-40B4-BE49-F238E27FC236}">
              <a16:creationId xmlns:a16="http://schemas.microsoft.com/office/drawing/2014/main" id="{1860BBE3-EFB2-4A75-92AB-BD081D588AB2}"/>
            </a:ext>
          </a:extLst>
        </xdr:cNvPr>
        <xdr:cNvCxnSpPr/>
      </xdr:nvCxnSpPr>
      <xdr:spPr>
        <a:xfrm>
          <a:off x="10198100" y="5978525"/>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2" name="テキスト ボックス 111">
          <a:extLst>
            <a:ext uri="{FF2B5EF4-FFF2-40B4-BE49-F238E27FC236}">
              <a16:creationId xmlns:a16="http://schemas.microsoft.com/office/drawing/2014/main" id="{98B383FB-3795-4588-8F38-E8BF5CC6D988}"/>
            </a:ext>
          </a:extLst>
        </xdr:cNvPr>
        <xdr:cNvSpPr txBox="1"/>
      </xdr:nvSpPr>
      <xdr:spPr>
        <a:xfrm>
          <a:off x="9708926" y="5884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3" name="直線コネクタ 112">
          <a:extLst>
            <a:ext uri="{FF2B5EF4-FFF2-40B4-BE49-F238E27FC236}">
              <a16:creationId xmlns:a16="http://schemas.microsoft.com/office/drawing/2014/main" id="{1B4DCB0A-C8CD-4AD6-BA3B-881B9A493686}"/>
            </a:ext>
          </a:extLst>
        </xdr:cNvPr>
        <xdr:cNvCxnSpPr/>
      </xdr:nvCxnSpPr>
      <xdr:spPr>
        <a:xfrm>
          <a:off x="10198100" y="55689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4" name="テキスト ボックス 113">
          <a:extLst>
            <a:ext uri="{FF2B5EF4-FFF2-40B4-BE49-F238E27FC236}">
              <a16:creationId xmlns:a16="http://schemas.microsoft.com/office/drawing/2014/main" id="{98AADB3E-27E8-4E3D-ABCC-6CA9C77C4381}"/>
            </a:ext>
          </a:extLst>
        </xdr:cNvPr>
        <xdr:cNvSpPr txBox="1"/>
      </xdr:nvSpPr>
      <xdr:spPr>
        <a:xfrm>
          <a:off x="9708926" y="5484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5" name="直線コネクタ 114">
          <a:extLst>
            <a:ext uri="{FF2B5EF4-FFF2-40B4-BE49-F238E27FC236}">
              <a16:creationId xmlns:a16="http://schemas.microsoft.com/office/drawing/2014/main" id="{552A9988-179A-4E9C-813E-FC77EC0BF7FF}"/>
            </a:ext>
          </a:extLst>
        </xdr:cNvPr>
        <xdr:cNvCxnSpPr/>
      </xdr:nvCxnSpPr>
      <xdr:spPr>
        <a:xfrm>
          <a:off x="10198100" y="51689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6" name="テキスト ボックス 115">
          <a:extLst>
            <a:ext uri="{FF2B5EF4-FFF2-40B4-BE49-F238E27FC236}">
              <a16:creationId xmlns:a16="http://schemas.microsoft.com/office/drawing/2014/main" id="{65EF1473-832B-4C27-941A-C23DDD343807}"/>
            </a:ext>
          </a:extLst>
        </xdr:cNvPr>
        <xdr:cNvSpPr txBox="1"/>
      </xdr:nvSpPr>
      <xdr:spPr>
        <a:xfrm>
          <a:off x="9762011" y="50750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819051D3-F230-425F-8E2D-760DAF49CE62}"/>
            </a:ext>
          </a:extLst>
        </xdr:cNvPr>
        <xdr:cNvCxnSpPr/>
      </xdr:nvCxnSpPr>
      <xdr:spPr>
        <a:xfrm>
          <a:off x="10198100" y="4749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8" name="テキスト ボックス 117">
          <a:extLst>
            <a:ext uri="{FF2B5EF4-FFF2-40B4-BE49-F238E27FC236}">
              <a16:creationId xmlns:a16="http://schemas.microsoft.com/office/drawing/2014/main" id="{CFAFBF57-76B9-4152-A4A3-AABDF089C920}"/>
            </a:ext>
          </a:extLst>
        </xdr:cNvPr>
        <xdr:cNvSpPr txBox="1"/>
      </xdr:nvSpPr>
      <xdr:spPr>
        <a:xfrm>
          <a:off x="9762011" y="46655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34FA9E2D-3C72-4E98-A22B-4CBF124C5A1C}"/>
            </a:ext>
          </a:extLst>
        </xdr:cNvPr>
        <xdr:cNvSpPr/>
      </xdr:nvSpPr>
      <xdr:spPr>
        <a:xfrm>
          <a:off x="10198100" y="47498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15837</xdr:rowOff>
    </xdr:from>
    <xdr:to>
      <xdr:col>76</xdr:col>
      <xdr:colOff>21589</xdr:colOff>
      <xdr:row>34</xdr:row>
      <xdr:rowOff>99670</xdr:rowOff>
    </xdr:to>
    <xdr:cxnSp macro="">
      <xdr:nvCxnSpPr>
        <xdr:cNvPr id="120" name="直線コネクタ 119">
          <a:extLst>
            <a:ext uri="{FF2B5EF4-FFF2-40B4-BE49-F238E27FC236}">
              <a16:creationId xmlns:a16="http://schemas.microsoft.com/office/drawing/2014/main" id="{954DDB3E-B076-4A6C-9A4D-CA1C4ED08784}"/>
            </a:ext>
          </a:extLst>
        </xdr:cNvPr>
        <xdr:cNvCxnSpPr/>
      </xdr:nvCxnSpPr>
      <xdr:spPr>
        <a:xfrm flipV="1">
          <a:off x="13326745" y="5346662"/>
          <a:ext cx="1269" cy="106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103497</xdr:rowOff>
    </xdr:from>
    <xdr:ext cx="560923" cy="259045"/>
    <xdr:sp macro="" textlink="">
      <xdr:nvSpPr>
        <xdr:cNvPr id="121" name="債務償還比率最小値テキスト">
          <a:extLst>
            <a:ext uri="{FF2B5EF4-FFF2-40B4-BE49-F238E27FC236}">
              <a16:creationId xmlns:a16="http://schemas.microsoft.com/office/drawing/2014/main" id="{BCCC57AD-BBF3-4253-92C4-090BA389EF70}"/>
            </a:ext>
          </a:extLst>
        </xdr:cNvPr>
        <xdr:cNvSpPr txBox="1"/>
      </xdr:nvSpPr>
      <xdr:spPr>
        <a:xfrm>
          <a:off x="13379450" y="6412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99670</xdr:rowOff>
    </xdr:from>
    <xdr:to>
      <xdr:col>76</xdr:col>
      <xdr:colOff>111125</xdr:colOff>
      <xdr:row>34</xdr:row>
      <xdr:rowOff>99670</xdr:rowOff>
    </xdr:to>
    <xdr:cxnSp macro="">
      <xdr:nvCxnSpPr>
        <xdr:cNvPr id="122" name="直線コネクタ 121">
          <a:extLst>
            <a:ext uri="{FF2B5EF4-FFF2-40B4-BE49-F238E27FC236}">
              <a16:creationId xmlns:a16="http://schemas.microsoft.com/office/drawing/2014/main" id="{4F697765-C2C5-4CAD-9086-E9A5079D4E25}"/>
            </a:ext>
          </a:extLst>
        </xdr:cNvPr>
        <xdr:cNvCxnSpPr/>
      </xdr:nvCxnSpPr>
      <xdr:spPr>
        <a:xfrm>
          <a:off x="13255625" y="64083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133964</xdr:rowOff>
    </xdr:from>
    <xdr:ext cx="469744" cy="259045"/>
    <xdr:sp macro="" textlink="">
      <xdr:nvSpPr>
        <xdr:cNvPr id="123" name="債務償還比率最大値テキスト">
          <a:extLst>
            <a:ext uri="{FF2B5EF4-FFF2-40B4-BE49-F238E27FC236}">
              <a16:creationId xmlns:a16="http://schemas.microsoft.com/office/drawing/2014/main" id="{F26B5E6E-7F56-4730-BFBD-BAD2D07D9715}"/>
            </a:ext>
          </a:extLst>
        </xdr:cNvPr>
        <xdr:cNvSpPr txBox="1"/>
      </xdr:nvSpPr>
      <xdr:spPr>
        <a:xfrm>
          <a:off x="13379450" y="514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15837</xdr:rowOff>
    </xdr:from>
    <xdr:to>
      <xdr:col>76</xdr:col>
      <xdr:colOff>111125</xdr:colOff>
      <xdr:row>28</xdr:row>
      <xdr:rowOff>15837</xdr:rowOff>
    </xdr:to>
    <xdr:cxnSp macro="">
      <xdr:nvCxnSpPr>
        <xdr:cNvPr id="124" name="直線コネクタ 123">
          <a:extLst>
            <a:ext uri="{FF2B5EF4-FFF2-40B4-BE49-F238E27FC236}">
              <a16:creationId xmlns:a16="http://schemas.microsoft.com/office/drawing/2014/main" id="{6551EC20-8ACD-4F69-8457-D25820144B9D}"/>
            </a:ext>
          </a:extLst>
        </xdr:cNvPr>
        <xdr:cNvCxnSpPr/>
      </xdr:nvCxnSpPr>
      <xdr:spPr>
        <a:xfrm>
          <a:off x="13255625" y="53466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96867</xdr:rowOff>
    </xdr:from>
    <xdr:ext cx="560923" cy="259045"/>
    <xdr:sp macro="" textlink="">
      <xdr:nvSpPr>
        <xdr:cNvPr id="125" name="債務償還比率平均値テキスト">
          <a:extLst>
            <a:ext uri="{FF2B5EF4-FFF2-40B4-BE49-F238E27FC236}">
              <a16:creationId xmlns:a16="http://schemas.microsoft.com/office/drawing/2014/main" id="{EB868325-CE44-4A95-A10C-E0A17D4272F8}"/>
            </a:ext>
          </a:extLst>
        </xdr:cNvPr>
        <xdr:cNvSpPr txBox="1"/>
      </xdr:nvSpPr>
      <xdr:spPr>
        <a:xfrm>
          <a:off x="13379450" y="5754717"/>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73990</xdr:rowOff>
    </xdr:from>
    <xdr:to>
      <xdr:col>76</xdr:col>
      <xdr:colOff>73025</xdr:colOff>
      <xdr:row>32</xdr:row>
      <xdr:rowOff>4140</xdr:rowOff>
    </xdr:to>
    <xdr:sp macro="" textlink="">
      <xdr:nvSpPr>
        <xdr:cNvPr id="126" name="フローチャート: 判断 125">
          <a:extLst>
            <a:ext uri="{FF2B5EF4-FFF2-40B4-BE49-F238E27FC236}">
              <a16:creationId xmlns:a16="http://schemas.microsoft.com/office/drawing/2014/main" id="{2ED737A8-6462-4BBD-9009-9EED486E3793}"/>
            </a:ext>
          </a:extLst>
        </xdr:cNvPr>
        <xdr:cNvSpPr/>
      </xdr:nvSpPr>
      <xdr:spPr>
        <a:xfrm>
          <a:off x="13293725" y="58937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6414</xdr:rowOff>
    </xdr:from>
    <xdr:to>
      <xdr:col>72</xdr:col>
      <xdr:colOff>123825</xdr:colOff>
      <xdr:row>31</xdr:row>
      <xdr:rowOff>108014</xdr:rowOff>
    </xdr:to>
    <xdr:sp macro="" textlink="">
      <xdr:nvSpPr>
        <xdr:cNvPr id="127" name="フローチャート: 判断 126">
          <a:extLst>
            <a:ext uri="{FF2B5EF4-FFF2-40B4-BE49-F238E27FC236}">
              <a16:creationId xmlns:a16="http://schemas.microsoft.com/office/drawing/2014/main" id="{8EBE9473-B39A-4B4C-8AEF-E73E31D7D768}"/>
            </a:ext>
          </a:extLst>
        </xdr:cNvPr>
        <xdr:cNvSpPr/>
      </xdr:nvSpPr>
      <xdr:spPr>
        <a:xfrm>
          <a:off x="12646025" y="58293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14186</xdr:rowOff>
    </xdr:from>
    <xdr:to>
      <xdr:col>68</xdr:col>
      <xdr:colOff>123825</xdr:colOff>
      <xdr:row>31</xdr:row>
      <xdr:rowOff>115786</xdr:rowOff>
    </xdr:to>
    <xdr:sp macro="" textlink="">
      <xdr:nvSpPr>
        <xdr:cNvPr id="128" name="フローチャート: 判断 127">
          <a:extLst>
            <a:ext uri="{FF2B5EF4-FFF2-40B4-BE49-F238E27FC236}">
              <a16:creationId xmlns:a16="http://schemas.microsoft.com/office/drawing/2014/main" id="{A50DB570-F9BB-4F87-8D11-7074D05E0338}"/>
            </a:ext>
          </a:extLst>
        </xdr:cNvPr>
        <xdr:cNvSpPr/>
      </xdr:nvSpPr>
      <xdr:spPr>
        <a:xfrm>
          <a:off x="11960225" y="58307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44844</xdr:rowOff>
    </xdr:from>
    <xdr:to>
      <xdr:col>64</xdr:col>
      <xdr:colOff>123825</xdr:colOff>
      <xdr:row>31</xdr:row>
      <xdr:rowOff>146444</xdr:rowOff>
    </xdr:to>
    <xdr:sp macro="" textlink="">
      <xdr:nvSpPr>
        <xdr:cNvPr id="129" name="フローチャート: 判断 128">
          <a:extLst>
            <a:ext uri="{FF2B5EF4-FFF2-40B4-BE49-F238E27FC236}">
              <a16:creationId xmlns:a16="http://schemas.microsoft.com/office/drawing/2014/main" id="{7692B181-CB25-47C6-9FC7-80557DD8362D}"/>
            </a:ext>
          </a:extLst>
        </xdr:cNvPr>
        <xdr:cNvSpPr/>
      </xdr:nvSpPr>
      <xdr:spPr>
        <a:xfrm>
          <a:off x="11274425" y="58677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131470</xdr:rowOff>
    </xdr:from>
    <xdr:to>
      <xdr:col>60</xdr:col>
      <xdr:colOff>123825</xdr:colOff>
      <xdr:row>30</xdr:row>
      <xdr:rowOff>61620</xdr:rowOff>
    </xdr:to>
    <xdr:sp macro="" textlink="">
      <xdr:nvSpPr>
        <xdr:cNvPr id="130" name="フローチャート: 判断 129">
          <a:extLst>
            <a:ext uri="{FF2B5EF4-FFF2-40B4-BE49-F238E27FC236}">
              <a16:creationId xmlns:a16="http://schemas.microsoft.com/office/drawing/2014/main" id="{A3F6CAEB-DC7D-4725-8584-02011EF9B81D}"/>
            </a:ext>
          </a:extLst>
        </xdr:cNvPr>
        <xdr:cNvSpPr/>
      </xdr:nvSpPr>
      <xdr:spPr>
        <a:xfrm>
          <a:off x="10588625" y="5627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FBBE399A-1F9C-4574-A577-A47DC26CD450}"/>
            </a:ext>
          </a:extLst>
        </xdr:cNvPr>
        <xdr:cNvSpPr txBox="1"/>
      </xdr:nvSpPr>
      <xdr:spPr>
        <a:xfrm>
          <a:off x="1316990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3D5E30C7-39DE-456F-8EBE-4780C5F4D925}"/>
            </a:ext>
          </a:extLst>
        </xdr:cNvPr>
        <xdr:cNvSpPr txBox="1"/>
      </xdr:nvSpPr>
      <xdr:spPr>
        <a:xfrm>
          <a:off x="12531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C07E347F-71E9-4540-B3E4-7625CDDBCF57}"/>
            </a:ext>
          </a:extLst>
        </xdr:cNvPr>
        <xdr:cNvSpPr txBox="1"/>
      </xdr:nvSpPr>
      <xdr:spPr>
        <a:xfrm>
          <a:off x="118459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76473269-B34D-45A6-B8CC-E05E642860B4}"/>
            </a:ext>
          </a:extLst>
        </xdr:cNvPr>
        <xdr:cNvSpPr txBox="1"/>
      </xdr:nvSpPr>
      <xdr:spPr>
        <a:xfrm>
          <a:off x="111601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A919267B-B0C6-4F67-A256-5309D5C60526}"/>
            </a:ext>
          </a:extLst>
        </xdr:cNvPr>
        <xdr:cNvSpPr txBox="1"/>
      </xdr:nvSpPr>
      <xdr:spPr>
        <a:xfrm>
          <a:off x="104743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24092</xdr:rowOff>
    </xdr:from>
    <xdr:to>
      <xdr:col>76</xdr:col>
      <xdr:colOff>73025</xdr:colOff>
      <xdr:row>32</xdr:row>
      <xdr:rowOff>125692</xdr:rowOff>
    </xdr:to>
    <xdr:sp macro="" textlink="">
      <xdr:nvSpPr>
        <xdr:cNvPr id="136" name="楕円 135">
          <a:extLst>
            <a:ext uri="{FF2B5EF4-FFF2-40B4-BE49-F238E27FC236}">
              <a16:creationId xmlns:a16="http://schemas.microsoft.com/office/drawing/2014/main" id="{27D71A6B-5CE1-4D83-A16B-D575B53BC7A2}"/>
            </a:ext>
          </a:extLst>
        </xdr:cNvPr>
        <xdr:cNvSpPr/>
      </xdr:nvSpPr>
      <xdr:spPr>
        <a:xfrm>
          <a:off x="13293725" y="600896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2519</xdr:rowOff>
    </xdr:from>
    <xdr:ext cx="560923" cy="259045"/>
    <xdr:sp macro="" textlink="">
      <xdr:nvSpPr>
        <xdr:cNvPr id="137" name="債務償還比率該当値テキスト">
          <a:extLst>
            <a:ext uri="{FF2B5EF4-FFF2-40B4-BE49-F238E27FC236}">
              <a16:creationId xmlns:a16="http://schemas.microsoft.com/office/drawing/2014/main" id="{F5DAE622-F8C6-47D0-A74F-4470753600E3}"/>
            </a:ext>
          </a:extLst>
        </xdr:cNvPr>
        <xdr:cNvSpPr txBox="1"/>
      </xdr:nvSpPr>
      <xdr:spPr>
        <a:xfrm>
          <a:off x="13379450" y="59842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25629</xdr:rowOff>
    </xdr:from>
    <xdr:to>
      <xdr:col>72</xdr:col>
      <xdr:colOff>123825</xdr:colOff>
      <xdr:row>31</xdr:row>
      <xdr:rowOff>127229</xdr:rowOff>
    </xdr:to>
    <xdr:sp macro="" textlink="">
      <xdr:nvSpPr>
        <xdr:cNvPr id="138" name="楕円 137">
          <a:extLst>
            <a:ext uri="{FF2B5EF4-FFF2-40B4-BE49-F238E27FC236}">
              <a16:creationId xmlns:a16="http://schemas.microsoft.com/office/drawing/2014/main" id="{E63D5662-8A38-4947-A3CA-297EF3869F9A}"/>
            </a:ext>
          </a:extLst>
        </xdr:cNvPr>
        <xdr:cNvSpPr/>
      </xdr:nvSpPr>
      <xdr:spPr>
        <a:xfrm>
          <a:off x="12646025" y="58485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76429</xdr:rowOff>
    </xdr:from>
    <xdr:to>
      <xdr:col>76</xdr:col>
      <xdr:colOff>22225</xdr:colOff>
      <xdr:row>32</xdr:row>
      <xdr:rowOff>74892</xdr:rowOff>
    </xdr:to>
    <xdr:cxnSp macro="">
      <xdr:nvCxnSpPr>
        <xdr:cNvPr id="139" name="直線コネクタ 138">
          <a:extLst>
            <a:ext uri="{FF2B5EF4-FFF2-40B4-BE49-F238E27FC236}">
              <a16:creationId xmlns:a16="http://schemas.microsoft.com/office/drawing/2014/main" id="{06CCB395-B86E-468B-B6FC-E6D8BADC65CA}"/>
            </a:ext>
          </a:extLst>
        </xdr:cNvPr>
        <xdr:cNvCxnSpPr/>
      </xdr:nvCxnSpPr>
      <xdr:spPr>
        <a:xfrm>
          <a:off x="12693650" y="5896204"/>
          <a:ext cx="638175" cy="16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151930</xdr:rowOff>
    </xdr:from>
    <xdr:to>
      <xdr:col>68</xdr:col>
      <xdr:colOff>123825</xdr:colOff>
      <xdr:row>32</xdr:row>
      <xdr:rowOff>82080</xdr:rowOff>
    </xdr:to>
    <xdr:sp macro="" textlink="">
      <xdr:nvSpPr>
        <xdr:cNvPr id="140" name="楕円 139">
          <a:extLst>
            <a:ext uri="{FF2B5EF4-FFF2-40B4-BE49-F238E27FC236}">
              <a16:creationId xmlns:a16="http://schemas.microsoft.com/office/drawing/2014/main" id="{4EA7374D-1C9F-4101-872C-73FB677BA6DA}"/>
            </a:ext>
          </a:extLst>
        </xdr:cNvPr>
        <xdr:cNvSpPr/>
      </xdr:nvSpPr>
      <xdr:spPr>
        <a:xfrm>
          <a:off x="11960225" y="59717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76429</xdr:rowOff>
    </xdr:from>
    <xdr:to>
      <xdr:col>72</xdr:col>
      <xdr:colOff>73025</xdr:colOff>
      <xdr:row>32</xdr:row>
      <xdr:rowOff>31280</xdr:rowOff>
    </xdr:to>
    <xdr:cxnSp macro="">
      <xdr:nvCxnSpPr>
        <xdr:cNvPr id="141" name="直線コネクタ 140">
          <a:extLst>
            <a:ext uri="{FF2B5EF4-FFF2-40B4-BE49-F238E27FC236}">
              <a16:creationId xmlns:a16="http://schemas.microsoft.com/office/drawing/2014/main" id="{C6B342C4-B592-474D-B79B-7AFA62EDBFD5}"/>
            </a:ext>
          </a:extLst>
        </xdr:cNvPr>
        <xdr:cNvCxnSpPr/>
      </xdr:nvCxnSpPr>
      <xdr:spPr>
        <a:xfrm flipV="1">
          <a:off x="12007850" y="5896204"/>
          <a:ext cx="685800" cy="1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147612</xdr:rowOff>
    </xdr:from>
    <xdr:to>
      <xdr:col>64</xdr:col>
      <xdr:colOff>123825</xdr:colOff>
      <xdr:row>32</xdr:row>
      <xdr:rowOff>77762</xdr:rowOff>
    </xdr:to>
    <xdr:sp macro="" textlink="">
      <xdr:nvSpPr>
        <xdr:cNvPr id="142" name="楕円 141">
          <a:extLst>
            <a:ext uri="{FF2B5EF4-FFF2-40B4-BE49-F238E27FC236}">
              <a16:creationId xmlns:a16="http://schemas.microsoft.com/office/drawing/2014/main" id="{F5254113-8867-4D58-A858-6E6B31A0C63E}"/>
            </a:ext>
          </a:extLst>
        </xdr:cNvPr>
        <xdr:cNvSpPr/>
      </xdr:nvSpPr>
      <xdr:spPr>
        <a:xfrm>
          <a:off x="11274425" y="59642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26962</xdr:rowOff>
    </xdr:from>
    <xdr:to>
      <xdr:col>68</xdr:col>
      <xdr:colOff>73025</xdr:colOff>
      <xdr:row>32</xdr:row>
      <xdr:rowOff>31280</xdr:rowOff>
    </xdr:to>
    <xdr:cxnSp macro="">
      <xdr:nvCxnSpPr>
        <xdr:cNvPr id="143" name="直線コネクタ 142">
          <a:extLst>
            <a:ext uri="{FF2B5EF4-FFF2-40B4-BE49-F238E27FC236}">
              <a16:creationId xmlns:a16="http://schemas.microsoft.com/office/drawing/2014/main" id="{33C8E76F-4892-4535-927C-9A0F2ECB1C5B}"/>
            </a:ext>
          </a:extLst>
        </xdr:cNvPr>
        <xdr:cNvCxnSpPr/>
      </xdr:nvCxnSpPr>
      <xdr:spPr>
        <a:xfrm>
          <a:off x="11322050" y="6011837"/>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68377</xdr:rowOff>
    </xdr:from>
    <xdr:to>
      <xdr:col>60</xdr:col>
      <xdr:colOff>123825</xdr:colOff>
      <xdr:row>31</xdr:row>
      <xdr:rowOff>169977</xdr:rowOff>
    </xdr:to>
    <xdr:sp macro="" textlink="">
      <xdr:nvSpPr>
        <xdr:cNvPr id="144" name="楕円 143">
          <a:extLst>
            <a:ext uri="{FF2B5EF4-FFF2-40B4-BE49-F238E27FC236}">
              <a16:creationId xmlns:a16="http://schemas.microsoft.com/office/drawing/2014/main" id="{78FEBF23-C4D1-4EF2-9370-B4AB4C433E3D}"/>
            </a:ext>
          </a:extLst>
        </xdr:cNvPr>
        <xdr:cNvSpPr/>
      </xdr:nvSpPr>
      <xdr:spPr>
        <a:xfrm>
          <a:off x="10588625" y="58849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119177</xdr:rowOff>
    </xdr:from>
    <xdr:to>
      <xdr:col>64</xdr:col>
      <xdr:colOff>73025</xdr:colOff>
      <xdr:row>32</xdr:row>
      <xdr:rowOff>26962</xdr:rowOff>
    </xdr:to>
    <xdr:cxnSp macro="">
      <xdr:nvCxnSpPr>
        <xdr:cNvPr id="145" name="直線コネクタ 144">
          <a:extLst>
            <a:ext uri="{FF2B5EF4-FFF2-40B4-BE49-F238E27FC236}">
              <a16:creationId xmlns:a16="http://schemas.microsoft.com/office/drawing/2014/main" id="{46CB11DE-B69A-4DC8-9C1F-812270B03323}"/>
            </a:ext>
          </a:extLst>
        </xdr:cNvPr>
        <xdr:cNvCxnSpPr/>
      </xdr:nvCxnSpPr>
      <xdr:spPr>
        <a:xfrm>
          <a:off x="10636250" y="5942127"/>
          <a:ext cx="685800" cy="6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124541</xdr:rowOff>
    </xdr:from>
    <xdr:ext cx="560923" cy="259045"/>
    <xdr:sp macro="" textlink="">
      <xdr:nvSpPr>
        <xdr:cNvPr id="146" name="n_1aveValue債務償還比率">
          <a:extLst>
            <a:ext uri="{FF2B5EF4-FFF2-40B4-BE49-F238E27FC236}">
              <a16:creationId xmlns:a16="http://schemas.microsoft.com/office/drawing/2014/main" id="{F3346DF3-1876-43D5-BE60-86E8B175006C}"/>
            </a:ext>
          </a:extLst>
        </xdr:cNvPr>
        <xdr:cNvSpPr txBox="1"/>
      </xdr:nvSpPr>
      <xdr:spPr>
        <a:xfrm>
          <a:off x="12441763" y="56172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132313</xdr:rowOff>
    </xdr:from>
    <xdr:ext cx="560923" cy="259045"/>
    <xdr:sp macro="" textlink="">
      <xdr:nvSpPr>
        <xdr:cNvPr id="147" name="n_2aveValue債務償還比率">
          <a:extLst>
            <a:ext uri="{FF2B5EF4-FFF2-40B4-BE49-F238E27FC236}">
              <a16:creationId xmlns:a16="http://schemas.microsoft.com/office/drawing/2014/main" id="{776E76EA-4FDE-4654-A105-A9DD74333FE7}"/>
            </a:ext>
          </a:extLst>
        </xdr:cNvPr>
        <xdr:cNvSpPr txBox="1"/>
      </xdr:nvSpPr>
      <xdr:spPr>
        <a:xfrm>
          <a:off x="11765488" y="56282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162971</xdr:rowOff>
    </xdr:from>
    <xdr:ext cx="560923" cy="259045"/>
    <xdr:sp macro="" textlink="">
      <xdr:nvSpPr>
        <xdr:cNvPr id="148" name="n_3aveValue債務償還比率">
          <a:extLst>
            <a:ext uri="{FF2B5EF4-FFF2-40B4-BE49-F238E27FC236}">
              <a16:creationId xmlns:a16="http://schemas.microsoft.com/office/drawing/2014/main" id="{B6D99364-876C-4F14-9C0F-36326233E237}"/>
            </a:ext>
          </a:extLst>
        </xdr:cNvPr>
        <xdr:cNvSpPr txBox="1"/>
      </xdr:nvSpPr>
      <xdr:spPr>
        <a:xfrm>
          <a:off x="11079688" y="56557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78147</xdr:rowOff>
    </xdr:from>
    <xdr:ext cx="560923" cy="259045"/>
    <xdr:sp macro="" textlink="">
      <xdr:nvSpPr>
        <xdr:cNvPr id="149" name="n_4aveValue債務償還比率">
          <a:extLst>
            <a:ext uri="{FF2B5EF4-FFF2-40B4-BE49-F238E27FC236}">
              <a16:creationId xmlns:a16="http://schemas.microsoft.com/office/drawing/2014/main" id="{E01AC619-8CD3-4859-9586-5996B4DA0216}"/>
            </a:ext>
          </a:extLst>
        </xdr:cNvPr>
        <xdr:cNvSpPr txBox="1"/>
      </xdr:nvSpPr>
      <xdr:spPr>
        <a:xfrm>
          <a:off x="10393888" y="54121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31</xdr:row>
      <xdr:rowOff>118356</xdr:rowOff>
    </xdr:from>
    <xdr:ext cx="560923" cy="259045"/>
    <xdr:sp macro="" textlink="">
      <xdr:nvSpPr>
        <xdr:cNvPr id="150" name="n_1mainValue債務償還比率">
          <a:extLst>
            <a:ext uri="{FF2B5EF4-FFF2-40B4-BE49-F238E27FC236}">
              <a16:creationId xmlns:a16="http://schemas.microsoft.com/office/drawing/2014/main" id="{46382D83-81AC-47C6-AC7F-017CFEDEBB18}"/>
            </a:ext>
          </a:extLst>
        </xdr:cNvPr>
        <xdr:cNvSpPr txBox="1"/>
      </xdr:nvSpPr>
      <xdr:spPr>
        <a:xfrm>
          <a:off x="12441763" y="59413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73207</xdr:rowOff>
    </xdr:from>
    <xdr:ext cx="560923" cy="259045"/>
    <xdr:sp macro="" textlink="">
      <xdr:nvSpPr>
        <xdr:cNvPr id="151" name="n_2mainValue債務償還比率">
          <a:extLst>
            <a:ext uri="{FF2B5EF4-FFF2-40B4-BE49-F238E27FC236}">
              <a16:creationId xmlns:a16="http://schemas.microsoft.com/office/drawing/2014/main" id="{75A413C6-AA06-4FF9-A8D8-C6675F864D08}"/>
            </a:ext>
          </a:extLst>
        </xdr:cNvPr>
        <xdr:cNvSpPr txBox="1"/>
      </xdr:nvSpPr>
      <xdr:spPr>
        <a:xfrm>
          <a:off x="11765488" y="605490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68889</xdr:rowOff>
    </xdr:from>
    <xdr:ext cx="560923" cy="259045"/>
    <xdr:sp macro="" textlink="">
      <xdr:nvSpPr>
        <xdr:cNvPr id="152" name="n_3mainValue債務償還比率">
          <a:extLst>
            <a:ext uri="{FF2B5EF4-FFF2-40B4-BE49-F238E27FC236}">
              <a16:creationId xmlns:a16="http://schemas.microsoft.com/office/drawing/2014/main" id="{18A6ED49-548C-4D79-8386-7459E241A9FA}"/>
            </a:ext>
          </a:extLst>
        </xdr:cNvPr>
        <xdr:cNvSpPr txBox="1"/>
      </xdr:nvSpPr>
      <xdr:spPr>
        <a:xfrm>
          <a:off x="11079688" y="60474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161104</xdr:rowOff>
    </xdr:from>
    <xdr:ext cx="560923" cy="259045"/>
    <xdr:sp macro="" textlink="">
      <xdr:nvSpPr>
        <xdr:cNvPr id="153" name="n_4mainValue債務償還比率">
          <a:extLst>
            <a:ext uri="{FF2B5EF4-FFF2-40B4-BE49-F238E27FC236}">
              <a16:creationId xmlns:a16="http://schemas.microsoft.com/office/drawing/2014/main" id="{9F4CF64D-06F0-4F8D-A5DF-4DB8FBE9AD42}"/>
            </a:ext>
          </a:extLst>
        </xdr:cNvPr>
        <xdr:cNvSpPr txBox="1"/>
      </xdr:nvSpPr>
      <xdr:spPr>
        <a:xfrm>
          <a:off x="10393888" y="59840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E34C7194-729F-431D-8FFF-59ED3A7DF1C8}"/>
            </a:ext>
          </a:extLst>
        </xdr:cNvPr>
        <xdr:cNvSpPr/>
      </xdr:nvSpPr>
      <xdr:spPr>
        <a:xfrm>
          <a:off x="1158875" y="763905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504022AB-64B3-4544-8FD9-1A4BB5E39E19}"/>
            </a:ext>
          </a:extLst>
        </xdr:cNvPr>
        <xdr:cNvSpPr/>
      </xdr:nvSpPr>
      <xdr:spPr>
        <a:xfrm>
          <a:off x="1158875" y="112553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05753C0C-B33C-4D83-860A-72BA40C3489B}"/>
            </a:ext>
          </a:extLst>
        </xdr:cNvPr>
        <xdr:cNvSpPr txBox="1"/>
      </xdr:nvSpPr>
      <xdr:spPr>
        <a:xfrm>
          <a:off x="835025" y="78867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61D6B10A-24BB-40E1-BAC0-EF871AD59C7F}"/>
            </a:ext>
          </a:extLst>
        </xdr:cNvPr>
        <xdr:cNvSpPr txBox="1"/>
      </xdr:nvSpPr>
      <xdr:spPr>
        <a:xfrm>
          <a:off x="6302375" y="10420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6A3BA612-9451-45AC-954D-CA2147851623}"/>
            </a:ext>
          </a:extLst>
        </xdr:cNvPr>
        <xdr:cNvSpPr txBox="1"/>
      </xdr:nvSpPr>
      <xdr:spPr>
        <a:xfrm>
          <a:off x="835025" y="114649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5011F943-A632-4A52-B067-2A125119299C}"/>
            </a:ext>
          </a:extLst>
        </xdr:cNvPr>
        <xdr:cNvSpPr txBox="1"/>
      </xdr:nvSpPr>
      <xdr:spPr>
        <a:xfrm>
          <a:off x="6302375" y="140747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9C2CA56-1A71-40CA-8D66-ED15BE99DE47}"/>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4D0A391-8E0D-4B33-8E41-7B9FE5B6E380}"/>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8BFAAC4-D3BB-4B35-94A9-198D7CE5D1FD}"/>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A90E11C-9083-45DC-8EC8-E72145F36392}"/>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8F08C67-5451-49FC-8AAD-A355C6CFD95C}"/>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87148BC-D25F-4142-B4CC-5F9D42921E0A}"/>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156EE67-77FA-4CFA-BDB8-F6CFF2EF3B96}"/>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4168B30-99C1-45C8-A927-452057C5BDD2}"/>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4D97F1B-074B-4D88-9557-72F6DC165148}"/>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EF24AEF-4457-460E-B444-7A0896D70C81}"/>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985,416
981,114
11,637.52
591,629,505
581,507,250
7,407,434
319,230,693
1,254,092,887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12153DA-A32C-4C5F-830B-452ECEE73C8C}"/>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8BC9BFE-882D-49AC-85CC-FB3065FC0647}"/>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EBB467E-D7F9-4AE2-B5C3-54BC994624D9}"/>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260.2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E72E953-D31B-4512-A1F3-603A10BA1123}"/>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7D2CA52-166C-4F5D-A3F3-1677DBAE6881}"/>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B58E30B-AE7F-4D3A-909E-0747C6789058}"/>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75EF628-09E1-4ED5-8779-1732B2EDDC85}"/>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8D77561-10A5-467F-9EEA-D7838E695FD5}"/>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1675B79-4A10-4451-92F0-8D44BDE18EEB}"/>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508ECF2-614B-4397-BF6B-4C2A0BF6279D}"/>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583E49F-99C0-4407-BAA8-57BCF6D0A1DC}"/>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DDABCCB-FA0B-4D19-9D4D-A79F91229398}"/>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A141119-B2E2-45EC-A637-E1DDB4A845A6}"/>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3E4FA78-F239-4DE1-BF77-188FD840D464}"/>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732B21E-F9CA-4015-BC09-55FAC2A9739C}"/>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0CF0373-87BD-466A-92FE-63A79EA4DE57}"/>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97BB960-330A-41AF-A9F6-4145CD822367}"/>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0029FF86-B691-4001-AD5C-F37F095D0203}"/>
            </a:ext>
          </a:extLst>
        </xdr:cNvPr>
        <xdr:cNvSpPr txBox="1"/>
      </xdr:nvSpPr>
      <xdr:spPr>
        <a:xfrm>
          <a:off x="638175" y="26479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EFA37A37-F3FA-4B18-89D5-693C2F230BE8}"/>
            </a:ext>
          </a:extLst>
        </xdr:cNvPr>
        <xdr:cNvSpPr/>
      </xdr:nvSpPr>
      <xdr:spPr>
        <a:xfrm>
          <a:off x="857250" y="28956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949912A4-3226-4F0D-B08F-CCAAEF43862F}"/>
            </a:ext>
          </a:extLst>
        </xdr:cNvPr>
        <xdr:cNvSpPr txBox="1"/>
      </xdr:nvSpPr>
      <xdr:spPr>
        <a:xfrm>
          <a:off x="638175" y="28956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E260F608-9A48-4629-87ED-8CDD2F3C476D}"/>
            </a:ext>
          </a:extLst>
        </xdr:cNvPr>
        <xdr:cNvSpPr txBox="1"/>
      </xdr:nvSpPr>
      <xdr:spPr>
        <a:xfrm>
          <a:off x="638175" y="31337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2B041EF1-78E1-49BB-8AA9-A82C813898A9}"/>
            </a:ext>
          </a:extLst>
        </xdr:cNvPr>
        <xdr:cNvSpPr txBox="1"/>
      </xdr:nvSpPr>
      <xdr:spPr>
        <a:xfrm>
          <a:off x="638175" y="33718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27538025-C7D4-4785-AB89-0E15503D0E11}"/>
            </a:ext>
          </a:extLst>
        </xdr:cNvPr>
        <xdr:cNvSpPr txBox="1"/>
      </xdr:nvSpPr>
      <xdr:spPr>
        <a:xfrm>
          <a:off x="638175" y="360997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8E110077-6FFE-4320-9F63-9C8DB2AD5DB4}"/>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0A045FE8-909B-4F11-A96C-921436BABCFB}"/>
            </a:ext>
          </a:extLst>
        </xdr:cNvPr>
        <xdr:cNvSpPr/>
      </xdr:nvSpPr>
      <xdr:spPr>
        <a:xfrm>
          <a:off x="1152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FE4B8D72-27BB-4C6D-9396-B9297732A294}"/>
            </a:ext>
          </a:extLst>
        </xdr:cNvPr>
        <xdr:cNvSpPr/>
      </xdr:nvSpPr>
      <xdr:spPr>
        <a:xfrm>
          <a:off x="1152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BB31E61B-A72D-44F8-B85E-0C70234C0A40}"/>
            </a:ext>
          </a:extLst>
        </xdr:cNvPr>
        <xdr:cNvSpPr/>
      </xdr:nvSpPr>
      <xdr:spPr>
        <a:xfrm>
          <a:off x="2638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BD8D6FF8-AA1B-4159-8F73-FE4D6ED74395}"/>
            </a:ext>
          </a:extLst>
        </xdr:cNvPr>
        <xdr:cNvSpPr/>
      </xdr:nvSpPr>
      <xdr:spPr>
        <a:xfrm>
          <a:off x="2638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39A4C2C-8326-4DB1-AA0A-28EC65A37339}"/>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CC8C9F2-7D91-4640-BD8C-A7B831198A85}"/>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AC91C5F-3A37-411D-8371-C089958A57A1}"/>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99827536-F7DB-4ECD-B633-FB3BAEF05BCD}"/>
            </a:ext>
          </a:extLst>
        </xdr:cNvPr>
        <xdr:cNvSpPr txBox="1"/>
      </xdr:nvSpPr>
      <xdr:spPr>
        <a:xfrm>
          <a:off x="339891" y="7074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FBC63C3F-0813-45AA-A1F8-73EDBDF52E41}"/>
            </a:ext>
          </a:extLst>
        </xdr:cNvPr>
        <xdr:cNvCxnSpPr/>
      </xdr:nvCxnSpPr>
      <xdr:spPr>
        <a:xfrm>
          <a:off x="6858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61EF2E88-EA1C-49A3-8842-0DFA8A666218}"/>
            </a:ext>
          </a:extLst>
        </xdr:cNvPr>
        <xdr:cNvSpPr txBox="1"/>
      </xdr:nvSpPr>
      <xdr:spPr>
        <a:xfrm>
          <a:off x="339891" y="664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1288127-1F90-461E-90D5-D143CFF4FD09}"/>
            </a:ext>
          </a:extLst>
        </xdr:cNvPr>
        <xdr:cNvCxnSpPr/>
      </xdr:nvCxnSpPr>
      <xdr:spPr>
        <a:xfrm>
          <a:off x="6858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A1BAD79-D991-403D-ABD2-0F3C85F43AE1}"/>
            </a:ext>
          </a:extLst>
        </xdr:cNvPr>
        <xdr:cNvSpPr txBox="1"/>
      </xdr:nvSpPr>
      <xdr:spPr>
        <a:xfrm>
          <a:off x="339891"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289AF48E-7BD7-4989-93EE-DBD61F9B24CD}"/>
            </a:ext>
          </a:extLst>
        </xdr:cNvPr>
        <xdr:cNvCxnSpPr/>
      </xdr:nvCxnSpPr>
      <xdr:spPr>
        <a:xfrm>
          <a:off x="6858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9F5E399-F100-4005-BABE-3EE6D0A6E440}"/>
            </a:ext>
          </a:extLst>
        </xdr:cNvPr>
        <xdr:cNvSpPr txBox="1"/>
      </xdr:nvSpPr>
      <xdr:spPr>
        <a:xfrm>
          <a:off x="339891" y="577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E59BEA3-9AFF-4F6C-A3CC-1F552D4D3CF1}"/>
            </a:ext>
          </a:extLst>
        </xdr:cNvPr>
        <xdr:cNvCxnSpPr/>
      </xdr:nvCxnSpPr>
      <xdr:spPr>
        <a:xfrm>
          <a:off x="6858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86477775-8C67-4AA5-9D0C-BA5C0E348D1E}"/>
            </a:ext>
          </a:extLst>
        </xdr:cNvPr>
        <xdr:cNvSpPr txBox="1"/>
      </xdr:nvSpPr>
      <xdr:spPr>
        <a:xfrm>
          <a:off x="339891" y="53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4EC12EC-5CF1-4BD3-B3A8-DACF525786F1}"/>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6E29488D-1338-49BC-9C41-8154164B4DAD}"/>
            </a:ext>
          </a:extLst>
        </xdr:cNvPr>
        <xdr:cNvSpPr txBox="1"/>
      </xdr:nvSpPr>
      <xdr:spPr>
        <a:xfrm>
          <a:off x="339891"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D5F941CC-1931-4670-81AD-6F90F8C200D6}"/>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133350</xdr:rowOff>
    </xdr:from>
    <xdr:to>
      <xdr:col>24</xdr:col>
      <xdr:colOff>62865</xdr:colOff>
      <xdr:row>41</xdr:row>
      <xdr:rowOff>83058</xdr:rowOff>
    </xdr:to>
    <xdr:cxnSp macro="">
      <xdr:nvCxnSpPr>
        <xdr:cNvPr id="55" name="直線コネクタ 54">
          <a:extLst>
            <a:ext uri="{FF2B5EF4-FFF2-40B4-BE49-F238E27FC236}">
              <a16:creationId xmlns:a16="http://schemas.microsoft.com/office/drawing/2014/main" id="{7AC2C401-3B05-4A64-B5FD-2E5F9729786B}"/>
            </a:ext>
          </a:extLst>
        </xdr:cNvPr>
        <xdr:cNvCxnSpPr/>
      </xdr:nvCxnSpPr>
      <xdr:spPr>
        <a:xfrm flipV="1">
          <a:off x="4179570" y="5486400"/>
          <a:ext cx="1270" cy="124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86885</xdr:rowOff>
    </xdr:from>
    <xdr:ext cx="405111" cy="259045"/>
    <xdr:sp macro="" textlink="">
      <xdr:nvSpPr>
        <xdr:cNvPr id="56" name="【道路】&#10;有形固定資産減価償却率最小値テキスト">
          <a:extLst>
            <a:ext uri="{FF2B5EF4-FFF2-40B4-BE49-F238E27FC236}">
              <a16:creationId xmlns:a16="http://schemas.microsoft.com/office/drawing/2014/main" id="{24A1B92B-30C9-4588-8645-EBF989751E0B}"/>
            </a:ext>
          </a:extLst>
        </xdr:cNvPr>
        <xdr:cNvSpPr txBox="1"/>
      </xdr:nvSpPr>
      <xdr:spPr>
        <a:xfrm>
          <a:off x="4229100" y="6732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7" name="直線コネクタ 56">
          <a:extLst>
            <a:ext uri="{FF2B5EF4-FFF2-40B4-BE49-F238E27FC236}">
              <a16:creationId xmlns:a16="http://schemas.microsoft.com/office/drawing/2014/main" id="{5F6545DF-DD9B-4772-87FF-8F95BE7C1D50}"/>
            </a:ext>
          </a:extLst>
        </xdr:cNvPr>
        <xdr:cNvCxnSpPr/>
      </xdr:nvCxnSpPr>
      <xdr:spPr>
        <a:xfrm>
          <a:off x="4105275" y="67346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80027</xdr:rowOff>
    </xdr:from>
    <xdr:ext cx="405111" cy="259045"/>
    <xdr:sp macro="" textlink="">
      <xdr:nvSpPr>
        <xdr:cNvPr id="58" name="【道路】&#10;有形固定資産減価償却率最大値テキスト">
          <a:extLst>
            <a:ext uri="{FF2B5EF4-FFF2-40B4-BE49-F238E27FC236}">
              <a16:creationId xmlns:a16="http://schemas.microsoft.com/office/drawing/2014/main" id="{5F7965A0-51E3-45CB-BDBF-D26F6610EA8E}"/>
            </a:ext>
          </a:extLst>
        </xdr:cNvPr>
        <xdr:cNvSpPr txBox="1"/>
      </xdr:nvSpPr>
      <xdr:spPr>
        <a:xfrm>
          <a:off x="4229100" y="52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a:extLst>
            <a:ext uri="{FF2B5EF4-FFF2-40B4-BE49-F238E27FC236}">
              <a16:creationId xmlns:a16="http://schemas.microsoft.com/office/drawing/2014/main" id="{E11877C3-BF86-4E09-A8EB-C4886F383D27}"/>
            </a:ext>
          </a:extLst>
        </xdr:cNvPr>
        <xdr:cNvCxnSpPr/>
      </xdr:nvCxnSpPr>
      <xdr:spPr>
        <a:xfrm>
          <a:off x="4105275" y="5486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49547</xdr:rowOff>
    </xdr:from>
    <xdr:ext cx="405111" cy="259045"/>
    <xdr:sp macro="" textlink="">
      <xdr:nvSpPr>
        <xdr:cNvPr id="60" name="【道路】&#10;有形固定資産減価償却率平均値テキスト">
          <a:extLst>
            <a:ext uri="{FF2B5EF4-FFF2-40B4-BE49-F238E27FC236}">
              <a16:creationId xmlns:a16="http://schemas.microsoft.com/office/drawing/2014/main" id="{3428960F-9FD4-4736-BB80-ED2FE2668138}"/>
            </a:ext>
          </a:extLst>
        </xdr:cNvPr>
        <xdr:cNvSpPr txBox="1"/>
      </xdr:nvSpPr>
      <xdr:spPr>
        <a:xfrm>
          <a:off x="4229100" y="5885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1" name="フローチャート: 判断 60">
          <a:extLst>
            <a:ext uri="{FF2B5EF4-FFF2-40B4-BE49-F238E27FC236}">
              <a16:creationId xmlns:a16="http://schemas.microsoft.com/office/drawing/2014/main" id="{FD01F725-44D5-4779-B9C0-9F542DB881AA}"/>
            </a:ext>
          </a:extLst>
        </xdr:cNvPr>
        <xdr:cNvSpPr/>
      </xdr:nvSpPr>
      <xdr:spPr>
        <a:xfrm>
          <a:off x="4124325" y="59067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169418</xdr:rowOff>
    </xdr:from>
    <xdr:to>
      <xdr:col>20</xdr:col>
      <xdr:colOff>38100</xdr:colOff>
      <xdr:row>36</xdr:row>
      <xdr:rowOff>99568</xdr:rowOff>
    </xdr:to>
    <xdr:sp macro="" textlink="">
      <xdr:nvSpPr>
        <xdr:cNvPr id="62" name="フローチャート: 判断 61">
          <a:extLst>
            <a:ext uri="{FF2B5EF4-FFF2-40B4-BE49-F238E27FC236}">
              <a16:creationId xmlns:a16="http://schemas.microsoft.com/office/drawing/2014/main" id="{1BCD429D-CDD3-4A4F-8EB2-3787915CB337}"/>
            </a:ext>
          </a:extLst>
        </xdr:cNvPr>
        <xdr:cNvSpPr/>
      </xdr:nvSpPr>
      <xdr:spPr>
        <a:xfrm>
          <a:off x="3381375" y="583679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77978</xdr:rowOff>
    </xdr:from>
    <xdr:to>
      <xdr:col>15</xdr:col>
      <xdr:colOff>101600</xdr:colOff>
      <xdr:row>36</xdr:row>
      <xdr:rowOff>8128</xdr:rowOff>
    </xdr:to>
    <xdr:sp macro="" textlink="">
      <xdr:nvSpPr>
        <xdr:cNvPr id="63" name="フローチャート: 判断 62">
          <a:extLst>
            <a:ext uri="{FF2B5EF4-FFF2-40B4-BE49-F238E27FC236}">
              <a16:creationId xmlns:a16="http://schemas.microsoft.com/office/drawing/2014/main" id="{FCADBF68-2442-4E21-A0DD-AD2C1F3E8910}"/>
            </a:ext>
          </a:extLst>
        </xdr:cNvPr>
        <xdr:cNvSpPr/>
      </xdr:nvSpPr>
      <xdr:spPr>
        <a:xfrm>
          <a:off x="2571750" y="575487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141986</xdr:rowOff>
    </xdr:from>
    <xdr:to>
      <xdr:col>10</xdr:col>
      <xdr:colOff>165100</xdr:colOff>
      <xdr:row>36</xdr:row>
      <xdr:rowOff>72136</xdr:rowOff>
    </xdr:to>
    <xdr:sp macro="" textlink="">
      <xdr:nvSpPr>
        <xdr:cNvPr id="64" name="フローチャート: 判断 63">
          <a:extLst>
            <a:ext uri="{FF2B5EF4-FFF2-40B4-BE49-F238E27FC236}">
              <a16:creationId xmlns:a16="http://schemas.microsoft.com/office/drawing/2014/main" id="{52175206-A3C9-4C1B-AAFB-737C2ED49E2F}"/>
            </a:ext>
          </a:extLst>
        </xdr:cNvPr>
        <xdr:cNvSpPr/>
      </xdr:nvSpPr>
      <xdr:spPr>
        <a:xfrm>
          <a:off x="1781175" y="582206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2A5111AF-9440-46B0-9D91-0FB0159D07ED}"/>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42FE2E9-D73E-47B0-8A4A-D7004F45026E}"/>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F47F66E-C593-4599-BDF0-6B4C71FABA59}"/>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91D4F7C-7C9B-42C3-BDDB-28C4935FA4B7}"/>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6B19C56-4C4F-4D99-9D3C-F1E525587C88}"/>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43688</xdr:rowOff>
    </xdr:from>
    <xdr:to>
      <xdr:col>24</xdr:col>
      <xdr:colOff>114300</xdr:colOff>
      <xdr:row>36</xdr:row>
      <xdr:rowOff>145288</xdr:rowOff>
    </xdr:to>
    <xdr:sp macro="" textlink="">
      <xdr:nvSpPr>
        <xdr:cNvPr id="70" name="楕円 69">
          <a:extLst>
            <a:ext uri="{FF2B5EF4-FFF2-40B4-BE49-F238E27FC236}">
              <a16:creationId xmlns:a16="http://schemas.microsoft.com/office/drawing/2014/main" id="{90E96D8D-9D90-45E6-B873-7F8B45311664}"/>
            </a:ext>
          </a:extLst>
        </xdr:cNvPr>
        <xdr:cNvSpPr/>
      </xdr:nvSpPr>
      <xdr:spPr>
        <a:xfrm>
          <a:off x="4124325" y="58856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66565</xdr:rowOff>
    </xdr:from>
    <xdr:ext cx="405111" cy="259045"/>
    <xdr:sp macro="" textlink="">
      <xdr:nvSpPr>
        <xdr:cNvPr id="71" name="【道路】&#10;有形固定資産減価償却率該当値テキスト">
          <a:extLst>
            <a:ext uri="{FF2B5EF4-FFF2-40B4-BE49-F238E27FC236}">
              <a16:creationId xmlns:a16="http://schemas.microsoft.com/office/drawing/2014/main" id="{C5609A03-BE34-4674-AC0A-C3AFE56CFE69}"/>
            </a:ext>
          </a:extLst>
        </xdr:cNvPr>
        <xdr:cNvSpPr txBox="1"/>
      </xdr:nvSpPr>
      <xdr:spPr>
        <a:xfrm>
          <a:off x="4229100" y="57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123698</xdr:rowOff>
    </xdr:from>
    <xdr:to>
      <xdr:col>20</xdr:col>
      <xdr:colOff>38100</xdr:colOff>
      <xdr:row>36</xdr:row>
      <xdr:rowOff>53848</xdr:rowOff>
    </xdr:to>
    <xdr:sp macro="" textlink="">
      <xdr:nvSpPr>
        <xdr:cNvPr id="72" name="楕円 71">
          <a:extLst>
            <a:ext uri="{FF2B5EF4-FFF2-40B4-BE49-F238E27FC236}">
              <a16:creationId xmlns:a16="http://schemas.microsoft.com/office/drawing/2014/main" id="{59AC87C6-3246-4E2C-B46F-50184F3306E4}"/>
            </a:ext>
          </a:extLst>
        </xdr:cNvPr>
        <xdr:cNvSpPr/>
      </xdr:nvSpPr>
      <xdr:spPr>
        <a:xfrm>
          <a:off x="3381375" y="580377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3048</xdr:rowOff>
    </xdr:from>
    <xdr:to>
      <xdr:col>24</xdr:col>
      <xdr:colOff>63500</xdr:colOff>
      <xdr:row>36</xdr:row>
      <xdr:rowOff>94488</xdr:rowOff>
    </xdr:to>
    <xdr:cxnSp macro="">
      <xdr:nvCxnSpPr>
        <xdr:cNvPr id="73" name="直線コネクタ 72">
          <a:extLst>
            <a:ext uri="{FF2B5EF4-FFF2-40B4-BE49-F238E27FC236}">
              <a16:creationId xmlns:a16="http://schemas.microsoft.com/office/drawing/2014/main" id="{C7FE8DC3-F83C-462A-91FF-EDF5B33F4D27}"/>
            </a:ext>
          </a:extLst>
        </xdr:cNvPr>
        <xdr:cNvCxnSpPr/>
      </xdr:nvCxnSpPr>
      <xdr:spPr>
        <a:xfrm>
          <a:off x="3429000" y="5841873"/>
          <a:ext cx="752475"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45974</xdr:rowOff>
    </xdr:from>
    <xdr:to>
      <xdr:col>15</xdr:col>
      <xdr:colOff>101600</xdr:colOff>
      <xdr:row>35</xdr:row>
      <xdr:rowOff>147574</xdr:rowOff>
    </xdr:to>
    <xdr:sp macro="" textlink="">
      <xdr:nvSpPr>
        <xdr:cNvPr id="74" name="楕円 73">
          <a:extLst>
            <a:ext uri="{FF2B5EF4-FFF2-40B4-BE49-F238E27FC236}">
              <a16:creationId xmlns:a16="http://schemas.microsoft.com/office/drawing/2014/main" id="{C0F614FC-B588-4CBC-A11F-2CFA8B5924D8}"/>
            </a:ext>
          </a:extLst>
        </xdr:cNvPr>
        <xdr:cNvSpPr/>
      </xdr:nvSpPr>
      <xdr:spPr>
        <a:xfrm>
          <a:off x="2571750" y="57260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96774</xdr:rowOff>
    </xdr:from>
    <xdr:to>
      <xdr:col>19</xdr:col>
      <xdr:colOff>177800</xdr:colOff>
      <xdr:row>36</xdr:row>
      <xdr:rowOff>3048</xdr:rowOff>
    </xdr:to>
    <xdr:cxnSp macro="">
      <xdr:nvCxnSpPr>
        <xdr:cNvPr id="75" name="直線コネクタ 74">
          <a:extLst>
            <a:ext uri="{FF2B5EF4-FFF2-40B4-BE49-F238E27FC236}">
              <a16:creationId xmlns:a16="http://schemas.microsoft.com/office/drawing/2014/main" id="{C25FA775-DB80-49BC-B984-7B7C1E4600E4}"/>
            </a:ext>
          </a:extLst>
        </xdr:cNvPr>
        <xdr:cNvCxnSpPr/>
      </xdr:nvCxnSpPr>
      <xdr:spPr>
        <a:xfrm>
          <a:off x="2619375" y="5773674"/>
          <a:ext cx="809625"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146558</xdr:rowOff>
    </xdr:from>
    <xdr:to>
      <xdr:col>10</xdr:col>
      <xdr:colOff>165100</xdr:colOff>
      <xdr:row>40</xdr:row>
      <xdr:rowOff>76708</xdr:rowOff>
    </xdr:to>
    <xdr:sp macro="" textlink="">
      <xdr:nvSpPr>
        <xdr:cNvPr id="76" name="楕円 75">
          <a:extLst>
            <a:ext uri="{FF2B5EF4-FFF2-40B4-BE49-F238E27FC236}">
              <a16:creationId xmlns:a16="http://schemas.microsoft.com/office/drawing/2014/main" id="{9A71328F-443B-4B22-8271-BD3EFBE9DE3E}"/>
            </a:ext>
          </a:extLst>
        </xdr:cNvPr>
        <xdr:cNvSpPr/>
      </xdr:nvSpPr>
      <xdr:spPr>
        <a:xfrm>
          <a:off x="1781175" y="646798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96774</xdr:rowOff>
    </xdr:from>
    <xdr:to>
      <xdr:col>15</xdr:col>
      <xdr:colOff>50800</xdr:colOff>
      <xdr:row>40</xdr:row>
      <xdr:rowOff>25908</xdr:rowOff>
    </xdr:to>
    <xdr:cxnSp macro="">
      <xdr:nvCxnSpPr>
        <xdr:cNvPr id="77" name="直線コネクタ 76">
          <a:extLst>
            <a:ext uri="{FF2B5EF4-FFF2-40B4-BE49-F238E27FC236}">
              <a16:creationId xmlns:a16="http://schemas.microsoft.com/office/drawing/2014/main" id="{D45926A7-AC1F-43E3-AF0D-CA100F7F74AF}"/>
            </a:ext>
          </a:extLst>
        </xdr:cNvPr>
        <xdr:cNvCxnSpPr/>
      </xdr:nvCxnSpPr>
      <xdr:spPr>
        <a:xfrm flipV="1">
          <a:off x="1828800" y="5773674"/>
          <a:ext cx="790575" cy="74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90695</xdr:rowOff>
    </xdr:from>
    <xdr:ext cx="405111" cy="259045"/>
    <xdr:sp macro="" textlink="">
      <xdr:nvSpPr>
        <xdr:cNvPr id="78" name="n_1aveValue【道路】&#10;有形固定資産減価償却率">
          <a:extLst>
            <a:ext uri="{FF2B5EF4-FFF2-40B4-BE49-F238E27FC236}">
              <a16:creationId xmlns:a16="http://schemas.microsoft.com/office/drawing/2014/main" id="{EA43D1CF-F477-41E3-8F10-348FAC2DBA59}"/>
            </a:ext>
          </a:extLst>
        </xdr:cNvPr>
        <xdr:cNvSpPr txBox="1"/>
      </xdr:nvSpPr>
      <xdr:spPr>
        <a:xfrm>
          <a:off x="3239144" y="592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170705</xdr:rowOff>
    </xdr:from>
    <xdr:ext cx="405111" cy="259045"/>
    <xdr:sp macro="" textlink="">
      <xdr:nvSpPr>
        <xdr:cNvPr id="79" name="n_2aveValue【道路】&#10;有形固定資産減価償却率">
          <a:extLst>
            <a:ext uri="{FF2B5EF4-FFF2-40B4-BE49-F238E27FC236}">
              <a16:creationId xmlns:a16="http://schemas.microsoft.com/office/drawing/2014/main" id="{B0848539-2359-4010-ABD0-5C3A13F615FD}"/>
            </a:ext>
          </a:extLst>
        </xdr:cNvPr>
        <xdr:cNvSpPr txBox="1"/>
      </xdr:nvSpPr>
      <xdr:spPr>
        <a:xfrm>
          <a:off x="2439044" y="5838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88663</xdr:rowOff>
    </xdr:from>
    <xdr:ext cx="405111" cy="259045"/>
    <xdr:sp macro="" textlink="">
      <xdr:nvSpPr>
        <xdr:cNvPr id="80" name="n_3aveValue【道路】&#10;有形固定資産減価償却率">
          <a:extLst>
            <a:ext uri="{FF2B5EF4-FFF2-40B4-BE49-F238E27FC236}">
              <a16:creationId xmlns:a16="http://schemas.microsoft.com/office/drawing/2014/main" id="{CD9F0536-64BC-4FDD-9855-BD0A3CFB1E28}"/>
            </a:ext>
          </a:extLst>
        </xdr:cNvPr>
        <xdr:cNvSpPr txBox="1"/>
      </xdr:nvSpPr>
      <xdr:spPr>
        <a:xfrm>
          <a:off x="1648469" y="560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70375</xdr:rowOff>
    </xdr:from>
    <xdr:ext cx="405111" cy="259045"/>
    <xdr:sp macro="" textlink="">
      <xdr:nvSpPr>
        <xdr:cNvPr id="81" name="n_1mainValue【道路】&#10;有形固定資産減価償却率">
          <a:extLst>
            <a:ext uri="{FF2B5EF4-FFF2-40B4-BE49-F238E27FC236}">
              <a16:creationId xmlns:a16="http://schemas.microsoft.com/office/drawing/2014/main" id="{4A39AC3D-124B-45D6-BADE-24D192D0D2ED}"/>
            </a:ext>
          </a:extLst>
        </xdr:cNvPr>
        <xdr:cNvSpPr txBox="1"/>
      </xdr:nvSpPr>
      <xdr:spPr>
        <a:xfrm>
          <a:off x="3239144" y="5582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164101</xdr:rowOff>
    </xdr:from>
    <xdr:ext cx="405111" cy="259045"/>
    <xdr:sp macro="" textlink="">
      <xdr:nvSpPr>
        <xdr:cNvPr id="82" name="n_2mainValue【道路】&#10;有形固定資産減価償却率">
          <a:extLst>
            <a:ext uri="{FF2B5EF4-FFF2-40B4-BE49-F238E27FC236}">
              <a16:creationId xmlns:a16="http://schemas.microsoft.com/office/drawing/2014/main" id="{2B9667E3-3044-4BD8-9CD0-7D76206AC33F}"/>
            </a:ext>
          </a:extLst>
        </xdr:cNvPr>
        <xdr:cNvSpPr txBox="1"/>
      </xdr:nvSpPr>
      <xdr:spPr>
        <a:xfrm>
          <a:off x="2439044" y="5513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67835</xdr:rowOff>
    </xdr:from>
    <xdr:ext cx="405111" cy="259045"/>
    <xdr:sp macro="" textlink="">
      <xdr:nvSpPr>
        <xdr:cNvPr id="83" name="n_3mainValue【道路】&#10;有形固定資産減価償却率">
          <a:extLst>
            <a:ext uri="{FF2B5EF4-FFF2-40B4-BE49-F238E27FC236}">
              <a16:creationId xmlns:a16="http://schemas.microsoft.com/office/drawing/2014/main" id="{12C64927-9326-44B3-83D2-1D3EFE1902D2}"/>
            </a:ext>
          </a:extLst>
        </xdr:cNvPr>
        <xdr:cNvSpPr txBox="1"/>
      </xdr:nvSpPr>
      <xdr:spPr>
        <a:xfrm>
          <a:off x="1648469"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011780EE-AC98-4FEF-A849-2FE4276AE13F}"/>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5" name="正方形/長方形 84">
          <a:extLst>
            <a:ext uri="{FF2B5EF4-FFF2-40B4-BE49-F238E27FC236}">
              <a16:creationId xmlns:a16="http://schemas.microsoft.com/office/drawing/2014/main" id="{71BAA7F0-8BCF-49A8-8BE6-5D3F0073D7CA}"/>
            </a:ext>
          </a:extLst>
        </xdr:cNvPr>
        <xdr:cNvSpPr/>
      </xdr:nvSpPr>
      <xdr:spPr>
        <a:xfrm>
          <a:off x="6410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6" name="正方形/長方形 85">
          <a:extLst>
            <a:ext uri="{FF2B5EF4-FFF2-40B4-BE49-F238E27FC236}">
              <a16:creationId xmlns:a16="http://schemas.microsoft.com/office/drawing/2014/main" id="{122820E3-2466-43BD-8DAE-D8DF5FE4AC39}"/>
            </a:ext>
          </a:extLst>
        </xdr:cNvPr>
        <xdr:cNvSpPr/>
      </xdr:nvSpPr>
      <xdr:spPr>
        <a:xfrm>
          <a:off x="6410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7" name="正方形/長方形 86">
          <a:extLst>
            <a:ext uri="{FF2B5EF4-FFF2-40B4-BE49-F238E27FC236}">
              <a16:creationId xmlns:a16="http://schemas.microsoft.com/office/drawing/2014/main" id="{797A13B6-3DF7-472D-8F97-34E242EB1F04}"/>
            </a:ext>
          </a:extLst>
        </xdr:cNvPr>
        <xdr:cNvSpPr/>
      </xdr:nvSpPr>
      <xdr:spPr>
        <a:xfrm>
          <a:off x="7886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8" name="正方形/長方形 87">
          <a:extLst>
            <a:ext uri="{FF2B5EF4-FFF2-40B4-BE49-F238E27FC236}">
              <a16:creationId xmlns:a16="http://schemas.microsoft.com/office/drawing/2014/main" id="{34666613-F1A5-4DE6-B6B5-DB962FE9CEB2}"/>
            </a:ext>
          </a:extLst>
        </xdr:cNvPr>
        <xdr:cNvSpPr/>
      </xdr:nvSpPr>
      <xdr:spPr>
        <a:xfrm>
          <a:off x="7886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F6DD0436-8D9A-4A02-A184-59068A282B22}"/>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0" name="テキスト ボックス 89">
          <a:extLst>
            <a:ext uri="{FF2B5EF4-FFF2-40B4-BE49-F238E27FC236}">
              <a16:creationId xmlns:a16="http://schemas.microsoft.com/office/drawing/2014/main" id="{852123C0-B3D8-45A5-A7D7-61B1B02130B9}"/>
            </a:ext>
          </a:extLst>
        </xdr:cNvPr>
        <xdr:cNvSpPr txBox="1"/>
      </xdr:nvSpPr>
      <xdr:spPr>
        <a:xfrm>
          <a:off x="5915025" y="4867275"/>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99038CA7-DC91-4BFD-988E-CB89FC76EC81}"/>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a:extLst>
            <a:ext uri="{FF2B5EF4-FFF2-40B4-BE49-F238E27FC236}">
              <a16:creationId xmlns:a16="http://schemas.microsoft.com/office/drawing/2014/main" id="{C7103CCD-6B10-44A7-A30E-96891A599268}"/>
            </a:ext>
          </a:extLst>
        </xdr:cNvPr>
        <xdr:cNvCxnSpPr/>
      </xdr:nvCxnSpPr>
      <xdr:spPr>
        <a:xfrm>
          <a:off x="5953125" y="690290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a:extLst>
            <a:ext uri="{FF2B5EF4-FFF2-40B4-BE49-F238E27FC236}">
              <a16:creationId xmlns:a16="http://schemas.microsoft.com/office/drawing/2014/main" id="{AA5069D6-53F8-40D5-B35C-D6272AE08E08}"/>
            </a:ext>
          </a:extLst>
        </xdr:cNvPr>
        <xdr:cNvSpPr txBox="1"/>
      </xdr:nvSpPr>
      <xdr:spPr>
        <a:xfrm>
          <a:off x="5527221"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a:extLst>
            <a:ext uri="{FF2B5EF4-FFF2-40B4-BE49-F238E27FC236}">
              <a16:creationId xmlns:a16="http://schemas.microsoft.com/office/drawing/2014/main" id="{4F9335EF-7AEE-4467-97A2-1ADEED919235}"/>
            </a:ext>
          </a:extLst>
        </xdr:cNvPr>
        <xdr:cNvCxnSpPr/>
      </xdr:nvCxnSpPr>
      <xdr:spPr>
        <a:xfrm>
          <a:off x="5953125" y="6592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5" name="テキスト ボックス 94">
          <a:extLst>
            <a:ext uri="{FF2B5EF4-FFF2-40B4-BE49-F238E27FC236}">
              <a16:creationId xmlns:a16="http://schemas.microsoft.com/office/drawing/2014/main" id="{271547C6-57A4-4F04-AC8F-D61DEDD0A4BF}"/>
            </a:ext>
          </a:extLst>
        </xdr:cNvPr>
        <xdr:cNvSpPr txBox="1"/>
      </xdr:nvSpPr>
      <xdr:spPr>
        <a:xfrm>
          <a:off x="5527221" y="6465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a:extLst>
            <a:ext uri="{FF2B5EF4-FFF2-40B4-BE49-F238E27FC236}">
              <a16:creationId xmlns:a16="http://schemas.microsoft.com/office/drawing/2014/main" id="{6588A821-2368-4CE5-924B-96F1C22963FF}"/>
            </a:ext>
          </a:extLst>
        </xdr:cNvPr>
        <xdr:cNvCxnSpPr/>
      </xdr:nvCxnSpPr>
      <xdr:spPr>
        <a:xfrm>
          <a:off x="5953125" y="62846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7" name="テキスト ボックス 96">
          <a:extLst>
            <a:ext uri="{FF2B5EF4-FFF2-40B4-BE49-F238E27FC236}">
              <a16:creationId xmlns:a16="http://schemas.microsoft.com/office/drawing/2014/main" id="{1C5E0DF1-5FBD-464D-BAF9-02009A957B9F}"/>
            </a:ext>
          </a:extLst>
        </xdr:cNvPr>
        <xdr:cNvSpPr txBox="1"/>
      </xdr:nvSpPr>
      <xdr:spPr>
        <a:xfrm>
          <a:off x="5527221" y="615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a:extLst>
            <a:ext uri="{FF2B5EF4-FFF2-40B4-BE49-F238E27FC236}">
              <a16:creationId xmlns:a16="http://schemas.microsoft.com/office/drawing/2014/main" id="{313F904B-E4EC-49F7-9044-29AAD9A59169}"/>
            </a:ext>
          </a:extLst>
        </xdr:cNvPr>
        <xdr:cNvCxnSpPr/>
      </xdr:nvCxnSpPr>
      <xdr:spPr>
        <a:xfrm>
          <a:off x="5953125" y="5983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9" name="テキスト ボックス 98">
          <a:extLst>
            <a:ext uri="{FF2B5EF4-FFF2-40B4-BE49-F238E27FC236}">
              <a16:creationId xmlns:a16="http://schemas.microsoft.com/office/drawing/2014/main" id="{0DE5C886-5695-485A-B5D5-D02678B8C2BB}"/>
            </a:ext>
          </a:extLst>
        </xdr:cNvPr>
        <xdr:cNvSpPr txBox="1"/>
      </xdr:nvSpPr>
      <xdr:spPr>
        <a:xfrm>
          <a:off x="5527221" y="58381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a:extLst>
            <a:ext uri="{FF2B5EF4-FFF2-40B4-BE49-F238E27FC236}">
              <a16:creationId xmlns:a16="http://schemas.microsoft.com/office/drawing/2014/main" id="{B5ED1D4D-22D7-4054-9D76-0D676923A7CA}"/>
            </a:ext>
          </a:extLst>
        </xdr:cNvPr>
        <xdr:cNvCxnSpPr/>
      </xdr:nvCxnSpPr>
      <xdr:spPr>
        <a:xfrm>
          <a:off x="5953125" y="56759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1" name="テキスト ボックス 100">
          <a:extLst>
            <a:ext uri="{FF2B5EF4-FFF2-40B4-BE49-F238E27FC236}">
              <a16:creationId xmlns:a16="http://schemas.microsoft.com/office/drawing/2014/main" id="{306AD2FD-4AA0-430F-984E-D2C7BD60398A}"/>
            </a:ext>
          </a:extLst>
        </xdr:cNvPr>
        <xdr:cNvSpPr txBox="1"/>
      </xdr:nvSpPr>
      <xdr:spPr>
        <a:xfrm>
          <a:off x="5527221" y="5527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a:extLst>
            <a:ext uri="{FF2B5EF4-FFF2-40B4-BE49-F238E27FC236}">
              <a16:creationId xmlns:a16="http://schemas.microsoft.com/office/drawing/2014/main" id="{20A50313-66DE-4594-878F-5FA970D818AF}"/>
            </a:ext>
          </a:extLst>
        </xdr:cNvPr>
        <xdr:cNvCxnSpPr/>
      </xdr:nvCxnSpPr>
      <xdr:spPr>
        <a:xfrm>
          <a:off x="5953125" y="53557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3" name="テキスト ボックス 102">
          <a:extLst>
            <a:ext uri="{FF2B5EF4-FFF2-40B4-BE49-F238E27FC236}">
              <a16:creationId xmlns:a16="http://schemas.microsoft.com/office/drawing/2014/main" id="{DC954020-A93B-4694-A976-D0663A51925C}"/>
            </a:ext>
          </a:extLst>
        </xdr:cNvPr>
        <xdr:cNvSpPr txBox="1"/>
      </xdr:nvSpPr>
      <xdr:spPr>
        <a:xfrm>
          <a:off x="5527221" y="52198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8E866C3E-A611-4ECB-8C01-31DCA4CC5695}"/>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FBEAC1B3-1A78-420A-95E4-EE6C86235792}"/>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95BB9C9B-4CD9-49CD-BAEF-FBFE1B867096}"/>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99387</xdr:rowOff>
    </xdr:from>
    <xdr:to>
      <xdr:col>54</xdr:col>
      <xdr:colOff>189865</xdr:colOff>
      <xdr:row>41</xdr:row>
      <xdr:rowOff>26561</xdr:rowOff>
    </xdr:to>
    <xdr:cxnSp macro="">
      <xdr:nvCxnSpPr>
        <xdr:cNvPr id="107" name="直線コネクタ 106">
          <a:extLst>
            <a:ext uri="{FF2B5EF4-FFF2-40B4-BE49-F238E27FC236}">
              <a16:creationId xmlns:a16="http://schemas.microsoft.com/office/drawing/2014/main" id="{D127F303-DD08-46F4-A29B-A9306BA9C5F2}"/>
            </a:ext>
          </a:extLst>
        </xdr:cNvPr>
        <xdr:cNvCxnSpPr/>
      </xdr:nvCxnSpPr>
      <xdr:spPr>
        <a:xfrm flipV="1">
          <a:off x="9427845" y="5455612"/>
          <a:ext cx="1270" cy="1222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30388</xdr:rowOff>
    </xdr:from>
    <xdr:ext cx="469744" cy="259045"/>
    <xdr:sp macro="" textlink="">
      <xdr:nvSpPr>
        <xdr:cNvPr id="108" name="【道路】&#10;一人当たり延長最小値テキスト">
          <a:extLst>
            <a:ext uri="{FF2B5EF4-FFF2-40B4-BE49-F238E27FC236}">
              <a16:creationId xmlns:a16="http://schemas.microsoft.com/office/drawing/2014/main" id="{F184B1CA-1575-4104-A592-817233CDE22B}"/>
            </a:ext>
          </a:extLst>
        </xdr:cNvPr>
        <xdr:cNvSpPr txBox="1"/>
      </xdr:nvSpPr>
      <xdr:spPr>
        <a:xfrm>
          <a:off x="9477375" y="66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26561</xdr:rowOff>
    </xdr:from>
    <xdr:to>
      <xdr:col>55</xdr:col>
      <xdr:colOff>88900</xdr:colOff>
      <xdr:row>41</xdr:row>
      <xdr:rowOff>26561</xdr:rowOff>
    </xdr:to>
    <xdr:cxnSp macro="">
      <xdr:nvCxnSpPr>
        <xdr:cNvPr id="109" name="直線コネクタ 108">
          <a:extLst>
            <a:ext uri="{FF2B5EF4-FFF2-40B4-BE49-F238E27FC236}">
              <a16:creationId xmlns:a16="http://schemas.microsoft.com/office/drawing/2014/main" id="{F4AA05D9-2F76-4FC0-8887-17654AEE6762}"/>
            </a:ext>
          </a:extLst>
        </xdr:cNvPr>
        <xdr:cNvCxnSpPr/>
      </xdr:nvCxnSpPr>
      <xdr:spPr>
        <a:xfrm>
          <a:off x="9363075" y="66781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46064</xdr:rowOff>
    </xdr:from>
    <xdr:ext cx="469744" cy="259045"/>
    <xdr:sp macro="" textlink="">
      <xdr:nvSpPr>
        <xdr:cNvPr id="110" name="【道路】&#10;一人当たり延長最大値テキスト">
          <a:extLst>
            <a:ext uri="{FF2B5EF4-FFF2-40B4-BE49-F238E27FC236}">
              <a16:creationId xmlns:a16="http://schemas.microsoft.com/office/drawing/2014/main" id="{98AF33E1-B758-4D6C-A3E0-7AE77CABC123}"/>
            </a:ext>
          </a:extLst>
        </xdr:cNvPr>
        <xdr:cNvSpPr txBox="1"/>
      </xdr:nvSpPr>
      <xdr:spPr>
        <a:xfrm>
          <a:off x="9477375" y="524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99387</xdr:rowOff>
    </xdr:from>
    <xdr:to>
      <xdr:col>55</xdr:col>
      <xdr:colOff>88900</xdr:colOff>
      <xdr:row>33</xdr:row>
      <xdr:rowOff>99387</xdr:rowOff>
    </xdr:to>
    <xdr:cxnSp macro="">
      <xdr:nvCxnSpPr>
        <xdr:cNvPr id="111" name="直線コネクタ 110">
          <a:extLst>
            <a:ext uri="{FF2B5EF4-FFF2-40B4-BE49-F238E27FC236}">
              <a16:creationId xmlns:a16="http://schemas.microsoft.com/office/drawing/2014/main" id="{61D819CE-DBAB-413B-A79F-8BF0E4620CB2}"/>
            </a:ext>
          </a:extLst>
        </xdr:cNvPr>
        <xdr:cNvCxnSpPr/>
      </xdr:nvCxnSpPr>
      <xdr:spPr>
        <a:xfrm>
          <a:off x="9363075" y="545561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126944</xdr:rowOff>
    </xdr:from>
    <xdr:ext cx="469744" cy="259045"/>
    <xdr:sp macro="" textlink="">
      <xdr:nvSpPr>
        <xdr:cNvPr id="112" name="【道路】&#10;一人当たり延長平均値テキスト">
          <a:extLst>
            <a:ext uri="{FF2B5EF4-FFF2-40B4-BE49-F238E27FC236}">
              <a16:creationId xmlns:a16="http://schemas.microsoft.com/office/drawing/2014/main" id="{252E2F50-0B57-4A6E-AB74-09EDDEED167F}"/>
            </a:ext>
          </a:extLst>
        </xdr:cNvPr>
        <xdr:cNvSpPr txBox="1"/>
      </xdr:nvSpPr>
      <xdr:spPr>
        <a:xfrm>
          <a:off x="9477375" y="6124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148517</xdr:rowOff>
    </xdr:from>
    <xdr:to>
      <xdr:col>55</xdr:col>
      <xdr:colOff>50800</xdr:colOff>
      <xdr:row>38</xdr:row>
      <xdr:rowOff>78667</xdr:rowOff>
    </xdr:to>
    <xdr:sp macro="" textlink="">
      <xdr:nvSpPr>
        <xdr:cNvPr id="113" name="フローチャート: 判断 112">
          <a:extLst>
            <a:ext uri="{FF2B5EF4-FFF2-40B4-BE49-F238E27FC236}">
              <a16:creationId xmlns:a16="http://schemas.microsoft.com/office/drawing/2014/main" id="{B5889DE8-D09A-4900-AC13-C3361277A8E9}"/>
            </a:ext>
          </a:extLst>
        </xdr:cNvPr>
        <xdr:cNvSpPr/>
      </xdr:nvSpPr>
      <xdr:spPr>
        <a:xfrm>
          <a:off x="9401175" y="614609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9724</xdr:rowOff>
    </xdr:from>
    <xdr:to>
      <xdr:col>50</xdr:col>
      <xdr:colOff>165100</xdr:colOff>
      <xdr:row>38</xdr:row>
      <xdr:rowOff>111324</xdr:rowOff>
    </xdr:to>
    <xdr:sp macro="" textlink="">
      <xdr:nvSpPr>
        <xdr:cNvPr id="114" name="フローチャート: 判断 113">
          <a:extLst>
            <a:ext uri="{FF2B5EF4-FFF2-40B4-BE49-F238E27FC236}">
              <a16:creationId xmlns:a16="http://schemas.microsoft.com/office/drawing/2014/main" id="{F62761FA-CE91-436C-BB8F-643B110BBAE3}"/>
            </a:ext>
          </a:extLst>
        </xdr:cNvPr>
        <xdr:cNvSpPr/>
      </xdr:nvSpPr>
      <xdr:spPr>
        <a:xfrm>
          <a:off x="8639175" y="616922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21481</xdr:rowOff>
    </xdr:from>
    <xdr:to>
      <xdr:col>46</xdr:col>
      <xdr:colOff>38100</xdr:colOff>
      <xdr:row>38</xdr:row>
      <xdr:rowOff>123081</xdr:rowOff>
    </xdr:to>
    <xdr:sp macro="" textlink="">
      <xdr:nvSpPr>
        <xdr:cNvPr id="115" name="フローチャート: 判断 114">
          <a:extLst>
            <a:ext uri="{FF2B5EF4-FFF2-40B4-BE49-F238E27FC236}">
              <a16:creationId xmlns:a16="http://schemas.microsoft.com/office/drawing/2014/main" id="{066B9D56-220D-476F-9130-19AF8ACBDC22}"/>
            </a:ext>
          </a:extLst>
        </xdr:cNvPr>
        <xdr:cNvSpPr/>
      </xdr:nvSpPr>
      <xdr:spPr>
        <a:xfrm>
          <a:off x="7839075" y="618415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16" name="フローチャート: 判断 115">
          <a:extLst>
            <a:ext uri="{FF2B5EF4-FFF2-40B4-BE49-F238E27FC236}">
              <a16:creationId xmlns:a16="http://schemas.microsoft.com/office/drawing/2014/main" id="{11BDDA8D-EBE3-433A-8B47-AF5DC25BF990}"/>
            </a:ext>
          </a:extLst>
        </xdr:cNvPr>
        <xdr:cNvSpPr/>
      </xdr:nvSpPr>
      <xdr:spPr>
        <a:xfrm>
          <a:off x="7029450" y="61652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2FCB1EAA-5FA5-429E-98E4-0BBBB7BD9FC5}"/>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B8FF68A-3970-413A-8BAB-FB0A6899D4D1}"/>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8264C948-A385-4ECB-B2D1-7C171EF78927}"/>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55AAE33C-5860-4D54-9459-15604435D016}"/>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7C53CD7-C445-4686-ACC9-18D7566BF7AC}"/>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112921</xdr:rowOff>
    </xdr:from>
    <xdr:to>
      <xdr:col>55</xdr:col>
      <xdr:colOff>50800</xdr:colOff>
      <xdr:row>38</xdr:row>
      <xdr:rowOff>43071</xdr:rowOff>
    </xdr:to>
    <xdr:sp macro="" textlink="">
      <xdr:nvSpPr>
        <xdr:cNvPr id="122" name="楕円 121">
          <a:extLst>
            <a:ext uri="{FF2B5EF4-FFF2-40B4-BE49-F238E27FC236}">
              <a16:creationId xmlns:a16="http://schemas.microsoft.com/office/drawing/2014/main" id="{493CFBB4-6123-436B-BDE4-F4CE4E96E510}"/>
            </a:ext>
          </a:extLst>
        </xdr:cNvPr>
        <xdr:cNvSpPr/>
      </xdr:nvSpPr>
      <xdr:spPr>
        <a:xfrm>
          <a:off x="9401175" y="611367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135798</xdr:rowOff>
    </xdr:from>
    <xdr:ext cx="469744" cy="259045"/>
    <xdr:sp macro="" textlink="">
      <xdr:nvSpPr>
        <xdr:cNvPr id="123" name="【道路】&#10;一人当たり延長該当値テキスト">
          <a:extLst>
            <a:ext uri="{FF2B5EF4-FFF2-40B4-BE49-F238E27FC236}">
              <a16:creationId xmlns:a16="http://schemas.microsoft.com/office/drawing/2014/main" id="{01438784-0440-4711-A5CF-85798C29014D}"/>
            </a:ext>
          </a:extLst>
        </xdr:cNvPr>
        <xdr:cNvSpPr txBox="1"/>
      </xdr:nvSpPr>
      <xdr:spPr>
        <a:xfrm>
          <a:off x="9477375" y="597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124351</xdr:rowOff>
    </xdr:from>
    <xdr:to>
      <xdr:col>50</xdr:col>
      <xdr:colOff>165100</xdr:colOff>
      <xdr:row>38</xdr:row>
      <xdr:rowOff>54501</xdr:rowOff>
    </xdr:to>
    <xdr:sp macro="" textlink="">
      <xdr:nvSpPr>
        <xdr:cNvPr id="124" name="楕円 123">
          <a:extLst>
            <a:ext uri="{FF2B5EF4-FFF2-40B4-BE49-F238E27FC236}">
              <a16:creationId xmlns:a16="http://schemas.microsoft.com/office/drawing/2014/main" id="{B91523A8-0262-4B63-B990-4E9D7C04E841}"/>
            </a:ext>
          </a:extLst>
        </xdr:cNvPr>
        <xdr:cNvSpPr/>
      </xdr:nvSpPr>
      <xdr:spPr>
        <a:xfrm>
          <a:off x="8639175" y="61219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163721</xdr:rowOff>
    </xdr:from>
    <xdr:to>
      <xdr:col>55</xdr:col>
      <xdr:colOff>0</xdr:colOff>
      <xdr:row>38</xdr:row>
      <xdr:rowOff>3701</xdr:rowOff>
    </xdr:to>
    <xdr:cxnSp macro="">
      <xdr:nvCxnSpPr>
        <xdr:cNvPr id="125" name="直線コネクタ 124">
          <a:extLst>
            <a:ext uri="{FF2B5EF4-FFF2-40B4-BE49-F238E27FC236}">
              <a16:creationId xmlns:a16="http://schemas.microsoft.com/office/drawing/2014/main" id="{90C98223-547F-4FA5-BABD-DFB97C344CE8}"/>
            </a:ext>
          </a:extLst>
        </xdr:cNvPr>
        <xdr:cNvCxnSpPr/>
      </xdr:nvCxnSpPr>
      <xdr:spPr>
        <a:xfrm flipV="1">
          <a:off x="8686800" y="6161296"/>
          <a:ext cx="74295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136108</xdr:rowOff>
    </xdr:from>
    <xdr:to>
      <xdr:col>46</xdr:col>
      <xdr:colOff>38100</xdr:colOff>
      <xdr:row>38</xdr:row>
      <xdr:rowOff>66258</xdr:rowOff>
    </xdr:to>
    <xdr:sp macro="" textlink="">
      <xdr:nvSpPr>
        <xdr:cNvPr id="126" name="楕円 125">
          <a:extLst>
            <a:ext uri="{FF2B5EF4-FFF2-40B4-BE49-F238E27FC236}">
              <a16:creationId xmlns:a16="http://schemas.microsoft.com/office/drawing/2014/main" id="{ABDC05B8-9EAC-4D4F-9A2D-B2B15AABB502}"/>
            </a:ext>
          </a:extLst>
        </xdr:cNvPr>
        <xdr:cNvSpPr/>
      </xdr:nvSpPr>
      <xdr:spPr>
        <a:xfrm>
          <a:off x="7839075" y="61368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3701</xdr:rowOff>
    </xdr:from>
    <xdr:to>
      <xdr:col>50</xdr:col>
      <xdr:colOff>114300</xdr:colOff>
      <xdr:row>38</xdr:row>
      <xdr:rowOff>15458</xdr:rowOff>
    </xdr:to>
    <xdr:cxnSp macro="">
      <xdr:nvCxnSpPr>
        <xdr:cNvPr id="127" name="直線コネクタ 126">
          <a:extLst>
            <a:ext uri="{FF2B5EF4-FFF2-40B4-BE49-F238E27FC236}">
              <a16:creationId xmlns:a16="http://schemas.microsoft.com/office/drawing/2014/main" id="{AC7A731C-6F89-473C-B269-F4E605E58ADE}"/>
            </a:ext>
          </a:extLst>
        </xdr:cNvPr>
        <xdr:cNvCxnSpPr/>
      </xdr:nvCxnSpPr>
      <xdr:spPr>
        <a:xfrm flipV="1">
          <a:off x="7886700" y="6169551"/>
          <a:ext cx="800100" cy="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147211</xdr:rowOff>
    </xdr:from>
    <xdr:to>
      <xdr:col>41</xdr:col>
      <xdr:colOff>101600</xdr:colOff>
      <xdr:row>38</xdr:row>
      <xdr:rowOff>77361</xdr:rowOff>
    </xdr:to>
    <xdr:sp macro="" textlink="">
      <xdr:nvSpPr>
        <xdr:cNvPr id="128" name="楕円 127">
          <a:extLst>
            <a:ext uri="{FF2B5EF4-FFF2-40B4-BE49-F238E27FC236}">
              <a16:creationId xmlns:a16="http://schemas.microsoft.com/office/drawing/2014/main" id="{DC8DF711-F093-4C3A-A218-FC377ECF34F7}"/>
            </a:ext>
          </a:extLst>
        </xdr:cNvPr>
        <xdr:cNvSpPr/>
      </xdr:nvSpPr>
      <xdr:spPr>
        <a:xfrm>
          <a:off x="7029450" y="61447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15458</xdr:rowOff>
    </xdr:from>
    <xdr:to>
      <xdr:col>45</xdr:col>
      <xdr:colOff>177800</xdr:colOff>
      <xdr:row>38</xdr:row>
      <xdr:rowOff>26561</xdr:rowOff>
    </xdr:to>
    <xdr:cxnSp macro="">
      <xdr:nvCxnSpPr>
        <xdr:cNvPr id="129" name="直線コネクタ 128">
          <a:extLst>
            <a:ext uri="{FF2B5EF4-FFF2-40B4-BE49-F238E27FC236}">
              <a16:creationId xmlns:a16="http://schemas.microsoft.com/office/drawing/2014/main" id="{3844923E-86CD-41FC-A167-E9AB51EE0B6D}"/>
            </a:ext>
          </a:extLst>
        </xdr:cNvPr>
        <xdr:cNvCxnSpPr/>
      </xdr:nvCxnSpPr>
      <xdr:spPr>
        <a:xfrm flipV="1">
          <a:off x="7077075" y="6174958"/>
          <a:ext cx="809625" cy="1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102451</xdr:rowOff>
    </xdr:from>
    <xdr:ext cx="469744" cy="259045"/>
    <xdr:sp macro="" textlink="">
      <xdr:nvSpPr>
        <xdr:cNvPr id="130" name="n_1aveValue【道路】&#10;一人当たり延長">
          <a:extLst>
            <a:ext uri="{FF2B5EF4-FFF2-40B4-BE49-F238E27FC236}">
              <a16:creationId xmlns:a16="http://schemas.microsoft.com/office/drawing/2014/main" id="{CA0CDE85-E17D-4393-ADBF-D0C93A549F96}"/>
            </a:ext>
          </a:extLst>
        </xdr:cNvPr>
        <xdr:cNvSpPr txBox="1"/>
      </xdr:nvSpPr>
      <xdr:spPr>
        <a:xfrm>
          <a:off x="8458277" y="626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114208</xdr:rowOff>
    </xdr:from>
    <xdr:ext cx="469744" cy="259045"/>
    <xdr:sp macro="" textlink="">
      <xdr:nvSpPr>
        <xdr:cNvPr id="131" name="n_2aveValue【道路】&#10;一人当たり延長">
          <a:extLst>
            <a:ext uri="{FF2B5EF4-FFF2-40B4-BE49-F238E27FC236}">
              <a16:creationId xmlns:a16="http://schemas.microsoft.com/office/drawing/2014/main" id="{070108E2-717A-4828-A86A-5CB02523D0F1}"/>
            </a:ext>
          </a:extLst>
        </xdr:cNvPr>
        <xdr:cNvSpPr txBox="1"/>
      </xdr:nvSpPr>
      <xdr:spPr>
        <a:xfrm>
          <a:off x="7677227" y="627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32" name="n_3aveValue【道路】&#10;一人当たり延長">
          <a:extLst>
            <a:ext uri="{FF2B5EF4-FFF2-40B4-BE49-F238E27FC236}">
              <a16:creationId xmlns:a16="http://schemas.microsoft.com/office/drawing/2014/main" id="{90D01381-AC5A-4617-9C1E-51B93857CB29}"/>
            </a:ext>
          </a:extLst>
        </xdr:cNvPr>
        <xdr:cNvSpPr txBox="1"/>
      </xdr:nvSpPr>
      <xdr:spPr>
        <a:xfrm>
          <a:off x="6867602" y="625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71028</xdr:rowOff>
    </xdr:from>
    <xdr:ext cx="469744" cy="259045"/>
    <xdr:sp macro="" textlink="">
      <xdr:nvSpPr>
        <xdr:cNvPr id="133" name="n_1mainValue【道路】&#10;一人当たり延長">
          <a:extLst>
            <a:ext uri="{FF2B5EF4-FFF2-40B4-BE49-F238E27FC236}">
              <a16:creationId xmlns:a16="http://schemas.microsoft.com/office/drawing/2014/main" id="{865456BA-8CA9-46A9-9508-DF2176CDBA71}"/>
            </a:ext>
          </a:extLst>
        </xdr:cNvPr>
        <xdr:cNvSpPr txBox="1"/>
      </xdr:nvSpPr>
      <xdr:spPr>
        <a:xfrm>
          <a:off x="8458277" y="590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82785</xdr:rowOff>
    </xdr:from>
    <xdr:ext cx="469744" cy="259045"/>
    <xdr:sp macro="" textlink="">
      <xdr:nvSpPr>
        <xdr:cNvPr id="134" name="n_2mainValue【道路】&#10;一人当たり延長">
          <a:extLst>
            <a:ext uri="{FF2B5EF4-FFF2-40B4-BE49-F238E27FC236}">
              <a16:creationId xmlns:a16="http://schemas.microsoft.com/office/drawing/2014/main" id="{CD8F2AAD-BBE3-46FE-9B84-E8FBAF2AFC58}"/>
            </a:ext>
          </a:extLst>
        </xdr:cNvPr>
        <xdr:cNvSpPr txBox="1"/>
      </xdr:nvSpPr>
      <xdr:spPr>
        <a:xfrm>
          <a:off x="7677227" y="592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93888</xdr:rowOff>
    </xdr:from>
    <xdr:ext cx="469744" cy="259045"/>
    <xdr:sp macro="" textlink="">
      <xdr:nvSpPr>
        <xdr:cNvPr id="135" name="n_3mainValue【道路】&#10;一人当たり延長">
          <a:extLst>
            <a:ext uri="{FF2B5EF4-FFF2-40B4-BE49-F238E27FC236}">
              <a16:creationId xmlns:a16="http://schemas.microsoft.com/office/drawing/2014/main" id="{7224EF28-9691-4D65-9321-6B1062756103}"/>
            </a:ext>
          </a:extLst>
        </xdr:cNvPr>
        <xdr:cNvSpPr txBox="1"/>
      </xdr:nvSpPr>
      <xdr:spPr>
        <a:xfrm>
          <a:off x="6867602" y="593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DF073AAF-1E63-4CFF-9F34-60788BBD03C6}"/>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7" name="正方形/長方形 136">
          <a:extLst>
            <a:ext uri="{FF2B5EF4-FFF2-40B4-BE49-F238E27FC236}">
              <a16:creationId xmlns:a16="http://schemas.microsoft.com/office/drawing/2014/main" id="{C7D6E9E3-6C89-44DC-8A9D-21934E7D4078}"/>
            </a:ext>
          </a:extLst>
        </xdr:cNvPr>
        <xdr:cNvSpPr/>
      </xdr:nvSpPr>
      <xdr:spPr>
        <a:xfrm>
          <a:off x="1152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8" name="正方形/長方形 137">
          <a:extLst>
            <a:ext uri="{FF2B5EF4-FFF2-40B4-BE49-F238E27FC236}">
              <a16:creationId xmlns:a16="http://schemas.microsoft.com/office/drawing/2014/main" id="{99FF156D-CC40-487E-96C1-3AAFE8CD0DA7}"/>
            </a:ext>
          </a:extLst>
        </xdr:cNvPr>
        <xdr:cNvSpPr/>
      </xdr:nvSpPr>
      <xdr:spPr>
        <a:xfrm>
          <a:off x="1152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9" name="正方形/長方形 138">
          <a:extLst>
            <a:ext uri="{FF2B5EF4-FFF2-40B4-BE49-F238E27FC236}">
              <a16:creationId xmlns:a16="http://schemas.microsoft.com/office/drawing/2014/main" id="{25B142E8-1AED-471B-822E-8F08054B64F6}"/>
            </a:ext>
          </a:extLst>
        </xdr:cNvPr>
        <xdr:cNvSpPr/>
      </xdr:nvSpPr>
      <xdr:spPr>
        <a:xfrm>
          <a:off x="2638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0" name="正方形/長方形 139">
          <a:extLst>
            <a:ext uri="{FF2B5EF4-FFF2-40B4-BE49-F238E27FC236}">
              <a16:creationId xmlns:a16="http://schemas.microsoft.com/office/drawing/2014/main" id="{CB3D309E-613C-4C9E-B06A-A2B05DCE99B5}"/>
            </a:ext>
          </a:extLst>
        </xdr:cNvPr>
        <xdr:cNvSpPr/>
      </xdr:nvSpPr>
      <xdr:spPr>
        <a:xfrm>
          <a:off x="2638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C3936740-1F87-4C3B-97DC-0D6CDFC7DD97}"/>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65643595-5908-4196-8629-94DD924EE0CB}"/>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7AAE3648-8B60-4E45-93EE-177C9DFBB1F8}"/>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4" name="テキスト ボックス 143">
          <a:extLst>
            <a:ext uri="{FF2B5EF4-FFF2-40B4-BE49-F238E27FC236}">
              <a16:creationId xmlns:a16="http://schemas.microsoft.com/office/drawing/2014/main" id="{B93C9C64-8726-4D9D-90A4-B16EA37423B9}"/>
            </a:ext>
          </a:extLst>
        </xdr:cNvPr>
        <xdr:cNvSpPr txBox="1"/>
      </xdr:nvSpPr>
      <xdr:spPr>
        <a:xfrm>
          <a:off x="339891"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8E70F623-50A5-4424-BDAB-4CDE783C6695}"/>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a:extLst>
            <a:ext uri="{FF2B5EF4-FFF2-40B4-BE49-F238E27FC236}">
              <a16:creationId xmlns:a16="http://schemas.microsoft.com/office/drawing/2014/main" id="{B9A3E371-4BF8-409C-A931-1B016B9ABA14}"/>
            </a:ext>
          </a:extLst>
        </xdr:cNvPr>
        <xdr:cNvSpPr txBox="1"/>
      </xdr:nvSpPr>
      <xdr:spPr>
        <a:xfrm>
          <a:off x="339891" y="103130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6149EA69-F805-4CFC-A832-1F308DA5690C}"/>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36C99E6D-F4B3-42C5-95E4-8C54D5B1767E}"/>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0989F822-2EC5-4950-9646-C8EBBEDC6821}"/>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B3629B3E-A97D-488B-80BA-FDD1D05A3D82}"/>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07E838CF-291B-4E9D-8EE0-ADB1C1E2E0AD}"/>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ADB0AEA7-65C5-4574-B0DF-BC0E53E3B141}"/>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E951923F-6050-42E0-8B89-6011E138B4FD}"/>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a:extLst>
            <a:ext uri="{FF2B5EF4-FFF2-40B4-BE49-F238E27FC236}">
              <a16:creationId xmlns:a16="http://schemas.microsoft.com/office/drawing/2014/main" id="{B33F7BD4-3723-48B4-AB26-D568C3DAE997}"/>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EE359690-D9A3-4FB3-AA8D-D2A5E5A3A4E4}"/>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6" name="テキスト ボックス 155">
          <a:extLst>
            <a:ext uri="{FF2B5EF4-FFF2-40B4-BE49-F238E27FC236}">
              <a16:creationId xmlns:a16="http://schemas.microsoft.com/office/drawing/2014/main" id="{FD946CCC-351C-4A55-AB84-E0B3D4EE75F5}"/>
            </a:ext>
          </a:extLst>
        </xdr:cNvPr>
        <xdr:cNvSpPr txBox="1"/>
      </xdr:nvSpPr>
      <xdr:spPr>
        <a:xfrm>
          <a:off x="339891"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BC0F86A5-DEE2-453F-81D7-390D72EC0167}"/>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99060</xdr:rowOff>
    </xdr:from>
    <xdr:to>
      <xdr:col>24</xdr:col>
      <xdr:colOff>62865</xdr:colOff>
      <xdr:row>64</xdr:row>
      <xdr:rowOff>160020</xdr:rowOff>
    </xdr:to>
    <xdr:cxnSp macro="">
      <xdr:nvCxnSpPr>
        <xdr:cNvPr id="158" name="直線コネクタ 157">
          <a:extLst>
            <a:ext uri="{FF2B5EF4-FFF2-40B4-BE49-F238E27FC236}">
              <a16:creationId xmlns:a16="http://schemas.microsoft.com/office/drawing/2014/main" id="{07FA67B4-FA3F-4813-B4F3-73D9F8B38F80}"/>
            </a:ext>
          </a:extLst>
        </xdr:cNvPr>
        <xdr:cNvCxnSpPr/>
      </xdr:nvCxnSpPr>
      <xdr:spPr>
        <a:xfrm flipV="1">
          <a:off x="4179570" y="9179560"/>
          <a:ext cx="127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163847</xdr:rowOff>
    </xdr:from>
    <xdr:ext cx="405111" cy="259045"/>
    <xdr:sp macro="" textlink="">
      <xdr:nvSpPr>
        <xdr:cNvPr id="159" name="【橋りょう・トンネル】&#10;有形固定資産減価償却率最小値テキスト">
          <a:extLst>
            <a:ext uri="{FF2B5EF4-FFF2-40B4-BE49-F238E27FC236}">
              <a16:creationId xmlns:a16="http://schemas.microsoft.com/office/drawing/2014/main" id="{A3F496DE-E5F6-456B-A892-8872815B5866}"/>
            </a:ext>
          </a:extLst>
        </xdr:cNvPr>
        <xdr:cNvSpPr txBox="1"/>
      </xdr:nvSpPr>
      <xdr:spPr>
        <a:xfrm>
          <a:off x="4229100" y="1053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60" name="直線コネクタ 159">
          <a:extLst>
            <a:ext uri="{FF2B5EF4-FFF2-40B4-BE49-F238E27FC236}">
              <a16:creationId xmlns:a16="http://schemas.microsoft.com/office/drawing/2014/main" id="{571A2B5C-0EE2-4E95-914D-01699481923C}"/>
            </a:ext>
          </a:extLst>
        </xdr:cNvPr>
        <xdr:cNvCxnSpPr/>
      </xdr:nvCxnSpPr>
      <xdr:spPr>
        <a:xfrm>
          <a:off x="4105275" y="10535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45737</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90BE0173-D1AD-4195-8720-9C71A04B7495}"/>
            </a:ext>
          </a:extLst>
        </xdr:cNvPr>
        <xdr:cNvSpPr txBox="1"/>
      </xdr:nvSpPr>
      <xdr:spPr>
        <a:xfrm>
          <a:off x="4229100" y="8964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62" name="直線コネクタ 161">
          <a:extLst>
            <a:ext uri="{FF2B5EF4-FFF2-40B4-BE49-F238E27FC236}">
              <a16:creationId xmlns:a16="http://schemas.microsoft.com/office/drawing/2014/main" id="{26F7743F-B40A-48B1-9C98-E63F85EBAEBD}"/>
            </a:ext>
          </a:extLst>
        </xdr:cNvPr>
        <xdr:cNvCxnSpPr/>
      </xdr:nvCxnSpPr>
      <xdr:spPr>
        <a:xfrm>
          <a:off x="4105275" y="91795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6367</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A4C30E11-17AD-4A59-8114-B84962E070B8}"/>
            </a:ext>
          </a:extLst>
        </xdr:cNvPr>
        <xdr:cNvSpPr txBox="1"/>
      </xdr:nvSpPr>
      <xdr:spPr>
        <a:xfrm>
          <a:off x="4229100" y="9410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154940</xdr:rowOff>
    </xdr:from>
    <xdr:to>
      <xdr:col>24</xdr:col>
      <xdr:colOff>114300</xdr:colOff>
      <xdr:row>59</xdr:row>
      <xdr:rowOff>85090</xdr:rowOff>
    </xdr:to>
    <xdr:sp macro="" textlink="">
      <xdr:nvSpPr>
        <xdr:cNvPr id="164" name="フローチャート: 判断 163">
          <a:extLst>
            <a:ext uri="{FF2B5EF4-FFF2-40B4-BE49-F238E27FC236}">
              <a16:creationId xmlns:a16="http://schemas.microsoft.com/office/drawing/2014/main" id="{A023096F-595E-4F90-8A7F-B2C3A0FC2C2D}"/>
            </a:ext>
          </a:extLst>
        </xdr:cNvPr>
        <xdr:cNvSpPr/>
      </xdr:nvSpPr>
      <xdr:spPr>
        <a:xfrm>
          <a:off x="4124325" y="95561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55880</xdr:rowOff>
    </xdr:from>
    <xdr:to>
      <xdr:col>20</xdr:col>
      <xdr:colOff>38100</xdr:colOff>
      <xdr:row>58</xdr:row>
      <xdr:rowOff>157480</xdr:rowOff>
    </xdr:to>
    <xdr:sp macro="" textlink="">
      <xdr:nvSpPr>
        <xdr:cNvPr id="165" name="フローチャート: 判断 164">
          <a:extLst>
            <a:ext uri="{FF2B5EF4-FFF2-40B4-BE49-F238E27FC236}">
              <a16:creationId xmlns:a16="http://schemas.microsoft.com/office/drawing/2014/main" id="{D30C4488-1AC5-4BC7-AFD6-5FBAE5906099}"/>
            </a:ext>
          </a:extLst>
        </xdr:cNvPr>
        <xdr:cNvSpPr/>
      </xdr:nvSpPr>
      <xdr:spPr>
        <a:xfrm>
          <a:off x="3381375" y="94570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74930</xdr:rowOff>
    </xdr:from>
    <xdr:to>
      <xdr:col>15</xdr:col>
      <xdr:colOff>101600</xdr:colOff>
      <xdr:row>58</xdr:row>
      <xdr:rowOff>5080</xdr:rowOff>
    </xdr:to>
    <xdr:sp macro="" textlink="">
      <xdr:nvSpPr>
        <xdr:cNvPr id="166" name="フローチャート: 判断 165">
          <a:extLst>
            <a:ext uri="{FF2B5EF4-FFF2-40B4-BE49-F238E27FC236}">
              <a16:creationId xmlns:a16="http://schemas.microsoft.com/office/drawing/2014/main" id="{8DB34827-6E58-4039-9748-F7D662CC6F55}"/>
            </a:ext>
          </a:extLst>
        </xdr:cNvPr>
        <xdr:cNvSpPr/>
      </xdr:nvSpPr>
      <xdr:spPr>
        <a:xfrm>
          <a:off x="2571750" y="93141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52070</xdr:rowOff>
    </xdr:from>
    <xdr:to>
      <xdr:col>10</xdr:col>
      <xdr:colOff>165100</xdr:colOff>
      <xdr:row>57</xdr:row>
      <xdr:rowOff>153670</xdr:rowOff>
    </xdr:to>
    <xdr:sp macro="" textlink="">
      <xdr:nvSpPr>
        <xdr:cNvPr id="167" name="フローチャート: 判断 166">
          <a:extLst>
            <a:ext uri="{FF2B5EF4-FFF2-40B4-BE49-F238E27FC236}">
              <a16:creationId xmlns:a16="http://schemas.microsoft.com/office/drawing/2014/main" id="{1E3ED4B2-1ED6-4BDB-9C66-3ACCD31CF669}"/>
            </a:ext>
          </a:extLst>
        </xdr:cNvPr>
        <xdr:cNvSpPr/>
      </xdr:nvSpPr>
      <xdr:spPr>
        <a:xfrm>
          <a:off x="1781175" y="92881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167BE42E-1C01-4169-A56F-15B959E83B33}"/>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3C434F28-5A6A-4899-B0E1-C0125FB55A4B}"/>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2673B0E6-045F-4874-BB55-C36C66DAD229}"/>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DE732133-1EEA-4DE4-9189-B713B037E232}"/>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34BC169D-9E94-4696-BE25-83867C34B29F}"/>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154940</xdr:rowOff>
    </xdr:from>
    <xdr:to>
      <xdr:col>24</xdr:col>
      <xdr:colOff>114300</xdr:colOff>
      <xdr:row>59</xdr:row>
      <xdr:rowOff>85090</xdr:rowOff>
    </xdr:to>
    <xdr:sp macro="" textlink="">
      <xdr:nvSpPr>
        <xdr:cNvPr id="173" name="楕円 172">
          <a:extLst>
            <a:ext uri="{FF2B5EF4-FFF2-40B4-BE49-F238E27FC236}">
              <a16:creationId xmlns:a16="http://schemas.microsoft.com/office/drawing/2014/main" id="{F9EB0FA7-1A24-4A0A-A211-E6858E4BBE0E}"/>
            </a:ext>
          </a:extLst>
        </xdr:cNvPr>
        <xdr:cNvSpPr/>
      </xdr:nvSpPr>
      <xdr:spPr>
        <a:xfrm>
          <a:off x="4124325" y="95561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133367</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DFE7BCFD-2E56-4BDD-AD94-F36AAE62913F}"/>
            </a:ext>
          </a:extLst>
        </xdr:cNvPr>
        <xdr:cNvSpPr txBox="1"/>
      </xdr:nvSpPr>
      <xdr:spPr>
        <a:xfrm>
          <a:off x="42291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40640</xdr:rowOff>
    </xdr:from>
    <xdr:to>
      <xdr:col>20</xdr:col>
      <xdr:colOff>38100</xdr:colOff>
      <xdr:row>58</xdr:row>
      <xdr:rowOff>142240</xdr:rowOff>
    </xdr:to>
    <xdr:sp macro="" textlink="">
      <xdr:nvSpPr>
        <xdr:cNvPr id="175" name="楕円 174">
          <a:extLst>
            <a:ext uri="{FF2B5EF4-FFF2-40B4-BE49-F238E27FC236}">
              <a16:creationId xmlns:a16="http://schemas.microsoft.com/office/drawing/2014/main" id="{C41D364B-5F88-4405-94CB-502A6EA56F8A}"/>
            </a:ext>
          </a:extLst>
        </xdr:cNvPr>
        <xdr:cNvSpPr/>
      </xdr:nvSpPr>
      <xdr:spPr>
        <a:xfrm>
          <a:off x="3381375" y="94418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91440</xdr:rowOff>
    </xdr:from>
    <xdr:to>
      <xdr:col>24</xdr:col>
      <xdr:colOff>63500</xdr:colOff>
      <xdr:row>59</xdr:row>
      <xdr:rowOff>34290</xdr:rowOff>
    </xdr:to>
    <xdr:cxnSp macro="">
      <xdr:nvCxnSpPr>
        <xdr:cNvPr id="176" name="直線コネクタ 175">
          <a:extLst>
            <a:ext uri="{FF2B5EF4-FFF2-40B4-BE49-F238E27FC236}">
              <a16:creationId xmlns:a16="http://schemas.microsoft.com/office/drawing/2014/main" id="{C99CE50D-63A1-4E3B-9468-482F78166030}"/>
            </a:ext>
          </a:extLst>
        </xdr:cNvPr>
        <xdr:cNvCxnSpPr/>
      </xdr:nvCxnSpPr>
      <xdr:spPr>
        <a:xfrm>
          <a:off x="3429000" y="9489440"/>
          <a:ext cx="75247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120650</xdr:rowOff>
    </xdr:from>
    <xdr:to>
      <xdr:col>15</xdr:col>
      <xdr:colOff>101600</xdr:colOff>
      <xdr:row>58</xdr:row>
      <xdr:rowOff>50800</xdr:rowOff>
    </xdr:to>
    <xdr:sp macro="" textlink="">
      <xdr:nvSpPr>
        <xdr:cNvPr id="177" name="楕円 176">
          <a:extLst>
            <a:ext uri="{FF2B5EF4-FFF2-40B4-BE49-F238E27FC236}">
              <a16:creationId xmlns:a16="http://schemas.microsoft.com/office/drawing/2014/main" id="{DD7F60B3-C9DF-481F-A0AD-E4DD9C38ED3D}"/>
            </a:ext>
          </a:extLst>
        </xdr:cNvPr>
        <xdr:cNvSpPr/>
      </xdr:nvSpPr>
      <xdr:spPr>
        <a:xfrm>
          <a:off x="2571750" y="93630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0</xdr:rowOff>
    </xdr:from>
    <xdr:to>
      <xdr:col>19</xdr:col>
      <xdr:colOff>177800</xdr:colOff>
      <xdr:row>58</xdr:row>
      <xdr:rowOff>91440</xdr:rowOff>
    </xdr:to>
    <xdr:cxnSp macro="">
      <xdr:nvCxnSpPr>
        <xdr:cNvPr id="178" name="直線コネクタ 177">
          <a:extLst>
            <a:ext uri="{FF2B5EF4-FFF2-40B4-BE49-F238E27FC236}">
              <a16:creationId xmlns:a16="http://schemas.microsoft.com/office/drawing/2014/main" id="{CEF6A4BE-6247-4C14-AD9D-EEBEE6636A98}"/>
            </a:ext>
          </a:extLst>
        </xdr:cNvPr>
        <xdr:cNvCxnSpPr/>
      </xdr:nvCxnSpPr>
      <xdr:spPr>
        <a:xfrm>
          <a:off x="2619375" y="9401175"/>
          <a:ext cx="809625"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170180</xdr:rowOff>
    </xdr:from>
    <xdr:to>
      <xdr:col>10</xdr:col>
      <xdr:colOff>165100</xdr:colOff>
      <xdr:row>57</xdr:row>
      <xdr:rowOff>100330</xdr:rowOff>
    </xdr:to>
    <xdr:sp macro="" textlink="">
      <xdr:nvSpPr>
        <xdr:cNvPr id="179" name="楕円 178">
          <a:extLst>
            <a:ext uri="{FF2B5EF4-FFF2-40B4-BE49-F238E27FC236}">
              <a16:creationId xmlns:a16="http://schemas.microsoft.com/office/drawing/2014/main" id="{0350577B-FE03-4C3B-8FBD-F3FBF49319B1}"/>
            </a:ext>
          </a:extLst>
        </xdr:cNvPr>
        <xdr:cNvSpPr/>
      </xdr:nvSpPr>
      <xdr:spPr>
        <a:xfrm>
          <a:off x="1781175" y="92379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49530</xdr:rowOff>
    </xdr:from>
    <xdr:to>
      <xdr:col>15</xdr:col>
      <xdr:colOff>50800</xdr:colOff>
      <xdr:row>58</xdr:row>
      <xdr:rowOff>0</xdr:rowOff>
    </xdr:to>
    <xdr:cxnSp macro="">
      <xdr:nvCxnSpPr>
        <xdr:cNvPr id="180" name="直線コネクタ 179">
          <a:extLst>
            <a:ext uri="{FF2B5EF4-FFF2-40B4-BE49-F238E27FC236}">
              <a16:creationId xmlns:a16="http://schemas.microsoft.com/office/drawing/2014/main" id="{8D90A20F-733F-4057-BC24-7F3124E6E770}"/>
            </a:ext>
          </a:extLst>
        </xdr:cNvPr>
        <xdr:cNvCxnSpPr/>
      </xdr:nvCxnSpPr>
      <xdr:spPr>
        <a:xfrm>
          <a:off x="1828800" y="9285605"/>
          <a:ext cx="790575"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148607</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868A316E-42EA-4025-A716-83E6CDFFF699}"/>
            </a:ext>
          </a:extLst>
        </xdr:cNvPr>
        <xdr:cNvSpPr txBox="1"/>
      </xdr:nvSpPr>
      <xdr:spPr>
        <a:xfrm>
          <a:off x="32391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21607</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DBE53198-C34E-400F-9D9B-92463E7D0589}"/>
            </a:ext>
          </a:extLst>
        </xdr:cNvPr>
        <xdr:cNvSpPr txBox="1"/>
      </xdr:nvSpPr>
      <xdr:spPr>
        <a:xfrm>
          <a:off x="2439044" y="909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144797</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ACDB62A3-1D5C-4750-8885-1D9D09B44B82}"/>
            </a:ext>
          </a:extLst>
        </xdr:cNvPr>
        <xdr:cNvSpPr txBox="1"/>
      </xdr:nvSpPr>
      <xdr:spPr>
        <a:xfrm>
          <a:off x="1648469" y="938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158767</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503B10C7-F71E-4B96-8DA4-8E77E64BF05C}"/>
            </a:ext>
          </a:extLst>
        </xdr:cNvPr>
        <xdr:cNvSpPr txBox="1"/>
      </xdr:nvSpPr>
      <xdr:spPr>
        <a:xfrm>
          <a:off x="3239144"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41927</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3307BFA5-0827-4CBC-8C90-5E308249F154}"/>
            </a:ext>
          </a:extLst>
        </xdr:cNvPr>
        <xdr:cNvSpPr txBox="1"/>
      </xdr:nvSpPr>
      <xdr:spPr>
        <a:xfrm>
          <a:off x="2439044" y="944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116857</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4D65DD04-6FAE-4B2A-9498-BB7781AAD2ED}"/>
            </a:ext>
          </a:extLst>
        </xdr:cNvPr>
        <xdr:cNvSpPr txBox="1"/>
      </xdr:nvSpPr>
      <xdr:spPr>
        <a:xfrm>
          <a:off x="1648469" y="903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92DEDF48-6C78-4BEC-A1B1-5FCDC3E34C50}"/>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8" name="正方形/長方形 187">
          <a:extLst>
            <a:ext uri="{FF2B5EF4-FFF2-40B4-BE49-F238E27FC236}">
              <a16:creationId xmlns:a16="http://schemas.microsoft.com/office/drawing/2014/main" id="{2E0D93C9-255A-42C4-9453-427F5422FF68}"/>
            </a:ext>
          </a:extLst>
        </xdr:cNvPr>
        <xdr:cNvSpPr/>
      </xdr:nvSpPr>
      <xdr:spPr>
        <a:xfrm>
          <a:off x="6410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9" name="正方形/長方形 188">
          <a:extLst>
            <a:ext uri="{FF2B5EF4-FFF2-40B4-BE49-F238E27FC236}">
              <a16:creationId xmlns:a16="http://schemas.microsoft.com/office/drawing/2014/main" id="{199B0A4A-E60A-4BAD-ACF2-6CDEA6B5DE37}"/>
            </a:ext>
          </a:extLst>
        </xdr:cNvPr>
        <xdr:cNvSpPr/>
      </xdr:nvSpPr>
      <xdr:spPr>
        <a:xfrm>
          <a:off x="6410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0" name="正方形/長方形 189">
          <a:extLst>
            <a:ext uri="{FF2B5EF4-FFF2-40B4-BE49-F238E27FC236}">
              <a16:creationId xmlns:a16="http://schemas.microsoft.com/office/drawing/2014/main" id="{BAA612DB-516A-4DDA-B1CB-401852B36686}"/>
            </a:ext>
          </a:extLst>
        </xdr:cNvPr>
        <xdr:cNvSpPr/>
      </xdr:nvSpPr>
      <xdr:spPr>
        <a:xfrm>
          <a:off x="7886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1" name="正方形/長方形 190">
          <a:extLst>
            <a:ext uri="{FF2B5EF4-FFF2-40B4-BE49-F238E27FC236}">
              <a16:creationId xmlns:a16="http://schemas.microsoft.com/office/drawing/2014/main" id="{D4EA36C7-94F4-407D-B2B5-4759F7317438}"/>
            </a:ext>
          </a:extLst>
        </xdr:cNvPr>
        <xdr:cNvSpPr/>
      </xdr:nvSpPr>
      <xdr:spPr>
        <a:xfrm>
          <a:off x="7886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a16="http://schemas.microsoft.com/office/drawing/2014/main" id="{5CDC6204-6EBF-4E3C-BD61-75909789A872}"/>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a:extLst>
            <a:ext uri="{FF2B5EF4-FFF2-40B4-BE49-F238E27FC236}">
              <a16:creationId xmlns:a16="http://schemas.microsoft.com/office/drawing/2014/main" id="{5E10734A-3609-4729-BCC6-DA355295C7E2}"/>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a16="http://schemas.microsoft.com/office/drawing/2014/main" id="{C6AAAF3E-E672-472F-AE51-21EDA94C3167}"/>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95" name="テキスト ボックス 194">
          <a:extLst>
            <a:ext uri="{FF2B5EF4-FFF2-40B4-BE49-F238E27FC236}">
              <a16:creationId xmlns:a16="http://schemas.microsoft.com/office/drawing/2014/main" id="{F063921A-17E0-438E-9B11-45A0D147BE2A}"/>
            </a:ext>
          </a:extLst>
        </xdr:cNvPr>
        <xdr:cNvSpPr txBox="1"/>
      </xdr:nvSpPr>
      <xdr:spPr>
        <a:xfrm>
          <a:off x="5723389" y="106750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96" name="直線コネクタ 195">
          <a:extLst>
            <a:ext uri="{FF2B5EF4-FFF2-40B4-BE49-F238E27FC236}">
              <a16:creationId xmlns:a16="http://schemas.microsoft.com/office/drawing/2014/main" id="{B35EB7F8-9DCA-4F85-B0CE-2CFFF5A0C05E}"/>
            </a:ext>
          </a:extLst>
        </xdr:cNvPr>
        <xdr:cNvCxnSpPr/>
      </xdr:nvCxnSpPr>
      <xdr:spPr>
        <a:xfrm>
          <a:off x="5953125" y="1037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197" name="テキスト ボックス 196">
          <a:extLst>
            <a:ext uri="{FF2B5EF4-FFF2-40B4-BE49-F238E27FC236}">
              <a16:creationId xmlns:a16="http://schemas.microsoft.com/office/drawing/2014/main" id="{F8A7DF0F-3FC5-4829-B222-E76420B23FAE}"/>
            </a:ext>
          </a:extLst>
        </xdr:cNvPr>
        <xdr:cNvSpPr txBox="1"/>
      </xdr:nvSpPr>
      <xdr:spPr>
        <a:xfrm>
          <a:off x="5421206" y="10236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8" name="直線コネクタ 197">
          <a:extLst>
            <a:ext uri="{FF2B5EF4-FFF2-40B4-BE49-F238E27FC236}">
              <a16:creationId xmlns:a16="http://schemas.microsoft.com/office/drawing/2014/main" id="{FF677675-090F-49A1-8861-882E2EAA0EC3}"/>
            </a:ext>
          </a:extLst>
        </xdr:cNvPr>
        <xdr:cNvCxnSpPr/>
      </xdr:nvCxnSpPr>
      <xdr:spPr>
        <a:xfrm>
          <a:off x="5953125" y="994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9" name="テキスト ボックス 198">
          <a:extLst>
            <a:ext uri="{FF2B5EF4-FFF2-40B4-BE49-F238E27FC236}">
              <a16:creationId xmlns:a16="http://schemas.microsoft.com/office/drawing/2014/main" id="{517CA097-422A-42CF-9D3D-2B19CBBE1D55}"/>
            </a:ext>
          </a:extLst>
        </xdr:cNvPr>
        <xdr:cNvSpPr txBox="1"/>
      </xdr:nvSpPr>
      <xdr:spPr>
        <a:xfrm>
          <a:off x="5421206" y="980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0" name="直線コネクタ 199">
          <a:extLst>
            <a:ext uri="{FF2B5EF4-FFF2-40B4-BE49-F238E27FC236}">
              <a16:creationId xmlns:a16="http://schemas.microsoft.com/office/drawing/2014/main" id="{F10E1D49-97BF-4BB1-9875-004AD072953C}"/>
            </a:ext>
          </a:extLst>
        </xdr:cNvPr>
        <xdr:cNvCxnSpPr/>
      </xdr:nvCxnSpPr>
      <xdr:spPr>
        <a:xfrm>
          <a:off x="5953125" y="951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1" name="テキスト ボックス 200">
          <a:extLst>
            <a:ext uri="{FF2B5EF4-FFF2-40B4-BE49-F238E27FC236}">
              <a16:creationId xmlns:a16="http://schemas.microsoft.com/office/drawing/2014/main" id="{3E376611-1D1A-41A6-9114-76C2408D2336}"/>
            </a:ext>
          </a:extLst>
        </xdr:cNvPr>
        <xdr:cNvSpPr txBox="1"/>
      </xdr:nvSpPr>
      <xdr:spPr>
        <a:xfrm>
          <a:off x="5421206" y="937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2" name="直線コネクタ 201">
          <a:extLst>
            <a:ext uri="{FF2B5EF4-FFF2-40B4-BE49-F238E27FC236}">
              <a16:creationId xmlns:a16="http://schemas.microsoft.com/office/drawing/2014/main" id="{04746C1F-135B-4561-AF70-DEFC3CC8EA35}"/>
            </a:ext>
          </a:extLst>
        </xdr:cNvPr>
        <xdr:cNvCxnSpPr/>
      </xdr:nvCxnSpPr>
      <xdr:spPr>
        <a:xfrm>
          <a:off x="5953125" y="907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3" name="テキスト ボックス 202">
          <a:extLst>
            <a:ext uri="{FF2B5EF4-FFF2-40B4-BE49-F238E27FC236}">
              <a16:creationId xmlns:a16="http://schemas.microsoft.com/office/drawing/2014/main" id="{FE30F080-7D8C-4DDD-97CA-DD8D49A697F8}"/>
            </a:ext>
          </a:extLst>
        </xdr:cNvPr>
        <xdr:cNvSpPr txBox="1"/>
      </xdr:nvSpPr>
      <xdr:spPr>
        <a:xfrm>
          <a:off x="5421206" y="894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2917AB42-FEC0-4EB7-8982-5A9DC8623707}"/>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5" name="テキスト ボックス 204">
          <a:extLst>
            <a:ext uri="{FF2B5EF4-FFF2-40B4-BE49-F238E27FC236}">
              <a16:creationId xmlns:a16="http://schemas.microsoft.com/office/drawing/2014/main" id="{5E24F775-CE1A-4ADF-9363-64CA0524F8D9}"/>
            </a:ext>
          </a:extLst>
        </xdr:cNvPr>
        <xdr:cNvSpPr txBox="1"/>
      </xdr:nvSpPr>
      <xdr:spPr>
        <a:xfrm>
          <a:off x="5421206" y="851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a:extLst>
            <a:ext uri="{FF2B5EF4-FFF2-40B4-BE49-F238E27FC236}">
              <a16:creationId xmlns:a16="http://schemas.microsoft.com/office/drawing/2014/main" id="{AD63363B-C7D8-4EDC-9DA5-4F2A3A8839B6}"/>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6616</xdr:rowOff>
    </xdr:from>
    <xdr:to>
      <xdr:col>54</xdr:col>
      <xdr:colOff>189865</xdr:colOff>
      <xdr:row>63</xdr:row>
      <xdr:rowOff>76805</xdr:rowOff>
    </xdr:to>
    <xdr:cxnSp macro="">
      <xdr:nvCxnSpPr>
        <xdr:cNvPr id="207" name="直線コネクタ 206">
          <a:extLst>
            <a:ext uri="{FF2B5EF4-FFF2-40B4-BE49-F238E27FC236}">
              <a16:creationId xmlns:a16="http://schemas.microsoft.com/office/drawing/2014/main" id="{8590CB88-82B1-4D66-BB08-AD4CB71FEEE1}"/>
            </a:ext>
          </a:extLst>
        </xdr:cNvPr>
        <xdr:cNvCxnSpPr/>
      </xdr:nvCxnSpPr>
      <xdr:spPr>
        <a:xfrm flipV="1">
          <a:off x="9427845" y="9249041"/>
          <a:ext cx="1270" cy="103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80632</xdr:rowOff>
    </xdr:from>
    <xdr:ext cx="599010" cy="259045"/>
    <xdr:sp macro="" textlink="">
      <xdr:nvSpPr>
        <xdr:cNvPr id="208" name="【橋りょう・トンネル】&#10;一人当たり有形固定資産（償却資産）額最小値テキスト">
          <a:extLst>
            <a:ext uri="{FF2B5EF4-FFF2-40B4-BE49-F238E27FC236}">
              <a16:creationId xmlns:a16="http://schemas.microsoft.com/office/drawing/2014/main" id="{D0C5036B-4335-463F-88CC-3D113410B9A5}"/>
            </a:ext>
          </a:extLst>
        </xdr:cNvPr>
        <xdr:cNvSpPr txBox="1"/>
      </xdr:nvSpPr>
      <xdr:spPr>
        <a:xfrm>
          <a:off x="9477375" y="10294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76805</xdr:rowOff>
    </xdr:from>
    <xdr:to>
      <xdr:col>55</xdr:col>
      <xdr:colOff>88900</xdr:colOff>
      <xdr:row>63</xdr:row>
      <xdr:rowOff>76805</xdr:rowOff>
    </xdr:to>
    <xdr:cxnSp macro="">
      <xdr:nvCxnSpPr>
        <xdr:cNvPr id="209" name="直線コネクタ 208">
          <a:extLst>
            <a:ext uri="{FF2B5EF4-FFF2-40B4-BE49-F238E27FC236}">
              <a16:creationId xmlns:a16="http://schemas.microsoft.com/office/drawing/2014/main" id="{41F991FE-14A8-4193-9AA7-9E3C716064B3}"/>
            </a:ext>
          </a:extLst>
        </xdr:cNvPr>
        <xdr:cNvCxnSpPr/>
      </xdr:nvCxnSpPr>
      <xdr:spPr>
        <a:xfrm>
          <a:off x="9363075" y="1028760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124743</xdr:rowOff>
    </xdr:from>
    <xdr:ext cx="599010" cy="259045"/>
    <xdr:sp macro="" textlink="">
      <xdr:nvSpPr>
        <xdr:cNvPr id="210" name="【橋りょう・トンネル】&#10;一人当たり有形固定資産（償却資産）額最大値テキスト">
          <a:extLst>
            <a:ext uri="{FF2B5EF4-FFF2-40B4-BE49-F238E27FC236}">
              <a16:creationId xmlns:a16="http://schemas.microsoft.com/office/drawing/2014/main" id="{41A44A49-8D45-4BF7-BA3B-0EBBCA43D4EE}"/>
            </a:ext>
          </a:extLst>
        </xdr:cNvPr>
        <xdr:cNvSpPr txBox="1"/>
      </xdr:nvSpPr>
      <xdr:spPr>
        <a:xfrm>
          <a:off x="9477375" y="903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6616</xdr:rowOff>
    </xdr:from>
    <xdr:to>
      <xdr:col>55</xdr:col>
      <xdr:colOff>88900</xdr:colOff>
      <xdr:row>57</xdr:row>
      <xdr:rowOff>6616</xdr:rowOff>
    </xdr:to>
    <xdr:cxnSp macro="">
      <xdr:nvCxnSpPr>
        <xdr:cNvPr id="211" name="直線コネクタ 210">
          <a:extLst>
            <a:ext uri="{FF2B5EF4-FFF2-40B4-BE49-F238E27FC236}">
              <a16:creationId xmlns:a16="http://schemas.microsoft.com/office/drawing/2014/main" id="{1F7DB5CD-CF19-4A5A-8218-731F48D47A77}"/>
            </a:ext>
          </a:extLst>
        </xdr:cNvPr>
        <xdr:cNvCxnSpPr/>
      </xdr:nvCxnSpPr>
      <xdr:spPr>
        <a:xfrm>
          <a:off x="9363075" y="924904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29167</xdr:rowOff>
    </xdr:from>
    <xdr:ext cx="599010" cy="259045"/>
    <xdr:sp macro="" textlink="">
      <xdr:nvSpPr>
        <xdr:cNvPr id="212" name="【橋りょう・トンネル】&#10;一人当たり有形固定資産（償却資産）額平均値テキスト">
          <a:extLst>
            <a:ext uri="{FF2B5EF4-FFF2-40B4-BE49-F238E27FC236}">
              <a16:creationId xmlns:a16="http://schemas.microsoft.com/office/drawing/2014/main" id="{B60BE2E1-DD37-494A-883E-F00BA243F084}"/>
            </a:ext>
          </a:extLst>
        </xdr:cNvPr>
        <xdr:cNvSpPr txBox="1"/>
      </xdr:nvSpPr>
      <xdr:spPr>
        <a:xfrm>
          <a:off x="9477375" y="97510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50740</xdr:rowOff>
    </xdr:from>
    <xdr:to>
      <xdr:col>55</xdr:col>
      <xdr:colOff>50800</xdr:colOff>
      <xdr:row>60</xdr:row>
      <xdr:rowOff>152340</xdr:rowOff>
    </xdr:to>
    <xdr:sp macro="" textlink="">
      <xdr:nvSpPr>
        <xdr:cNvPr id="213" name="フローチャート: 判断 212">
          <a:extLst>
            <a:ext uri="{FF2B5EF4-FFF2-40B4-BE49-F238E27FC236}">
              <a16:creationId xmlns:a16="http://schemas.microsoft.com/office/drawing/2014/main" id="{E91EE037-6D88-464B-A31D-D1E15E0AFEA9}"/>
            </a:ext>
          </a:extLst>
        </xdr:cNvPr>
        <xdr:cNvSpPr/>
      </xdr:nvSpPr>
      <xdr:spPr>
        <a:xfrm>
          <a:off x="9401175" y="977259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70203</xdr:rowOff>
    </xdr:from>
    <xdr:to>
      <xdr:col>50</xdr:col>
      <xdr:colOff>165100</xdr:colOff>
      <xdr:row>61</xdr:row>
      <xdr:rowOff>353</xdr:rowOff>
    </xdr:to>
    <xdr:sp macro="" textlink="">
      <xdr:nvSpPr>
        <xdr:cNvPr id="214" name="フローチャート: 判断 213">
          <a:extLst>
            <a:ext uri="{FF2B5EF4-FFF2-40B4-BE49-F238E27FC236}">
              <a16:creationId xmlns:a16="http://schemas.microsoft.com/office/drawing/2014/main" id="{49A35F96-F6B8-4633-BB94-6A9E8611808D}"/>
            </a:ext>
          </a:extLst>
        </xdr:cNvPr>
        <xdr:cNvSpPr/>
      </xdr:nvSpPr>
      <xdr:spPr>
        <a:xfrm>
          <a:off x="8639175" y="97920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63838</xdr:rowOff>
    </xdr:from>
    <xdr:to>
      <xdr:col>46</xdr:col>
      <xdr:colOff>38100</xdr:colOff>
      <xdr:row>60</xdr:row>
      <xdr:rowOff>165438</xdr:rowOff>
    </xdr:to>
    <xdr:sp macro="" textlink="">
      <xdr:nvSpPr>
        <xdr:cNvPr id="215" name="フローチャート: 判断 214">
          <a:extLst>
            <a:ext uri="{FF2B5EF4-FFF2-40B4-BE49-F238E27FC236}">
              <a16:creationId xmlns:a16="http://schemas.microsoft.com/office/drawing/2014/main" id="{033BBD47-09E9-4A99-ACB2-05AA81870205}"/>
            </a:ext>
          </a:extLst>
        </xdr:cNvPr>
        <xdr:cNvSpPr/>
      </xdr:nvSpPr>
      <xdr:spPr>
        <a:xfrm>
          <a:off x="7839075" y="97920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160162</xdr:rowOff>
    </xdr:from>
    <xdr:to>
      <xdr:col>41</xdr:col>
      <xdr:colOff>101600</xdr:colOff>
      <xdr:row>60</xdr:row>
      <xdr:rowOff>90312</xdr:rowOff>
    </xdr:to>
    <xdr:sp macro="" textlink="">
      <xdr:nvSpPr>
        <xdr:cNvPr id="216" name="フローチャート: 判断 215">
          <a:extLst>
            <a:ext uri="{FF2B5EF4-FFF2-40B4-BE49-F238E27FC236}">
              <a16:creationId xmlns:a16="http://schemas.microsoft.com/office/drawing/2014/main" id="{4C621AF3-D9D2-427A-A498-6D192B9EB5DE}"/>
            </a:ext>
          </a:extLst>
        </xdr:cNvPr>
        <xdr:cNvSpPr/>
      </xdr:nvSpPr>
      <xdr:spPr>
        <a:xfrm>
          <a:off x="7029450" y="972643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7BE2B369-354F-4375-BC02-50BFC542648F}"/>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DB1FA154-067B-456F-BFD1-9FB3567D5C8D}"/>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7EE1F18F-CA15-4EE6-AA22-5D234FB19C05}"/>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2FB5C069-659D-45BE-9110-42D3224EDAAB}"/>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2F069AA3-A017-4542-AB33-3CE235E1186F}"/>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21552</xdr:rowOff>
    </xdr:from>
    <xdr:to>
      <xdr:col>55</xdr:col>
      <xdr:colOff>50800</xdr:colOff>
      <xdr:row>59</xdr:row>
      <xdr:rowOff>123152</xdr:rowOff>
    </xdr:to>
    <xdr:sp macro="" textlink="">
      <xdr:nvSpPr>
        <xdr:cNvPr id="222" name="楕円 221">
          <a:extLst>
            <a:ext uri="{FF2B5EF4-FFF2-40B4-BE49-F238E27FC236}">
              <a16:creationId xmlns:a16="http://schemas.microsoft.com/office/drawing/2014/main" id="{26487DE0-FFA1-449C-BAA4-1ECCC850354D}"/>
            </a:ext>
          </a:extLst>
        </xdr:cNvPr>
        <xdr:cNvSpPr/>
      </xdr:nvSpPr>
      <xdr:spPr>
        <a:xfrm>
          <a:off x="9401175" y="958465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44429</xdr:rowOff>
    </xdr:from>
    <xdr:ext cx="599010" cy="259045"/>
    <xdr:sp macro="" textlink="">
      <xdr:nvSpPr>
        <xdr:cNvPr id="223" name="【橋りょう・トンネル】&#10;一人当たり有形固定資産（償却資産）額該当値テキスト">
          <a:extLst>
            <a:ext uri="{FF2B5EF4-FFF2-40B4-BE49-F238E27FC236}">
              <a16:creationId xmlns:a16="http://schemas.microsoft.com/office/drawing/2014/main" id="{9F3EF636-8F38-42CB-964C-43793D694ED8}"/>
            </a:ext>
          </a:extLst>
        </xdr:cNvPr>
        <xdr:cNvSpPr txBox="1"/>
      </xdr:nvSpPr>
      <xdr:spPr>
        <a:xfrm>
          <a:off x="9477375" y="944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48627</xdr:rowOff>
    </xdr:from>
    <xdr:to>
      <xdr:col>50</xdr:col>
      <xdr:colOff>165100</xdr:colOff>
      <xdr:row>59</xdr:row>
      <xdr:rowOff>150227</xdr:rowOff>
    </xdr:to>
    <xdr:sp macro="" textlink="">
      <xdr:nvSpPr>
        <xdr:cNvPr id="224" name="楕円 223">
          <a:extLst>
            <a:ext uri="{FF2B5EF4-FFF2-40B4-BE49-F238E27FC236}">
              <a16:creationId xmlns:a16="http://schemas.microsoft.com/office/drawing/2014/main" id="{9E1411F2-1DEE-468C-AEBF-D830CC116140}"/>
            </a:ext>
          </a:extLst>
        </xdr:cNvPr>
        <xdr:cNvSpPr/>
      </xdr:nvSpPr>
      <xdr:spPr>
        <a:xfrm>
          <a:off x="8639175" y="960855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72352</xdr:rowOff>
    </xdr:from>
    <xdr:to>
      <xdr:col>55</xdr:col>
      <xdr:colOff>0</xdr:colOff>
      <xdr:row>59</xdr:row>
      <xdr:rowOff>99427</xdr:rowOff>
    </xdr:to>
    <xdr:cxnSp macro="">
      <xdr:nvCxnSpPr>
        <xdr:cNvPr id="225" name="直線コネクタ 224">
          <a:extLst>
            <a:ext uri="{FF2B5EF4-FFF2-40B4-BE49-F238E27FC236}">
              <a16:creationId xmlns:a16="http://schemas.microsoft.com/office/drawing/2014/main" id="{D6ED3B09-37E8-4222-883C-B070A5A4DF20}"/>
            </a:ext>
          </a:extLst>
        </xdr:cNvPr>
        <xdr:cNvCxnSpPr/>
      </xdr:nvCxnSpPr>
      <xdr:spPr>
        <a:xfrm flipV="1">
          <a:off x="8686800" y="9632277"/>
          <a:ext cx="742950" cy="3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76919</xdr:rowOff>
    </xdr:from>
    <xdr:to>
      <xdr:col>46</xdr:col>
      <xdr:colOff>38100</xdr:colOff>
      <xdr:row>60</xdr:row>
      <xdr:rowOff>7069</xdr:rowOff>
    </xdr:to>
    <xdr:sp macro="" textlink="">
      <xdr:nvSpPr>
        <xdr:cNvPr id="226" name="楕円 225">
          <a:extLst>
            <a:ext uri="{FF2B5EF4-FFF2-40B4-BE49-F238E27FC236}">
              <a16:creationId xmlns:a16="http://schemas.microsoft.com/office/drawing/2014/main" id="{1CD9DE82-D304-4C4E-86A2-243DA09445E4}"/>
            </a:ext>
          </a:extLst>
        </xdr:cNvPr>
        <xdr:cNvSpPr/>
      </xdr:nvSpPr>
      <xdr:spPr>
        <a:xfrm>
          <a:off x="7839075" y="96400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99427</xdr:rowOff>
    </xdr:from>
    <xdr:to>
      <xdr:col>50</xdr:col>
      <xdr:colOff>114300</xdr:colOff>
      <xdr:row>59</xdr:row>
      <xdr:rowOff>127719</xdr:rowOff>
    </xdr:to>
    <xdr:cxnSp macro="">
      <xdr:nvCxnSpPr>
        <xdr:cNvPr id="227" name="直線コネクタ 226">
          <a:extLst>
            <a:ext uri="{FF2B5EF4-FFF2-40B4-BE49-F238E27FC236}">
              <a16:creationId xmlns:a16="http://schemas.microsoft.com/office/drawing/2014/main" id="{94592BBB-F4E2-46A2-A095-7C9CC30AD884}"/>
            </a:ext>
          </a:extLst>
        </xdr:cNvPr>
        <xdr:cNvCxnSpPr/>
      </xdr:nvCxnSpPr>
      <xdr:spPr>
        <a:xfrm flipV="1">
          <a:off x="7886700" y="9665702"/>
          <a:ext cx="800100" cy="2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93218</xdr:rowOff>
    </xdr:from>
    <xdr:to>
      <xdr:col>41</xdr:col>
      <xdr:colOff>101600</xdr:colOff>
      <xdr:row>60</xdr:row>
      <xdr:rowOff>23368</xdr:rowOff>
    </xdr:to>
    <xdr:sp macro="" textlink="">
      <xdr:nvSpPr>
        <xdr:cNvPr id="228" name="楕円 227">
          <a:extLst>
            <a:ext uri="{FF2B5EF4-FFF2-40B4-BE49-F238E27FC236}">
              <a16:creationId xmlns:a16="http://schemas.microsoft.com/office/drawing/2014/main" id="{9EB0D7EC-B308-4329-8370-D93EEF049D66}"/>
            </a:ext>
          </a:extLst>
        </xdr:cNvPr>
        <xdr:cNvSpPr/>
      </xdr:nvSpPr>
      <xdr:spPr>
        <a:xfrm>
          <a:off x="7029450" y="96563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127719</xdr:rowOff>
    </xdr:from>
    <xdr:to>
      <xdr:col>45</xdr:col>
      <xdr:colOff>177800</xdr:colOff>
      <xdr:row>59</xdr:row>
      <xdr:rowOff>144018</xdr:rowOff>
    </xdr:to>
    <xdr:cxnSp macro="">
      <xdr:nvCxnSpPr>
        <xdr:cNvPr id="229" name="直線コネクタ 228">
          <a:extLst>
            <a:ext uri="{FF2B5EF4-FFF2-40B4-BE49-F238E27FC236}">
              <a16:creationId xmlns:a16="http://schemas.microsoft.com/office/drawing/2014/main" id="{48A41253-58C1-4562-B055-308011E6FE76}"/>
            </a:ext>
          </a:extLst>
        </xdr:cNvPr>
        <xdr:cNvCxnSpPr/>
      </xdr:nvCxnSpPr>
      <xdr:spPr>
        <a:xfrm flipV="1">
          <a:off x="7077075" y="9687644"/>
          <a:ext cx="809625" cy="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162930</xdr:rowOff>
    </xdr:from>
    <xdr:ext cx="599010" cy="259045"/>
    <xdr:sp macro="" textlink="">
      <xdr:nvSpPr>
        <xdr:cNvPr id="230" name="n_1aveValue【橋りょう・トンネル】&#10;一人当たり有形固定資産（償却資産）額">
          <a:extLst>
            <a:ext uri="{FF2B5EF4-FFF2-40B4-BE49-F238E27FC236}">
              <a16:creationId xmlns:a16="http://schemas.microsoft.com/office/drawing/2014/main" id="{A572F556-41C5-4CE0-942D-DED4149DCD61}"/>
            </a:ext>
          </a:extLst>
        </xdr:cNvPr>
        <xdr:cNvSpPr txBox="1"/>
      </xdr:nvSpPr>
      <xdr:spPr>
        <a:xfrm>
          <a:off x="8399995" y="988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156565</xdr:rowOff>
    </xdr:from>
    <xdr:ext cx="599010" cy="259045"/>
    <xdr:sp macro="" textlink="">
      <xdr:nvSpPr>
        <xdr:cNvPr id="231" name="n_2aveValue【橋りょう・トンネル】&#10;一人当たり有形固定資産（償却資産）額">
          <a:extLst>
            <a:ext uri="{FF2B5EF4-FFF2-40B4-BE49-F238E27FC236}">
              <a16:creationId xmlns:a16="http://schemas.microsoft.com/office/drawing/2014/main" id="{8E5CB075-B248-42A0-941E-F4202DE2F584}"/>
            </a:ext>
          </a:extLst>
        </xdr:cNvPr>
        <xdr:cNvSpPr txBox="1"/>
      </xdr:nvSpPr>
      <xdr:spPr>
        <a:xfrm>
          <a:off x="7609420" y="988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81439</xdr:rowOff>
    </xdr:from>
    <xdr:ext cx="599010" cy="259045"/>
    <xdr:sp macro="" textlink="">
      <xdr:nvSpPr>
        <xdr:cNvPr id="232" name="n_3aveValue【橋りょう・トンネル】&#10;一人当たり有形固定資産（償却資産）額">
          <a:extLst>
            <a:ext uri="{FF2B5EF4-FFF2-40B4-BE49-F238E27FC236}">
              <a16:creationId xmlns:a16="http://schemas.microsoft.com/office/drawing/2014/main" id="{B116C95C-8590-4999-81DC-6FE6CA65FE0C}"/>
            </a:ext>
          </a:extLst>
        </xdr:cNvPr>
        <xdr:cNvSpPr txBox="1"/>
      </xdr:nvSpPr>
      <xdr:spPr>
        <a:xfrm>
          <a:off x="6818845" y="980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166754</xdr:rowOff>
    </xdr:from>
    <xdr:ext cx="599010" cy="259045"/>
    <xdr:sp macro="" textlink="">
      <xdr:nvSpPr>
        <xdr:cNvPr id="233" name="n_1mainValue【橋りょう・トンネル】&#10;一人当たり有形固定資産（償却資産）額">
          <a:extLst>
            <a:ext uri="{FF2B5EF4-FFF2-40B4-BE49-F238E27FC236}">
              <a16:creationId xmlns:a16="http://schemas.microsoft.com/office/drawing/2014/main" id="{C8FE6558-121F-44F2-97F6-169510A64DC7}"/>
            </a:ext>
          </a:extLst>
        </xdr:cNvPr>
        <xdr:cNvSpPr txBox="1"/>
      </xdr:nvSpPr>
      <xdr:spPr>
        <a:xfrm>
          <a:off x="8399995" y="940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23596</xdr:rowOff>
    </xdr:from>
    <xdr:ext cx="599010" cy="259045"/>
    <xdr:sp macro="" textlink="">
      <xdr:nvSpPr>
        <xdr:cNvPr id="234" name="n_2mainValue【橋りょう・トンネル】&#10;一人当たり有形固定資産（償却資産）額">
          <a:extLst>
            <a:ext uri="{FF2B5EF4-FFF2-40B4-BE49-F238E27FC236}">
              <a16:creationId xmlns:a16="http://schemas.microsoft.com/office/drawing/2014/main" id="{5DD8D697-1DB1-469A-AC39-041B6BC63062}"/>
            </a:ext>
          </a:extLst>
        </xdr:cNvPr>
        <xdr:cNvSpPr txBox="1"/>
      </xdr:nvSpPr>
      <xdr:spPr>
        <a:xfrm>
          <a:off x="7609420" y="942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39895</xdr:rowOff>
    </xdr:from>
    <xdr:ext cx="599010" cy="259045"/>
    <xdr:sp macro="" textlink="">
      <xdr:nvSpPr>
        <xdr:cNvPr id="235" name="n_3mainValue【橋りょう・トンネル】&#10;一人当たり有形固定資産（償却資産）額">
          <a:extLst>
            <a:ext uri="{FF2B5EF4-FFF2-40B4-BE49-F238E27FC236}">
              <a16:creationId xmlns:a16="http://schemas.microsoft.com/office/drawing/2014/main" id="{7CF2BF05-3133-4061-BA10-902EC64DEEB6}"/>
            </a:ext>
          </a:extLst>
        </xdr:cNvPr>
        <xdr:cNvSpPr txBox="1"/>
      </xdr:nvSpPr>
      <xdr:spPr>
        <a:xfrm>
          <a:off x="6818845" y="9441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a:extLst>
            <a:ext uri="{FF2B5EF4-FFF2-40B4-BE49-F238E27FC236}">
              <a16:creationId xmlns:a16="http://schemas.microsoft.com/office/drawing/2014/main" id="{05DD1490-5EFA-4097-A2B5-07E68EF0796D}"/>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37" name="正方形/長方形 236">
          <a:extLst>
            <a:ext uri="{FF2B5EF4-FFF2-40B4-BE49-F238E27FC236}">
              <a16:creationId xmlns:a16="http://schemas.microsoft.com/office/drawing/2014/main" id="{F6B4E305-E9BC-4095-ADEA-0BE1FAF5A6BF}"/>
            </a:ext>
          </a:extLst>
        </xdr:cNvPr>
        <xdr:cNvSpPr/>
      </xdr:nvSpPr>
      <xdr:spPr>
        <a:xfrm>
          <a:off x="1152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38" name="正方形/長方形 237">
          <a:extLst>
            <a:ext uri="{FF2B5EF4-FFF2-40B4-BE49-F238E27FC236}">
              <a16:creationId xmlns:a16="http://schemas.microsoft.com/office/drawing/2014/main" id="{9A952B52-1B0E-45D1-89B2-A208ADE5C467}"/>
            </a:ext>
          </a:extLst>
        </xdr:cNvPr>
        <xdr:cNvSpPr/>
      </xdr:nvSpPr>
      <xdr:spPr>
        <a:xfrm>
          <a:off x="1152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39" name="正方形/長方形 238">
          <a:extLst>
            <a:ext uri="{FF2B5EF4-FFF2-40B4-BE49-F238E27FC236}">
              <a16:creationId xmlns:a16="http://schemas.microsoft.com/office/drawing/2014/main" id="{8C68FD5D-DB46-4BBC-B3FE-BA93AF253E6F}"/>
            </a:ext>
          </a:extLst>
        </xdr:cNvPr>
        <xdr:cNvSpPr/>
      </xdr:nvSpPr>
      <xdr:spPr>
        <a:xfrm>
          <a:off x="2638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0" name="正方形/長方形 239">
          <a:extLst>
            <a:ext uri="{FF2B5EF4-FFF2-40B4-BE49-F238E27FC236}">
              <a16:creationId xmlns:a16="http://schemas.microsoft.com/office/drawing/2014/main" id="{FC2BE76C-C539-4F8C-99E9-6CE47CF0122F}"/>
            </a:ext>
          </a:extLst>
        </xdr:cNvPr>
        <xdr:cNvSpPr/>
      </xdr:nvSpPr>
      <xdr:spPr>
        <a:xfrm>
          <a:off x="2638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a:extLst>
            <a:ext uri="{FF2B5EF4-FFF2-40B4-BE49-F238E27FC236}">
              <a16:creationId xmlns:a16="http://schemas.microsoft.com/office/drawing/2014/main" id="{9613F54F-6C5B-49AB-B342-D45AFF19AA0A}"/>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a:extLst>
            <a:ext uri="{FF2B5EF4-FFF2-40B4-BE49-F238E27FC236}">
              <a16:creationId xmlns:a16="http://schemas.microsoft.com/office/drawing/2014/main" id="{B9376F5C-6158-4FFE-91BE-56D3FFF980B4}"/>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a:extLst>
            <a:ext uri="{FF2B5EF4-FFF2-40B4-BE49-F238E27FC236}">
              <a16:creationId xmlns:a16="http://schemas.microsoft.com/office/drawing/2014/main" id="{464C2BF4-88CD-4AF6-996D-37A0CC088F2A}"/>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4" name="テキスト ボックス 243">
          <a:extLst>
            <a:ext uri="{FF2B5EF4-FFF2-40B4-BE49-F238E27FC236}">
              <a16:creationId xmlns:a16="http://schemas.microsoft.com/office/drawing/2014/main" id="{4D911DFD-03F5-44DB-A1E0-213F01284C65}"/>
            </a:ext>
          </a:extLst>
        </xdr:cNvPr>
        <xdr:cNvSpPr txBox="1"/>
      </xdr:nvSpPr>
      <xdr:spPr>
        <a:xfrm>
          <a:off x="339891"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5" name="直線コネクタ 244">
          <a:extLst>
            <a:ext uri="{FF2B5EF4-FFF2-40B4-BE49-F238E27FC236}">
              <a16:creationId xmlns:a16="http://schemas.microsoft.com/office/drawing/2014/main" id="{B4DCDB3A-4681-481E-9862-B4FD43D6D055}"/>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6" name="テキスト ボックス 245">
          <a:extLst>
            <a:ext uri="{FF2B5EF4-FFF2-40B4-BE49-F238E27FC236}">
              <a16:creationId xmlns:a16="http://schemas.microsoft.com/office/drawing/2014/main" id="{3FACEBB1-BBC1-4E47-AAF9-C3019ABE1D80}"/>
            </a:ext>
          </a:extLst>
        </xdr:cNvPr>
        <xdr:cNvSpPr txBox="1"/>
      </xdr:nvSpPr>
      <xdr:spPr>
        <a:xfrm>
          <a:off x="339891" y="13913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7" name="直線コネクタ 246">
          <a:extLst>
            <a:ext uri="{FF2B5EF4-FFF2-40B4-BE49-F238E27FC236}">
              <a16:creationId xmlns:a16="http://schemas.microsoft.com/office/drawing/2014/main" id="{E1862A65-30F0-4A51-8714-D2FBE465BA88}"/>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8" name="テキスト ボックス 247">
          <a:extLst>
            <a:ext uri="{FF2B5EF4-FFF2-40B4-BE49-F238E27FC236}">
              <a16:creationId xmlns:a16="http://schemas.microsoft.com/office/drawing/2014/main" id="{9CC34134-93A1-445C-A128-D857D4BAC50A}"/>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9" name="直線コネクタ 248">
          <a:extLst>
            <a:ext uri="{FF2B5EF4-FFF2-40B4-BE49-F238E27FC236}">
              <a16:creationId xmlns:a16="http://schemas.microsoft.com/office/drawing/2014/main" id="{74AAAF31-56B2-43F1-A0F4-D179905272F5}"/>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0" name="テキスト ボックス 249">
          <a:extLst>
            <a:ext uri="{FF2B5EF4-FFF2-40B4-BE49-F238E27FC236}">
              <a16:creationId xmlns:a16="http://schemas.microsoft.com/office/drawing/2014/main" id="{D4881415-703B-4215-B5B4-9296B6C9F18D}"/>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1" name="直線コネクタ 250">
          <a:extLst>
            <a:ext uri="{FF2B5EF4-FFF2-40B4-BE49-F238E27FC236}">
              <a16:creationId xmlns:a16="http://schemas.microsoft.com/office/drawing/2014/main" id="{26A6B5B0-57E4-47E6-9A15-6168E1709275}"/>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2" name="テキスト ボックス 251">
          <a:extLst>
            <a:ext uri="{FF2B5EF4-FFF2-40B4-BE49-F238E27FC236}">
              <a16:creationId xmlns:a16="http://schemas.microsoft.com/office/drawing/2014/main" id="{32542096-62F7-4C26-AD97-3661C83E3153}"/>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3" name="直線コネクタ 252">
          <a:extLst>
            <a:ext uri="{FF2B5EF4-FFF2-40B4-BE49-F238E27FC236}">
              <a16:creationId xmlns:a16="http://schemas.microsoft.com/office/drawing/2014/main" id="{CC6DE8C5-4194-4CBA-9A54-BE47D0ED447B}"/>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4" name="テキスト ボックス 253">
          <a:extLst>
            <a:ext uri="{FF2B5EF4-FFF2-40B4-BE49-F238E27FC236}">
              <a16:creationId xmlns:a16="http://schemas.microsoft.com/office/drawing/2014/main" id="{1AEB5E08-1AD4-47A8-87F2-42666F95272F}"/>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a:extLst>
            <a:ext uri="{FF2B5EF4-FFF2-40B4-BE49-F238E27FC236}">
              <a16:creationId xmlns:a16="http://schemas.microsoft.com/office/drawing/2014/main" id="{DF3EAB10-4975-4AFB-9CCC-D151BF432402}"/>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6" name="テキスト ボックス 255">
          <a:extLst>
            <a:ext uri="{FF2B5EF4-FFF2-40B4-BE49-F238E27FC236}">
              <a16:creationId xmlns:a16="http://schemas.microsoft.com/office/drawing/2014/main" id="{7A51D8CE-1B59-4C81-921D-C4867DA4B4F0}"/>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公営住宅】&#10;有形固定資産減価償却率グラフ枠">
          <a:extLst>
            <a:ext uri="{FF2B5EF4-FFF2-40B4-BE49-F238E27FC236}">
              <a16:creationId xmlns:a16="http://schemas.microsoft.com/office/drawing/2014/main" id="{8D2A1AC7-A999-4354-882C-2BC410BA40C5}"/>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118111</xdr:rowOff>
    </xdr:from>
    <xdr:to>
      <xdr:col>24</xdr:col>
      <xdr:colOff>62865</xdr:colOff>
      <xdr:row>86</xdr:row>
      <xdr:rowOff>91439</xdr:rowOff>
    </xdr:to>
    <xdr:cxnSp macro="">
      <xdr:nvCxnSpPr>
        <xdr:cNvPr id="258" name="直線コネクタ 257">
          <a:extLst>
            <a:ext uri="{FF2B5EF4-FFF2-40B4-BE49-F238E27FC236}">
              <a16:creationId xmlns:a16="http://schemas.microsoft.com/office/drawing/2014/main" id="{1862FB15-2041-4C37-8013-1104DC3AF300}"/>
            </a:ext>
          </a:extLst>
        </xdr:cNvPr>
        <xdr:cNvCxnSpPr/>
      </xdr:nvCxnSpPr>
      <xdr:spPr>
        <a:xfrm flipV="1">
          <a:off x="4179570" y="12599036"/>
          <a:ext cx="1270" cy="142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95266</xdr:rowOff>
    </xdr:from>
    <xdr:ext cx="405111" cy="259045"/>
    <xdr:sp macro="" textlink="">
      <xdr:nvSpPr>
        <xdr:cNvPr id="259" name="【公営住宅】&#10;有形固定資産減価償却率最小値テキスト">
          <a:extLst>
            <a:ext uri="{FF2B5EF4-FFF2-40B4-BE49-F238E27FC236}">
              <a16:creationId xmlns:a16="http://schemas.microsoft.com/office/drawing/2014/main" id="{0954DE00-FB1E-49EA-8313-97A7C32293E1}"/>
            </a:ext>
          </a:extLst>
        </xdr:cNvPr>
        <xdr:cNvSpPr txBox="1"/>
      </xdr:nvSpPr>
      <xdr:spPr>
        <a:xfrm>
          <a:off x="4229100"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60" name="直線コネクタ 259">
          <a:extLst>
            <a:ext uri="{FF2B5EF4-FFF2-40B4-BE49-F238E27FC236}">
              <a16:creationId xmlns:a16="http://schemas.microsoft.com/office/drawing/2014/main" id="{EB978DD4-6FE9-4EC9-90BA-D86FC64EE542}"/>
            </a:ext>
          </a:extLst>
        </xdr:cNvPr>
        <xdr:cNvCxnSpPr/>
      </xdr:nvCxnSpPr>
      <xdr:spPr>
        <a:xfrm>
          <a:off x="4105275" y="140233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64788</xdr:rowOff>
    </xdr:from>
    <xdr:ext cx="405111" cy="259045"/>
    <xdr:sp macro="" textlink="">
      <xdr:nvSpPr>
        <xdr:cNvPr id="261" name="【公営住宅】&#10;有形固定資産減価償却率最大値テキスト">
          <a:extLst>
            <a:ext uri="{FF2B5EF4-FFF2-40B4-BE49-F238E27FC236}">
              <a16:creationId xmlns:a16="http://schemas.microsoft.com/office/drawing/2014/main" id="{FBC327F5-9F80-440B-BDF7-4976D7759DCD}"/>
            </a:ext>
          </a:extLst>
        </xdr:cNvPr>
        <xdr:cNvSpPr txBox="1"/>
      </xdr:nvSpPr>
      <xdr:spPr>
        <a:xfrm>
          <a:off x="4229100" y="1238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62" name="直線コネクタ 261">
          <a:extLst>
            <a:ext uri="{FF2B5EF4-FFF2-40B4-BE49-F238E27FC236}">
              <a16:creationId xmlns:a16="http://schemas.microsoft.com/office/drawing/2014/main" id="{3FE8196E-5D64-4102-9A3B-E850DA7385E5}"/>
            </a:ext>
          </a:extLst>
        </xdr:cNvPr>
        <xdr:cNvCxnSpPr/>
      </xdr:nvCxnSpPr>
      <xdr:spPr>
        <a:xfrm>
          <a:off x="4105275" y="125990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405111" cy="259045"/>
    <xdr:sp macro="" textlink="">
      <xdr:nvSpPr>
        <xdr:cNvPr id="263" name="【公営住宅】&#10;有形固定資産減価償却率平均値テキスト">
          <a:extLst>
            <a:ext uri="{FF2B5EF4-FFF2-40B4-BE49-F238E27FC236}">
              <a16:creationId xmlns:a16="http://schemas.microsoft.com/office/drawing/2014/main" id="{6DBBC74A-05BD-4B4D-B424-92E27FB4EE75}"/>
            </a:ext>
          </a:extLst>
        </xdr:cNvPr>
        <xdr:cNvSpPr txBox="1"/>
      </xdr:nvSpPr>
      <xdr:spPr>
        <a:xfrm>
          <a:off x="4229100" y="13174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64" name="フローチャート: 判断 263">
          <a:extLst>
            <a:ext uri="{FF2B5EF4-FFF2-40B4-BE49-F238E27FC236}">
              <a16:creationId xmlns:a16="http://schemas.microsoft.com/office/drawing/2014/main" id="{A0EE3797-448A-4D4C-8270-A05D9C3B2196}"/>
            </a:ext>
          </a:extLst>
        </xdr:cNvPr>
        <xdr:cNvSpPr/>
      </xdr:nvSpPr>
      <xdr:spPr>
        <a:xfrm>
          <a:off x="4124325" y="131895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6350</xdr:rowOff>
    </xdr:from>
    <xdr:to>
      <xdr:col>20</xdr:col>
      <xdr:colOff>38100</xdr:colOff>
      <xdr:row>81</xdr:row>
      <xdr:rowOff>107950</xdr:rowOff>
    </xdr:to>
    <xdr:sp macro="" textlink="">
      <xdr:nvSpPr>
        <xdr:cNvPr id="265" name="フローチャート: 判断 264">
          <a:extLst>
            <a:ext uri="{FF2B5EF4-FFF2-40B4-BE49-F238E27FC236}">
              <a16:creationId xmlns:a16="http://schemas.microsoft.com/office/drawing/2014/main" id="{2F332C0E-1F05-48DB-8EBD-BBD435B0E8D8}"/>
            </a:ext>
          </a:extLst>
        </xdr:cNvPr>
        <xdr:cNvSpPr/>
      </xdr:nvSpPr>
      <xdr:spPr>
        <a:xfrm>
          <a:off x="3381375" y="131349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48261</xdr:rowOff>
    </xdr:from>
    <xdr:to>
      <xdr:col>15</xdr:col>
      <xdr:colOff>101600</xdr:colOff>
      <xdr:row>80</xdr:row>
      <xdr:rowOff>149861</xdr:rowOff>
    </xdr:to>
    <xdr:sp macro="" textlink="">
      <xdr:nvSpPr>
        <xdr:cNvPr id="266" name="フローチャート: 判断 265">
          <a:extLst>
            <a:ext uri="{FF2B5EF4-FFF2-40B4-BE49-F238E27FC236}">
              <a16:creationId xmlns:a16="http://schemas.microsoft.com/office/drawing/2014/main" id="{67CBF416-4F06-46FF-8F1D-B3A8A450EF09}"/>
            </a:ext>
          </a:extLst>
        </xdr:cNvPr>
        <xdr:cNvSpPr/>
      </xdr:nvSpPr>
      <xdr:spPr>
        <a:xfrm>
          <a:off x="2571750" y="130086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105411</xdr:rowOff>
    </xdr:from>
    <xdr:to>
      <xdr:col>10</xdr:col>
      <xdr:colOff>165100</xdr:colOff>
      <xdr:row>80</xdr:row>
      <xdr:rowOff>35561</xdr:rowOff>
    </xdr:to>
    <xdr:sp macro="" textlink="">
      <xdr:nvSpPr>
        <xdr:cNvPr id="267" name="フローチャート: 判断 266">
          <a:extLst>
            <a:ext uri="{FF2B5EF4-FFF2-40B4-BE49-F238E27FC236}">
              <a16:creationId xmlns:a16="http://schemas.microsoft.com/office/drawing/2014/main" id="{ADB81AE3-E49A-4368-BB51-AD0E6F6BCF4A}"/>
            </a:ext>
          </a:extLst>
        </xdr:cNvPr>
        <xdr:cNvSpPr/>
      </xdr:nvSpPr>
      <xdr:spPr>
        <a:xfrm>
          <a:off x="1781175" y="129038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E0B69493-D170-4C50-83F9-2DAEF0F154BD}"/>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C419DE7D-F37A-4291-AB00-3A803D871012}"/>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A4793926-F338-4CEB-BE14-0DAEACFE10EA}"/>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554ED015-8CA5-40C7-A001-E420CE2EB00A}"/>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DD156483-E0C6-4D78-A6E3-2F360CF61D61}"/>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93980</xdr:rowOff>
    </xdr:from>
    <xdr:to>
      <xdr:col>24</xdr:col>
      <xdr:colOff>114300</xdr:colOff>
      <xdr:row>81</xdr:row>
      <xdr:rowOff>24130</xdr:rowOff>
    </xdr:to>
    <xdr:sp macro="" textlink="">
      <xdr:nvSpPr>
        <xdr:cNvPr id="273" name="楕円 272">
          <a:extLst>
            <a:ext uri="{FF2B5EF4-FFF2-40B4-BE49-F238E27FC236}">
              <a16:creationId xmlns:a16="http://schemas.microsoft.com/office/drawing/2014/main" id="{5574AC6D-6F25-4F6A-9063-550877E002C0}"/>
            </a:ext>
          </a:extLst>
        </xdr:cNvPr>
        <xdr:cNvSpPr/>
      </xdr:nvSpPr>
      <xdr:spPr>
        <a:xfrm>
          <a:off x="4124325" y="130575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116857</xdr:rowOff>
    </xdr:from>
    <xdr:ext cx="405111" cy="259045"/>
    <xdr:sp macro="" textlink="">
      <xdr:nvSpPr>
        <xdr:cNvPr id="274" name="【公営住宅】&#10;有形固定資産減価償却率該当値テキスト">
          <a:extLst>
            <a:ext uri="{FF2B5EF4-FFF2-40B4-BE49-F238E27FC236}">
              <a16:creationId xmlns:a16="http://schemas.microsoft.com/office/drawing/2014/main" id="{7D4A8CB6-C6F4-4DE6-9DCD-C319EB24627A}"/>
            </a:ext>
          </a:extLst>
        </xdr:cNvPr>
        <xdr:cNvSpPr txBox="1"/>
      </xdr:nvSpPr>
      <xdr:spPr>
        <a:xfrm>
          <a:off x="4229100" y="1291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105411</xdr:rowOff>
    </xdr:from>
    <xdr:to>
      <xdr:col>20</xdr:col>
      <xdr:colOff>38100</xdr:colOff>
      <xdr:row>80</xdr:row>
      <xdr:rowOff>35561</xdr:rowOff>
    </xdr:to>
    <xdr:sp macro="" textlink="">
      <xdr:nvSpPr>
        <xdr:cNvPr id="275" name="楕円 274">
          <a:extLst>
            <a:ext uri="{FF2B5EF4-FFF2-40B4-BE49-F238E27FC236}">
              <a16:creationId xmlns:a16="http://schemas.microsoft.com/office/drawing/2014/main" id="{36402E9E-C3E9-402B-81E5-0E9AED53CD96}"/>
            </a:ext>
          </a:extLst>
        </xdr:cNvPr>
        <xdr:cNvSpPr/>
      </xdr:nvSpPr>
      <xdr:spPr>
        <a:xfrm>
          <a:off x="3381375" y="129038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156211</xdr:rowOff>
    </xdr:from>
    <xdr:to>
      <xdr:col>24</xdr:col>
      <xdr:colOff>63500</xdr:colOff>
      <xdr:row>80</xdr:row>
      <xdr:rowOff>144780</xdr:rowOff>
    </xdr:to>
    <xdr:cxnSp macro="">
      <xdr:nvCxnSpPr>
        <xdr:cNvPr id="276" name="直線コネクタ 275">
          <a:extLst>
            <a:ext uri="{FF2B5EF4-FFF2-40B4-BE49-F238E27FC236}">
              <a16:creationId xmlns:a16="http://schemas.microsoft.com/office/drawing/2014/main" id="{C3578A39-6034-4ED7-A4FB-6147E9555B1C}"/>
            </a:ext>
          </a:extLst>
        </xdr:cNvPr>
        <xdr:cNvCxnSpPr/>
      </xdr:nvCxnSpPr>
      <xdr:spPr>
        <a:xfrm>
          <a:off x="3429000" y="12960986"/>
          <a:ext cx="752475" cy="14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109220</xdr:rowOff>
    </xdr:from>
    <xdr:to>
      <xdr:col>15</xdr:col>
      <xdr:colOff>101600</xdr:colOff>
      <xdr:row>79</xdr:row>
      <xdr:rowOff>39370</xdr:rowOff>
    </xdr:to>
    <xdr:sp macro="" textlink="">
      <xdr:nvSpPr>
        <xdr:cNvPr id="277" name="楕円 276">
          <a:extLst>
            <a:ext uri="{FF2B5EF4-FFF2-40B4-BE49-F238E27FC236}">
              <a16:creationId xmlns:a16="http://schemas.microsoft.com/office/drawing/2014/main" id="{E21C777D-37D4-4CD0-A521-FC8FE3D891C1}"/>
            </a:ext>
          </a:extLst>
        </xdr:cNvPr>
        <xdr:cNvSpPr/>
      </xdr:nvSpPr>
      <xdr:spPr>
        <a:xfrm>
          <a:off x="2571750" y="127457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160020</xdr:rowOff>
    </xdr:from>
    <xdr:to>
      <xdr:col>19</xdr:col>
      <xdr:colOff>177800</xdr:colOff>
      <xdr:row>79</xdr:row>
      <xdr:rowOff>156211</xdr:rowOff>
    </xdr:to>
    <xdr:cxnSp macro="">
      <xdr:nvCxnSpPr>
        <xdr:cNvPr id="278" name="直線コネクタ 277">
          <a:extLst>
            <a:ext uri="{FF2B5EF4-FFF2-40B4-BE49-F238E27FC236}">
              <a16:creationId xmlns:a16="http://schemas.microsoft.com/office/drawing/2014/main" id="{5BB90242-6B9E-459E-849B-B7D386859A63}"/>
            </a:ext>
          </a:extLst>
        </xdr:cNvPr>
        <xdr:cNvCxnSpPr/>
      </xdr:nvCxnSpPr>
      <xdr:spPr>
        <a:xfrm>
          <a:off x="2619375" y="12802870"/>
          <a:ext cx="809625" cy="1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105411</xdr:rowOff>
    </xdr:from>
    <xdr:to>
      <xdr:col>10</xdr:col>
      <xdr:colOff>165100</xdr:colOff>
      <xdr:row>78</xdr:row>
      <xdr:rowOff>35561</xdr:rowOff>
    </xdr:to>
    <xdr:sp macro="" textlink="">
      <xdr:nvSpPr>
        <xdr:cNvPr id="279" name="楕円 278">
          <a:extLst>
            <a:ext uri="{FF2B5EF4-FFF2-40B4-BE49-F238E27FC236}">
              <a16:creationId xmlns:a16="http://schemas.microsoft.com/office/drawing/2014/main" id="{02C0825A-0BA5-4ACD-827C-7B2612571E6D}"/>
            </a:ext>
          </a:extLst>
        </xdr:cNvPr>
        <xdr:cNvSpPr/>
      </xdr:nvSpPr>
      <xdr:spPr>
        <a:xfrm>
          <a:off x="1781175" y="125799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156211</xdr:rowOff>
    </xdr:from>
    <xdr:to>
      <xdr:col>15</xdr:col>
      <xdr:colOff>50800</xdr:colOff>
      <xdr:row>78</xdr:row>
      <xdr:rowOff>160020</xdr:rowOff>
    </xdr:to>
    <xdr:cxnSp macro="">
      <xdr:nvCxnSpPr>
        <xdr:cNvPr id="280" name="直線コネクタ 279">
          <a:extLst>
            <a:ext uri="{FF2B5EF4-FFF2-40B4-BE49-F238E27FC236}">
              <a16:creationId xmlns:a16="http://schemas.microsoft.com/office/drawing/2014/main" id="{1539E3EF-2497-4799-8E5D-02EE78108F2D}"/>
            </a:ext>
          </a:extLst>
        </xdr:cNvPr>
        <xdr:cNvCxnSpPr/>
      </xdr:nvCxnSpPr>
      <xdr:spPr>
        <a:xfrm>
          <a:off x="1828800" y="12637136"/>
          <a:ext cx="790575"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99077</xdr:rowOff>
    </xdr:from>
    <xdr:ext cx="405111" cy="259045"/>
    <xdr:sp macro="" textlink="">
      <xdr:nvSpPr>
        <xdr:cNvPr id="281" name="n_1aveValue【公営住宅】&#10;有形固定資産減価償却率">
          <a:extLst>
            <a:ext uri="{FF2B5EF4-FFF2-40B4-BE49-F238E27FC236}">
              <a16:creationId xmlns:a16="http://schemas.microsoft.com/office/drawing/2014/main" id="{B43BFD84-33C7-470A-9F21-8D959F1653F4}"/>
            </a:ext>
          </a:extLst>
        </xdr:cNvPr>
        <xdr:cNvSpPr txBox="1"/>
      </xdr:nvSpPr>
      <xdr:spPr>
        <a:xfrm>
          <a:off x="3239144" y="13227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140988</xdr:rowOff>
    </xdr:from>
    <xdr:ext cx="405111" cy="259045"/>
    <xdr:sp macro="" textlink="">
      <xdr:nvSpPr>
        <xdr:cNvPr id="282" name="n_2aveValue【公営住宅】&#10;有形固定資産減価償却率">
          <a:extLst>
            <a:ext uri="{FF2B5EF4-FFF2-40B4-BE49-F238E27FC236}">
              <a16:creationId xmlns:a16="http://schemas.microsoft.com/office/drawing/2014/main" id="{13AABDB1-B8C0-46AF-8FEC-343CD5992D85}"/>
            </a:ext>
          </a:extLst>
        </xdr:cNvPr>
        <xdr:cNvSpPr txBox="1"/>
      </xdr:nvSpPr>
      <xdr:spPr>
        <a:xfrm>
          <a:off x="2439044" y="13107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26688</xdr:rowOff>
    </xdr:from>
    <xdr:ext cx="405111" cy="259045"/>
    <xdr:sp macro="" textlink="">
      <xdr:nvSpPr>
        <xdr:cNvPr id="283" name="n_3aveValue【公営住宅】&#10;有形固定資産減価償却率">
          <a:extLst>
            <a:ext uri="{FF2B5EF4-FFF2-40B4-BE49-F238E27FC236}">
              <a16:creationId xmlns:a16="http://schemas.microsoft.com/office/drawing/2014/main" id="{9E30E054-D143-490C-B7E1-1042B83DC4CA}"/>
            </a:ext>
          </a:extLst>
        </xdr:cNvPr>
        <xdr:cNvSpPr txBox="1"/>
      </xdr:nvSpPr>
      <xdr:spPr>
        <a:xfrm>
          <a:off x="1648469" y="12993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52088</xdr:rowOff>
    </xdr:from>
    <xdr:ext cx="405111" cy="259045"/>
    <xdr:sp macro="" textlink="">
      <xdr:nvSpPr>
        <xdr:cNvPr id="284" name="n_1mainValue【公営住宅】&#10;有形固定資産減価償却率">
          <a:extLst>
            <a:ext uri="{FF2B5EF4-FFF2-40B4-BE49-F238E27FC236}">
              <a16:creationId xmlns:a16="http://schemas.microsoft.com/office/drawing/2014/main" id="{4B714470-D12F-4B09-9D1B-1D319BCEE42D}"/>
            </a:ext>
          </a:extLst>
        </xdr:cNvPr>
        <xdr:cNvSpPr txBox="1"/>
      </xdr:nvSpPr>
      <xdr:spPr>
        <a:xfrm>
          <a:off x="3239144" y="1268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55897</xdr:rowOff>
    </xdr:from>
    <xdr:ext cx="405111" cy="259045"/>
    <xdr:sp macro="" textlink="">
      <xdr:nvSpPr>
        <xdr:cNvPr id="285" name="n_2mainValue【公営住宅】&#10;有形固定資産減価償却率">
          <a:extLst>
            <a:ext uri="{FF2B5EF4-FFF2-40B4-BE49-F238E27FC236}">
              <a16:creationId xmlns:a16="http://schemas.microsoft.com/office/drawing/2014/main" id="{8267894C-B9B0-41C0-A1C5-6EDCB7B4FBB0}"/>
            </a:ext>
          </a:extLst>
        </xdr:cNvPr>
        <xdr:cNvSpPr txBox="1"/>
      </xdr:nvSpPr>
      <xdr:spPr>
        <a:xfrm>
          <a:off x="2439044" y="1253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52088</xdr:rowOff>
    </xdr:from>
    <xdr:ext cx="405111" cy="259045"/>
    <xdr:sp macro="" textlink="">
      <xdr:nvSpPr>
        <xdr:cNvPr id="286" name="n_3mainValue【公営住宅】&#10;有形固定資産減価償却率">
          <a:extLst>
            <a:ext uri="{FF2B5EF4-FFF2-40B4-BE49-F238E27FC236}">
              <a16:creationId xmlns:a16="http://schemas.microsoft.com/office/drawing/2014/main" id="{6FDAED4F-B28D-4387-925E-668C58FF0065}"/>
            </a:ext>
          </a:extLst>
        </xdr:cNvPr>
        <xdr:cNvSpPr txBox="1"/>
      </xdr:nvSpPr>
      <xdr:spPr>
        <a:xfrm>
          <a:off x="1648469" y="1236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a:extLst>
            <a:ext uri="{FF2B5EF4-FFF2-40B4-BE49-F238E27FC236}">
              <a16:creationId xmlns:a16="http://schemas.microsoft.com/office/drawing/2014/main" id="{59263FC5-E8BD-48F1-B8A4-BF2E37177445}"/>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88" name="正方形/長方形 287">
          <a:extLst>
            <a:ext uri="{FF2B5EF4-FFF2-40B4-BE49-F238E27FC236}">
              <a16:creationId xmlns:a16="http://schemas.microsoft.com/office/drawing/2014/main" id="{3917CEB4-E2B0-4B7F-A58F-942EE763EE6D}"/>
            </a:ext>
          </a:extLst>
        </xdr:cNvPr>
        <xdr:cNvSpPr/>
      </xdr:nvSpPr>
      <xdr:spPr>
        <a:xfrm>
          <a:off x="6410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89" name="正方形/長方形 288">
          <a:extLst>
            <a:ext uri="{FF2B5EF4-FFF2-40B4-BE49-F238E27FC236}">
              <a16:creationId xmlns:a16="http://schemas.microsoft.com/office/drawing/2014/main" id="{1352AA39-4981-4647-9D17-D692A4A331C6}"/>
            </a:ext>
          </a:extLst>
        </xdr:cNvPr>
        <xdr:cNvSpPr/>
      </xdr:nvSpPr>
      <xdr:spPr>
        <a:xfrm>
          <a:off x="6410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0" name="正方形/長方形 289">
          <a:extLst>
            <a:ext uri="{FF2B5EF4-FFF2-40B4-BE49-F238E27FC236}">
              <a16:creationId xmlns:a16="http://schemas.microsoft.com/office/drawing/2014/main" id="{B3F4F4B0-DA98-4033-9E56-D7BE9F143B4E}"/>
            </a:ext>
          </a:extLst>
        </xdr:cNvPr>
        <xdr:cNvSpPr/>
      </xdr:nvSpPr>
      <xdr:spPr>
        <a:xfrm>
          <a:off x="7886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1" name="正方形/長方形 290">
          <a:extLst>
            <a:ext uri="{FF2B5EF4-FFF2-40B4-BE49-F238E27FC236}">
              <a16:creationId xmlns:a16="http://schemas.microsoft.com/office/drawing/2014/main" id="{91AC85E8-15DE-4A22-ACC0-1CAAF0186B45}"/>
            </a:ext>
          </a:extLst>
        </xdr:cNvPr>
        <xdr:cNvSpPr/>
      </xdr:nvSpPr>
      <xdr:spPr>
        <a:xfrm>
          <a:off x="7886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a:extLst>
            <a:ext uri="{FF2B5EF4-FFF2-40B4-BE49-F238E27FC236}">
              <a16:creationId xmlns:a16="http://schemas.microsoft.com/office/drawing/2014/main" id="{F0319390-0E86-474D-B113-C4BC4DB2EA29}"/>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a:extLst>
            <a:ext uri="{FF2B5EF4-FFF2-40B4-BE49-F238E27FC236}">
              <a16:creationId xmlns:a16="http://schemas.microsoft.com/office/drawing/2014/main" id="{460B76DC-4163-4D7A-B166-C088910A0889}"/>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a:extLst>
            <a:ext uri="{FF2B5EF4-FFF2-40B4-BE49-F238E27FC236}">
              <a16:creationId xmlns:a16="http://schemas.microsoft.com/office/drawing/2014/main" id="{A1C06CCE-59C9-4867-BEDA-8CF53A00447A}"/>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95" name="テキスト ボックス 294">
          <a:extLst>
            <a:ext uri="{FF2B5EF4-FFF2-40B4-BE49-F238E27FC236}">
              <a16:creationId xmlns:a16="http://schemas.microsoft.com/office/drawing/2014/main" id="{3083A301-3778-4CB6-A7D3-B6E960215742}"/>
            </a:ext>
          </a:extLst>
        </xdr:cNvPr>
        <xdr:cNvSpPr txBox="1"/>
      </xdr:nvSpPr>
      <xdr:spPr>
        <a:xfrm>
          <a:off x="5527221"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96" name="直線コネクタ 295">
          <a:extLst>
            <a:ext uri="{FF2B5EF4-FFF2-40B4-BE49-F238E27FC236}">
              <a16:creationId xmlns:a16="http://schemas.microsoft.com/office/drawing/2014/main" id="{7CAFBCCB-484B-4FD5-864E-8277ADB03F72}"/>
            </a:ext>
          </a:extLst>
        </xdr:cNvPr>
        <xdr:cNvCxnSpPr/>
      </xdr:nvCxnSpPr>
      <xdr:spPr>
        <a:xfrm>
          <a:off x="5953125" y="140493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7" name="テキスト ボックス 296">
          <a:extLst>
            <a:ext uri="{FF2B5EF4-FFF2-40B4-BE49-F238E27FC236}">
              <a16:creationId xmlns:a16="http://schemas.microsoft.com/office/drawing/2014/main" id="{22252986-47B2-4195-8E51-715694763834}"/>
            </a:ext>
          </a:extLst>
        </xdr:cNvPr>
        <xdr:cNvSpPr txBox="1"/>
      </xdr:nvSpPr>
      <xdr:spPr>
        <a:xfrm>
          <a:off x="5527221"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8" name="直線コネクタ 297">
          <a:extLst>
            <a:ext uri="{FF2B5EF4-FFF2-40B4-BE49-F238E27FC236}">
              <a16:creationId xmlns:a16="http://schemas.microsoft.com/office/drawing/2014/main" id="{D80638C4-AA92-4E05-BF02-848521CC4C08}"/>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9" name="テキスト ボックス 298">
          <a:extLst>
            <a:ext uri="{FF2B5EF4-FFF2-40B4-BE49-F238E27FC236}">
              <a16:creationId xmlns:a16="http://schemas.microsoft.com/office/drawing/2014/main" id="{91C4C8C0-1805-4727-BFFF-955C6699F0D9}"/>
            </a:ext>
          </a:extLst>
        </xdr:cNvPr>
        <xdr:cNvSpPr txBox="1"/>
      </xdr:nvSpPr>
      <xdr:spPr>
        <a:xfrm>
          <a:off x="5527221"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0" name="直線コネクタ 299">
          <a:extLst>
            <a:ext uri="{FF2B5EF4-FFF2-40B4-BE49-F238E27FC236}">
              <a16:creationId xmlns:a16="http://schemas.microsoft.com/office/drawing/2014/main" id="{A371AF2A-928D-41DB-9DF2-E0A2FE5BD5EB}"/>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1" name="テキスト ボックス 300">
          <a:extLst>
            <a:ext uri="{FF2B5EF4-FFF2-40B4-BE49-F238E27FC236}">
              <a16:creationId xmlns:a16="http://schemas.microsoft.com/office/drawing/2014/main" id="{8A1146E1-4270-458B-ABDB-DEE25C42DD05}"/>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2" name="直線コネクタ 301">
          <a:extLst>
            <a:ext uri="{FF2B5EF4-FFF2-40B4-BE49-F238E27FC236}">
              <a16:creationId xmlns:a16="http://schemas.microsoft.com/office/drawing/2014/main" id="{F097AEBC-3703-4A1A-AECA-16411EFE8AB8}"/>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3" name="テキスト ボックス 302">
          <a:extLst>
            <a:ext uri="{FF2B5EF4-FFF2-40B4-BE49-F238E27FC236}">
              <a16:creationId xmlns:a16="http://schemas.microsoft.com/office/drawing/2014/main" id="{05CDB850-E60B-4AB5-8387-3CD87847DEBA}"/>
            </a:ext>
          </a:extLst>
        </xdr:cNvPr>
        <xdr:cNvSpPr txBox="1"/>
      </xdr:nvSpPr>
      <xdr:spPr>
        <a:xfrm>
          <a:off x="5527221"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4" name="直線コネクタ 303">
          <a:extLst>
            <a:ext uri="{FF2B5EF4-FFF2-40B4-BE49-F238E27FC236}">
              <a16:creationId xmlns:a16="http://schemas.microsoft.com/office/drawing/2014/main" id="{E67ECDF8-B80E-431A-B000-14D45B4AEE85}"/>
            </a:ext>
          </a:extLst>
        </xdr:cNvPr>
        <xdr:cNvCxnSpPr/>
      </xdr:nvCxnSpPr>
      <xdr:spPr>
        <a:xfrm>
          <a:off x="5953125" y="12611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5" name="テキスト ボックス 304">
          <a:extLst>
            <a:ext uri="{FF2B5EF4-FFF2-40B4-BE49-F238E27FC236}">
              <a16:creationId xmlns:a16="http://schemas.microsoft.com/office/drawing/2014/main" id="{B6823E4C-4D49-4FD1-9F27-526AD53AF8B9}"/>
            </a:ext>
          </a:extLst>
        </xdr:cNvPr>
        <xdr:cNvSpPr txBox="1"/>
      </xdr:nvSpPr>
      <xdr:spPr>
        <a:xfrm>
          <a:off x="5527221"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6" name="直線コネクタ 305">
          <a:extLst>
            <a:ext uri="{FF2B5EF4-FFF2-40B4-BE49-F238E27FC236}">
              <a16:creationId xmlns:a16="http://schemas.microsoft.com/office/drawing/2014/main" id="{8F86D210-F8A1-4D5F-BF5E-0CABBAE8FC77}"/>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7" name="テキスト ボックス 306">
          <a:extLst>
            <a:ext uri="{FF2B5EF4-FFF2-40B4-BE49-F238E27FC236}">
              <a16:creationId xmlns:a16="http://schemas.microsoft.com/office/drawing/2014/main" id="{5F29C974-0B7D-4B03-9711-60168F7EAD00}"/>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8" name="【公営住宅】&#10;一人当たり面積グラフ枠">
          <a:extLst>
            <a:ext uri="{FF2B5EF4-FFF2-40B4-BE49-F238E27FC236}">
              <a16:creationId xmlns:a16="http://schemas.microsoft.com/office/drawing/2014/main" id="{DA9427E7-EC96-4039-A7B7-99AC9525F80E}"/>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11430</xdr:rowOff>
    </xdr:from>
    <xdr:to>
      <xdr:col>54</xdr:col>
      <xdr:colOff>189865</xdr:colOff>
      <xdr:row>86</xdr:row>
      <xdr:rowOff>123825</xdr:rowOff>
    </xdr:to>
    <xdr:cxnSp macro="">
      <xdr:nvCxnSpPr>
        <xdr:cNvPr id="309" name="直線コネクタ 308">
          <a:extLst>
            <a:ext uri="{FF2B5EF4-FFF2-40B4-BE49-F238E27FC236}">
              <a16:creationId xmlns:a16="http://schemas.microsoft.com/office/drawing/2014/main" id="{962D0F42-2330-438A-AAB1-60DFF962BC76}"/>
            </a:ext>
          </a:extLst>
        </xdr:cNvPr>
        <xdr:cNvCxnSpPr/>
      </xdr:nvCxnSpPr>
      <xdr:spPr>
        <a:xfrm flipV="1">
          <a:off x="9427845" y="12809855"/>
          <a:ext cx="127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127652</xdr:rowOff>
    </xdr:from>
    <xdr:ext cx="469744" cy="259045"/>
    <xdr:sp macro="" textlink="">
      <xdr:nvSpPr>
        <xdr:cNvPr id="310" name="【公営住宅】&#10;一人当たり面積最小値テキスト">
          <a:extLst>
            <a:ext uri="{FF2B5EF4-FFF2-40B4-BE49-F238E27FC236}">
              <a16:creationId xmlns:a16="http://schemas.microsoft.com/office/drawing/2014/main" id="{E2B8255C-53F4-4A7B-860E-A236B0047CC7}"/>
            </a:ext>
          </a:extLst>
        </xdr:cNvPr>
        <xdr:cNvSpPr txBox="1"/>
      </xdr:nvSpPr>
      <xdr:spPr>
        <a:xfrm>
          <a:off x="9477375" y="1405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123825</xdr:rowOff>
    </xdr:from>
    <xdr:to>
      <xdr:col>55</xdr:col>
      <xdr:colOff>88900</xdr:colOff>
      <xdr:row>86</xdr:row>
      <xdr:rowOff>123825</xdr:rowOff>
    </xdr:to>
    <xdr:cxnSp macro="">
      <xdr:nvCxnSpPr>
        <xdr:cNvPr id="311" name="直線コネクタ 310">
          <a:extLst>
            <a:ext uri="{FF2B5EF4-FFF2-40B4-BE49-F238E27FC236}">
              <a16:creationId xmlns:a16="http://schemas.microsoft.com/office/drawing/2014/main" id="{D2A9BE5D-4C6C-4D4A-B11A-4D574D628AD8}"/>
            </a:ext>
          </a:extLst>
        </xdr:cNvPr>
        <xdr:cNvCxnSpPr/>
      </xdr:nvCxnSpPr>
      <xdr:spPr>
        <a:xfrm>
          <a:off x="9363075" y="140557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129557</xdr:rowOff>
    </xdr:from>
    <xdr:ext cx="469744" cy="259045"/>
    <xdr:sp macro="" textlink="">
      <xdr:nvSpPr>
        <xdr:cNvPr id="312" name="【公営住宅】&#10;一人当たり面積最大値テキスト">
          <a:extLst>
            <a:ext uri="{FF2B5EF4-FFF2-40B4-BE49-F238E27FC236}">
              <a16:creationId xmlns:a16="http://schemas.microsoft.com/office/drawing/2014/main" id="{09C9D9FD-05D7-4DBF-9603-A7D2B3BC27D8}"/>
            </a:ext>
          </a:extLst>
        </xdr:cNvPr>
        <xdr:cNvSpPr txBox="1"/>
      </xdr:nvSpPr>
      <xdr:spPr>
        <a:xfrm>
          <a:off x="9477375" y="1260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11430</xdr:rowOff>
    </xdr:from>
    <xdr:to>
      <xdr:col>55</xdr:col>
      <xdr:colOff>88900</xdr:colOff>
      <xdr:row>79</xdr:row>
      <xdr:rowOff>11430</xdr:rowOff>
    </xdr:to>
    <xdr:cxnSp macro="">
      <xdr:nvCxnSpPr>
        <xdr:cNvPr id="313" name="直線コネクタ 312">
          <a:extLst>
            <a:ext uri="{FF2B5EF4-FFF2-40B4-BE49-F238E27FC236}">
              <a16:creationId xmlns:a16="http://schemas.microsoft.com/office/drawing/2014/main" id="{344DE50D-9AAC-4C38-BC41-53EACB22390E}"/>
            </a:ext>
          </a:extLst>
        </xdr:cNvPr>
        <xdr:cNvCxnSpPr/>
      </xdr:nvCxnSpPr>
      <xdr:spPr>
        <a:xfrm>
          <a:off x="9363075" y="128098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652</xdr:rowOff>
    </xdr:from>
    <xdr:ext cx="469744" cy="259045"/>
    <xdr:sp macro="" textlink="">
      <xdr:nvSpPr>
        <xdr:cNvPr id="314" name="【公営住宅】&#10;一人当たり面積平均値テキスト">
          <a:extLst>
            <a:ext uri="{FF2B5EF4-FFF2-40B4-BE49-F238E27FC236}">
              <a16:creationId xmlns:a16="http://schemas.microsoft.com/office/drawing/2014/main" id="{C546CDC9-FE42-4F19-9C22-513A75626520}"/>
            </a:ext>
          </a:extLst>
        </xdr:cNvPr>
        <xdr:cNvSpPr txBox="1"/>
      </xdr:nvSpPr>
      <xdr:spPr>
        <a:xfrm>
          <a:off x="9477375" y="13288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149225</xdr:rowOff>
    </xdr:from>
    <xdr:to>
      <xdr:col>55</xdr:col>
      <xdr:colOff>50800</xdr:colOff>
      <xdr:row>83</xdr:row>
      <xdr:rowOff>79375</xdr:rowOff>
    </xdr:to>
    <xdr:sp macro="" textlink="">
      <xdr:nvSpPr>
        <xdr:cNvPr id="315" name="フローチャート: 判断 314">
          <a:extLst>
            <a:ext uri="{FF2B5EF4-FFF2-40B4-BE49-F238E27FC236}">
              <a16:creationId xmlns:a16="http://schemas.microsoft.com/office/drawing/2014/main" id="{E2EADCEF-B504-4E8B-B9B8-5A0D1874FAA1}"/>
            </a:ext>
          </a:extLst>
        </xdr:cNvPr>
        <xdr:cNvSpPr/>
      </xdr:nvSpPr>
      <xdr:spPr>
        <a:xfrm>
          <a:off x="9401175" y="134366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166370</xdr:rowOff>
    </xdr:from>
    <xdr:to>
      <xdr:col>50</xdr:col>
      <xdr:colOff>165100</xdr:colOff>
      <xdr:row>83</xdr:row>
      <xdr:rowOff>96520</xdr:rowOff>
    </xdr:to>
    <xdr:sp macro="" textlink="">
      <xdr:nvSpPr>
        <xdr:cNvPr id="316" name="フローチャート: 判断 315">
          <a:extLst>
            <a:ext uri="{FF2B5EF4-FFF2-40B4-BE49-F238E27FC236}">
              <a16:creationId xmlns:a16="http://schemas.microsoft.com/office/drawing/2014/main" id="{9443D2D6-0924-4B47-BB12-42BD05F12C20}"/>
            </a:ext>
          </a:extLst>
        </xdr:cNvPr>
        <xdr:cNvSpPr/>
      </xdr:nvSpPr>
      <xdr:spPr>
        <a:xfrm>
          <a:off x="8639175" y="134505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17" name="フローチャート: 判断 316">
          <a:extLst>
            <a:ext uri="{FF2B5EF4-FFF2-40B4-BE49-F238E27FC236}">
              <a16:creationId xmlns:a16="http://schemas.microsoft.com/office/drawing/2014/main" id="{7B3D379D-D7FF-45C7-8690-87F5795B934A}"/>
            </a:ext>
          </a:extLst>
        </xdr:cNvPr>
        <xdr:cNvSpPr/>
      </xdr:nvSpPr>
      <xdr:spPr>
        <a:xfrm>
          <a:off x="7839075" y="134600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xdr:rowOff>
    </xdr:from>
    <xdr:to>
      <xdr:col>41</xdr:col>
      <xdr:colOff>101600</xdr:colOff>
      <xdr:row>83</xdr:row>
      <xdr:rowOff>106045</xdr:rowOff>
    </xdr:to>
    <xdr:sp macro="" textlink="">
      <xdr:nvSpPr>
        <xdr:cNvPr id="318" name="フローチャート: 判断 317">
          <a:extLst>
            <a:ext uri="{FF2B5EF4-FFF2-40B4-BE49-F238E27FC236}">
              <a16:creationId xmlns:a16="http://schemas.microsoft.com/office/drawing/2014/main" id="{4D4DEB31-FE04-461F-BA97-B7694B8E6A64}"/>
            </a:ext>
          </a:extLst>
        </xdr:cNvPr>
        <xdr:cNvSpPr/>
      </xdr:nvSpPr>
      <xdr:spPr>
        <a:xfrm>
          <a:off x="7029450" y="134569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8A08CFFE-9399-44B6-8CB8-DFF000EB48B1}"/>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A3CFD0C5-5787-4A17-85D7-CFA813F0BD97}"/>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5EDB3B72-67D8-4526-BE33-7FBDDAE04D90}"/>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5FD29DCD-CEE7-4E16-B761-9FF9DB020EE3}"/>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AB446AF2-42DF-4DEC-9363-2D09D246C900}"/>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73025</xdr:rowOff>
    </xdr:from>
    <xdr:to>
      <xdr:col>55</xdr:col>
      <xdr:colOff>50800</xdr:colOff>
      <xdr:row>87</xdr:row>
      <xdr:rowOff>3175</xdr:rowOff>
    </xdr:to>
    <xdr:sp macro="" textlink="">
      <xdr:nvSpPr>
        <xdr:cNvPr id="324" name="楕円 323">
          <a:extLst>
            <a:ext uri="{FF2B5EF4-FFF2-40B4-BE49-F238E27FC236}">
              <a16:creationId xmlns:a16="http://schemas.microsoft.com/office/drawing/2014/main" id="{42FC1CFD-9756-4058-A894-65E05DBEF1F4}"/>
            </a:ext>
          </a:extLst>
        </xdr:cNvPr>
        <xdr:cNvSpPr/>
      </xdr:nvSpPr>
      <xdr:spPr>
        <a:xfrm>
          <a:off x="9401175" y="140081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159402</xdr:rowOff>
    </xdr:from>
    <xdr:ext cx="469744" cy="259045"/>
    <xdr:sp macro="" textlink="">
      <xdr:nvSpPr>
        <xdr:cNvPr id="325" name="【公営住宅】&#10;一人当たり面積該当値テキスト">
          <a:extLst>
            <a:ext uri="{FF2B5EF4-FFF2-40B4-BE49-F238E27FC236}">
              <a16:creationId xmlns:a16="http://schemas.microsoft.com/office/drawing/2014/main" id="{9B746016-B536-4281-90C2-7D19A2962D47}"/>
            </a:ext>
          </a:extLst>
        </xdr:cNvPr>
        <xdr:cNvSpPr txBox="1"/>
      </xdr:nvSpPr>
      <xdr:spPr>
        <a:xfrm>
          <a:off x="9477375"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78739</xdr:rowOff>
    </xdr:from>
    <xdr:to>
      <xdr:col>50</xdr:col>
      <xdr:colOff>165100</xdr:colOff>
      <xdr:row>87</xdr:row>
      <xdr:rowOff>8889</xdr:rowOff>
    </xdr:to>
    <xdr:sp macro="" textlink="">
      <xdr:nvSpPr>
        <xdr:cNvPr id="326" name="楕円 325">
          <a:extLst>
            <a:ext uri="{FF2B5EF4-FFF2-40B4-BE49-F238E27FC236}">
              <a16:creationId xmlns:a16="http://schemas.microsoft.com/office/drawing/2014/main" id="{6FC8FA9C-6FD1-4F11-B9A0-94269A9D3571}"/>
            </a:ext>
          </a:extLst>
        </xdr:cNvPr>
        <xdr:cNvSpPr/>
      </xdr:nvSpPr>
      <xdr:spPr>
        <a:xfrm>
          <a:off x="8639175" y="140138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123825</xdr:rowOff>
    </xdr:from>
    <xdr:to>
      <xdr:col>55</xdr:col>
      <xdr:colOff>0</xdr:colOff>
      <xdr:row>86</xdr:row>
      <xdr:rowOff>129539</xdr:rowOff>
    </xdr:to>
    <xdr:cxnSp macro="">
      <xdr:nvCxnSpPr>
        <xdr:cNvPr id="327" name="直線コネクタ 326">
          <a:extLst>
            <a:ext uri="{FF2B5EF4-FFF2-40B4-BE49-F238E27FC236}">
              <a16:creationId xmlns:a16="http://schemas.microsoft.com/office/drawing/2014/main" id="{B2952748-EF72-4456-8B5C-D37396C0C6AD}"/>
            </a:ext>
          </a:extLst>
        </xdr:cNvPr>
        <xdr:cNvCxnSpPr/>
      </xdr:nvCxnSpPr>
      <xdr:spPr>
        <a:xfrm flipV="1">
          <a:off x="8686800" y="14055725"/>
          <a:ext cx="7429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84455</xdr:rowOff>
    </xdr:from>
    <xdr:to>
      <xdr:col>46</xdr:col>
      <xdr:colOff>38100</xdr:colOff>
      <xdr:row>87</xdr:row>
      <xdr:rowOff>14605</xdr:rowOff>
    </xdr:to>
    <xdr:sp macro="" textlink="">
      <xdr:nvSpPr>
        <xdr:cNvPr id="328" name="楕円 327">
          <a:extLst>
            <a:ext uri="{FF2B5EF4-FFF2-40B4-BE49-F238E27FC236}">
              <a16:creationId xmlns:a16="http://schemas.microsoft.com/office/drawing/2014/main" id="{457AC1F6-639F-4E18-A38B-E2B0415B858A}"/>
            </a:ext>
          </a:extLst>
        </xdr:cNvPr>
        <xdr:cNvSpPr/>
      </xdr:nvSpPr>
      <xdr:spPr>
        <a:xfrm>
          <a:off x="7839075" y="1402270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129539</xdr:rowOff>
    </xdr:from>
    <xdr:to>
      <xdr:col>50</xdr:col>
      <xdr:colOff>114300</xdr:colOff>
      <xdr:row>86</xdr:row>
      <xdr:rowOff>135255</xdr:rowOff>
    </xdr:to>
    <xdr:cxnSp macro="">
      <xdr:nvCxnSpPr>
        <xdr:cNvPr id="329" name="直線コネクタ 328">
          <a:extLst>
            <a:ext uri="{FF2B5EF4-FFF2-40B4-BE49-F238E27FC236}">
              <a16:creationId xmlns:a16="http://schemas.microsoft.com/office/drawing/2014/main" id="{E731605D-9EBB-4D5A-8394-904E99F25DF1}"/>
            </a:ext>
          </a:extLst>
        </xdr:cNvPr>
        <xdr:cNvCxnSpPr/>
      </xdr:nvCxnSpPr>
      <xdr:spPr>
        <a:xfrm flipV="1">
          <a:off x="7886700" y="14061439"/>
          <a:ext cx="8001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88264</xdr:rowOff>
    </xdr:from>
    <xdr:to>
      <xdr:col>41</xdr:col>
      <xdr:colOff>101600</xdr:colOff>
      <xdr:row>87</xdr:row>
      <xdr:rowOff>18414</xdr:rowOff>
    </xdr:to>
    <xdr:sp macro="" textlink="">
      <xdr:nvSpPr>
        <xdr:cNvPr id="330" name="楕円 329">
          <a:extLst>
            <a:ext uri="{FF2B5EF4-FFF2-40B4-BE49-F238E27FC236}">
              <a16:creationId xmlns:a16="http://schemas.microsoft.com/office/drawing/2014/main" id="{8D0F62BB-F10B-4931-B90B-8494A3222CF3}"/>
            </a:ext>
          </a:extLst>
        </xdr:cNvPr>
        <xdr:cNvSpPr/>
      </xdr:nvSpPr>
      <xdr:spPr>
        <a:xfrm>
          <a:off x="7029450" y="140201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135255</xdr:rowOff>
    </xdr:from>
    <xdr:to>
      <xdr:col>45</xdr:col>
      <xdr:colOff>177800</xdr:colOff>
      <xdr:row>86</xdr:row>
      <xdr:rowOff>139064</xdr:rowOff>
    </xdr:to>
    <xdr:cxnSp macro="">
      <xdr:nvCxnSpPr>
        <xdr:cNvPr id="331" name="直線コネクタ 330">
          <a:extLst>
            <a:ext uri="{FF2B5EF4-FFF2-40B4-BE49-F238E27FC236}">
              <a16:creationId xmlns:a16="http://schemas.microsoft.com/office/drawing/2014/main" id="{CF568846-E5FB-4838-ADBA-4D0492DD017F}"/>
            </a:ext>
          </a:extLst>
        </xdr:cNvPr>
        <xdr:cNvCxnSpPr/>
      </xdr:nvCxnSpPr>
      <xdr:spPr>
        <a:xfrm flipV="1">
          <a:off x="7077075" y="14070330"/>
          <a:ext cx="809625"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113047</xdr:rowOff>
    </xdr:from>
    <xdr:ext cx="469744" cy="259045"/>
    <xdr:sp macro="" textlink="">
      <xdr:nvSpPr>
        <xdr:cNvPr id="332" name="n_1aveValue【公営住宅】&#10;一人当たり面積">
          <a:extLst>
            <a:ext uri="{FF2B5EF4-FFF2-40B4-BE49-F238E27FC236}">
              <a16:creationId xmlns:a16="http://schemas.microsoft.com/office/drawing/2014/main" id="{8B50D25F-D9A9-4079-98DF-77015989D89A}"/>
            </a:ext>
          </a:extLst>
        </xdr:cNvPr>
        <xdr:cNvSpPr txBox="1"/>
      </xdr:nvSpPr>
      <xdr:spPr>
        <a:xfrm>
          <a:off x="8458277"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33" name="n_2aveValue【公営住宅】&#10;一人当たり面積">
          <a:extLst>
            <a:ext uri="{FF2B5EF4-FFF2-40B4-BE49-F238E27FC236}">
              <a16:creationId xmlns:a16="http://schemas.microsoft.com/office/drawing/2014/main" id="{9497DAEF-9C68-4992-9CC7-2E4FFC7065F3}"/>
            </a:ext>
          </a:extLst>
        </xdr:cNvPr>
        <xdr:cNvSpPr txBox="1"/>
      </xdr:nvSpPr>
      <xdr:spPr>
        <a:xfrm>
          <a:off x="7677227" y="1325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122572</xdr:rowOff>
    </xdr:from>
    <xdr:ext cx="469744" cy="259045"/>
    <xdr:sp macro="" textlink="">
      <xdr:nvSpPr>
        <xdr:cNvPr id="334" name="n_3aveValue【公営住宅】&#10;一人当たり面積">
          <a:extLst>
            <a:ext uri="{FF2B5EF4-FFF2-40B4-BE49-F238E27FC236}">
              <a16:creationId xmlns:a16="http://schemas.microsoft.com/office/drawing/2014/main" id="{CF0320A3-79F9-4EDB-B58C-D082368F0C61}"/>
            </a:ext>
          </a:extLst>
        </xdr:cNvPr>
        <xdr:cNvSpPr txBox="1"/>
      </xdr:nvSpPr>
      <xdr:spPr>
        <a:xfrm>
          <a:off x="6867602" y="1325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16</xdr:rowOff>
    </xdr:from>
    <xdr:ext cx="469744" cy="259045"/>
    <xdr:sp macro="" textlink="">
      <xdr:nvSpPr>
        <xdr:cNvPr id="335" name="n_1mainValue【公営住宅】&#10;一人当たり面積">
          <a:extLst>
            <a:ext uri="{FF2B5EF4-FFF2-40B4-BE49-F238E27FC236}">
              <a16:creationId xmlns:a16="http://schemas.microsoft.com/office/drawing/2014/main" id="{706E5FFD-776D-4A02-8C17-9C6C47768099}"/>
            </a:ext>
          </a:extLst>
        </xdr:cNvPr>
        <xdr:cNvSpPr txBox="1"/>
      </xdr:nvSpPr>
      <xdr:spPr>
        <a:xfrm>
          <a:off x="8458277" y="1409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5732</xdr:rowOff>
    </xdr:from>
    <xdr:ext cx="469744" cy="259045"/>
    <xdr:sp macro="" textlink="">
      <xdr:nvSpPr>
        <xdr:cNvPr id="336" name="n_2mainValue【公営住宅】&#10;一人当たり面積">
          <a:extLst>
            <a:ext uri="{FF2B5EF4-FFF2-40B4-BE49-F238E27FC236}">
              <a16:creationId xmlns:a16="http://schemas.microsoft.com/office/drawing/2014/main" id="{3C2CA8E8-29F2-468A-B075-1CFE01FD594D}"/>
            </a:ext>
          </a:extLst>
        </xdr:cNvPr>
        <xdr:cNvSpPr txBox="1"/>
      </xdr:nvSpPr>
      <xdr:spPr>
        <a:xfrm>
          <a:off x="7677227" y="1410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9541</xdr:rowOff>
    </xdr:from>
    <xdr:ext cx="469744" cy="259045"/>
    <xdr:sp macro="" textlink="">
      <xdr:nvSpPr>
        <xdr:cNvPr id="337" name="n_3mainValue【公営住宅】&#10;一人当たり面積">
          <a:extLst>
            <a:ext uri="{FF2B5EF4-FFF2-40B4-BE49-F238E27FC236}">
              <a16:creationId xmlns:a16="http://schemas.microsoft.com/office/drawing/2014/main" id="{53D98A43-40A8-4471-B1EF-F4B81A000D0C}"/>
            </a:ext>
          </a:extLst>
        </xdr:cNvPr>
        <xdr:cNvSpPr txBox="1"/>
      </xdr:nvSpPr>
      <xdr:spPr>
        <a:xfrm>
          <a:off x="6867602"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8" name="正方形/長方形 337">
          <a:extLst>
            <a:ext uri="{FF2B5EF4-FFF2-40B4-BE49-F238E27FC236}">
              <a16:creationId xmlns:a16="http://schemas.microsoft.com/office/drawing/2014/main" id="{4D6E6B65-0BB7-4EC7-8A0B-2967525B843D}"/>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39" name="正方形/長方形 338">
          <a:extLst>
            <a:ext uri="{FF2B5EF4-FFF2-40B4-BE49-F238E27FC236}">
              <a16:creationId xmlns:a16="http://schemas.microsoft.com/office/drawing/2014/main" id="{71C074C4-3893-475A-A48D-A016A3165A9A}"/>
            </a:ext>
          </a:extLst>
        </xdr:cNvPr>
        <xdr:cNvSpPr/>
      </xdr:nvSpPr>
      <xdr:spPr>
        <a:xfrm>
          <a:off x="1152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40" name="正方形/長方形 339">
          <a:extLst>
            <a:ext uri="{FF2B5EF4-FFF2-40B4-BE49-F238E27FC236}">
              <a16:creationId xmlns:a16="http://schemas.microsoft.com/office/drawing/2014/main" id="{77FA508D-A20C-4DDA-B612-94C3A2850CE6}"/>
            </a:ext>
          </a:extLst>
        </xdr:cNvPr>
        <xdr:cNvSpPr/>
      </xdr:nvSpPr>
      <xdr:spPr>
        <a:xfrm>
          <a:off x="1152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41" name="正方形/長方形 340">
          <a:extLst>
            <a:ext uri="{FF2B5EF4-FFF2-40B4-BE49-F238E27FC236}">
              <a16:creationId xmlns:a16="http://schemas.microsoft.com/office/drawing/2014/main" id="{D1A35A68-6246-4182-90B1-1348126FD852}"/>
            </a:ext>
          </a:extLst>
        </xdr:cNvPr>
        <xdr:cNvSpPr/>
      </xdr:nvSpPr>
      <xdr:spPr>
        <a:xfrm>
          <a:off x="2638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42" name="正方形/長方形 341">
          <a:extLst>
            <a:ext uri="{FF2B5EF4-FFF2-40B4-BE49-F238E27FC236}">
              <a16:creationId xmlns:a16="http://schemas.microsoft.com/office/drawing/2014/main" id="{277D553A-ACDC-482E-8423-FB5C50BD7C5C}"/>
            </a:ext>
          </a:extLst>
        </xdr:cNvPr>
        <xdr:cNvSpPr/>
      </xdr:nvSpPr>
      <xdr:spPr>
        <a:xfrm>
          <a:off x="2638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正方形/長方形 342">
          <a:extLst>
            <a:ext uri="{FF2B5EF4-FFF2-40B4-BE49-F238E27FC236}">
              <a16:creationId xmlns:a16="http://schemas.microsoft.com/office/drawing/2014/main" id="{F69B9796-8824-4341-B2B5-D779BA909BA5}"/>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4" name="テキスト ボックス 343">
          <a:extLst>
            <a:ext uri="{FF2B5EF4-FFF2-40B4-BE49-F238E27FC236}">
              <a16:creationId xmlns:a16="http://schemas.microsoft.com/office/drawing/2014/main" id="{84B5F1DA-C8EC-4552-9CE4-4F6B29A14394}"/>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5" name="直線コネクタ 344">
          <a:extLst>
            <a:ext uri="{FF2B5EF4-FFF2-40B4-BE49-F238E27FC236}">
              <a16:creationId xmlns:a16="http://schemas.microsoft.com/office/drawing/2014/main" id="{583E5477-FB26-4FFB-806C-45294E7DC6F9}"/>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46" name="テキスト ボックス 345">
          <a:extLst>
            <a:ext uri="{FF2B5EF4-FFF2-40B4-BE49-F238E27FC236}">
              <a16:creationId xmlns:a16="http://schemas.microsoft.com/office/drawing/2014/main" id="{34153B29-D752-47C1-92BB-9583F8E50372}"/>
            </a:ext>
          </a:extLst>
        </xdr:cNvPr>
        <xdr:cNvSpPr txBox="1"/>
      </xdr:nvSpPr>
      <xdr:spPr>
        <a:xfrm>
          <a:off x="339891" y="18047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7" name="直線コネクタ 346">
          <a:extLst>
            <a:ext uri="{FF2B5EF4-FFF2-40B4-BE49-F238E27FC236}">
              <a16:creationId xmlns:a16="http://schemas.microsoft.com/office/drawing/2014/main" id="{ED95AB6E-D6C5-4A80-8529-EB74D5BA2B0A}"/>
            </a:ext>
          </a:extLst>
        </xdr:cNvPr>
        <xdr:cNvCxnSpPr/>
      </xdr:nvCxnSpPr>
      <xdr:spPr>
        <a:xfrm>
          <a:off x="6858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48" name="テキスト ボックス 347">
          <a:extLst>
            <a:ext uri="{FF2B5EF4-FFF2-40B4-BE49-F238E27FC236}">
              <a16:creationId xmlns:a16="http://schemas.microsoft.com/office/drawing/2014/main" id="{D563758D-F6C7-488C-A829-32B46D2D7F33}"/>
            </a:ext>
          </a:extLst>
        </xdr:cNvPr>
        <xdr:cNvSpPr txBox="1"/>
      </xdr:nvSpPr>
      <xdr:spPr>
        <a:xfrm>
          <a:off x="339891" y="177271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9" name="直線コネクタ 348">
          <a:extLst>
            <a:ext uri="{FF2B5EF4-FFF2-40B4-BE49-F238E27FC236}">
              <a16:creationId xmlns:a16="http://schemas.microsoft.com/office/drawing/2014/main" id="{5D225C47-463B-4BE3-9B2A-171EA97D946D}"/>
            </a:ext>
          </a:extLst>
        </xdr:cNvPr>
        <xdr:cNvCxnSpPr/>
      </xdr:nvCxnSpPr>
      <xdr:spPr>
        <a:xfrm>
          <a:off x="6858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0" name="テキスト ボックス 349">
          <a:extLst>
            <a:ext uri="{FF2B5EF4-FFF2-40B4-BE49-F238E27FC236}">
              <a16:creationId xmlns:a16="http://schemas.microsoft.com/office/drawing/2014/main" id="{BFE5679F-AD15-400E-B2D7-1E88891D5874}"/>
            </a:ext>
          </a:extLst>
        </xdr:cNvPr>
        <xdr:cNvSpPr txBox="1"/>
      </xdr:nvSpPr>
      <xdr:spPr>
        <a:xfrm>
          <a:off x="339891"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1" name="直線コネクタ 350">
          <a:extLst>
            <a:ext uri="{FF2B5EF4-FFF2-40B4-BE49-F238E27FC236}">
              <a16:creationId xmlns:a16="http://schemas.microsoft.com/office/drawing/2014/main" id="{C27390D9-E06A-4212-B49A-7FBB61AC2679}"/>
            </a:ext>
          </a:extLst>
        </xdr:cNvPr>
        <xdr:cNvCxnSpPr/>
      </xdr:nvCxnSpPr>
      <xdr:spPr>
        <a:xfrm>
          <a:off x="6858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2" name="テキスト ボックス 351">
          <a:extLst>
            <a:ext uri="{FF2B5EF4-FFF2-40B4-BE49-F238E27FC236}">
              <a16:creationId xmlns:a16="http://schemas.microsoft.com/office/drawing/2014/main" id="{35E7DF43-88A6-43B3-A698-83E6B3F6C78D}"/>
            </a:ext>
          </a:extLst>
        </xdr:cNvPr>
        <xdr:cNvSpPr txBox="1"/>
      </xdr:nvSpPr>
      <xdr:spPr>
        <a:xfrm>
          <a:off x="339891"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3" name="直線コネクタ 352">
          <a:extLst>
            <a:ext uri="{FF2B5EF4-FFF2-40B4-BE49-F238E27FC236}">
              <a16:creationId xmlns:a16="http://schemas.microsoft.com/office/drawing/2014/main" id="{2DE0DDA1-2539-4560-ADD1-992B4D0AE197}"/>
            </a:ext>
          </a:extLst>
        </xdr:cNvPr>
        <xdr:cNvCxnSpPr/>
      </xdr:nvCxnSpPr>
      <xdr:spPr>
        <a:xfrm>
          <a:off x="6858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4" name="テキスト ボックス 353">
          <a:extLst>
            <a:ext uri="{FF2B5EF4-FFF2-40B4-BE49-F238E27FC236}">
              <a16:creationId xmlns:a16="http://schemas.microsoft.com/office/drawing/2014/main" id="{18BCCDFF-C904-480F-95CC-0959ECD8B5AC}"/>
            </a:ext>
          </a:extLst>
        </xdr:cNvPr>
        <xdr:cNvSpPr txBox="1"/>
      </xdr:nvSpPr>
      <xdr:spPr>
        <a:xfrm>
          <a:off x="339891"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5" name="直線コネクタ 354">
          <a:extLst>
            <a:ext uri="{FF2B5EF4-FFF2-40B4-BE49-F238E27FC236}">
              <a16:creationId xmlns:a16="http://schemas.microsoft.com/office/drawing/2014/main" id="{D930B29E-966B-4338-8BF1-D9A4D6D0EB93}"/>
            </a:ext>
          </a:extLst>
        </xdr:cNvPr>
        <xdr:cNvCxnSpPr/>
      </xdr:nvCxnSpPr>
      <xdr:spPr>
        <a:xfrm>
          <a:off x="6858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6" name="テキスト ボックス 355">
          <a:extLst>
            <a:ext uri="{FF2B5EF4-FFF2-40B4-BE49-F238E27FC236}">
              <a16:creationId xmlns:a16="http://schemas.microsoft.com/office/drawing/2014/main" id="{F33141A2-7622-4D80-9F0B-648F6D76018A}"/>
            </a:ext>
          </a:extLst>
        </xdr:cNvPr>
        <xdr:cNvSpPr txBox="1"/>
      </xdr:nvSpPr>
      <xdr:spPr>
        <a:xfrm>
          <a:off x="339891"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7" name="直線コネクタ 356">
          <a:extLst>
            <a:ext uri="{FF2B5EF4-FFF2-40B4-BE49-F238E27FC236}">
              <a16:creationId xmlns:a16="http://schemas.microsoft.com/office/drawing/2014/main" id="{5D251E38-70A2-4A31-A3B6-DE64C5DFC5B5}"/>
            </a:ext>
          </a:extLst>
        </xdr:cNvPr>
        <xdr:cNvCxnSpPr/>
      </xdr:nvCxnSpPr>
      <xdr:spPr>
        <a:xfrm>
          <a:off x="6858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58" name="テキスト ボックス 357">
          <a:extLst>
            <a:ext uri="{FF2B5EF4-FFF2-40B4-BE49-F238E27FC236}">
              <a16:creationId xmlns:a16="http://schemas.microsoft.com/office/drawing/2014/main" id="{9620B28E-2EE1-4AF4-80A5-24C618696CBD}"/>
            </a:ext>
          </a:extLst>
        </xdr:cNvPr>
        <xdr:cNvSpPr txBox="1"/>
      </xdr:nvSpPr>
      <xdr:spPr>
        <a:xfrm>
          <a:off x="339891" y="160879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9" name="直線コネクタ 358">
          <a:extLst>
            <a:ext uri="{FF2B5EF4-FFF2-40B4-BE49-F238E27FC236}">
              <a16:creationId xmlns:a16="http://schemas.microsoft.com/office/drawing/2014/main" id="{30FC39C3-BC72-46FD-A93A-CA9A777D5BAA}"/>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0" name="テキスト ボックス 359">
          <a:extLst>
            <a:ext uri="{FF2B5EF4-FFF2-40B4-BE49-F238E27FC236}">
              <a16:creationId xmlns:a16="http://schemas.microsoft.com/office/drawing/2014/main" id="{43B660BF-5605-4A22-8048-4BB09A2DAE8B}"/>
            </a:ext>
          </a:extLst>
        </xdr:cNvPr>
        <xdr:cNvSpPr txBox="1"/>
      </xdr:nvSpPr>
      <xdr:spPr>
        <a:xfrm>
          <a:off x="339891" y="15761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1" name="【港湾・漁港】&#10;有形固定資産減価償却率グラフ枠">
          <a:extLst>
            <a:ext uri="{FF2B5EF4-FFF2-40B4-BE49-F238E27FC236}">
              <a16:creationId xmlns:a16="http://schemas.microsoft.com/office/drawing/2014/main" id="{94B27142-D433-4939-AB32-94EDCC67A4E2}"/>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66402</xdr:rowOff>
    </xdr:from>
    <xdr:to>
      <xdr:col>24</xdr:col>
      <xdr:colOff>62865</xdr:colOff>
      <xdr:row>108</xdr:row>
      <xdr:rowOff>89263</xdr:rowOff>
    </xdr:to>
    <xdr:cxnSp macro="">
      <xdr:nvCxnSpPr>
        <xdr:cNvPr id="362" name="直線コネクタ 361">
          <a:extLst>
            <a:ext uri="{FF2B5EF4-FFF2-40B4-BE49-F238E27FC236}">
              <a16:creationId xmlns:a16="http://schemas.microsoft.com/office/drawing/2014/main" id="{1D1D09BE-657E-4315-8E5F-85C155061FE0}"/>
            </a:ext>
          </a:extLst>
        </xdr:cNvPr>
        <xdr:cNvCxnSpPr/>
      </xdr:nvCxnSpPr>
      <xdr:spPr>
        <a:xfrm flipV="1">
          <a:off x="4179570" y="16357327"/>
          <a:ext cx="1270" cy="1388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93090</xdr:rowOff>
    </xdr:from>
    <xdr:ext cx="405111" cy="259045"/>
    <xdr:sp macro="" textlink="">
      <xdr:nvSpPr>
        <xdr:cNvPr id="363" name="【港湾・漁港】&#10;有形固定資産減価償却率最小値テキスト">
          <a:extLst>
            <a:ext uri="{FF2B5EF4-FFF2-40B4-BE49-F238E27FC236}">
              <a16:creationId xmlns:a16="http://schemas.microsoft.com/office/drawing/2014/main" id="{3C26A5D2-EF78-4CCD-B88D-3E2E326812C9}"/>
            </a:ext>
          </a:extLst>
        </xdr:cNvPr>
        <xdr:cNvSpPr txBox="1"/>
      </xdr:nvSpPr>
      <xdr:spPr>
        <a:xfrm>
          <a:off x="4229100" y="1775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64" name="直線コネクタ 363">
          <a:extLst>
            <a:ext uri="{FF2B5EF4-FFF2-40B4-BE49-F238E27FC236}">
              <a16:creationId xmlns:a16="http://schemas.microsoft.com/office/drawing/2014/main" id="{FC5B5479-D76B-40E2-8C88-19BFC418C588}"/>
            </a:ext>
          </a:extLst>
        </xdr:cNvPr>
        <xdr:cNvCxnSpPr/>
      </xdr:nvCxnSpPr>
      <xdr:spPr>
        <a:xfrm>
          <a:off x="4105275" y="177454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13079</xdr:rowOff>
    </xdr:from>
    <xdr:ext cx="405111" cy="259045"/>
    <xdr:sp macro="" textlink="">
      <xdr:nvSpPr>
        <xdr:cNvPr id="365" name="【港湾・漁港】&#10;有形固定資産減価償却率最大値テキスト">
          <a:extLst>
            <a:ext uri="{FF2B5EF4-FFF2-40B4-BE49-F238E27FC236}">
              <a16:creationId xmlns:a16="http://schemas.microsoft.com/office/drawing/2014/main" id="{C2580654-3E96-45BC-B4C1-FB5E27D311DB}"/>
            </a:ext>
          </a:extLst>
        </xdr:cNvPr>
        <xdr:cNvSpPr txBox="1"/>
      </xdr:nvSpPr>
      <xdr:spPr>
        <a:xfrm>
          <a:off x="4229100" y="16126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366" name="直線コネクタ 365">
          <a:extLst>
            <a:ext uri="{FF2B5EF4-FFF2-40B4-BE49-F238E27FC236}">
              <a16:creationId xmlns:a16="http://schemas.microsoft.com/office/drawing/2014/main" id="{2F038551-54C2-47B7-9E2C-0BF315622BD7}"/>
            </a:ext>
          </a:extLst>
        </xdr:cNvPr>
        <xdr:cNvCxnSpPr/>
      </xdr:nvCxnSpPr>
      <xdr:spPr>
        <a:xfrm>
          <a:off x="4105275" y="163573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125021</xdr:rowOff>
    </xdr:from>
    <xdr:ext cx="405111" cy="259045"/>
    <xdr:sp macro="" textlink="">
      <xdr:nvSpPr>
        <xdr:cNvPr id="367" name="【港湾・漁港】&#10;有形固定資産減価償却率平均値テキスト">
          <a:extLst>
            <a:ext uri="{FF2B5EF4-FFF2-40B4-BE49-F238E27FC236}">
              <a16:creationId xmlns:a16="http://schemas.microsoft.com/office/drawing/2014/main" id="{4C8784D6-CEA5-4A4D-9834-664E12EB86CB}"/>
            </a:ext>
          </a:extLst>
        </xdr:cNvPr>
        <xdr:cNvSpPr txBox="1"/>
      </xdr:nvSpPr>
      <xdr:spPr>
        <a:xfrm>
          <a:off x="4229100" y="1709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102144</xdr:rowOff>
    </xdr:from>
    <xdr:to>
      <xdr:col>24</xdr:col>
      <xdr:colOff>114300</xdr:colOff>
      <xdr:row>106</xdr:row>
      <xdr:rowOff>32294</xdr:rowOff>
    </xdr:to>
    <xdr:sp macro="" textlink="">
      <xdr:nvSpPr>
        <xdr:cNvPr id="368" name="フローチャート: 判断 367">
          <a:extLst>
            <a:ext uri="{FF2B5EF4-FFF2-40B4-BE49-F238E27FC236}">
              <a16:creationId xmlns:a16="http://schemas.microsoft.com/office/drawing/2014/main" id="{28A29E0C-A3B3-4860-A9BC-E405BA4EBF13}"/>
            </a:ext>
          </a:extLst>
        </xdr:cNvPr>
        <xdr:cNvSpPr/>
      </xdr:nvSpPr>
      <xdr:spPr>
        <a:xfrm>
          <a:off x="4124325" y="17250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53158</xdr:rowOff>
    </xdr:from>
    <xdr:to>
      <xdr:col>20</xdr:col>
      <xdr:colOff>38100</xdr:colOff>
      <xdr:row>105</xdr:row>
      <xdr:rowOff>154758</xdr:rowOff>
    </xdr:to>
    <xdr:sp macro="" textlink="">
      <xdr:nvSpPr>
        <xdr:cNvPr id="369" name="フローチャート: 判断 368">
          <a:extLst>
            <a:ext uri="{FF2B5EF4-FFF2-40B4-BE49-F238E27FC236}">
              <a16:creationId xmlns:a16="http://schemas.microsoft.com/office/drawing/2014/main" id="{EA7284CA-A379-4AE4-BE6E-5097F0E083C2}"/>
            </a:ext>
          </a:extLst>
        </xdr:cNvPr>
        <xdr:cNvSpPr/>
      </xdr:nvSpPr>
      <xdr:spPr>
        <a:xfrm>
          <a:off x="3381375" y="1719498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156029</xdr:rowOff>
    </xdr:from>
    <xdr:to>
      <xdr:col>15</xdr:col>
      <xdr:colOff>101600</xdr:colOff>
      <xdr:row>105</xdr:row>
      <xdr:rowOff>86179</xdr:rowOff>
    </xdr:to>
    <xdr:sp macro="" textlink="">
      <xdr:nvSpPr>
        <xdr:cNvPr id="370" name="フローチャート: 判断 369">
          <a:extLst>
            <a:ext uri="{FF2B5EF4-FFF2-40B4-BE49-F238E27FC236}">
              <a16:creationId xmlns:a16="http://schemas.microsoft.com/office/drawing/2014/main" id="{AF926502-9681-449F-BE11-3F7BAAA21287}"/>
            </a:ext>
          </a:extLst>
        </xdr:cNvPr>
        <xdr:cNvSpPr/>
      </xdr:nvSpPr>
      <xdr:spPr>
        <a:xfrm>
          <a:off x="2571750" y="171327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146231</xdr:rowOff>
    </xdr:from>
    <xdr:to>
      <xdr:col>10</xdr:col>
      <xdr:colOff>165100</xdr:colOff>
      <xdr:row>105</xdr:row>
      <xdr:rowOff>76381</xdr:rowOff>
    </xdr:to>
    <xdr:sp macro="" textlink="">
      <xdr:nvSpPr>
        <xdr:cNvPr id="371" name="フローチャート: 判断 370">
          <a:extLst>
            <a:ext uri="{FF2B5EF4-FFF2-40B4-BE49-F238E27FC236}">
              <a16:creationId xmlns:a16="http://schemas.microsoft.com/office/drawing/2014/main" id="{894311FD-ED52-4CE4-83E7-9EB71D387E1F}"/>
            </a:ext>
          </a:extLst>
        </xdr:cNvPr>
        <xdr:cNvSpPr/>
      </xdr:nvSpPr>
      <xdr:spPr>
        <a:xfrm>
          <a:off x="1781175" y="171166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E2A60685-90EB-4937-91A1-E9FA9D50814C}"/>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B1C341DD-CD53-4E2D-91A5-3900E87308C7}"/>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53E2DD16-9337-4265-A0D9-0E17FA39F09A}"/>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5C3B02BB-6F01-4C8D-8552-E3AF769FA5FB}"/>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A4024BEB-E480-4E3B-B0AC-45A103E4D397}"/>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31931</xdr:rowOff>
    </xdr:from>
    <xdr:to>
      <xdr:col>24</xdr:col>
      <xdr:colOff>114300</xdr:colOff>
      <xdr:row>108</xdr:row>
      <xdr:rowOff>133531</xdr:rowOff>
    </xdr:to>
    <xdr:sp macro="" textlink="">
      <xdr:nvSpPr>
        <xdr:cNvPr id="377" name="楕円 376">
          <a:extLst>
            <a:ext uri="{FF2B5EF4-FFF2-40B4-BE49-F238E27FC236}">
              <a16:creationId xmlns:a16="http://schemas.microsoft.com/office/drawing/2014/main" id="{2C1865DB-CA65-4D86-8BCD-7B0DBF5E3777}"/>
            </a:ext>
          </a:extLst>
        </xdr:cNvPr>
        <xdr:cNvSpPr/>
      </xdr:nvSpPr>
      <xdr:spPr>
        <a:xfrm>
          <a:off x="4124325" y="1768810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118308</xdr:rowOff>
    </xdr:from>
    <xdr:ext cx="405111" cy="259045"/>
    <xdr:sp macro="" textlink="">
      <xdr:nvSpPr>
        <xdr:cNvPr id="378" name="【港湾・漁港】&#10;有形固定資産減価償却率該当値テキスト">
          <a:extLst>
            <a:ext uri="{FF2B5EF4-FFF2-40B4-BE49-F238E27FC236}">
              <a16:creationId xmlns:a16="http://schemas.microsoft.com/office/drawing/2014/main" id="{863E6BBB-CB37-4B3A-BF61-74280F8490E8}"/>
            </a:ext>
          </a:extLst>
        </xdr:cNvPr>
        <xdr:cNvSpPr txBox="1"/>
      </xdr:nvSpPr>
      <xdr:spPr>
        <a:xfrm>
          <a:off x="4229100" y="176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154395</xdr:rowOff>
    </xdr:from>
    <xdr:to>
      <xdr:col>20</xdr:col>
      <xdr:colOff>38100</xdr:colOff>
      <xdr:row>108</xdr:row>
      <xdr:rowOff>84545</xdr:rowOff>
    </xdr:to>
    <xdr:sp macro="" textlink="">
      <xdr:nvSpPr>
        <xdr:cNvPr id="379" name="楕円 378">
          <a:extLst>
            <a:ext uri="{FF2B5EF4-FFF2-40B4-BE49-F238E27FC236}">
              <a16:creationId xmlns:a16="http://schemas.microsoft.com/office/drawing/2014/main" id="{D345099B-E2B7-461C-878A-0C0FC8583A38}"/>
            </a:ext>
          </a:extLst>
        </xdr:cNvPr>
        <xdr:cNvSpPr/>
      </xdr:nvSpPr>
      <xdr:spPr>
        <a:xfrm>
          <a:off x="3381375" y="176422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33745</xdr:rowOff>
    </xdr:from>
    <xdr:to>
      <xdr:col>24</xdr:col>
      <xdr:colOff>63500</xdr:colOff>
      <xdr:row>108</xdr:row>
      <xdr:rowOff>82731</xdr:rowOff>
    </xdr:to>
    <xdr:cxnSp macro="">
      <xdr:nvCxnSpPr>
        <xdr:cNvPr id="380" name="直線コネクタ 379">
          <a:extLst>
            <a:ext uri="{FF2B5EF4-FFF2-40B4-BE49-F238E27FC236}">
              <a16:creationId xmlns:a16="http://schemas.microsoft.com/office/drawing/2014/main" id="{A4EB7761-ED75-462E-A9E9-EA75CB4BAC71}"/>
            </a:ext>
          </a:extLst>
        </xdr:cNvPr>
        <xdr:cNvCxnSpPr/>
      </xdr:nvCxnSpPr>
      <xdr:spPr>
        <a:xfrm>
          <a:off x="3429000" y="17689920"/>
          <a:ext cx="752475" cy="5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111942</xdr:rowOff>
    </xdr:from>
    <xdr:to>
      <xdr:col>15</xdr:col>
      <xdr:colOff>101600</xdr:colOff>
      <xdr:row>108</xdr:row>
      <xdr:rowOff>42092</xdr:rowOff>
    </xdr:to>
    <xdr:sp macro="" textlink="">
      <xdr:nvSpPr>
        <xdr:cNvPr id="381" name="楕円 380">
          <a:extLst>
            <a:ext uri="{FF2B5EF4-FFF2-40B4-BE49-F238E27FC236}">
              <a16:creationId xmlns:a16="http://schemas.microsoft.com/office/drawing/2014/main" id="{20A4F587-ECF8-4092-8270-5CBFD50C82E4}"/>
            </a:ext>
          </a:extLst>
        </xdr:cNvPr>
        <xdr:cNvSpPr/>
      </xdr:nvSpPr>
      <xdr:spPr>
        <a:xfrm>
          <a:off x="2571750" y="1759984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162742</xdr:rowOff>
    </xdr:from>
    <xdr:to>
      <xdr:col>19</xdr:col>
      <xdr:colOff>177800</xdr:colOff>
      <xdr:row>108</xdr:row>
      <xdr:rowOff>33745</xdr:rowOff>
    </xdr:to>
    <xdr:cxnSp macro="">
      <xdr:nvCxnSpPr>
        <xdr:cNvPr id="382" name="直線コネクタ 381">
          <a:extLst>
            <a:ext uri="{FF2B5EF4-FFF2-40B4-BE49-F238E27FC236}">
              <a16:creationId xmlns:a16="http://schemas.microsoft.com/office/drawing/2014/main" id="{693A397D-2C82-41EF-91A1-078FA391FAC9}"/>
            </a:ext>
          </a:extLst>
        </xdr:cNvPr>
        <xdr:cNvCxnSpPr/>
      </xdr:nvCxnSpPr>
      <xdr:spPr>
        <a:xfrm>
          <a:off x="2619375" y="17647467"/>
          <a:ext cx="809625"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66221</xdr:rowOff>
    </xdr:from>
    <xdr:to>
      <xdr:col>10</xdr:col>
      <xdr:colOff>165100</xdr:colOff>
      <xdr:row>107</xdr:row>
      <xdr:rowOff>167821</xdr:rowOff>
    </xdr:to>
    <xdr:sp macro="" textlink="">
      <xdr:nvSpPr>
        <xdr:cNvPr id="383" name="楕円 382">
          <a:extLst>
            <a:ext uri="{FF2B5EF4-FFF2-40B4-BE49-F238E27FC236}">
              <a16:creationId xmlns:a16="http://schemas.microsoft.com/office/drawing/2014/main" id="{A926390A-8B8C-4022-85FD-C884C6882D3E}"/>
            </a:ext>
          </a:extLst>
        </xdr:cNvPr>
        <xdr:cNvSpPr/>
      </xdr:nvSpPr>
      <xdr:spPr>
        <a:xfrm>
          <a:off x="1781175" y="175572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117021</xdr:rowOff>
    </xdr:from>
    <xdr:to>
      <xdr:col>15</xdr:col>
      <xdr:colOff>50800</xdr:colOff>
      <xdr:row>107</xdr:row>
      <xdr:rowOff>162742</xdr:rowOff>
    </xdr:to>
    <xdr:cxnSp macro="">
      <xdr:nvCxnSpPr>
        <xdr:cNvPr id="384" name="直線コネクタ 383">
          <a:extLst>
            <a:ext uri="{FF2B5EF4-FFF2-40B4-BE49-F238E27FC236}">
              <a16:creationId xmlns:a16="http://schemas.microsoft.com/office/drawing/2014/main" id="{80295BFB-5A8A-4E05-A091-395B4FB4EC94}"/>
            </a:ext>
          </a:extLst>
        </xdr:cNvPr>
        <xdr:cNvCxnSpPr/>
      </xdr:nvCxnSpPr>
      <xdr:spPr>
        <a:xfrm>
          <a:off x="1828800" y="17604921"/>
          <a:ext cx="790575" cy="4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171285</xdr:rowOff>
    </xdr:from>
    <xdr:ext cx="405111" cy="259045"/>
    <xdr:sp macro="" textlink="">
      <xdr:nvSpPr>
        <xdr:cNvPr id="385" name="n_1aveValue【港湾・漁港】&#10;有形固定資産減価償却率">
          <a:extLst>
            <a:ext uri="{FF2B5EF4-FFF2-40B4-BE49-F238E27FC236}">
              <a16:creationId xmlns:a16="http://schemas.microsoft.com/office/drawing/2014/main" id="{7589815E-E5FC-427E-8E58-5A7A328B1A27}"/>
            </a:ext>
          </a:extLst>
        </xdr:cNvPr>
        <xdr:cNvSpPr txBox="1"/>
      </xdr:nvSpPr>
      <xdr:spPr>
        <a:xfrm>
          <a:off x="3239144" y="1697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102706</xdr:rowOff>
    </xdr:from>
    <xdr:ext cx="405111" cy="259045"/>
    <xdr:sp macro="" textlink="">
      <xdr:nvSpPr>
        <xdr:cNvPr id="386" name="n_2aveValue【港湾・漁港】&#10;有形固定資産減価償却率">
          <a:extLst>
            <a:ext uri="{FF2B5EF4-FFF2-40B4-BE49-F238E27FC236}">
              <a16:creationId xmlns:a16="http://schemas.microsoft.com/office/drawing/2014/main" id="{B77437C0-31CB-43A1-9DDB-58894145217A}"/>
            </a:ext>
          </a:extLst>
        </xdr:cNvPr>
        <xdr:cNvSpPr txBox="1"/>
      </xdr:nvSpPr>
      <xdr:spPr>
        <a:xfrm>
          <a:off x="2439044" y="16907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92908</xdr:rowOff>
    </xdr:from>
    <xdr:ext cx="405111" cy="259045"/>
    <xdr:sp macro="" textlink="">
      <xdr:nvSpPr>
        <xdr:cNvPr id="387" name="n_3aveValue【港湾・漁港】&#10;有形固定資産減価償却率">
          <a:extLst>
            <a:ext uri="{FF2B5EF4-FFF2-40B4-BE49-F238E27FC236}">
              <a16:creationId xmlns:a16="http://schemas.microsoft.com/office/drawing/2014/main" id="{1BA036FC-0D45-48CF-B2A0-CB91CA32E84E}"/>
            </a:ext>
          </a:extLst>
        </xdr:cNvPr>
        <xdr:cNvSpPr txBox="1"/>
      </xdr:nvSpPr>
      <xdr:spPr>
        <a:xfrm>
          <a:off x="1648469" y="16895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75672</xdr:rowOff>
    </xdr:from>
    <xdr:ext cx="405111" cy="259045"/>
    <xdr:sp macro="" textlink="">
      <xdr:nvSpPr>
        <xdr:cNvPr id="388" name="n_1mainValue【港湾・漁港】&#10;有形固定資産減価償却率">
          <a:extLst>
            <a:ext uri="{FF2B5EF4-FFF2-40B4-BE49-F238E27FC236}">
              <a16:creationId xmlns:a16="http://schemas.microsoft.com/office/drawing/2014/main" id="{45B3E5BA-E983-4F4D-8CFE-A180A732C0DD}"/>
            </a:ext>
          </a:extLst>
        </xdr:cNvPr>
        <xdr:cNvSpPr txBox="1"/>
      </xdr:nvSpPr>
      <xdr:spPr>
        <a:xfrm>
          <a:off x="3239144" y="1773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33219</xdr:rowOff>
    </xdr:from>
    <xdr:ext cx="405111" cy="259045"/>
    <xdr:sp macro="" textlink="">
      <xdr:nvSpPr>
        <xdr:cNvPr id="389" name="n_2mainValue【港湾・漁港】&#10;有形固定資産減価償却率">
          <a:extLst>
            <a:ext uri="{FF2B5EF4-FFF2-40B4-BE49-F238E27FC236}">
              <a16:creationId xmlns:a16="http://schemas.microsoft.com/office/drawing/2014/main" id="{8918ED39-0BFB-48F6-9945-67A3B58ACF20}"/>
            </a:ext>
          </a:extLst>
        </xdr:cNvPr>
        <xdr:cNvSpPr txBox="1"/>
      </xdr:nvSpPr>
      <xdr:spPr>
        <a:xfrm>
          <a:off x="2439044" y="17689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158948</xdr:rowOff>
    </xdr:from>
    <xdr:ext cx="405111" cy="259045"/>
    <xdr:sp macro="" textlink="">
      <xdr:nvSpPr>
        <xdr:cNvPr id="390" name="n_3mainValue【港湾・漁港】&#10;有形固定資産減価償却率">
          <a:extLst>
            <a:ext uri="{FF2B5EF4-FFF2-40B4-BE49-F238E27FC236}">
              <a16:creationId xmlns:a16="http://schemas.microsoft.com/office/drawing/2014/main" id="{7001B230-FE35-4CD9-961B-3EC960E44545}"/>
            </a:ext>
          </a:extLst>
        </xdr:cNvPr>
        <xdr:cNvSpPr txBox="1"/>
      </xdr:nvSpPr>
      <xdr:spPr>
        <a:xfrm>
          <a:off x="1648469" y="17650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D1D064E8-E9C0-4966-8BB1-21D97457F7E2}"/>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92" name="正方形/長方形 391">
          <a:extLst>
            <a:ext uri="{FF2B5EF4-FFF2-40B4-BE49-F238E27FC236}">
              <a16:creationId xmlns:a16="http://schemas.microsoft.com/office/drawing/2014/main" id="{A296A147-0FF9-4BEF-951A-12C83FC36372}"/>
            </a:ext>
          </a:extLst>
        </xdr:cNvPr>
        <xdr:cNvSpPr/>
      </xdr:nvSpPr>
      <xdr:spPr>
        <a:xfrm>
          <a:off x="6410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93" name="正方形/長方形 392">
          <a:extLst>
            <a:ext uri="{FF2B5EF4-FFF2-40B4-BE49-F238E27FC236}">
              <a16:creationId xmlns:a16="http://schemas.microsoft.com/office/drawing/2014/main" id="{84FAC3B1-39F4-415A-98D9-DFCB2ABA3BAA}"/>
            </a:ext>
          </a:extLst>
        </xdr:cNvPr>
        <xdr:cNvSpPr/>
      </xdr:nvSpPr>
      <xdr:spPr>
        <a:xfrm>
          <a:off x="6410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94" name="正方形/長方形 393">
          <a:extLst>
            <a:ext uri="{FF2B5EF4-FFF2-40B4-BE49-F238E27FC236}">
              <a16:creationId xmlns:a16="http://schemas.microsoft.com/office/drawing/2014/main" id="{97A5D17D-5DA5-48D3-B633-6F7F916CF4F9}"/>
            </a:ext>
          </a:extLst>
        </xdr:cNvPr>
        <xdr:cNvSpPr/>
      </xdr:nvSpPr>
      <xdr:spPr>
        <a:xfrm>
          <a:off x="7886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95" name="正方形/長方形 394">
          <a:extLst>
            <a:ext uri="{FF2B5EF4-FFF2-40B4-BE49-F238E27FC236}">
              <a16:creationId xmlns:a16="http://schemas.microsoft.com/office/drawing/2014/main" id="{6937FD92-8C79-48F6-BFF2-73ED64ED5E45}"/>
            </a:ext>
          </a:extLst>
        </xdr:cNvPr>
        <xdr:cNvSpPr/>
      </xdr:nvSpPr>
      <xdr:spPr>
        <a:xfrm>
          <a:off x="7886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C0747AB6-ACF9-45BE-92CC-6C9648BA5D12}"/>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7" name="テキスト ボックス 396">
          <a:extLst>
            <a:ext uri="{FF2B5EF4-FFF2-40B4-BE49-F238E27FC236}">
              <a16:creationId xmlns:a16="http://schemas.microsoft.com/office/drawing/2014/main" id="{3C8E430C-A06B-4174-844C-3CA6B2940444}"/>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8" name="直線コネクタ 397">
          <a:extLst>
            <a:ext uri="{FF2B5EF4-FFF2-40B4-BE49-F238E27FC236}">
              <a16:creationId xmlns:a16="http://schemas.microsoft.com/office/drawing/2014/main" id="{CC586BC9-EFD1-4269-9DD1-81D9BECF2FBA}"/>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9" name="直線コネクタ 398">
          <a:extLst>
            <a:ext uri="{FF2B5EF4-FFF2-40B4-BE49-F238E27FC236}">
              <a16:creationId xmlns:a16="http://schemas.microsoft.com/office/drawing/2014/main" id="{9B415528-DABC-4283-AA7E-09145A5BDF40}"/>
            </a:ext>
          </a:extLst>
        </xdr:cNvPr>
        <xdr:cNvCxnSpPr/>
      </xdr:nvCxnSpPr>
      <xdr:spPr>
        <a:xfrm>
          <a:off x="5953125" y="178661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00" name="テキスト ボックス 399">
          <a:extLst>
            <a:ext uri="{FF2B5EF4-FFF2-40B4-BE49-F238E27FC236}">
              <a16:creationId xmlns:a16="http://schemas.microsoft.com/office/drawing/2014/main" id="{35512060-72F2-4E8F-A3DA-C6EDB11DA777}"/>
            </a:ext>
          </a:extLst>
        </xdr:cNvPr>
        <xdr:cNvSpPr txBox="1"/>
      </xdr:nvSpPr>
      <xdr:spPr>
        <a:xfrm>
          <a:off x="5723389" y="1772713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1" name="直線コネクタ 400">
          <a:extLst>
            <a:ext uri="{FF2B5EF4-FFF2-40B4-BE49-F238E27FC236}">
              <a16:creationId xmlns:a16="http://schemas.microsoft.com/office/drawing/2014/main" id="{9E29199C-AD30-4CF3-9885-C8B07911D479}"/>
            </a:ext>
          </a:extLst>
        </xdr:cNvPr>
        <xdr:cNvCxnSpPr/>
      </xdr:nvCxnSpPr>
      <xdr:spPr>
        <a:xfrm>
          <a:off x="5953125" y="175364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02" name="テキスト ボックス 401">
          <a:extLst>
            <a:ext uri="{FF2B5EF4-FFF2-40B4-BE49-F238E27FC236}">
              <a16:creationId xmlns:a16="http://schemas.microsoft.com/office/drawing/2014/main" id="{C806FE9C-992E-4453-B960-EE78DB75B624}"/>
            </a:ext>
          </a:extLst>
        </xdr:cNvPr>
        <xdr:cNvSpPr txBox="1"/>
      </xdr:nvSpPr>
      <xdr:spPr>
        <a:xfrm>
          <a:off x="5421206" y="174005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3" name="直線コネクタ 402">
          <a:extLst>
            <a:ext uri="{FF2B5EF4-FFF2-40B4-BE49-F238E27FC236}">
              <a16:creationId xmlns:a16="http://schemas.microsoft.com/office/drawing/2014/main" id="{126B2591-9424-4FBC-9A5F-E98741DF9EDD}"/>
            </a:ext>
          </a:extLst>
        </xdr:cNvPr>
        <xdr:cNvCxnSpPr/>
      </xdr:nvCxnSpPr>
      <xdr:spPr>
        <a:xfrm>
          <a:off x="5953125" y="172098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04" name="テキスト ボックス 403">
          <a:extLst>
            <a:ext uri="{FF2B5EF4-FFF2-40B4-BE49-F238E27FC236}">
              <a16:creationId xmlns:a16="http://schemas.microsoft.com/office/drawing/2014/main" id="{1625AF22-201F-4A9F-9DF4-EA959FA6377B}"/>
            </a:ext>
          </a:extLst>
        </xdr:cNvPr>
        <xdr:cNvSpPr txBox="1"/>
      </xdr:nvSpPr>
      <xdr:spPr>
        <a:xfrm>
          <a:off x="5421206" y="1707081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5" name="直線コネクタ 404">
          <a:extLst>
            <a:ext uri="{FF2B5EF4-FFF2-40B4-BE49-F238E27FC236}">
              <a16:creationId xmlns:a16="http://schemas.microsoft.com/office/drawing/2014/main" id="{44824F0F-B451-4263-98D4-0A85F5249D80}"/>
            </a:ext>
          </a:extLst>
        </xdr:cNvPr>
        <xdr:cNvCxnSpPr/>
      </xdr:nvCxnSpPr>
      <xdr:spPr>
        <a:xfrm>
          <a:off x="5953125" y="168896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06" name="テキスト ボックス 405">
          <a:extLst>
            <a:ext uri="{FF2B5EF4-FFF2-40B4-BE49-F238E27FC236}">
              <a16:creationId xmlns:a16="http://schemas.microsoft.com/office/drawing/2014/main" id="{EB583D46-D6E2-470A-8B09-81E6215B613B}"/>
            </a:ext>
          </a:extLst>
        </xdr:cNvPr>
        <xdr:cNvSpPr txBox="1"/>
      </xdr:nvSpPr>
      <xdr:spPr>
        <a:xfrm>
          <a:off x="5421206" y="167442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7" name="直線コネクタ 406">
          <a:extLst>
            <a:ext uri="{FF2B5EF4-FFF2-40B4-BE49-F238E27FC236}">
              <a16:creationId xmlns:a16="http://schemas.microsoft.com/office/drawing/2014/main" id="{7D9DFB38-8AE3-4C9F-9A73-2106A2B02495}"/>
            </a:ext>
          </a:extLst>
        </xdr:cNvPr>
        <xdr:cNvCxnSpPr/>
      </xdr:nvCxnSpPr>
      <xdr:spPr>
        <a:xfrm>
          <a:off x="5953125" y="165630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08" name="テキスト ボックス 407">
          <a:extLst>
            <a:ext uri="{FF2B5EF4-FFF2-40B4-BE49-F238E27FC236}">
              <a16:creationId xmlns:a16="http://schemas.microsoft.com/office/drawing/2014/main" id="{752043A6-2C7D-4DA8-945C-B45D2E30330B}"/>
            </a:ext>
          </a:extLst>
        </xdr:cNvPr>
        <xdr:cNvSpPr txBox="1"/>
      </xdr:nvSpPr>
      <xdr:spPr>
        <a:xfrm>
          <a:off x="5324703" y="16414495"/>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9" name="直線コネクタ 408">
          <a:extLst>
            <a:ext uri="{FF2B5EF4-FFF2-40B4-BE49-F238E27FC236}">
              <a16:creationId xmlns:a16="http://schemas.microsoft.com/office/drawing/2014/main" id="{CE17F710-A246-40F7-8506-E924CEF9D3DA}"/>
            </a:ext>
          </a:extLst>
        </xdr:cNvPr>
        <xdr:cNvCxnSpPr/>
      </xdr:nvCxnSpPr>
      <xdr:spPr>
        <a:xfrm>
          <a:off x="5953125" y="162333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10" name="テキスト ボックス 409">
          <a:extLst>
            <a:ext uri="{FF2B5EF4-FFF2-40B4-BE49-F238E27FC236}">
              <a16:creationId xmlns:a16="http://schemas.microsoft.com/office/drawing/2014/main" id="{C20A548E-9738-49A8-9E29-BD24420F351A}"/>
            </a:ext>
          </a:extLst>
        </xdr:cNvPr>
        <xdr:cNvSpPr txBox="1"/>
      </xdr:nvSpPr>
      <xdr:spPr>
        <a:xfrm>
          <a:off x="5324703" y="1608792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1" name="直線コネクタ 410">
          <a:extLst>
            <a:ext uri="{FF2B5EF4-FFF2-40B4-BE49-F238E27FC236}">
              <a16:creationId xmlns:a16="http://schemas.microsoft.com/office/drawing/2014/main" id="{5C095C43-E9CE-4147-AAD5-BCD26E74301A}"/>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2" name="テキスト ボックス 411">
          <a:extLst>
            <a:ext uri="{FF2B5EF4-FFF2-40B4-BE49-F238E27FC236}">
              <a16:creationId xmlns:a16="http://schemas.microsoft.com/office/drawing/2014/main" id="{0517DB42-85BB-45B5-A514-25C055146380}"/>
            </a:ext>
          </a:extLst>
        </xdr:cNvPr>
        <xdr:cNvSpPr txBox="1"/>
      </xdr:nvSpPr>
      <xdr:spPr>
        <a:xfrm>
          <a:off x="5324703" y="157613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3" name="【港湾・漁港】&#10;一人当たり有形固定資産（償却資産）額グラフ枠">
          <a:extLst>
            <a:ext uri="{FF2B5EF4-FFF2-40B4-BE49-F238E27FC236}">
              <a16:creationId xmlns:a16="http://schemas.microsoft.com/office/drawing/2014/main" id="{F7E1AE17-336F-4C7E-8A21-41758DF20EAA}"/>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35181</xdr:rowOff>
    </xdr:from>
    <xdr:to>
      <xdr:col>54</xdr:col>
      <xdr:colOff>189865</xdr:colOff>
      <xdr:row>108</xdr:row>
      <xdr:rowOff>21127</xdr:rowOff>
    </xdr:to>
    <xdr:cxnSp macro="">
      <xdr:nvCxnSpPr>
        <xdr:cNvPr id="414" name="直線コネクタ 413">
          <a:extLst>
            <a:ext uri="{FF2B5EF4-FFF2-40B4-BE49-F238E27FC236}">
              <a16:creationId xmlns:a16="http://schemas.microsoft.com/office/drawing/2014/main" id="{2621CFF4-34AB-493C-9E46-3098A26CB9C8}"/>
            </a:ext>
          </a:extLst>
        </xdr:cNvPr>
        <xdr:cNvCxnSpPr/>
      </xdr:nvCxnSpPr>
      <xdr:spPr>
        <a:xfrm flipV="1">
          <a:off x="9427845" y="16151481"/>
          <a:ext cx="1270" cy="152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24954</xdr:rowOff>
    </xdr:from>
    <xdr:ext cx="599010" cy="259045"/>
    <xdr:sp macro="" textlink="">
      <xdr:nvSpPr>
        <xdr:cNvPr id="415" name="【港湾・漁港】&#10;一人当たり有形固定資産（償却資産）額最小値テキスト">
          <a:extLst>
            <a:ext uri="{FF2B5EF4-FFF2-40B4-BE49-F238E27FC236}">
              <a16:creationId xmlns:a16="http://schemas.microsoft.com/office/drawing/2014/main" id="{33AAA673-FA39-46BE-B8AF-07704A64B759}"/>
            </a:ext>
          </a:extLst>
        </xdr:cNvPr>
        <xdr:cNvSpPr txBox="1"/>
      </xdr:nvSpPr>
      <xdr:spPr>
        <a:xfrm>
          <a:off x="9477375" y="1768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21127</xdr:rowOff>
    </xdr:from>
    <xdr:to>
      <xdr:col>55</xdr:col>
      <xdr:colOff>88900</xdr:colOff>
      <xdr:row>108</xdr:row>
      <xdr:rowOff>21127</xdr:rowOff>
    </xdr:to>
    <xdr:cxnSp macro="">
      <xdr:nvCxnSpPr>
        <xdr:cNvPr id="416" name="直線コネクタ 415">
          <a:extLst>
            <a:ext uri="{FF2B5EF4-FFF2-40B4-BE49-F238E27FC236}">
              <a16:creationId xmlns:a16="http://schemas.microsoft.com/office/drawing/2014/main" id="{59EA0B52-5B97-48A2-8E2A-83023EEE8DBB}"/>
            </a:ext>
          </a:extLst>
        </xdr:cNvPr>
        <xdr:cNvCxnSpPr/>
      </xdr:nvCxnSpPr>
      <xdr:spPr>
        <a:xfrm>
          <a:off x="9363075" y="1768047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153308</xdr:rowOff>
    </xdr:from>
    <xdr:ext cx="690189" cy="259045"/>
    <xdr:sp macro="" textlink="">
      <xdr:nvSpPr>
        <xdr:cNvPr id="417" name="【港湾・漁港】&#10;一人当たり有形固定資産（償却資産）額最大値テキスト">
          <a:extLst>
            <a:ext uri="{FF2B5EF4-FFF2-40B4-BE49-F238E27FC236}">
              <a16:creationId xmlns:a16="http://schemas.microsoft.com/office/drawing/2014/main" id="{3C775D6C-5219-433D-89A6-4FFA72DB748A}"/>
            </a:ext>
          </a:extLst>
        </xdr:cNvPr>
        <xdr:cNvSpPr txBox="1"/>
      </xdr:nvSpPr>
      <xdr:spPr>
        <a:xfrm>
          <a:off x="9477375" y="159267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35181</xdr:rowOff>
    </xdr:from>
    <xdr:to>
      <xdr:col>55</xdr:col>
      <xdr:colOff>88900</xdr:colOff>
      <xdr:row>99</xdr:row>
      <xdr:rowOff>35181</xdr:rowOff>
    </xdr:to>
    <xdr:cxnSp macro="">
      <xdr:nvCxnSpPr>
        <xdr:cNvPr id="418" name="直線コネクタ 417">
          <a:extLst>
            <a:ext uri="{FF2B5EF4-FFF2-40B4-BE49-F238E27FC236}">
              <a16:creationId xmlns:a16="http://schemas.microsoft.com/office/drawing/2014/main" id="{CDF041FA-0FB8-4E67-9608-59D0C141C853}"/>
            </a:ext>
          </a:extLst>
        </xdr:cNvPr>
        <xdr:cNvCxnSpPr/>
      </xdr:nvCxnSpPr>
      <xdr:spPr>
        <a:xfrm>
          <a:off x="9363075" y="1615148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57828</xdr:rowOff>
    </xdr:from>
    <xdr:ext cx="599010" cy="259045"/>
    <xdr:sp macro="" textlink="">
      <xdr:nvSpPr>
        <xdr:cNvPr id="419" name="【港湾・漁港】&#10;一人当たり有形固定資産（償却資産）額平均値テキスト">
          <a:extLst>
            <a:ext uri="{FF2B5EF4-FFF2-40B4-BE49-F238E27FC236}">
              <a16:creationId xmlns:a16="http://schemas.microsoft.com/office/drawing/2014/main" id="{3489336A-F263-4526-B40C-E409242241C6}"/>
            </a:ext>
          </a:extLst>
        </xdr:cNvPr>
        <xdr:cNvSpPr txBox="1"/>
      </xdr:nvSpPr>
      <xdr:spPr>
        <a:xfrm>
          <a:off x="9477375" y="170313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34951</xdr:rowOff>
    </xdr:from>
    <xdr:to>
      <xdr:col>55</xdr:col>
      <xdr:colOff>50800</xdr:colOff>
      <xdr:row>105</xdr:row>
      <xdr:rowOff>136551</xdr:rowOff>
    </xdr:to>
    <xdr:sp macro="" textlink="">
      <xdr:nvSpPr>
        <xdr:cNvPr id="420" name="フローチャート: 判断 419">
          <a:extLst>
            <a:ext uri="{FF2B5EF4-FFF2-40B4-BE49-F238E27FC236}">
              <a16:creationId xmlns:a16="http://schemas.microsoft.com/office/drawing/2014/main" id="{5B27B661-6DEE-4AF5-9B87-7354435115CA}"/>
            </a:ext>
          </a:extLst>
        </xdr:cNvPr>
        <xdr:cNvSpPr/>
      </xdr:nvSpPr>
      <xdr:spPr>
        <a:xfrm>
          <a:off x="9401175" y="17179951"/>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82703</xdr:rowOff>
    </xdr:from>
    <xdr:to>
      <xdr:col>50</xdr:col>
      <xdr:colOff>165100</xdr:colOff>
      <xdr:row>106</xdr:row>
      <xdr:rowOff>12853</xdr:rowOff>
    </xdr:to>
    <xdr:sp macro="" textlink="">
      <xdr:nvSpPr>
        <xdr:cNvPr id="421" name="フローチャート: 判断 420">
          <a:extLst>
            <a:ext uri="{FF2B5EF4-FFF2-40B4-BE49-F238E27FC236}">
              <a16:creationId xmlns:a16="http://schemas.microsoft.com/office/drawing/2014/main" id="{940FE32D-113D-4B91-A9AB-630DBBDB25AB}"/>
            </a:ext>
          </a:extLst>
        </xdr:cNvPr>
        <xdr:cNvSpPr/>
      </xdr:nvSpPr>
      <xdr:spPr>
        <a:xfrm>
          <a:off x="8639175" y="172308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77102</xdr:rowOff>
    </xdr:from>
    <xdr:to>
      <xdr:col>46</xdr:col>
      <xdr:colOff>38100</xdr:colOff>
      <xdr:row>106</xdr:row>
      <xdr:rowOff>7252</xdr:rowOff>
    </xdr:to>
    <xdr:sp macro="" textlink="">
      <xdr:nvSpPr>
        <xdr:cNvPr id="422" name="フローチャート: 判断 421">
          <a:extLst>
            <a:ext uri="{FF2B5EF4-FFF2-40B4-BE49-F238E27FC236}">
              <a16:creationId xmlns:a16="http://schemas.microsoft.com/office/drawing/2014/main" id="{9F6F1B19-0892-48BA-828C-BE599DC955A2}"/>
            </a:ext>
          </a:extLst>
        </xdr:cNvPr>
        <xdr:cNvSpPr/>
      </xdr:nvSpPr>
      <xdr:spPr>
        <a:xfrm>
          <a:off x="7839075" y="1722210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85167</xdr:rowOff>
    </xdr:from>
    <xdr:to>
      <xdr:col>41</xdr:col>
      <xdr:colOff>101600</xdr:colOff>
      <xdr:row>106</xdr:row>
      <xdr:rowOff>15317</xdr:rowOff>
    </xdr:to>
    <xdr:sp macro="" textlink="">
      <xdr:nvSpPr>
        <xdr:cNvPr id="423" name="フローチャート: 判断 422">
          <a:extLst>
            <a:ext uri="{FF2B5EF4-FFF2-40B4-BE49-F238E27FC236}">
              <a16:creationId xmlns:a16="http://schemas.microsoft.com/office/drawing/2014/main" id="{8970303A-7E57-49B9-B4A0-C50831BC12C0}"/>
            </a:ext>
          </a:extLst>
        </xdr:cNvPr>
        <xdr:cNvSpPr/>
      </xdr:nvSpPr>
      <xdr:spPr>
        <a:xfrm>
          <a:off x="7029450" y="1723334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86DCD844-4838-4DDB-BA67-6DF0065C65D6}"/>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3408C652-D7EA-46F6-A82C-D6B56EF22592}"/>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6553BB11-6553-424B-8B5D-36C99AA612A0}"/>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27A09C7B-CD0B-49B0-B177-DC0F9517BA63}"/>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A8293C1A-2599-4599-B225-13FCA1F9927F}"/>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141777</xdr:rowOff>
    </xdr:from>
    <xdr:to>
      <xdr:col>55</xdr:col>
      <xdr:colOff>50800</xdr:colOff>
      <xdr:row>108</xdr:row>
      <xdr:rowOff>71927</xdr:rowOff>
    </xdr:to>
    <xdr:sp macro="" textlink="">
      <xdr:nvSpPr>
        <xdr:cNvPr id="429" name="楕円 428">
          <a:extLst>
            <a:ext uri="{FF2B5EF4-FFF2-40B4-BE49-F238E27FC236}">
              <a16:creationId xmlns:a16="http://schemas.microsoft.com/office/drawing/2014/main" id="{8A0B4734-0416-48A8-9C9C-EFA3A06ACE65}"/>
            </a:ext>
          </a:extLst>
        </xdr:cNvPr>
        <xdr:cNvSpPr/>
      </xdr:nvSpPr>
      <xdr:spPr>
        <a:xfrm>
          <a:off x="9401175" y="1763285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56704</xdr:rowOff>
    </xdr:from>
    <xdr:ext cx="599010" cy="259045"/>
    <xdr:sp macro="" textlink="">
      <xdr:nvSpPr>
        <xdr:cNvPr id="430" name="【港湾・漁港】&#10;一人当たり有形固定資産（償却資産）額該当値テキスト">
          <a:extLst>
            <a:ext uri="{FF2B5EF4-FFF2-40B4-BE49-F238E27FC236}">
              <a16:creationId xmlns:a16="http://schemas.microsoft.com/office/drawing/2014/main" id="{029A79C5-581C-40BA-8664-CEACCF87AEE4}"/>
            </a:ext>
          </a:extLst>
        </xdr:cNvPr>
        <xdr:cNvSpPr txBox="1"/>
      </xdr:nvSpPr>
      <xdr:spPr>
        <a:xfrm>
          <a:off x="9477375" y="1754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144650</xdr:rowOff>
    </xdr:from>
    <xdr:to>
      <xdr:col>50</xdr:col>
      <xdr:colOff>165100</xdr:colOff>
      <xdr:row>108</xdr:row>
      <xdr:rowOff>74800</xdr:rowOff>
    </xdr:to>
    <xdr:sp macro="" textlink="">
      <xdr:nvSpPr>
        <xdr:cNvPr id="431" name="楕円 430">
          <a:extLst>
            <a:ext uri="{FF2B5EF4-FFF2-40B4-BE49-F238E27FC236}">
              <a16:creationId xmlns:a16="http://schemas.microsoft.com/office/drawing/2014/main" id="{96AB1C69-B1C2-4AEE-981E-8FD19BF4675F}"/>
            </a:ext>
          </a:extLst>
        </xdr:cNvPr>
        <xdr:cNvSpPr/>
      </xdr:nvSpPr>
      <xdr:spPr>
        <a:xfrm>
          <a:off x="8639175" y="176293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21127</xdr:rowOff>
    </xdr:from>
    <xdr:to>
      <xdr:col>55</xdr:col>
      <xdr:colOff>0</xdr:colOff>
      <xdr:row>108</xdr:row>
      <xdr:rowOff>24000</xdr:rowOff>
    </xdr:to>
    <xdr:cxnSp macro="">
      <xdr:nvCxnSpPr>
        <xdr:cNvPr id="432" name="直線コネクタ 431">
          <a:extLst>
            <a:ext uri="{FF2B5EF4-FFF2-40B4-BE49-F238E27FC236}">
              <a16:creationId xmlns:a16="http://schemas.microsoft.com/office/drawing/2014/main" id="{F80DFBA7-A035-4FE3-B9E0-5932EF16FB21}"/>
            </a:ext>
          </a:extLst>
        </xdr:cNvPr>
        <xdr:cNvCxnSpPr/>
      </xdr:nvCxnSpPr>
      <xdr:spPr>
        <a:xfrm flipV="1">
          <a:off x="8686800" y="17680477"/>
          <a:ext cx="742950" cy="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147977</xdr:rowOff>
    </xdr:from>
    <xdr:to>
      <xdr:col>46</xdr:col>
      <xdr:colOff>38100</xdr:colOff>
      <xdr:row>108</xdr:row>
      <xdr:rowOff>78127</xdr:rowOff>
    </xdr:to>
    <xdr:sp macro="" textlink="">
      <xdr:nvSpPr>
        <xdr:cNvPr id="433" name="楕円 432">
          <a:extLst>
            <a:ext uri="{FF2B5EF4-FFF2-40B4-BE49-F238E27FC236}">
              <a16:creationId xmlns:a16="http://schemas.microsoft.com/office/drawing/2014/main" id="{D0AF8D49-0498-4B8A-8260-2DE741E58448}"/>
            </a:ext>
          </a:extLst>
        </xdr:cNvPr>
        <xdr:cNvSpPr/>
      </xdr:nvSpPr>
      <xdr:spPr>
        <a:xfrm>
          <a:off x="7839075" y="1763270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24000</xdr:rowOff>
    </xdr:from>
    <xdr:to>
      <xdr:col>50</xdr:col>
      <xdr:colOff>114300</xdr:colOff>
      <xdr:row>108</xdr:row>
      <xdr:rowOff>27327</xdr:rowOff>
    </xdr:to>
    <xdr:cxnSp macro="">
      <xdr:nvCxnSpPr>
        <xdr:cNvPr id="434" name="直線コネクタ 433">
          <a:extLst>
            <a:ext uri="{FF2B5EF4-FFF2-40B4-BE49-F238E27FC236}">
              <a16:creationId xmlns:a16="http://schemas.microsoft.com/office/drawing/2014/main" id="{407DF325-58D0-45E1-AC20-AA8161408B1D}"/>
            </a:ext>
          </a:extLst>
        </xdr:cNvPr>
        <xdr:cNvCxnSpPr/>
      </xdr:nvCxnSpPr>
      <xdr:spPr>
        <a:xfrm flipV="1">
          <a:off x="7886700" y="17686525"/>
          <a:ext cx="8001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151143</xdr:rowOff>
    </xdr:from>
    <xdr:to>
      <xdr:col>41</xdr:col>
      <xdr:colOff>101600</xdr:colOff>
      <xdr:row>108</xdr:row>
      <xdr:rowOff>81293</xdr:rowOff>
    </xdr:to>
    <xdr:sp macro="" textlink="">
      <xdr:nvSpPr>
        <xdr:cNvPr id="435" name="楕円 434">
          <a:extLst>
            <a:ext uri="{FF2B5EF4-FFF2-40B4-BE49-F238E27FC236}">
              <a16:creationId xmlns:a16="http://schemas.microsoft.com/office/drawing/2014/main" id="{293FA086-D6D4-490A-80CD-EB6A746D9FA2}"/>
            </a:ext>
          </a:extLst>
        </xdr:cNvPr>
        <xdr:cNvSpPr/>
      </xdr:nvSpPr>
      <xdr:spPr>
        <a:xfrm>
          <a:off x="7029450" y="1763904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27327</xdr:rowOff>
    </xdr:from>
    <xdr:to>
      <xdr:col>45</xdr:col>
      <xdr:colOff>177800</xdr:colOff>
      <xdr:row>108</xdr:row>
      <xdr:rowOff>30493</xdr:rowOff>
    </xdr:to>
    <xdr:cxnSp macro="">
      <xdr:nvCxnSpPr>
        <xdr:cNvPr id="436" name="直線コネクタ 435">
          <a:extLst>
            <a:ext uri="{FF2B5EF4-FFF2-40B4-BE49-F238E27FC236}">
              <a16:creationId xmlns:a16="http://schemas.microsoft.com/office/drawing/2014/main" id="{06CE7F76-22C4-46BD-B5B6-A6B7A2A6CC3C}"/>
            </a:ext>
          </a:extLst>
        </xdr:cNvPr>
        <xdr:cNvCxnSpPr/>
      </xdr:nvCxnSpPr>
      <xdr:spPr>
        <a:xfrm flipV="1">
          <a:off x="7077075" y="1768985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29380</xdr:rowOff>
    </xdr:from>
    <xdr:ext cx="599010" cy="259045"/>
    <xdr:sp macro="" textlink="">
      <xdr:nvSpPr>
        <xdr:cNvPr id="437" name="n_1aveValue【港湾・漁港】&#10;一人当たり有形固定資産（償却資産）額">
          <a:extLst>
            <a:ext uri="{FF2B5EF4-FFF2-40B4-BE49-F238E27FC236}">
              <a16:creationId xmlns:a16="http://schemas.microsoft.com/office/drawing/2014/main" id="{48F58168-A718-4B08-9A61-1B00D99BDB8F}"/>
            </a:ext>
          </a:extLst>
        </xdr:cNvPr>
        <xdr:cNvSpPr txBox="1"/>
      </xdr:nvSpPr>
      <xdr:spPr>
        <a:xfrm>
          <a:off x="8399995" y="1699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23779</xdr:rowOff>
    </xdr:from>
    <xdr:ext cx="599010" cy="259045"/>
    <xdr:sp macro="" textlink="">
      <xdr:nvSpPr>
        <xdr:cNvPr id="438" name="n_2aveValue【港湾・漁港】&#10;一人当たり有形固定資産（償却資産）額">
          <a:extLst>
            <a:ext uri="{FF2B5EF4-FFF2-40B4-BE49-F238E27FC236}">
              <a16:creationId xmlns:a16="http://schemas.microsoft.com/office/drawing/2014/main" id="{D91709E9-9679-4B98-BEF8-6D3854B6C1FB}"/>
            </a:ext>
          </a:extLst>
        </xdr:cNvPr>
        <xdr:cNvSpPr txBox="1"/>
      </xdr:nvSpPr>
      <xdr:spPr>
        <a:xfrm>
          <a:off x="7609420" y="170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31844</xdr:rowOff>
    </xdr:from>
    <xdr:ext cx="599010" cy="259045"/>
    <xdr:sp macro="" textlink="">
      <xdr:nvSpPr>
        <xdr:cNvPr id="439" name="n_3aveValue【港湾・漁港】&#10;一人当たり有形固定資産（償却資産）額">
          <a:extLst>
            <a:ext uri="{FF2B5EF4-FFF2-40B4-BE49-F238E27FC236}">
              <a16:creationId xmlns:a16="http://schemas.microsoft.com/office/drawing/2014/main" id="{3377ED4D-DBFB-40EB-AD54-C16EFEFD0440}"/>
            </a:ext>
          </a:extLst>
        </xdr:cNvPr>
        <xdr:cNvSpPr txBox="1"/>
      </xdr:nvSpPr>
      <xdr:spPr>
        <a:xfrm>
          <a:off x="6818845" y="1700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65927</xdr:rowOff>
    </xdr:from>
    <xdr:ext cx="599010" cy="259045"/>
    <xdr:sp macro="" textlink="">
      <xdr:nvSpPr>
        <xdr:cNvPr id="440" name="n_1mainValue【港湾・漁港】&#10;一人当たり有形固定資産（償却資産）額">
          <a:extLst>
            <a:ext uri="{FF2B5EF4-FFF2-40B4-BE49-F238E27FC236}">
              <a16:creationId xmlns:a16="http://schemas.microsoft.com/office/drawing/2014/main" id="{BF0C955D-9FA7-4732-9F54-3E3B2A357A90}"/>
            </a:ext>
          </a:extLst>
        </xdr:cNvPr>
        <xdr:cNvSpPr txBox="1"/>
      </xdr:nvSpPr>
      <xdr:spPr>
        <a:xfrm>
          <a:off x="8399995" y="1772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69254</xdr:rowOff>
    </xdr:from>
    <xdr:ext cx="599010" cy="259045"/>
    <xdr:sp macro="" textlink="">
      <xdr:nvSpPr>
        <xdr:cNvPr id="441" name="n_2mainValue【港湾・漁港】&#10;一人当たり有形固定資産（償却資産）額">
          <a:extLst>
            <a:ext uri="{FF2B5EF4-FFF2-40B4-BE49-F238E27FC236}">
              <a16:creationId xmlns:a16="http://schemas.microsoft.com/office/drawing/2014/main" id="{D8722EF1-DD64-42DE-B096-2AF925D91D64}"/>
            </a:ext>
          </a:extLst>
        </xdr:cNvPr>
        <xdr:cNvSpPr txBox="1"/>
      </xdr:nvSpPr>
      <xdr:spPr>
        <a:xfrm>
          <a:off x="7609420" y="1772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72420</xdr:rowOff>
    </xdr:from>
    <xdr:ext cx="599010" cy="259045"/>
    <xdr:sp macro="" textlink="">
      <xdr:nvSpPr>
        <xdr:cNvPr id="442" name="n_3mainValue【港湾・漁港】&#10;一人当たり有形固定資産（償却資産）額">
          <a:extLst>
            <a:ext uri="{FF2B5EF4-FFF2-40B4-BE49-F238E27FC236}">
              <a16:creationId xmlns:a16="http://schemas.microsoft.com/office/drawing/2014/main" id="{E3E52DAC-DBD4-42F4-8B57-4F3DBE7E1064}"/>
            </a:ext>
          </a:extLst>
        </xdr:cNvPr>
        <xdr:cNvSpPr txBox="1"/>
      </xdr:nvSpPr>
      <xdr:spPr>
        <a:xfrm>
          <a:off x="6818845" y="1772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3" name="正方形/長方形 442">
          <a:extLst>
            <a:ext uri="{FF2B5EF4-FFF2-40B4-BE49-F238E27FC236}">
              <a16:creationId xmlns:a16="http://schemas.microsoft.com/office/drawing/2014/main" id="{0455D20A-B309-4E4A-B227-358342D6ECC0}"/>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44" name="正方形/長方形 443">
          <a:extLst>
            <a:ext uri="{FF2B5EF4-FFF2-40B4-BE49-F238E27FC236}">
              <a16:creationId xmlns:a16="http://schemas.microsoft.com/office/drawing/2014/main" id="{B71FE409-C34A-479F-9573-E619C0B999EE}"/>
            </a:ext>
          </a:extLst>
        </xdr:cNvPr>
        <xdr:cNvSpPr/>
      </xdr:nvSpPr>
      <xdr:spPr>
        <a:xfrm>
          <a:off x="11658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45" name="正方形/長方形 444">
          <a:extLst>
            <a:ext uri="{FF2B5EF4-FFF2-40B4-BE49-F238E27FC236}">
              <a16:creationId xmlns:a16="http://schemas.microsoft.com/office/drawing/2014/main" id="{DFFDB9BB-E8AF-4DDF-81A2-DDCA9552AC87}"/>
            </a:ext>
          </a:extLst>
        </xdr:cNvPr>
        <xdr:cNvSpPr/>
      </xdr:nvSpPr>
      <xdr:spPr>
        <a:xfrm>
          <a:off x="11658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46" name="正方形/長方形 445">
          <a:extLst>
            <a:ext uri="{FF2B5EF4-FFF2-40B4-BE49-F238E27FC236}">
              <a16:creationId xmlns:a16="http://schemas.microsoft.com/office/drawing/2014/main" id="{2708B16D-998B-4767-99B3-883339D5BF24}"/>
            </a:ext>
          </a:extLst>
        </xdr:cNvPr>
        <xdr:cNvSpPr/>
      </xdr:nvSpPr>
      <xdr:spPr>
        <a:xfrm>
          <a:off x="13154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47" name="正方形/長方形 446">
          <a:extLst>
            <a:ext uri="{FF2B5EF4-FFF2-40B4-BE49-F238E27FC236}">
              <a16:creationId xmlns:a16="http://schemas.microsoft.com/office/drawing/2014/main" id="{B7BC410F-757C-48DE-8800-42DB9B7CA910}"/>
            </a:ext>
          </a:extLst>
        </xdr:cNvPr>
        <xdr:cNvSpPr/>
      </xdr:nvSpPr>
      <xdr:spPr>
        <a:xfrm>
          <a:off x="13154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8" name="正方形/長方形 447">
          <a:extLst>
            <a:ext uri="{FF2B5EF4-FFF2-40B4-BE49-F238E27FC236}">
              <a16:creationId xmlns:a16="http://schemas.microsoft.com/office/drawing/2014/main" id="{B6A91D5C-0CBB-410A-AAE8-F0A6A47F6483}"/>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9" name="テキスト ボックス 448">
          <a:extLst>
            <a:ext uri="{FF2B5EF4-FFF2-40B4-BE49-F238E27FC236}">
              <a16:creationId xmlns:a16="http://schemas.microsoft.com/office/drawing/2014/main" id="{599800F0-2A4F-4DA9-B18C-62259939801B}"/>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0" name="直線コネクタ 449">
          <a:extLst>
            <a:ext uri="{FF2B5EF4-FFF2-40B4-BE49-F238E27FC236}">
              <a16:creationId xmlns:a16="http://schemas.microsoft.com/office/drawing/2014/main" id="{E91B7B1F-C63D-4E98-9DD9-2757D0143758}"/>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1" name="テキスト ボックス 450">
          <a:extLst>
            <a:ext uri="{FF2B5EF4-FFF2-40B4-BE49-F238E27FC236}">
              <a16:creationId xmlns:a16="http://schemas.microsoft.com/office/drawing/2014/main" id="{C339C42B-76C2-4649-90AE-6B3D6D2BDF05}"/>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2" name="直線コネクタ 451">
          <a:extLst>
            <a:ext uri="{FF2B5EF4-FFF2-40B4-BE49-F238E27FC236}">
              <a16:creationId xmlns:a16="http://schemas.microsoft.com/office/drawing/2014/main" id="{8EB26A9B-6492-4CCE-8334-0F26D27FCE0A}"/>
            </a:ext>
          </a:extLst>
        </xdr:cNvPr>
        <xdr:cNvCxnSpPr/>
      </xdr:nvCxnSpPr>
      <xdr:spPr>
        <a:xfrm>
          <a:off x="11210925" y="690290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53" name="テキスト ボックス 452">
          <a:extLst>
            <a:ext uri="{FF2B5EF4-FFF2-40B4-BE49-F238E27FC236}">
              <a16:creationId xmlns:a16="http://schemas.microsoft.com/office/drawing/2014/main" id="{ABF25F64-2290-48DD-874D-8DE8C59F5073}"/>
            </a:ext>
          </a:extLst>
        </xdr:cNvPr>
        <xdr:cNvSpPr txBox="1"/>
      </xdr:nvSpPr>
      <xdr:spPr>
        <a:xfrm>
          <a:off x="107945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4" name="直線コネクタ 453">
          <a:extLst>
            <a:ext uri="{FF2B5EF4-FFF2-40B4-BE49-F238E27FC236}">
              <a16:creationId xmlns:a16="http://schemas.microsoft.com/office/drawing/2014/main" id="{E1185EC4-CF8C-48BE-8259-31D7D41764F7}"/>
            </a:ext>
          </a:extLst>
        </xdr:cNvPr>
        <xdr:cNvCxnSpPr/>
      </xdr:nvCxnSpPr>
      <xdr:spPr>
        <a:xfrm>
          <a:off x="11210925" y="65922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5" name="テキスト ボックス 454">
          <a:extLst>
            <a:ext uri="{FF2B5EF4-FFF2-40B4-BE49-F238E27FC236}">
              <a16:creationId xmlns:a16="http://schemas.microsoft.com/office/drawing/2014/main" id="{B197C238-754A-4235-BB63-6C696137561A}"/>
            </a:ext>
          </a:extLst>
        </xdr:cNvPr>
        <xdr:cNvSpPr txBox="1"/>
      </xdr:nvSpPr>
      <xdr:spPr>
        <a:xfrm>
          <a:off x="10845966"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6" name="直線コネクタ 455">
          <a:extLst>
            <a:ext uri="{FF2B5EF4-FFF2-40B4-BE49-F238E27FC236}">
              <a16:creationId xmlns:a16="http://schemas.microsoft.com/office/drawing/2014/main" id="{50FDE1AF-674E-4CB3-8C1B-540A2503919C}"/>
            </a:ext>
          </a:extLst>
        </xdr:cNvPr>
        <xdr:cNvCxnSpPr/>
      </xdr:nvCxnSpPr>
      <xdr:spPr>
        <a:xfrm>
          <a:off x="11210925" y="628468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7" name="テキスト ボックス 456">
          <a:extLst>
            <a:ext uri="{FF2B5EF4-FFF2-40B4-BE49-F238E27FC236}">
              <a16:creationId xmlns:a16="http://schemas.microsoft.com/office/drawing/2014/main" id="{B751D23A-1474-4E3C-AB1A-3603D7D05574}"/>
            </a:ext>
          </a:extLst>
        </xdr:cNvPr>
        <xdr:cNvSpPr txBox="1"/>
      </xdr:nvSpPr>
      <xdr:spPr>
        <a:xfrm>
          <a:off x="10845966"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8" name="直線コネクタ 457">
          <a:extLst>
            <a:ext uri="{FF2B5EF4-FFF2-40B4-BE49-F238E27FC236}">
              <a16:creationId xmlns:a16="http://schemas.microsoft.com/office/drawing/2014/main" id="{3C17F1B5-1B40-4667-A88D-029840418C73}"/>
            </a:ext>
          </a:extLst>
        </xdr:cNvPr>
        <xdr:cNvCxnSpPr/>
      </xdr:nvCxnSpPr>
      <xdr:spPr>
        <a:xfrm>
          <a:off x="11210925" y="59835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9" name="テキスト ボックス 458">
          <a:extLst>
            <a:ext uri="{FF2B5EF4-FFF2-40B4-BE49-F238E27FC236}">
              <a16:creationId xmlns:a16="http://schemas.microsoft.com/office/drawing/2014/main" id="{BF7038D5-BD71-4C10-A733-2EB890E9762C}"/>
            </a:ext>
          </a:extLst>
        </xdr:cNvPr>
        <xdr:cNvSpPr txBox="1"/>
      </xdr:nvSpPr>
      <xdr:spPr>
        <a:xfrm>
          <a:off x="10845966"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0" name="直線コネクタ 459">
          <a:extLst>
            <a:ext uri="{FF2B5EF4-FFF2-40B4-BE49-F238E27FC236}">
              <a16:creationId xmlns:a16="http://schemas.microsoft.com/office/drawing/2014/main" id="{331FACD0-A4A9-4DB8-BF2F-019CB5DC7DE2}"/>
            </a:ext>
          </a:extLst>
        </xdr:cNvPr>
        <xdr:cNvCxnSpPr/>
      </xdr:nvCxnSpPr>
      <xdr:spPr>
        <a:xfrm>
          <a:off x="11210925" y="56759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1" name="テキスト ボックス 460">
          <a:extLst>
            <a:ext uri="{FF2B5EF4-FFF2-40B4-BE49-F238E27FC236}">
              <a16:creationId xmlns:a16="http://schemas.microsoft.com/office/drawing/2014/main" id="{66D0F5E2-C1E8-42A1-A04C-7B031E0506D7}"/>
            </a:ext>
          </a:extLst>
        </xdr:cNvPr>
        <xdr:cNvSpPr txBox="1"/>
      </xdr:nvSpPr>
      <xdr:spPr>
        <a:xfrm>
          <a:off x="10845966"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2" name="直線コネクタ 461">
          <a:extLst>
            <a:ext uri="{FF2B5EF4-FFF2-40B4-BE49-F238E27FC236}">
              <a16:creationId xmlns:a16="http://schemas.microsoft.com/office/drawing/2014/main" id="{92614194-62D0-43DF-946B-A1234A3AD3C7}"/>
            </a:ext>
          </a:extLst>
        </xdr:cNvPr>
        <xdr:cNvCxnSpPr/>
      </xdr:nvCxnSpPr>
      <xdr:spPr>
        <a:xfrm>
          <a:off x="11210925" y="535577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63" name="テキスト ボックス 462">
          <a:extLst>
            <a:ext uri="{FF2B5EF4-FFF2-40B4-BE49-F238E27FC236}">
              <a16:creationId xmlns:a16="http://schemas.microsoft.com/office/drawing/2014/main" id="{A199EC03-EEA7-4F63-80F3-581148341D0D}"/>
            </a:ext>
          </a:extLst>
        </xdr:cNvPr>
        <xdr:cNvSpPr txBox="1"/>
      </xdr:nvSpPr>
      <xdr:spPr>
        <a:xfrm>
          <a:off x="10903736" y="52198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4" name="直線コネクタ 463">
          <a:extLst>
            <a:ext uri="{FF2B5EF4-FFF2-40B4-BE49-F238E27FC236}">
              <a16:creationId xmlns:a16="http://schemas.microsoft.com/office/drawing/2014/main" id="{4657B788-C6F1-4C8B-A473-7856BC442D17}"/>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5" name="【空港】&#10;有形固定資産減価償却率グラフ枠">
          <a:extLst>
            <a:ext uri="{FF2B5EF4-FFF2-40B4-BE49-F238E27FC236}">
              <a16:creationId xmlns:a16="http://schemas.microsoft.com/office/drawing/2014/main" id="{9F4C8ADD-7AB7-433E-9A17-03B31F798E34}"/>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123553</xdr:rowOff>
    </xdr:from>
    <xdr:to>
      <xdr:col>85</xdr:col>
      <xdr:colOff>126364</xdr:colOff>
      <xdr:row>41</xdr:row>
      <xdr:rowOff>51707</xdr:rowOff>
    </xdr:to>
    <xdr:cxnSp macro="">
      <xdr:nvCxnSpPr>
        <xdr:cNvPr id="466" name="直線コネクタ 465">
          <a:extLst>
            <a:ext uri="{FF2B5EF4-FFF2-40B4-BE49-F238E27FC236}">
              <a16:creationId xmlns:a16="http://schemas.microsoft.com/office/drawing/2014/main" id="{385CBA6E-5A5B-4E20-9403-810C212A7471}"/>
            </a:ext>
          </a:extLst>
        </xdr:cNvPr>
        <xdr:cNvCxnSpPr/>
      </xdr:nvCxnSpPr>
      <xdr:spPr>
        <a:xfrm flipV="1">
          <a:off x="14695170" y="5479778"/>
          <a:ext cx="1269" cy="1217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55534</xdr:rowOff>
    </xdr:from>
    <xdr:ext cx="405111" cy="259045"/>
    <xdr:sp macro="" textlink="">
      <xdr:nvSpPr>
        <xdr:cNvPr id="467" name="【空港】&#10;有形固定資産減価償却率最小値テキスト">
          <a:extLst>
            <a:ext uri="{FF2B5EF4-FFF2-40B4-BE49-F238E27FC236}">
              <a16:creationId xmlns:a16="http://schemas.microsoft.com/office/drawing/2014/main" id="{5687444A-B9A9-4681-8C6D-C5138CBF93B2}"/>
            </a:ext>
          </a:extLst>
        </xdr:cNvPr>
        <xdr:cNvSpPr txBox="1"/>
      </xdr:nvSpPr>
      <xdr:spPr>
        <a:xfrm>
          <a:off x="14744700" y="670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468" name="直線コネクタ 467">
          <a:extLst>
            <a:ext uri="{FF2B5EF4-FFF2-40B4-BE49-F238E27FC236}">
              <a16:creationId xmlns:a16="http://schemas.microsoft.com/office/drawing/2014/main" id="{58B17370-F39D-4E68-B181-EC8105360D26}"/>
            </a:ext>
          </a:extLst>
        </xdr:cNvPr>
        <xdr:cNvCxnSpPr/>
      </xdr:nvCxnSpPr>
      <xdr:spPr>
        <a:xfrm>
          <a:off x="14611350" y="66969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70230</xdr:rowOff>
    </xdr:from>
    <xdr:ext cx="340478" cy="259045"/>
    <xdr:sp macro="" textlink="">
      <xdr:nvSpPr>
        <xdr:cNvPr id="469" name="【空港】&#10;有形固定資産減価償却率最大値テキスト">
          <a:extLst>
            <a:ext uri="{FF2B5EF4-FFF2-40B4-BE49-F238E27FC236}">
              <a16:creationId xmlns:a16="http://schemas.microsoft.com/office/drawing/2014/main" id="{01895058-D00D-4F1B-A5D3-D381CE0A5DD2}"/>
            </a:ext>
          </a:extLst>
        </xdr:cNvPr>
        <xdr:cNvSpPr txBox="1"/>
      </xdr:nvSpPr>
      <xdr:spPr>
        <a:xfrm>
          <a:off x="14744700" y="52581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70" name="直線コネクタ 469">
          <a:extLst>
            <a:ext uri="{FF2B5EF4-FFF2-40B4-BE49-F238E27FC236}">
              <a16:creationId xmlns:a16="http://schemas.microsoft.com/office/drawing/2014/main" id="{1EA68674-2412-4A92-93B2-0354C54EF1B1}"/>
            </a:ext>
          </a:extLst>
        </xdr:cNvPr>
        <xdr:cNvCxnSpPr/>
      </xdr:nvCxnSpPr>
      <xdr:spPr>
        <a:xfrm>
          <a:off x="14611350" y="54797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119760</xdr:rowOff>
    </xdr:from>
    <xdr:ext cx="405111" cy="259045"/>
    <xdr:sp macro="" textlink="">
      <xdr:nvSpPr>
        <xdr:cNvPr id="471" name="【空港】&#10;有形固定資産減価償却率平均値テキスト">
          <a:extLst>
            <a:ext uri="{FF2B5EF4-FFF2-40B4-BE49-F238E27FC236}">
              <a16:creationId xmlns:a16="http://schemas.microsoft.com/office/drawing/2014/main" id="{88675F05-13D5-4892-9835-B398360E907F}"/>
            </a:ext>
          </a:extLst>
        </xdr:cNvPr>
        <xdr:cNvSpPr txBox="1"/>
      </xdr:nvSpPr>
      <xdr:spPr>
        <a:xfrm>
          <a:off x="14744700" y="62856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472" name="フローチャート: 判断 471">
          <a:extLst>
            <a:ext uri="{FF2B5EF4-FFF2-40B4-BE49-F238E27FC236}">
              <a16:creationId xmlns:a16="http://schemas.microsoft.com/office/drawing/2014/main" id="{E84BB615-7FB5-4BEB-A623-0F19AD8D6556}"/>
            </a:ext>
          </a:extLst>
        </xdr:cNvPr>
        <xdr:cNvSpPr/>
      </xdr:nvSpPr>
      <xdr:spPr>
        <a:xfrm>
          <a:off x="14649450" y="630718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111941</xdr:rowOff>
    </xdr:from>
    <xdr:to>
      <xdr:col>81</xdr:col>
      <xdr:colOff>101600</xdr:colOff>
      <xdr:row>39</xdr:row>
      <xdr:rowOff>42091</xdr:rowOff>
    </xdr:to>
    <xdr:sp macro="" textlink="">
      <xdr:nvSpPr>
        <xdr:cNvPr id="473" name="フローチャート: 判断 472">
          <a:extLst>
            <a:ext uri="{FF2B5EF4-FFF2-40B4-BE49-F238E27FC236}">
              <a16:creationId xmlns:a16="http://schemas.microsoft.com/office/drawing/2014/main" id="{9D2D8E2B-235A-466B-A3F2-92BC718B03BF}"/>
            </a:ext>
          </a:extLst>
        </xdr:cNvPr>
        <xdr:cNvSpPr/>
      </xdr:nvSpPr>
      <xdr:spPr>
        <a:xfrm>
          <a:off x="13887450" y="627461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87449</xdr:rowOff>
    </xdr:from>
    <xdr:to>
      <xdr:col>76</xdr:col>
      <xdr:colOff>165100</xdr:colOff>
      <xdr:row>39</xdr:row>
      <xdr:rowOff>17599</xdr:rowOff>
    </xdr:to>
    <xdr:sp macro="" textlink="">
      <xdr:nvSpPr>
        <xdr:cNvPr id="474" name="フローチャート: 判断 473">
          <a:extLst>
            <a:ext uri="{FF2B5EF4-FFF2-40B4-BE49-F238E27FC236}">
              <a16:creationId xmlns:a16="http://schemas.microsoft.com/office/drawing/2014/main" id="{C08A8701-EF50-4F87-A017-AD6B58174066}"/>
            </a:ext>
          </a:extLst>
        </xdr:cNvPr>
        <xdr:cNvSpPr/>
      </xdr:nvSpPr>
      <xdr:spPr>
        <a:xfrm>
          <a:off x="13096875" y="62469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75" name="フローチャート: 判断 474">
          <a:extLst>
            <a:ext uri="{FF2B5EF4-FFF2-40B4-BE49-F238E27FC236}">
              <a16:creationId xmlns:a16="http://schemas.microsoft.com/office/drawing/2014/main" id="{CD36952D-1F34-4F3B-AD6E-48019D3E43ED}"/>
            </a:ext>
          </a:extLst>
        </xdr:cNvPr>
        <xdr:cNvSpPr/>
      </xdr:nvSpPr>
      <xdr:spPr>
        <a:xfrm>
          <a:off x="12296775" y="61652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30B55103-C159-4AFF-B378-EDFEF09F794F}"/>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485DA935-AAA6-49B8-9478-802063CC001F}"/>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D8B48293-FE5E-482D-9A0E-4E8BCA76BC17}"/>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486F3840-CC6D-4D78-8C77-8340C32C9F98}"/>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E459ED0D-0C16-4D5C-B35D-DF9133F70245}"/>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81" name="楕円 480">
          <a:extLst>
            <a:ext uri="{FF2B5EF4-FFF2-40B4-BE49-F238E27FC236}">
              <a16:creationId xmlns:a16="http://schemas.microsoft.com/office/drawing/2014/main" id="{F9B6978A-3600-47E9-BCEF-9B69EE025C11}"/>
            </a:ext>
          </a:extLst>
        </xdr:cNvPr>
        <xdr:cNvSpPr/>
      </xdr:nvSpPr>
      <xdr:spPr>
        <a:xfrm>
          <a:off x="14649450" y="620939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72770</xdr:rowOff>
    </xdr:from>
    <xdr:ext cx="405111" cy="259045"/>
    <xdr:sp macro="" textlink="">
      <xdr:nvSpPr>
        <xdr:cNvPr id="482" name="【空港】&#10;有形固定資産減価償却率該当値テキスト">
          <a:extLst>
            <a:ext uri="{FF2B5EF4-FFF2-40B4-BE49-F238E27FC236}">
              <a16:creationId xmlns:a16="http://schemas.microsoft.com/office/drawing/2014/main" id="{9797AEBF-8FCD-4A01-A386-102EC977879B}"/>
            </a:ext>
          </a:extLst>
        </xdr:cNvPr>
        <xdr:cNvSpPr txBox="1"/>
      </xdr:nvSpPr>
      <xdr:spPr>
        <a:xfrm>
          <a:off x="14744700" y="6070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59690</xdr:rowOff>
    </xdr:from>
    <xdr:to>
      <xdr:col>81</xdr:col>
      <xdr:colOff>101600</xdr:colOff>
      <xdr:row>38</xdr:row>
      <xdr:rowOff>161290</xdr:rowOff>
    </xdr:to>
    <xdr:sp macro="" textlink="">
      <xdr:nvSpPr>
        <xdr:cNvPr id="483" name="楕円 482">
          <a:extLst>
            <a:ext uri="{FF2B5EF4-FFF2-40B4-BE49-F238E27FC236}">
              <a16:creationId xmlns:a16="http://schemas.microsoft.com/office/drawing/2014/main" id="{C77124BB-A2B7-4937-A3E3-B4D8B77B5F51}"/>
            </a:ext>
          </a:extLst>
        </xdr:cNvPr>
        <xdr:cNvSpPr/>
      </xdr:nvSpPr>
      <xdr:spPr>
        <a:xfrm>
          <a:off x="13887450" y="62223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100693</xdr:rowOff>
    </xdr:from>
    <xdr:to>
      <xdr:col>85</xdr:col>
      <xdr:colOff>127000</xdr:colOff>
      <xdr:row>38</xdr:row>
      <xdr:rowOff>110490</xdr:rowOff>
    </xdr:to>
    <xdr:cxnSp macro="">
      <xdr:nvCxnSpPr>
        <xdr:cNvPr id="484" name="直線コネクタ 483">
          <a:extLst>
            <a:ext uri="{FF2B5EF4-FFF2-40B4-BE49-F238E27FC236}">
              <a16:creationId xmlns:a16="http://schemas.microsoft.com/office/drawing/2014/main" id="{30C61DA0-9087-43C7-B07D-4660A14E47FF}"/>
            </a:ext>
          </a:extLst>
        </xdr:cNvPr>
        <xdr:cNvCxnSpPr/>
      </xdr:nvCxnSpPr>
      <xdr:spPr>
        <a:xfrm flipV="1">
          <a:off x="13935075" y="6266543"/>
          <a:ext cx="762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28666</xdr:rowOff>
    </xdr:from>
    <xdr:to>
      <xdr:col>76</xdr:col>
      <xdr:colOff>165100</xdr:colOff>
      <xdr:row>38</xdr:row>
      <xdr:rowOff>130266</xdr:rowOff>
    </xdr:to>
    <xdr:sp macro="" textlink="">
      <xdr:nvSpPr>
        <xdr:cNvPr id="485" name="楕円 484">
          <a:extLst>
            <a:ext uri="{FF2B5EF4-FFF2-40B4-BE49-F238E27FC236}">
              <a16:creationId xmlns:a16="http://schemas.microsoft.com/office/drawing/2014/main" id="{56608BDD-AC83-4C1D-BCE9-8DA42AD7585C}"/>
            </a:ext>
          </a:extLst>
        </xdr:cNvPr>
        <xdr:cNvSpPr/>
      </xdr:nvSpPr>
      <xdr:spPr>
        <a:xfrm>
          <a:off x="13096875" y="618816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79466</xdr:rowOff>
    </xdr:from>
    <xdr:to>
      <xdr:col>81</xdr:col>
      <xdr:colOff>50800</xdr:colOff>
      <xdr:row>38</xdr:row>
      <xdr:rowOff>110490</xdr:rowOff>
    </xdr:to>
    <xdr:cxnSp macro="">
      <xdr:nvCxnSpPr>
        <xdr:cNvPr id="486" name="直線コネクタ 485">
          <a:extLst>
            <a:ext uri="{FF2B5EF4-FFF2-40B4-BE49-F238E27FC236}">
              <a16:creationId xmlns:a16="http://schemas.microsoft.com/office/drawing/2014/main" id="{EA8F70B0-F4B5-4BCE-87CF-C63F8D401F6B}"/>
            </a:ext>
          </a:extLst>
        </xdr:cNvPr>
        <xdr:cNvCxnSpPr/>
      </xdr:nvCxnSpPr>
      <xdr:spPr>
        <a:xfrm>
          <a:off x="13144500" y="6245316"/>
          <a:ext cx="790575"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162560</xdr:rowOff>
    </xdr:from>
    <xdr:to>
      <xdr:col>72</xdr:col>
      <xdr:colOff>38100</xdr:colOff>
      <xdr:row>38</xdr:row>
      <xdr:rowOff>92710</xdr:rowOff>
    </xdr:to>
    <xdr:sp macro="" textlink="">
      <xdr:nvSpPr>
        <xdr:cNvPr id="487" name="楕円 486">
          <a:extLst>
            <a:ext uri="{FF2B5EF4-FFF2-40B4-BE49-F238E27FC236}">
              <a16:creationId xmlns:a16="http://schemas.microsoft.com/office/drawing/2014/main" id="{B562BD65-83C8-4A30-ABC8-33D9317A2903}"/>
            </a:ext>
          </a:extLst>
        </xdr:cNvPr>
        <xdr:cNvSpPr/>
      </xdr:nvSpPr>
      <xdr:spPr>
        <a:xfrm>
          <a:off x="12296775" y="61601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41910</xdr:rowOff>
    </xdr:from>
    <xdr:to>
      <xdr:col>76</xdr:col>
      <xdr:colOff>114300</xdr:colOff>
      <xdr:row>38</xdr:row>
      <xdr:rowOff>79466</xdr:rowOff>
    </xdr:to>
    <xdr:cxnSp macro="">
      <xdr:nvCxnSpPr>
        <xdr:cNvPr id="488" name="直線コネクタ 487">
          <a:extLst>
            <a:ext uri="{FF2B5EF4-FFF2-40B4-BE49-F238E27FC236}">
              <a16:creationId xmlns:a16="http://schemas.microsoft.com/office/drawing/2014/main" id="{B3583FDB-1DA2-4B3F-806D-104AE33750F7}"/>
            </a:ext>
          </a:extLst>
        </xdr:cNvPr>
        <xdr:cNvCxnSpPr/>
      </xdr:nvCxnSpPr>
      <xdr:spPr>
        <a:xfrm>
          <a:off x="12344400" y="6207760"/>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33218</xdr:rowOff>
    </xdr:from>
    <xdr:ext cx="405111" cy="259045"/>
    <xdr:sp macro="" textlink="">
      <xdr:nvSpPr>
        <xdr:cNvPr id="489" name="n_1aveValue【空港】&#10;有形固定資産減価償却率">
          <a:extLst>
            <a:ext uri="{FF2B5EF4-FFF2-40B4-BE49-F238E27FC236}">
              <a16:creationId xmlns:a16="http://schemas.microsoft.com/office/drawing/2014/main" id="{2B92F4CD-655A-4B78-89BC-F4B6F6CB32DC}"/>
            </a:ext>
          </a:extLst>
        </xdr:cNvPr>
        <xdr:cNvSpPr txBox="1"/>
      </xdr:nvSpPr>
      <xdr:spPr>
        <a:xfrm>
          <a:off x="13745219" y="635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8726</xdr:rowOff>
    </xdr:from>
    <xdr:ext cx="405111" cy="259045"/>
    <xdr:sp macro="" textlink="">
      <xdr:nvSpPr>
        <xdr:cNvPr id="490" name="n_2aveValue【空港】&#10;有形固定資産減価償却率">
          <a:extLst>
            <a:ext uri="{FF2B5EF4-FFF2-40B4-BE49-F238E27FC236}">
              <a16:creationId xmlns:a16="http://schemas.microsoft.com/office/drawing/2014/main" id="{677E7AF5-F9C1-4AF3-9E49-4F0D55A4ACB7}"/>
            </a:ext>
          </a:extLst>
        </xdr:cNvPr>
        <xdr:cNvSpPr txBox="1"/>
      </xdr:nvSpPr>
      <xdr:spPr>
        <a:xfrm>
          <a:off x="12964169" y="6336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491" name="n_3aveValue【空港】&#10;有形固定資産減価償却率">
          <a:extLst>
            <a:ext uri="{FF2B5EF4-FFF2-40B4-BE49-F238E27FC236}">
              <a16:creationId xmlns:a16="http://schemas.microsoft.com/office/drawing/2014/main" id="{147FB58C-7BBD-4201-95BA-C6E1512FFE67}"/>
            </a:ext>
          </a:extLst>
        </xdr:cNvPr>
        <xdr:cNvSpPr txBox="1"/>
      </xdr:nvSpPr>
      <xdr:spPr>
        <a:xfrm>
          <a:off x="12164069"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6367</xdr:rowOff>
    </xdr:from>
    <xdr:ext cx="405111" cy="259045"/>
    <xdr:sp macro="" textlink="">
      <xdr:nvSpPr>
        <xdr:cNvPr id="492" name="n_1mainValue【空港】&#10;有形固定資産減価償却率">
          <a:extLst>
            <a:ext uri="{FF2B5EF4-FFF2-40B4-BE49-F238E27FC236}">
              <a16:creationId xmlns:a16="http://schemas.microsoft.com/office/drawing/2014/main" id="{7B884858-5362-4D78-92F5-F23A5EC5AEDA}"/>
            </a:ext>
          </a:extLst>
        </xdr:cNvPr>
        <xdr:cNvSpPr txBox="1"/>
      </xdr:nvSpPr>
      <xdr:spPr>
        <a:xfrm>
          <a:off x="13745219" y="6010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146793</xdr:rowOff>
    </xdr:from>
    <xdr:ext cx="405111" cy="259045"/>
    <xdr:sp macro="" textlink="">
      <xdr:nvSpPr>
        <xdr:cNvPr id="493" name="n_2mainValue【空港】&#10;有形固定資産減価償却率">
          <a:extLst>
            <a:ext uri="{FF2B5EF4-FFF2-40B4-BE49-F238E27FC236}">
              <a16:creationId xmlns:a16="http://schemas.microsoft.com/office/drawing/2014/main" id="{356C3BF7-3F1B-4FD5-B563-D021CB03444C}"/>
            </a:ext>
          </a:extLst>
        </xdr:cNvPr>
        <xdr:cNvSpPr txBox="1"/>
      </xdr:nvSpPr>
      <xdr:spPr>
        <a:xfrm>
          <a:off x="12964169" y="5982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494" name="n_3mainValue【空港】&#10;有形固定資産減価償却率">
          <a:extLst>
            <a:ext uri="{FF2B5EF4-FFF2-40B4-BE49-F238E27FC236}">
              <a16:creationId xmlns:a16="http://schemas.microsoft.com/office/drawing/2014/main" id="{257F840F-B3FC-48BF-BEF6-9110C7391526}"/>
            </a:ext>
          </a:extLst>
        </xdr:cNvPr>
        <xdr:cNvSpPr txBox="1"/>
      </xdr:nvSpPr>
      <xdr:spPr>
        <a:xfrm>
          <a:off x="12164069"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a:extLst>
            <a:ext uri="{FF2B5EF4-FFF2-40B4-BE49-F238E27FC236}">
              <a16:creationId xmlns:a16="http://schemas.microsoft.com/office/drawing/2014/main" id="{3135BD0C-A738-4A60-9F9D-FB5BE1BCF99D}"/>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96" name="正方形/長方形 495">
          <a:extLst>
            <a:ext uri="{FF2B5EF4-FFF2-40B4-BE49-F238E27FC236}">
              <a16:creationId xmlns:a16="http://schemas.microsoft.com/office/drawing/2014/main" id="{3F67A8EC-D7FF-46C8-8524-DB3EAD978EE0}"/>
            </a:ext>
          </a:extLst>
        </xdr:cNvPr>
        <xdr:cNvSpPr/>
      </xdr:nvSpPr>
      <xdr:spPr>
        <a:xfrm>
          <a:off x="169259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97" name="正方形/長方形 496">
          <a:extLst>
            <a:ext uri="{FF2B5EF4-FFF2-40B4-BE49-F238E27FC236}">
              <a16:creationId xmlns:a16="http://schemas.microsoft.com/office/drawing/2014/main" id="{EAAB297E-3B47-4A0E-8D21-D6B779D16CA6}"/>
            </a:ext>
          </a:extLst>
        </xdr:cNvPr>
        <xdr:cNvSpPr/>
      </xdr:nvSpPr>
      <xdr:spPr>
        <a:xfrm>
          <a:off x="169259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98" name="正方形/長方形 497">
          <a:extLst>
            <a:ext uri="{FF2B5EF4-FFF2-40B4-BE49-F238E27FC236}">
              <a16:creationId xmlns:a16="http://schemas.microsoft.com/office/drawing/2014/main" id="{718DF5BF-538C-42D7-B048-CA9C113BBFAF}"/>
            </a:ext>
          </a:extLst>
        </xdr:cNvPr>
        <xdr:cNvSpPr/>
      </xdr:nvSpPr>
      <xdr:spPr>
        <a:xfrm>
          <a:off x="1841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99" name="正方形/長方形 498">
          <a:extLst>
            <a:ext uri="{FF2B5EF4-FFF2-40B4-BE49-F238E27FC236}">
              <a16:creationId xmlns:a16="http://schemas.microsoft.com/office/drawing/2014/main" id="{75707129-F824-4AD5-90ED-192AB2C72550}"/>
            </a:ext>
          </a:extLst>
        </xdr:cNvPr>
        <xdr:cNvSpPr/>
      </xdr:nvSpPr>
      <xdr:spPr>
        <a:xfrm>
          <a:off x="1841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0" name="正方形/長方形 499">
          <a:extLst>
            <a:ext uri="{FF2B5EF4-FFF2-40B4-BE49-F238E27FC236}">
              <a16:creationId xmlns:a16="http://schemas.microsoft.com/office/drawing/2014/main" id="{658F8DF7-E270-49A6-974E-92179DD40E61}"/>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1" name="テキスト ボックス 500">
          <a:extLst>
            <a:ext uri="{FF2B5EF4-FFF2-40B4-BE49-F238E27FC236}">
              <a16:creationId xmlns:a16="http://schemas.microsoft.com/office/drawing/2014/main" id="{58BC9E26-5C3B-4447-B7C6-61ECBF08D77C}"/>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2" name="直線コネクタ 501">
          <a:extLst>
            <a:ext uri="{FF2B5EF4-FFF2-40B4-BE49-F238E27FC236}">
              <a16:creationId xmlns:a16="http://schemas.microsoft.com/office/drawing/2014/main" id="{BF9C856B-F014-48E1-9FF5-AF2FF2E69204}"/>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3" name="直線コネクタ 502">
          <a:extLst>
            <a:ext uri="{FF2B5EF4-FFF2-40B4-BE49-F238E27FC236}">
              <a16:creationId xmlns:a16="http://schemas.microsoft.com/office/drawing/2014/main" id="{030F6450-3627-4C71-9401-787717559384}"/>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4" name="テキスト ボックス 503">
          <a:extLst>
            <a:ext uri="{FF2B5EF4-FFF2-40B4-BE49-F238E27FC236}">
              <a16:creationId xmlns:a16="http://schemas.microsoft.com/office/drawing/2014/main" id="{9E3CFD28-F53F-407D-9D36-27A151D160B0}"/>
            </a:ext>
          </a:extLst>
        </xdr:cNvPr>
        <xdr:cNvSpPr txBox="1"/>
      </xdr:nvSpPr>
      <xdr:spPr>
        <a:xfrm>
          <a:off x="16248514" y="6645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5" name="直線コネクタ 504">
          <a:extLst>
            <a:ext uri="{FF2B5EF4-FFF2-40B4-BE49-F238E27FC236}">
              <a16:creationId xmlns:a16="http://schemas.microsoft.com/office/drawing/2014/main" id="{41708CCE-B5F3-436B-8B8C-CAC59C1775DA}"/>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06" name="テキスト ボックス 505">
          <a:extLst>
            <a:ext uri="{FF2B5EF4-FFF2-40B4-BE49-F238E27FC236}">
              <a16:creationId xmlns:a16="http://schemas.microsoft.com/office/drawing/2014/main" id="{2CB19016-191A-41F8-B0E1-0B58299A22E3}"/>
            </a:ext>
          </a:extLst>
        </xdr:cNvPr>
        <xdr:cNvSpPr txBox="1"/>
      </xdr:nvSpPr>
      <xdr:spPr>
        <a:xfrm>
          <a:off x="1598505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07" name="直線コネクタ 506">
          <a:extLst>
            <a:ext uri="{FF2B5EF4-FFF2-40B4-BE49-F238E27FC236}">
              <a16:creationId xmlns:a16="http://schemas.microsoft.com/office/drawing/2014/main" id="{83200E01-AB51-4555-8711-3E1A7351022A}"/>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08" name="テキスト ボックス 507">
          <a:extLst>
            <a:ext uri="{FF2B5EF4-FFF2-40B4-BE49-F238E27FC236}">
              <a16:creationId xmlns:a16="http://schemas.microsoft.com/office/drawing/2014/main" id="{FCBFDF54-EDE5-4F88-BA30-BFF50546DD2B}"/>
            </a:ext>
          </a:extLst>
        </xdr:cNvPr>
        <xdr:cNvSpPr txBox="1"/>
      </xdr:nvSpPr>
      <xdr:spPr>
        <a:xfrm>
          <a:off x="15985051" y="5779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09" name="直線コネクタ 508">
          <a:extLst>
            <a:ext uri="{FF2B5EF4-FFF2-40B4-BE49-F238E27FC236}">
              <a16:creationId xmlns:a16="http://schemas.microsoft.com/office/drawing/2014/main" id="{CC9EA1F1-9C7D-41EE-AF58-2D8207E126BF}"/>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10" name="テキスト ボックス 509">
          <a:extLst>
            <a:ext uri="{FF2B5EF4-FFF2-40B4-BE49-F238E27FC236}">
              <a16:creationId xmlns:a16="http://schemas.microsoft.com/office/drawing/2014/main" id="{24E4C5C1-9947-4064-ADA1-2A13699B0DFD}"/>
            </a:ext>
          </a:extLst>
        </xdr:cNvPr>
        <xdr:cNvSpPr txBox="1"/>
      </xdr:nvSpPr>
      <xdr:spPr>
        <a:xfrm>
          <a:off x="15985051" y="535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1" name="直線コネクタ 510">
          <a:extLst>
            <a:ext uri="{FF2B5EF4-FFF2-40B4-BE49-F238E27FC236}">
              <a16:creationId xmlns:a16="http://schemas.microsoft.com/office/drawing/2014/main" id="{533869CE-3B92-4211-BD20-75B6D927D9E8}"/>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12" name="テキスト ボックス 511">
          <a:extLst>
            <a:ext uri="{FF2B5EF4-FFF2-40B4-BE49-F238E27FC236}">
              <a16:creationId xmlns:a16="http://schemas.microsoft.com/office/drawing/2014/main" id="{3006F526-B26B-4D7A-A8A2-8310AFE8F02C}"/>
            </a:ext>
          </a:extLst>
        </xdr:cNvPr>
        <xdr:cNvSpPr txBox="1"/>
      </xdr:nvSpPr>
      <xdr:spPr>
        <a:xfrm>
          <a:off x="15985051" y="491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3" name="【空港】&#10;一人当たり有形固定資産（償却資産）額グラフ枠">
          <a:extLst>
            <a:ext uri="{FF2B5EF4-FFF2-40B4-BE49-F238E27FC236}">
              <a16:creationId xmlns:a16="http://schemas.microsoft.com/office/drawing/2014/main" id="{23D0B7FA-4203-4FF8-BEF9-A0005D9A48FC}"/>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6477</xdr:rowOff>
    </xdr:from>
    <xdr:to>
      <xdr:col>116</xdr:col>
      <xdr:colOff>62864</xdr:colOff>
      <xdr:row>41</xdr:row>
      <xdr:rowOff>115702</xdr:rowOff>
    </xdr:to>
    <xdr:cxnSp macro="">
      <xdr:nvCxnSpPr>
        <xdr:cNvPr id="514" name="直線コネクタ 513">
          <a:extLst>
            <a:ext uri="{FF2B5EF4-FFF2-40B4-BE49-F238E27FC236}">
              <a16:creationId xmlns:a16="http://schemas.microsoft.com/office/drawing/2014/main" id="{34066D31-A784-485E-AC9F-5825E72178BC}"/>
            </a:ext>
          </a:extLst>
        </xdr:cNvPr>
        <xdr:cNvCxnSpPr/>
      </xdr:nvCxnSpPr>
      <xdr:spPr>
        <a:xfrm flipV="1">
          <a:off x="19952970" y="5686552"/>
          <a:ext cx="1269" cy="107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119529</xdr:rowOff>
    </xdr:from>
    <xdr:ext cx="378565" cy="259045"/>
    <xdr:sp macro="" textlink="">
      <xdr:nvSpPr>
        <xdr:cNvPr id="515" name="【空港】&#10;一人当たり有形固定資産（償却資産）額最小値テキスト">
          <a:extLst>
            <a:ext uri="{FF2B5EF4-FFF2-40B4-BE49-F238E27FC236}">
              <a16:creationId xmlns:a16="http://schemas.microsoft.com/office/drawing/2014/main" id="{3DECC3E3-AC50-4A9D-8C81-7396B446E6BA}"/>
            </a:ext>
          </a:extLst>
        </xdr:cNvPr>
        <xdr:cNvSpPr txBox="1"/>
      </xdr:nvSpPr>
      <xdr:spPr>
        <a:xfrm>
          <a:off x="20002500" y="6771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115702</xdr:rowOff>
    </xdr:from>
    <xdr:to>
      <xdr:col>116</xdr:col>
      <xdr:colOff>152400</xdr:colOff>
      <xdr:row>41</xdr:row>
      <xdr:rowOff>115702</xdr:rowOff>
    </xdr:to>
    <xdr:cxnSp macro="">
      <xdr:nvCxnSpPr>
        <xdr:cNvPr id="516" name="直線コネクタ 515">
          <a:extLst>
            <a:ext uri="{FF2B5EF4-FFF2-40B4-BE49-F238E27FC236}">
              <a16:creationId xmlns:a16="http://schemas.microsoft.com/office/drawing/2014/main" id="{976CB5EF-7AC4-4B40-BCC1-0F65FD2E5EA3}"/>
            </a:ext>
          </a:extLst>
        </xdr:cNvPr>
        <xdr:cNvCxnSpPr/>
      </xdr:nvCxnSpPr>
      <xdr:spPr>
        <a:xfrm>
          <a:off x="19878675" y="67641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124604</xdr:rowOff>
    </xdr:from>
    <xdr:ext cx="534377" cy="259045"/>
    <xdr:sp macro="" textlink="">
      <xdr:nvSpPr>
        <xdr:cNvPr id="517" name="【空港】&#10;一人当たり有形固定資産（償却資産）額最大値テキスト">
          <a:extLst>
            <a:ext uri="{FF2B5EF4-FFF2-40B4-BE49-F238E27FC236}">
              <a16:creationId xmlns:a16="http://schemas.microsoft.com/office/drawing/2014/main" id="{2C4A2441-56CE-4C4B-A406-D3A4EFB5AA68}"/>
            </a:ext>
          </a:extLst>
        </xdr:cNvPr>
        <xdr:cNvSpPr txBox="1"/>
      </xdr:nvSpPr>
      <xdr:spPr>
        <a:xfrm>
          <a:off x="20002500" y="547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6477</xdr:rowOff>
    </xdr:from>
    <xdr:to>
      <xdr:col>116</xdr:col>
      <xdr:colOff>152400</xdr:colOff>
      <xdr:row>35</xdr:row>
      <xdr:rowOff>6477</xdr:rowOff>
    </xdr:to>
    <xdr:cxnSp macro="">
      <xdr:nvCxnSpPr>
        <xdr:cNvPr id="518" name="直線コネクタ 517">
          <a:extLst>
            <a:ext uri="{FF2B5EF4-FFF2-40B4-BE49-F238E27FC236}">
              <a16:creationId xmlns:a16="http://schemas.microsoft.com/office/drawing/2014/main" id="{DE322769-AB48-43F5-82F1-7E010DC30CCD}"/>
            </a:ext>
          </a:extLst>
        </xdr:cNvPr>
        <xdr:cNvCxnSpPr/>
      </xdr:nvCxnSpPr>
      <xdr:spPr>
        <a:xfrm>
          <a:off x="19878675" y="56865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122938</xdr:rowOff>
    </xdr:from>
    <xdr:ext cx="534377" cy="259045"/>
    <xdr:sp macro="" textlink="">
      <xdr:nvSpPr>
        <xdr:cNvPr id="519" name="【空港】&#10;一人当たり有形固定資産（償却資産）額平均値テキスト">
          <a:extLst>
            <a:ext uri="{FF2B5EF4-FFF2-40B4-BE49-F238E27FC236}">
              <a16:creationId xmlns:a16="http://schemas.microsoft.com/office/drawing/2014/main" id="{8856FBF5-D369-4704-8337-59C8BBD91596}"/>
            </a:ext>
          </a:extLst>
        </xdr:cNvPr>
        <xdr:cNvSpPr txBox="1"/>
      </xdr:nvSpPr>
      <xdr:spPr>
        <a:xfrm>
          <a:off x="20002500" y="612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100061</xdr:rowOff>
    </xdr:from>
    <xdr:to>
      <xdr:col>116</xdr:col>
      <xdr:colOff>114300</xdr:colOff>
      <xdr:row>39</xdr:row>
      <xdr:rowOff>30211</xdr:rowOff>
    </xdr:to>
    <xdr:sp macro="" textlink="">
      <xdr:nvSpPr>
        <xdr:cNvPr id="520" name="フローチャート: 判断 519">
          <a:extLst>
            <a:ext uri="{FF2B5EF4-FFF2-40B4-BE49-F238E27FC236}">
              <a16:creationId xmlns:a16="http://schemas.microsoft.com/office/drawing/2014/main" id="{20D7F79B-4A40-488A-8782-0A4445A354FD}"/>
            </a:ext>
          </a:extLst>
        </xdr:cNvPr>
        <xdr:cNvSpPr/>
      </xdr:nvSpPr>
      <xdr:spPr>
        <a:xfrm>
          <a:off x="19897725" y="626591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136362</xdr:rowOff>
    </xdr:from>
    <xdr:to>
      <xdr:col>112</xdr:col>
      <xdr:colOff>38100</xdr:colOff>
      <xdr:row>39</xdr:row>
      <xdr:rowOff>66512</xdr:rowOff>
    </xdr:to>
    <xdr:sp macro="" textlink="">
      <xdr:nvSpPr>
        <xdr:cNvPr id="521" name="フローチャート: 判断 520">
          <a:extLst>
            <a:ext uri="{FF2B5EF4-FFF2-40B4-BE49-F238E27FC236}">
              <a16:creationId xmlns:a16="http://schemas.microsoft.com/office/drawing/2014/main" id="{58BDD8CB-4E23-49BA-A78D-41E8BA2FD669}"/>
            </a:ext>
          </a:extLst>
        </xdr:cNvPr>
        <xdr:cNvSpPr/>
      </xdr:nvSpPr>
      <xdr:spPr>
        <a:xfrm>
          <a:off x="19154775" y="62990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148433</xdr:rowOff>
    </xdr:from>
    <xdr:to>
      <xdr:col>107</xdr:col>
      <xdr:colOff>101600</xdr:colOff>
      <xdr:row>39</xdr:row>
      <xdr:rowOff>78583</xdr:rowOff>
    </xdr:to>
    <xdr:sp macro="" textlink="">
      <xdr:nvSpPr>
        <xdr:cNvPr id="522" name="フローチャート: 判断 521">
          <a:extLst>
            <a:ext uri="{FF2B5EF4-FFF2-40B4-BE49-F238E27FC236}">
              <a16:creationId xmlns:a16="http://schemas.microsoft.com/office/drawing/2014/main" id="{649DE4D7-6AFA-4165-BFDB-DA5B47FCA5C9}"/>
            </a:ext>
          </a:extLst>
        </xdr:cNvPr>
        <xdr:cNvSpPr/>
      </xdr:nvSpPr>
      <xdr:spPr>
        <a:xfrm>
          <a:off x="18345150" y="630793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6655</xdr:rowOff>
    </xdr:from>
    <xdr:to>
      <xdr:col>102</xdr:col>
      <xdr:colOff>165100</xdr:colOff>
      <xdr:row>39</xdr:row>
      <xdr:rowOff>108255</xdr:rowOff>
    </xdr:to>
    <xdr:sp macro="" textlink="">
      <xdr:nvSpPr>
        <xdr:cNvPr id="523" name="フローチャート: 判断 522">
          <a:extLst>
            <a:ext uri="{FF2B5EF4-FFF2-40B4-BE49-F238E27FC236}">
              <a16:creationId xmlns:a16="http://schemas.microsoft.com/office/drawing/2014/main" id="{0EC791C4-2858-43F2-A7D5-C118549FBF9C}"/>
            </a:ext>
          </a:extLst>
        </xdr:cNvPr>
        <xdr:cNvSpPr/>
      </xdr:nvSpPr>
      <xdr:spPr>
        <a:xfrm>
          <a:off x="17554575" y="6334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CAEAFBB-7788-4712-BD0A-81C99C7EAEE7}"/>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47E61032-981F-4934-960B-33C192BF9720}"/>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677A7A1F-B057-4C54-BB17-5A07F991F4CD}"/>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481F834B-E693-4E42-9E49-7F612793E323}"/>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5017FE12-7059-44A2-9DBD-1A9C5A253A80}"/>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35458</xdr:rowOff>
    </xdr:from>
    <xdr:to>
      <xdr:col>116</xdr:col>
      <xdr:colOff>114300</xdr:colOff>
      <xdr:row>40</xdr:row>
      <xdr:rowOff>137058</xdr:rowOff>
    </xdr:to>
    <xdr:sp macro="" textlink="">
      <xdr:nvSpPr>
        <xdr:cNvPr id="529" name="楕円 528">
          <a:extLst>
            <a:ext uri="{FF2B5EF4-FFF2-40B4-BE49-F238E27FC236}">
              <a16:creationId xmlns:a16="http://schemas.microsoft.com/office/drawing/2014/main" id="{AF3522D4-00F6-4337-8BAB-8D6BDC9C78B3}"/>
            </a:ext>
          </a:extLst>
        </xdr:cNvPr>
        <xdr:cNvSpPr/>
      </xdr:nvSpPr>
      <xdr:spPr>
        <a:xfrm>
          <a:off x="19897725" y="652198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13885</xdr:rowOff>
    </xdr:from>
    <xdr:ext cx="469744" cy="259045"/>
    <xdr:sp macro="" textlink="">
      <xdr:nvSpPr>
        <xdr:cNvPr id="530" name="【空港】&#10;一人当たり有形固定資産（償却資産）額該当値テキスト">
          <a:extLst>
            <a:ext uri="{FF2B5EF4-FFF2-40B4-BE49-F238E27FC236}">
              <a16:creationId xmlns:a16="http://schemas.microsoft.com/office/drawing/2014/main" id="{42176BB9-28A7-491C-8791-E77D84EF94D3}"/>
            </a:ext>
          </a:extLst>
        </xdr:cNvPr>
        <xdr:cNvSpPr txBox="1"/>
      </xdr:nvSpPr>
      <xdr:spPr>
        <a:xfrm>
          <a:off x="20002500" y="64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47985</xdr:rowOff>
    </xdr:from>
    <xdr:to>
      <xdr:col>112</xdr:col>
      <xdr:colOff>38100</xdr:colOff>
      <xdr:row>40</xdr:row>
      <xdr:rowOff>149585</xdr:rowOff>
    </xdr:to>
    <xdr:sp macro="" textlink="">
      <xdr:nvSpPr>
        <xdr:cNvPr id="531" name="楕円 530">
          <a:extLst>
            <a:ext uri="{FF2B5EF4-FFF2-40B4-BE49-F238E27FC236}">
              <a16:creationId xmlns:a16="http://schemas.microsoft.com/office/drawing/2014/main" id="{F9FA466F-3288-47CB-A31B-60A7522EC2E1}"/>
            </a:ext>
          </a:extLst>
        </xdr:cNvPr>
        <xdr:cNvSpPr/>
      </xdr:nvSpPr>
      <xdr:spPr>
        <a:xfrm>
          <a:off x="19154775" y="65313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86258</xdr:rowOff>
    </xdr:from>
    <xdr:to>
      <xdr:col>116</xdr:col>
      <xdr:colOff>63500</xdr:colOff>
      <xdr:row>40</xdr:row>
      <xdr:rowOff>98785</xdr:rowOff>
    </xdr:to>
    <xdr:cxnSp macro="">
      <xdr:nvCxnSpPr>
        <xdr:cNvPr id="532" name="直線コネクタ 531">
          <a:extLst>
            <a:ext uri="{FF2B5EF4-FFF2-40B4-BE49-F238E27FC236}">
              <a16:creationId xmlns:a16="http://schemas.microsoft.com/office/drawing/2014/main" id="{9CBCEB34-30E6-4FEA-A7E9-89C9955FFE02}"/>
            </a:ext>
          </a:extLst>
        </xdr:cNvPr>
        <xdr:cNvCxnSpPr/>
      </xdr:nvCxnSpPr>
      <xdr:spPr>
        <a:xfrm flipV="1">
          <a:off x="19202400" y="6569608"/>
          <a:ext cx="752475" cy="1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51003</xdr:rowOff>
    </xdr:from>
    <xdr:to>
      <xdr:col>107</xdr:col>
      <xdr:colOff>101600</xdr:colOff>
      <xdr:row>40</xdr:row>
      <xdr:rowOff>152603</xdr:rowOff>
    </xdr:to>
    <xdr:sp macro="" textlink="">
      <xdr:nvSpPr>
        <xdr:cNvPr id="533" name="楕円 532">
          <a:extLst>
            <a:ext uri="{FF2B5EF4-FFF2-40B4-BE49-F238E27FC236}">
              <a16:creationId xmlns:a16="http://schemas.microsoft.com/office/drawing/2014/main" id="{C189BE03-6310-4524-B4C5-FC1E0BFD89DD}"/>
            </a:ext>
          </a:extLst>
        </xdr:cNvPr>
        <xdr:cNvSpPr/>
      </xdr:nvSpPr>
      <xdr:spPr>
        <a:xfrm>
          <a:off x="18345150" y="653435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98785</xdr:rowOff>
    </xdr:from>
    <xdr:to>
      <xdr:col>111</xdr:col>
      <xdr:colOff>177800</xdr:colOff>
      <xdr:row>40</xdr:row>
      <xdr:rowOff>101803</xdr:rowOff>
    </xdr:to>
    <xdr:cxnSp macro="">
      <xdr:nvCxnSpPr>
        <xdr:cNvPr id="534" name="直線コネクタ 533">
          <a:extLst>
            <a:ext uri="{FF2B5EF4-FFF2-40B4-BE49-F238E27FC236}">
              <a16:creationId xmlns:a16="http://schemas.microsoft.com/office/drawing/2014/main" id="{2D3B0878-F6DF-4DF8-9B1F-451320041797}"/>
            </a:ext>
          </a:extLst>
        </xdr:cNvPr>
        <xdr:cNvCxnSpPr/>
      </xdr:nvCxnSpPr>
      <xdr:spPr>
        <a:xfrm flipV="1">
          <a:off x="18392775" y="6588485"/>
          <a:ext cx="809625"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54066</xdr:rowOff>
    </xdr:from>
    <xdr:to>
      <xdr:col>102</xdr:col>
      <xdr:colOff>165100</xdr:colOff>
      <xdr:row>40</xdr:row>
      <xdr:rowOff>155666</xdr:rowOff>
    </xdr:to>
    <xdr:sp macro="" textlink="">
      <xdr:nvSpPr>
        <xdr:cNvPr id="535" name="楕円 534">
          <a:extLst>
            <a:ext uri="{FF2B5EF4-FFF2-40B4-BE49-F238E27FC236}">
              <a16:creationId xmlns:a16="http://schemas.microsoft.com/office/drawing/2014/main" id="{43D73A9C-886E-4A61-9165-2D9843EFECEE}"/>
            </a:ext>
          </a:extLst>
        </xdr:cNvPr>
        <xdr:cNvSpPr/>
      </xdr:nvSpPr>
      <xdr:spPr>
        <a:xfrm>
          <a:off x="17554575" y="654059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101803</xdr:rowOff>
    </xdr:from>
    <xdr:to>
      <xdr:col>107</xdr:col>
      <xdr:colOff>50800</xdr:colOff>
      <xdr:row>40</xdr:row>
      <xdr:rowOff>104866</xdr:rowOff>
    </xdr:to>
    <xdr:cxnSp macro="">
      <xdr:nvCxnSpPr>
        <xdr:cNvPr id="536" name="直線コネクタ 535">
          <a:extLst>
            <a:ext uri="{FF2B5EF4-FFF2-40B4-BE49-F238E27FC236}">
              <a16:creationId xmlns:a16="http://schemas.microsoft.com/office/drawing/2014/main" id="{4F7793F0-E20B-46E8-AD7E-C7F65B09ED36}"/>
            </a:ext>
          </a:extLst>
        </xdr:cNvPr>
        <xdr:cNvCxnSpPr/>
      </xdr:nvCxnSpPr>
      <xdr:spPr>
        <a:xfrm flipV="1">
          <a:off x="17602200" y="659150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83040</xdr:rowOff>
    </xdr:from>
    <xdr:ext cx="534377" cy="259045"/>
    <xdr:sp macro="" textlink="">
      <xdr:nvSpPr>
        <xdr:cNvPr id="537" name="n_1aveValue【空港】&#10;一人当たり有形固定資産（償却資産）額">
          <a:extLst>
            <a:ext uri="{FF2B5EF4-FFF2-40B4-BE49-F238E27FC236}">
              <a16:creationId xmlns:a16="http://schemas.microsoft.com/office/drawing/2014/main" id="{9D367124-BD6A-40D8-AD52-8E1DF7E5E4C1}"/>
            </a:ext>
          </a:extLst>
        </xdr:cNvPr>
        <xdr:cNvSpPr txBox="1"/>
      </xdr:nvSpPr>
      <xdr:spPr>
        <a:xfrm>
          <a:off x="18944736" y="60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37</xdr:row>
      <xdr:rowOff>95109</xdr:rowOff>
    </xdr:from>
    <xdr:ext cx="469744" cy="259045"/>
    <xdr:sp macro="" textlink="">
      <xdr:nvSpPr>
        <xdr:cNvPr id="538" name="n_2aveValue【空港】&#10;一人当たり有形固定資産（償却資産）額">
          <a:extLst>
            <a:ext uri="{FF2B5EF4-FFF2-40B4-BE49-F238E27FC236}">
              <a16:creationId xmlns:a16="http://schemas.microsoft.com/office/drawing/2014/main" id="{85E55EF7-C9C1-42D4-968F-B3C6A2A35430}"/>
            </a:ext>
          </a:extLst>
        </xdr:cNvPr>
        <xdr:cNvSpPr txBox="1"/>
      </xdr:nvSpPr>
      <xdr:spPr>
        <a:xfrm>
          <a:off x="18183303" y="609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37</xdr:row>
      <xdr:rowOff>124782</xdr:rowOff>
    </xdr:from>
    <xdr:ext cx="469744" cy="259045"/>
    <xdr:sp macro="" textlink="">
      <xdr:nvSpPr>
        <xdr:cNvPr id="539" name="n_3aveValue【空港】&#10;一人当たり有形固定資産（償却資産）額">
          <a:extLst>
            <a:ext uri="{FF2B5EF4-FFF2-40B4-BE49-F238E27FC236}">
              <a16:creationId xmlns:a16="http://schemas.microsoft.com/office/drawing/2014/main" id="{C04FF765-714A-4384-AE60-0278E93F2588}"/>
            </a:ext>
          </a:extLst>
        </xdr:cNvPr>
        <xdr:cNvSpPr txBox="1"/>
      </xdr:nvSpPr>
      <xdr:spPr>
        <a:xfrm>
          <a:off x="17383203" y="61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40</xdr:row>
      <xdr:rowOff>140712</xdr:rowOff>
    </xdr:from>
    <xdr:ext cx="469744" cy="259045"/>
    <xdr:sp macro="" textlink="">
      <xdr:nvSpPr>
        <xdr:cNvPr id="540" name="n_1mainValue【空港】&#10;一人当たり有形固定資産（償却資産）額">
          <a:extLst>
            <a:ext uri="{FF2B5EF4-FFF2-40B4-BE49-F238E27FC236}">
              <a16:creationId xmlns:a16="http://schemas.microsoft.com/office/drawing/2014/main" id="{04B56704-93EA-4942-98BC-7993F66643B3}"/>
            </a:ext>
          </a:extLst>
        </xdr:cNvPr>
        <xdr:cNvSpPr txBox="1"/>
      </xdr:nvSpPr>
      <xdr:spPr>
        <a:xfrm>
          <a:off x="18983403" y="663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40</xdr:row>
      <xdr:rowOff>143730</xdr:rowOff>
    </xdr:from>
    <xdr:ext cx="469744" cy="259045"/>
    <xdr:sp macro="" textlink="">
      <xdr:nvSpPr>
        <xdr:cNvPr id="541" name="n_2mainValue【空港】&#10;一人当たり有形固定資産（償却資産）額">
          <a:extLst>
            <a:ext uri="{FF2B5EF4-FFF2-40B4-BE49-F238E27FC236}">
              <a16:creationId xmlns:a16="http://schemas.microsoft.com/office/drawing/2014/main" id="{A065508E-7746-4FEF-8CBA-346031AE3087}"/>
            </a:ext>
          </a:extLst>
        </xdr:cNvPr>
        <xdr:cNvSpPr txBox="1"/>
      </xdr:nvSpPr>
      <xdr:spPr>
        <a:xfrm>
          <a:off x="18183303" y="66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40</xdr:row>
      <xdr:rowOff>146793</xdr:rowOff>
    </xdr:from>
    <xdr:ext cx="469744" cy="259045"/>
    <xdr:sp macro="" textlink="">
      <xdr:nvSpPr>
        <xdr:cNvPr id="542" name="n_3mainValue【空港】&#10;一人当たり有形固定資産（償却資産）額">
          <a:extLst>
            <a:ext uri="{FF2B5EF4-FFF2-40B4-BE49-F238E27FC236}">
              <a16:creationId xmlns:a16="http://schemas.microsoft.com/office/drawing/2014/main" id="{ACEF4A85-6895-41EE-A0BA-CD2003756E23}"/>
            </a:ext>
          </a:extLst>
        </xdr:cNvPr>
        <xdr:cNvSpPr txBox="1"/>
      </xdr:nvSpPr>
      <xdr:spPr>
        <a:xfrm>
          <a:off x="17383203" y="663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3" name="正方形/長方形 542">
          <a:extLst>
            <a:ext uri="{FF2B5EF4-FFF2-40B4-BE49-F238E27FC236}">
              <a16:creationId xmlns:a16="http://schemas.microsoft.com/office/drawing/2014/main" id="{96F08811-DB39-4A6B-A1B7-42F8E20096B8}"/>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44" name="正方形/長方形 543">
          <a:extLst>
            <a:ext uri="{FF2B5EF4-FFF2-40B4-BE49-F238E27FC236}">
              <a16:creationId xmlns:a16="http://schemas.microsoft.com/office/drawing/2014/main" id="{D6D2DAE3-7B72-4175-AE6E-4271632D7E62}"/>
            </a:ext>
          </a:extLst>
        </xdr:cNvPr>
        <xdr:cNvSpPr/>
      </xdr:nvSpPr>
      <xdr:spPr>
        <a:xfrm>
          <a:off x="11658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45" name="正方形/長方形 544">
          <a:extLst>
            <a:ext uri="{FF2B5EF4-FFF2-40B4-BE49-F238E27FC236}">
              <a16:creationId xmlns:a16="http://schemas.microsoft.com/office/drawing/2014/main" id="{86DB0939-8D7E-40D4-BC68-1D1550C3EEE3}"/>
            </a:ext>
          </a:extLst>
        </xdr:cNvPr>
        <xdr:cNvSpPr/>
      </xdr:nvSpPr>
      <xdr:spPr>
        <a:xfrm>
          <a:off x="11658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46" name="正方形/長方形 545">
          <a:extLst>
            <a:ext uri="{FF2B5EF4-FFF2-40B4-BE49-F238E27FC236}">
              <a16:creationId xmlns:a16="http://schemas.microsoft.com/office/drawing/2014/main" id="{6EE652E3-D658-4E57-99DB-369624C5F5D5}"/>
            </a:ext>
          </a:extLst>
        </xdr:cNvPr>
        <xdr:cNvSpPr/>
      </xdr:nvSpPr>
      <xdr:spPr>
        <a:xfrm>
          <a:off x="13154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47" name="正方形/長方形 546">
          <a:extLst>
            <a:ext uri="{FF2B5EF4-FFF2-40B4-BE49-F238E27FC236}">
              <a16:creationId xmlns:a16="http://schemas.microsoft.com/office/drawing/2014/main" id="{A454A7F4-C61D-4F48-AC89-AF059573E653}"/>
            </a:ext>
          </a:extLst>
        </xdr:cNvPr>
        <xdr:cNvSpPr/>
      </xdr:nvSpPr>
      <xdr:spPr>
        <a:xfrm>
          <a:off x="13154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8" name="正方形/長方形 547">
          <a:extLst>
            <a:ext uri="{FF2B5EF4-FFF2-40B4-BE49-F238E27FC236}">
              <a16:creationId xmlns:a16="http://schemas.microsoft.com/office/drawing/2014/main" id="{6EA27044-4C19-47DB-A4D9-C3C229E64BC3}"/>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9" name="テキスト ボックス 548">
          <a:extLst>
            <a:ext uri="{FF2B5EF4-FFF2-40B4-BE49-F238E27FC236}">
              <a16:creationId xmlns:a16="http://schemas.microsoft.com/office/drawing/2014/main" id="{D05E395E-301A-4C38-97BE-224E9CA8C529}"/>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0" name="直線コネクタ 549">
          <a:extLst>
            <a:ext uri="{FF2B5EF4-FFF2-40B4-BE49-F238E27FC236}">
              <a16:creationId xmlns:a16="http://schemas.microsoft.com/office/drawing/2014/main" id="{0BAD5751-9B65-45E5-9534-F0AB7B8AD0AA}"/>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51" name="テキスト ボックス 550">
          <a:extLst>
            <a:ext uri="{FF2B5EF4-FFF2-40B4-BE49-F238E27FC236}">
              <a16:creationId xmlns:a16="http://schemas.microsoft.com/office/drawing/2014/main" id="{E007DFE2-12C5-4A02-80E9-0FB1C87703AC}"/>
            </a:ext>
          </a:extLst>
        </xdr:cNvPr>
        <xdr:cNvSpPr txBox="1"/>
      </xdr:nvSpPr>
      <xdr:spPr>
        <a:xfrm>
          <a:off x="10845966"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2" name="直線コネクタ 551">
          <a:extLst>
            <a:ext uri="{FF2B5EF4-FFF2-40B4-BE49-F238E27FC236}">
              <a16:creationId xmlns:a16="http://schemas.microsoft.com/office/drawing/2014/main" id="{923E6069-730F-4F2B-A324-CB5789D1AEF1}"/>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53" name="テキスト ボックス 552">
          <a:extLst>
            <a:ext uri="{FF2B5EF4-FFF2-40B4-BE49-F238E27FC236}">
              <a16:creationId xmlns:a16="http://schemas.microsoft.com/office/drawing/2014/main" id="{3EC6AF0F-8BFC-44B1-84F4-8735AD0C50D1}"/>
            </a:ext>
          </a:extLst>
        </xdr:cNvPr>
        <xdr:cNvSpPr txBox="1"/>
      </xdr:nvSpPr>
      <xdr:spPr>
        <a:xfrm>
          <a:off x="10845966" y="103130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4" name="直線コネクタ 553">
          <a:extLst>
            <a:ext uri="{FF2B5EF4-FFF2-40B4-BE49-F238E27FC236}">
              <a16:creationId xmlns:a16="http://schemas.microsoft.com/office/drawing/2014/main" id="{64721870-A870-4F3C-B3F1-1007F3068238}"/>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5" name="テキスト ボックス 554">
          <a:extLst>
            <a:ext uri="{FF2B5EF4-FFF2-40B4-BE49-F238E27FC236}">
              <a16:creationId xmlns:a16="http://schemas.microsoft.com/office/drawing/2014/main" id="{0A56EA0A-F7CB-4B30-AA77-B94D0C5DEFC9}"/>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56" name="直線コネクタ 555">
          <a:extLst>
            <a:ext uri="{FF2B5EF4-FFF2-40B4-BE49-F238E27FC236}">
              <a16:creationId xmlns:a16="http://schemas.microsoft.com/office/drawing/2014/main" id="{8693D83A-452B-410F-B68D-B1DFCFFA95BF}"/>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7" name="テキスト ボックス 556">
          <a:extLst>
            <a:ext uri="{FF2B5EF4-FFF2-40B4-BE49-F238E27FC236}">
              <a16:creationId xmlns:a16="http://schemas.microsoft.com/office/drawing/2014/main" id="{D4A0AD20-732D-4E1D-B50D-20ECC6F74C18}"/>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8" name="直線コネクタ 557">
          <a:extLst>
            <a:ext uri="{FF2B5EF4-FFF2-40B4-BE49-F238E27FC236}">
              <a16:creationId xmlns:a16="http://schemas.microsoft.com/office/drawing/2014/main" id="{33DCD5E7-A99B-4731-A422-2F4F3BDE9E31}"/>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9" name="テキスト ボックス 558">
          <a:extLst>
            <a:ext uri="{FF2B5EF4-FFF2-40B4-BE49-F238E27FC236}">
              <a16:creationId xmlns:a16="http://schemas.microsoft.com/office/drawing/2014/main" id="{C7F78D4B-D4F5-4822-B649-E0B97755FF43}"/>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0" name="直線コネクタ 559">
          <a:extLst>
            <a:ext uri="{FF2B5EF4-FFF2-40B4-BE49-F238E27FC236}">
              <a16:creationId xmlns:a16="http://schemas.microsoft.com/office/drawing/2014/main" id="{EB2B63E1-B99F-45A1-BB8D-75063BBEC609}"/>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61" name="テキスト ボックス 560">
          <a:extLst>
            <a:ext uri="{FF2B5EF4-FFF2-40B4-BE49-F238E27FC236}">
              <a16:creationId xmlns:a16="http://schemas.microsoft.com/office/drawing/2014/main" id="{21E47EC2-36E1-4440-BE1A-B1293BF0CB59}"/>
            </a:ext>
          </a:extLst>
        </xdr:cNvPr>
        <xdr:cNvSpPr txBox="1"/>
      </xdr:nvSpPr>
      <xdr:spPr>
        <a:xfrm>
          <a:off x="10845966"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2" name="直線コネクタ 561">
          <a:extLst>
            <a:ext uri="{FF2B5EF4-FFF2-40B4-BE49-F238E27FC236}">
              <a16:creationId xmlns:a16="http://schemas.microsoft.com/office/drawing/2014/main" id="{12636733-9416-41F5-B59C-E0F898C933DF}"/>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63" name="テキスト ボックス 562">
          <a:extLst>
            <a:ext uri="{FF2B5EF4-FFF2-40B4-BE49-F238E27FC236}">
              <a16:creationId xmlns:a16="http://schemas.microsoft.com/office/drawing/2014/main" id="{D23DA119-7D78-4AAE-8CAD-7C91A64746B0}"/>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4" name="【学校施設】&#10;有形固定資産減価償却率グラフ枠">
          <a:extLst>
            <a:ext uri="{FF2B5EF4-FFF2-40B4-BE49-F238E27FC236}">
              <a16:creationId xmlns:a16="http://schemas.microsoft.com/office/drawing/2014/main" id="{981CE9E5-C5CC-401A-A580-1A52B0575C82}"/>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87630</xdr:rowOff>
    </xdr:from>
    <xdr:to>
      <xdr:col>85</xdr:col>
      <xdr:colOff>126364</xdr:colOff>
      <xdr:row>64</xdr:row>
      <xdr:rowOff>125730</xdr:rowOff>
    </xdr:to>
    <xdr:cxnSp macro="">
      <xdr:nvCxnSpPr>
        <xdr:cNvPr id="565" name="直線コネクタ 564">
          <a:extLst>
            <a:ext uri="{FF2B5EF4-FFF2-40B4-BE49-F238E27FC236}">
              <a16:creationId xmlns:a16="http://schemas.microsoft.com/office/drawing/2014/main" id="{C82D78AC-01A8-4CFA-BAFD-2F295387B017}"/>
            </a:ext>
          </a:extLst>
        </xdr:cNvPr>
        <xdr:cNvCxnSpPr/>
      </xdr:nvCxnSpPr>
      <xdr:spPr>
        <a:xfrm flipV="1">
          <a:off x="14695170" y="9161780"/>
          <a:ext cx="1269"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129557</xdr:rowOff>
    </xdr:from>
    <xdr:ext cx="405111" cy="259045"/>
    <xdr:sp macro="" textlink="">
      <xdr:nvSpPr>
        <xdr:cNvPr id="566" name="【学校施設】&#10;有形固定資産減価償却率最小値テキスト">
          <a:extLst>
            <a:ext uri="{FF2B5EF4-FFF2-40B4-BE49-F238E27FC236}">
              <a16:creationId xmlns:a16="http://schemas.microsoft.com/office/drawing/2014/main" id="{303D57C1-D791-4371-AD21-EA9DE3D12949}"/>
            </a:ext>
          </a:extLst>
        </xdr:cNvPr>
        <xdr:cNvSpPr txBox="1"/>
      </xdr:nvSpPr>
      <xdr:spPr>
        <a:xfrm>
          <a:off x="14744700" y="1049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125730</xdr:rowOff>
    </xdr:from>
    <xdr:to>
      <xdr:col>86</xdr:col>
      <xdr:colOff>25400</xdr:colOff>
      <xdr:row>64</xdr:row>
      <xdr:rowOff>125730</xdr:rowOff>
    </xdr:to>
    <xdr:cxnSp macro="">
      <xdr:nvCxnSpPr>
        <xdr:cNvPr id="567" name="直線コネクタ 566">
          <a:extLst>
            <a:ext uri="{FF2B5EF4-FFF2-40B4-BE49-F238E27FC236}">
              <a16:creationId xmlns:a16="http://schemas.microsoft.com/office/drawing/2014/main" id="{DFA29405-2CA2-489E-AD28-D7F429EB8F16}"/>
            </a:ext>
          </a:extLst>
        </xdr:cNvPr>
        <xdr:cNvCxnSpPr/>
      </xdr:nvCxnSpPr>
      <xdr:spPr>
        <a:xfrm>
          <a:off x="14611350" y="104952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34307</xdr:rowOff>
    </xdr:from>
    <xdr:ext cx="405111" cy="259045"/>
    <xdr:sp macro="" textlink="">
      <xdr:nvSpPr>
        <xdr:cNvPr id="568" name="【学校施設】&#10;有形固定資産減価償却率最大値テキスト">
          <a:extLst>
            <a:ext uri="{FF2B5EF4-FFF2-40B4-BE49-F238E27FC236}">
              <a16:creationId xmlns:a16="http://schemas.microsoft.com/office/drawing/2014/main" id="{3444492C-BF00-4BD3-8223-30EF23601A5F}"/>
            </a:ext>
          </a:extLst>
        </xdr:cNvPr>
        <xdr:cNvSpPr txBox="1"/>
      </xdr:nvSpPr>
      <xdr:spPr>
        <a:xfrm>
          <a:off x="14744700" y="894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87630</xdr:rowOff>
    </xdr:from>
    <xdr:to>
      <xdr:col>86</xdr:col>
      <xdr:colOff>25400</xdr:colOff>
      <xdr:row>56</xdr:row>
      <xdr:rowOff>87630</xdr:rowOff>
    </xdr:to>
    <xdr:cxnSp macro="">
      <xdr:nvCxnSpPr>
        <xdr:cNvPr id="569" name="直線コネクタ 568">
          <a:extLst>
            <a:ext uri="{FF2B5EF4-FFF2-40B4-BE49-F238E27FC236}">
              <a16:creationId xmlns:a16="http://schemas.microsoft.com/office/drawing/2014/main" id="{DA9D6B5A-A571-46DB-BF85-C71859A2B985}"/>
            </a:ext>
          </a:extLst>
        </xdr:cNvPr>
        <xdr:cNvCxnSpPr/>
      </xdr:nvCxnSpPr>
      <xdr:spPr>
        <a:xfrm>
          <a:off x="14611350" y="91617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156227</xdr:rowOff>
    </xdr:from>
    <xdr:ext cx="405111" cy="259045"/>
    <xdr:sp macro="" textlink="">
      <xdr:nvSpPr>
        <xdr:cNvPr id="570" name="【学校施設】&#10;有形固定資産減価償却率平均値テキスト">
          <a:extLst>
            <a:ext uri="{FF2B5EF4-FFF2-40B4-BE49-F238E27FC236}">
              <a16:creationId xmlns:a16="http://schemas.microsoft.com/office/drawing/2014/main" id="{2B67ECBC-5D8A-4691-ABA2-ADE10CCB3B04}"/>
            </a:ext>
          </a:extLst>
        </xdr:cNvPr>
        <xdr:cNvSpPr txBox="1"/>
      </xdr:nvSpPr>
      <xdr:spPr>
        <a:xfrm>
          <a:off x="14744700" y="9722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571" name="フローチャート: 判断 570">
          <a:extLst>
            <a:ext uri="{FF2B5EF4-FFF2-40B4-BE49-F238E27FC236}">
              <a16:creationId xmlns:a16="http://schemas.microsoft.com/office/drawing/2014/main" id="{14A8CC91-64C9-43E2-920E-0751BD82A3C8}"/>
            </a:ext>
          </a:extLst>
        </xdr:cNvPr>
        <xdr:cNvSpPr/>
      </xdr:nvSpPr>
      <xdr:spPr>
        <a:xfrm>
          <a:off x="14649450" y="973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72" name="フローチャート: 判断 571">
          <a:extLst>
            <a:ext uri="{FF2B5EF4-FFF2-40B4-BE49-F238E27FC236}">
              <a16:creationId xmlns:a16="http://schemas.microsoft.com/office/drawing/2014/main" id="{66BD9635-E70C-4E65-840D-1380F2971ABA}"/>
            </a:ext>
          </a:extLst>
        </xdr:cNvPr>
        <xdr:cNvSpPr/>
      </xdr:nvSpPr>
      <xdr:spPr>
        <a:xfrm>
          <a:off x="13887450" y="97224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73" name="フローチャート: 判断 572">
          <a:extLst>
            <a:ext uri="{FF2B5EF4-FFF2-40B4-BE49-F238E27FC236}">
              <a16:creationId xmlns:a16="http://schemas.microsoft.com/office/drawing/2014/main" id="{160A400F-F45E-4A31-A6A3-175A59A66946}"/>
            </a:ext>
          </a:extLst>
        </xdr:cNvPr>
        <xdr:cNvSpPr/>
      </xdr:nvSpPr>
      <xdr:spPr>
        <a:xfrm>
          <a:off x="13096875" y="96119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33020</xdr:rowOff>
    </xdr:from>
    <xdr:to>
      <xdr:col>72</xdr:col>
      <xdr:colOff>38100</xdr:colOff>
      <xdr:row>59</xdr:row>
      <xdr:rowOff>134620</xdr:rowOff>
    </xdr:to>
    <xdr:sp macro="" textlink="">
      <xdr:nvSpPr>
        <xdr:cNvPr id="574" name="フローチャート: 判断 573">
          <a:extLst>
            <a:ext uri="{FF2B5EF4-FFF2-40B4-BE49-F238E27FC236}">
              <a16:creationId xmlns:a16="http://schemas.microsoft.com/office/drawing/2014/main" id="{0AC8CDAA-73F4-4180-9A55-A84695C887AB}"/>
            </a:ext>
          </a:extLst>
        </xdr:cNvPr>
        <xdr:cNvSpPr/>
      </xdr:nvSpPr>
      <xdr:spPr>
        <a:xfrm>
          <a:off x="12296775" y="95929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6D062176-4503-4612-807B-654D5EBE8EFA}"/>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197157B9-37A0-4FF6-936B-2874B45772C9}"/>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449146D8-7EA4-4ECC-B605-C43F88550162}"/>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FB05F641-BB81-4B5A-BDA0-5B78D96192C0}"/>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599E451D-E7C8-4C24-BEC1-008140C15032}"/>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36830</xdr:rowOff>
    </xdr:from>
    <xdr:to>
      <xdr:col>85</xdr:col>
      <xdr:colOff>177800</xdr:colOff>
      <xdr:row>56</xdr:row>
      <xdr:rowOff>138430</xdr:rowOff>
    </xdr:to>
    <xdr:sp macro="" textlink="">
      <xdr:nvSpPr>
        <xdr:cNvPr id="580" name="楕円 579">
          <a:extLst>
            <a:ext uri="{FF2B5EF4-FFF2-40B4-BE49-F238E27FC236}">
              <a16:creationId xmlns:a16="http://schemas.microsoft.com/office/drawing/2014/main" id="{BF593B70-0A2F-491C-808C-DF61F01156A0}"/>
            </a:ext>
          </a:extLst>
        </xdr:cNvPr>
        <xdr:cNvSpPr/>
      </xdr:nvSpPr>
      <xdr:spPr>
        <a:xfrm>
          <a:off x="14649450" y="91141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161307</xdr:rowOff>
    </xdr:from>
    <xdr:ext cx="405111" cy="259045"/>
    <xdr:sp macro="" textlink="">
      <xdr:nvSpPr>
        <xdr:cNvPr id="581" name="【学校施設】&#10;有形固定資産減価償却率該当値テキスト">
          <a:extLst>
            <a:ext uri="{FF2B5EF4-FFF2-40B4-BE49-F238E27FC236}">
              <a16:creationId xmlns:a16="http://schemas.microsoft.com/office/drawing/2014/main" id="{D5FB71CE-5603-4E73-B248-EED6112E94A7}"/>
            </a:ext>
          </a:extLst>
        </xdr:cNvPr>
        <xdr:cNvSpPr txBox="1"/>
      </xdr:nvSpPr>
      <xdr:spPr>
        <a:xfrm>
          <a:off x="14744700" y="907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132080</xdr:rowOff>
    </xdr:from>
    <xdr:to>
      <xdr:col>81</xdr:col>
      <xdr:colOff>101600</xdr:colOff>
      <xdr:row>56</xdr:row>
      <xdr:rowOff>62230</xdr:rowOff>
    </xdr:to>
    <xdr:sp macro="" textlink="">
      <xdr:nvSpPr>
        <xdr:cNvPr id="582" name="楕円 581">
          <a:extLst>
            <a:ext uri="{FF2B5EF4-FFF2-40B4-BE49-F238E27FC236}">
              <a16:creationId xmlns:a16="http://schemas.microsoft.com/office/drawing/2014/main" id="{E41102A2-5AD9-468A-8A65-074BB246553A}"/>
            </a:ext>
          </a:extLst>
        </xdr:cNvPr>
        <xdr:cNvSpPr/>
      </xdr:nvSpPr>
      <xdr:spPr>
        <a:xfrm>
          <a:off x="13887450" y="90474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11430</xdr:rowOff>
    </xdr:from>
    <xdr:to>
      <xdr:col>85</xdr:col>
      <xdr:colOff>127000</xdr:colOff>
      <xdr:row>56</xdr:row>
      <xdr:rowOff>87630</xdr:rowOff>
    </xdr:to>
    <xdr:cxnSp macro="">
      <xdr:nvCxnSpPr>
        <xdr:cNvPr id="583" name="直線コネクタ 582">
          <a:extLst>
            <a:ext uri="{FF2B5EF4-FFF2-40B4-BE49-F238E27FC236}">
              <a16:creationId xmlns:a16="http://schemas.microsoft.com/office/drawing/2014/main" id="{1A299DFE-DF66-4C20-9B61-20915DCB5F64}"/>
            </a:ext>
          </a:extLst>
        </xdr:cNvPr>
        <xdr:cNvCxnSpPr/>
      </xdr:nvCxnSpPr>
      <xdr:spPr>
        <a:xfrm>
          <a:off x="13935075" y="9085580"/>
          <a:ext cx="762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93980</xdr:rowOff>
    </xdr:from>
    <xdr:to>
      <xdr:col>76</xdr:col>
      <xdr:colOff>165100</xdr:colOff>
      <xdr:row>56</xdr:row>
      <xdr:rowOff>24130</xdr:rowOff>
    </xdr:to>
    <xdr:sp macro="" textlink="">
      <xdr:nvSpPr>
        <xdr:cNvPr id="584" name="楕円 583">
          <a:extLst>
            <a:ext uri="{FF2B5EF4-FFF2-40B4-BE49-F238E27FC236}">
              <a16:creationId xmlns:a16="http://schemas.microsoft.com/office/drawing/2014/main" id="{55AD1DD0-4ABF-4A17-BB5D-70F3A1A9D4BA}"/>
            </a:ext>
          </a:extLst>
        </xdr:cNvPr>
        <xdr:cNvSpPr/>
      </xdr:nvSpPr>
      <xdr:spPr>
        <a:xfrm>
          <a:off x="13096875" y="90093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144780</xdr:rowOff>
    </xdr:from>
    <xdr:to>
      <xdr:col>81</xdr:col>
      <xdr:colOff>50800</xdr:colOff>
      <xdr:row>56</xdr:row>
      <xdr:rowOff>11430</xdr:rowOff>
    </xdr:to>
    <xdr:cxnSp macro="">
      <xdr:nvCxnSpPr>
        <xdr:cNvPr id="585" name="直線コネクタ 584">
          <a:extLst>
            <a:ext uri="{FF2B5EF4-FFF2-40B4-BE49-F238E27FC236}">
              <a16:creationId xmlns:a16="http://schemas.microsoft.com/office/drawing/2014/main" id="{6786C6EE-4035-43A0-B7C7-FCBBEAFF4668}"/>
            </a:ext>
          </a:extLst>
        </xdr:cNvPr>
        <xdr:cNvCxnSpPr/>
      </xdr:nvCxnSpPr>
      <xdr:spPr>
        <a:xfrm>
          <a:off x="13144500" y="9057005"/>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74930</xdr:rowOff>
    </xdr:from>
    <xdr:to>
      <xdr:col>72</xdr:col>
      <xdr:colOff>38100</xdr:colOff>
      <xdr:row>56</xdr:row>
      <xdr:rowOff>5080</xdr:rowOff>
    </xdr:to>
    <xdr:sp macro="" textlink="">
      <xdr:nvSpPr>
        <xdr:cNvPr id="586" name="楕円 585">
          <a:extLst>
            <a:ext uri="{FF2B5EF4-FFF2-40B4-BE49-F238E27FC236}">
              <a16:creationId xmlns:a16="http://schemas.microsoft.com/office/drawing/2014/main" id="{4590D700-FBB0-425B-AE41-BFD1D9A9FFD0}"/>
            </a:ext>
          </a:extLst>
        </xdr:cNvPr>
        <xdr:cNvSpPr/>
      </xdr:nvSpPr>
      <xdr:spPr>
        <a:xfrm>
          <a:off x="12296775" y="89903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125730</xdr:rowOff>
    </xdr:from>
    <xdr:to>
      <xdr:col>76</xdr:col>
      <xdr:colOff>114300</xdr:colOff>
      <xdr:row>55</xdr:row>
      <xdr:rowOff>144780</xdr:rowOff>
    </xdr:to>
    <xdr:cxnSp macro="">
      <xdr:nvCxnSpPr>
        <xdr:cNvPr id="587" name="直線コネクタ 586">
          <a:extLst>
            <a:ext uri="{FF2B5EF4-FFF2-40B4-BE49-F238E27FC236}">
              <a16:creationId xmlns:a16="http://schemas.microsoft.com/office/drawing/2014/main" id="{7DE3D36A-73FB-46C5-9616-8CC2BE7D1E02}"/>
            </a:ext>
          </a:extLst>
        </xdr:cNvPr>
        <xdr:cNvCxnSpPr/>
      </xdr:nvCxnSpPr>
      <xdr:spPr>
        <a:xfrm>
          <a:off x="12344400" y="903795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588" name="n_1aveValue【学校施設】&#10;有形固定資産減価償却率">
          <a:extLst>
            <a:ext uri="{FF2B5EF4-FFF2-40B4-BE49-F238E27FC236}">
              <a16:creationId xmlns:a16="http://schemas.microsoft.com/office/drawing/2014/main" id="{30C8616E-2FD5-4C8E-8635-9FDF26E55D45}"/>
            </a:ext>
          </a:extLst>
        </xdr:cNvPr>
        <xdr:cNvSpPr txBox="1"/>
      </xdr:nvSpPr>
      <xdr:spPr>
        <a:xfrm>
          <a:off x="13745219" y="9812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89" name="n_2aveValue【学校施設】&#10;有形固定資産減価償却率">
          <a:extLst>
            <a:ext uri="{FF2B5EF4-FFF2-40B4-BE49-F238E27FC236}">
              <a16:creationId xmlns:a16="http://schemas.microsoft.com/office/drawing/2014/main" id="{30194929-B2DD-4C4E-9576-874B2A06CEFF}"/>
            </a:ext>
          </a:extLst>
        </xdr:cNvPr>
        <xdr:cNvSpPr txBox="1"/>
      </xdr:nvSpPr>
      <xdr:spPr>
        <a:xfrm>
          <a:off x="12964169"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125747</xdr:rowOff>
    </xdr:from>
    <xdr:ext cx="405111" cy="259045"/>
    <xdr:sp macro="" textlink="">
      <xdr:nvSpPr>
        <xdr:cNvPr id="590" name="n_3aveValue【学校施設】&#10;有形固定資産減価償却率">
          <a:extLst>
            <a:ext uri="{FF2B5EF4-FFF2-40B4-BE49-F238E27FC236}">
              <a16:creationId xmlns:a16="http://schemas.microsoft.com/office/drawing/2014/main" id="{054660C9-5EBD-4FE4-9C7B-C96899932065}"/>
            </a:ext>
          </a:extLst>
        </xdr:cNvPr>
        <xdr:cNvSpPr txBox="1"/>
      </xdr:nvSpPr>
      <xdr:spPr>
        <a:xfrm>
          <a:off x="12164069"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78757</xdr:rowOff>
    </xdr:from>
    <xdr:ext cx="405111" cy="259045"/>
    <xdr:sp macro="" textlink="">
      <xdr:nvSpPr>
        <xdr:cNvPr id="591" name="n_1mainValue【学校施設】&#10;有形固定資産減価償却率">
          <a:extLst>
            <a:ext uri="{FF2B5EF4-FFF2-40B4-BE49-F238E27FC236}">
              <a16:creationId xmlns:a16="http://schemas.microsoft.com/office/drawing/2014/main" id="{642F92DE-216F-4FF4-B726-D66ED9A011F2}"/>
            </a:ext>
          </a:extLst>
        </xdr:cNvPr>
        <xdr:cNvSpPr txBox="1"/>
      </xdr:nvSpPr>
      <xdr:spPr>
        <a:xfrm>
          <a:off x="13745219" y="883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40657</xdr:rowOff>
    </xdr:from>
    <xdr:ext cx="405111" cy="259045"/>
    <xdr:sp macro="" textlink="">
      <xdr:nvSpPr>
        <xdr:cNvPr id="592" name="n_2mainValue【学校施設】&#10;有形固定資産減価償却率">
          <a:extLst>
            <a:ext uri="{FF2B5EF4-FFF2-40B4-BE49-F238E27FC236}">
              <a16:creationId xmlns:a16="http://schemas.microsoft.com/office/drawing/2014/main" id="{150E54E1-7F11-4192-941E-4F347615713A}"/>
            </a:ext>
          </a:extLst>
        </xdr:cNvPr>
        <xdr:cNvSpPr txBox="1"/>
      </xdr:nvSpPr>
      <xdr:spPr>
        <a:xfrm>
          <a:off x="12964169" y="879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21607</xdr:rowOff>
    </xdr:from>
    <xdr:ext cx="405111" cy="259045"/>
    <xdr:sp macro="" textlink="">
      <xdr:nvSpPr>
        <xdr:cNvPr id="593" name="n_3mainValue【学校施設】&#10;有形固定資産減価償却率">
          <a:extLst>
            <a:ext uri="{FF2B5EF4-FFF2-40B4-BE49-F238E27FC236}">
              <a16:creationId xmlns:a16="http://schemas.microsoft.com/office/drawing/2014/main" id="{A9DE4450-87F0-45F6-9B68-46E901E4F2CB}"/>
            </a:ext>
          </a:extLst>
        </xdr:cNvPr>
        <xdr:cNvSpPr txBox="1"/>
      </xdr:nvSpPr>
      <xdr:spPr>
        <a:xfrm>
          <a:off x="12164069" y="877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4" name="正方形/長方形 593">
          <a:extLst>
            <a:ext uri="{FF2B5EF4-FFF2-40B4-BE49-F238E27FC236}">
              <a16:creationId xmlns:a16="http://schemas.microsoft.com/office/drawing/2014/main" id="{F5DF9A58-A389-4354-99AA-A2D491F182DC}"/>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95" name="正方形/長方形 594">
          <a:extLst>
            <a:ext uri="{FF2B5EF4-FFF2-40B4-BE49-F238E27FC236}">
              <a16:creationId xmlns:a16="http://schemas.microsoft.com/office/drawing/2014/main" id="{9B3F03BD-7BBA-4058-A816-8E239FBDBAB5}"/>
            </a:ext>
          </a:extLst>
        </xdr:cNvPr>
        <xdr:cNvSpPr/>
      </xdr:nvSpPr>
      <xdr:spPr>
        <a:xfrm>
          <a:off x="169259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96" name="正方形/長方形 595">
          <a:extLst>
            <a:ext uri="{FF2B5EF4-FFF2-40B4-BE49-F238E27FC236}">
              <a16:creationId xmlns:a16="http://schemas.microsoft.com/office/drawing/2014/main" id="{4320AAE4-C9BB-405C-90B5-370C6731E38B}"/>
            </a:ext>
          </a:extLst>
        </xdr:cNvPr>
        <xdr:cNvSpPr/>
      </xdr:nvSpPr>
      <xdr:spPr>
        <a:xfrm>
          <a:off x="169259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97" name="正方形/長方形 596">
          <a:extLst>
            <a:ext uri="{FF2B5EF4-FFF2-40B4-BE49-F238E27FC236}">
              <a16:creationId xmlns:a16="http://schemas.microsoft.com/office/drawing/2014/main" id="{E393AFCE-EE40-44E5-846B-296CB70D8B87}"/>
            </a:ext>
          </a:extLst>
        </xdr:cNvPr>
        <xdr:cNvSpPr/>
      </xdr:nvSpPr>
      <xdr:spPr>
        <a:xfrm>
          <a:off x="1841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98" name="正方形/長方形 597">
          <a:extLst>
            <a:ext uri="{FF2B5EF4-FFF2-40B4-BE49-F238E27FC236}">
              <a16:creationId xmlns:a16="http://schemas.microsoft.com/office/drawing/2014/main" id="{10CD9082-25D1-41B8-845F-FBED3ADD9B36}"/>
            </a:ext>
          </a:extLst>
        </xdr:cNvPr>
        <xdr:cNvSpPr/>
      </xdr:nvSpPr>
      <xdr:spPr>
        <a:xfrm>
          <a:off x="1841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9" name="正方形/長方形 598">
          <a:extLst>
            <a:ext uri="{FF2B5EF4-FFF2-40B4-BE49-F238E27FC236}">
              <a16:creationId xmlns:a16="http://schemas.microsoft.com/office/drawing/2014/main" id="{38CA203C-82D4-4C21-B42A-095791AF03B3}"/>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0" name="テキスト ボックス 599">
          <a:extLst>
            <a:ext uri="{FF2B5EF4-FFF2-40B4-BE49-F238E27FC236}">
              <a16:creationId xmlns:a16="http://schemas.microsoft.com/office/drawing/2014/main" id="{50F52D2C-2640-4451-8489-42351AA51486}"/>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1" name="直線コネクタ 600">
          <a:extLst>
            <a:ext uri="{FF2B5EF4-FFF2-40B4-BE49-F238E27FC236}">
              <a16:creationId xmlns:a16="http://schemas.microsoft.com/office/drawing/2014/main" id="{8EF28100-CFCE-4235-93BC-DCD73C9D8253}"/>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02" name="テキスト ボックス 601">
          <a:extLst>
            <a:ext uri="{FF2B5EF4-FFF2-40B4-BE49-F238E27FC236}">
              <a16:creationId xmlns:a16="http://schemas.microsoft.com/office/drawing/2014/main" id="{0DF09AB0-8946-4E5E-A5E3-A8AECBC62378}"/>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03" name="直線コネクタ 602">
          <a:extLst>
            <a:ext uri="{FF2B5EF4-FFF2-40B4-BE49-F238E27FC236}">
              <a16:creationId xmlns:a16="http://schemas.microsoft.com/office/drawing/2014/main" id="{1CCF0B62-AC62-41FC-99F5-EAC6850BE464}"/>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4" name="テキスト ボックス 603">
          <a:extLst>
            <a:ext uri="{FF2B5EF4-FFF2-40B4-BE49-F238E27FC236}">
              <a16:creationId xmlns:a16="http://schemas.microsoft.com/office/drawing/2014/main" id="{D4FE4A0B-FC78-4B3D-99E3-D998AB88261C}"/>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5" name="直線コネクタ 604">
          <a:extLst>
            <a:ext uri="{FF2B5EF4-FFF2-40B4-BE49-F238E27FC236}">
              <a16:creationId xmlns:a16="http://schemas.microsoft.com/office/drawing/2014/main" id="{CD8ACF0E-45DE-4B45-ABEC-028833A38BC6}"/>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6" name="テキスト ボックス 605">
          <a:extLst>
            <a:ext uri="{FF2B5EF4-FFF2-40B4-BE49-F238E27FC236}">
              <a16:creationId xmlns:a16="http://schemas.microsoft.com/office/drawing/2014/main" id="{57D7D241-5952-4CA2-95CB-CC4C4504BA55}"/>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7" name="直線コネクタ 606">
          <a:extLst>
            <a:ext uri="{FF2B5EF4-FFF2-40B4-BE49-F238E27FC236}">
              <a16:creationId xmlns:a16="http://schemas.microsoft.com/office/drawing/2014/main" id="{15255EEC-325A-4A7B-9C77-5374124D2A3E}"/>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08" name="テキスト ボックス 607">
          <a:extLst>
            <a:ext uri="{FF2B5EF4-FFF2-40B4-BE49-F238E27FC236}">
              <a16:creationId xmlns:a16="http://schemas.microsoft.com/office/drawing/2014/main" id="{52AA2CD2-AF88-4698-AB9A-0FB0BD89CAEB}"/>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09" name="直線コネクタ 608">
          <a:extLst>
            <a:ext uri="{FF2B5EF4-FFF2-40B4-BE49-F238E27FC236}">
              <a16:creationId xmlns:a16="http://schemas.microsoft.com/office/drawing/2014/main" id="{7A0D536C-186D-4D3F-9E29-1FB122054956}"/>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0" name="テキスト ボックス 609">
          <a:extLst>
            <a:ext uri="{FF2B5EF4-FFF2-40B4-BE49-F238E27FC236}">
              <a16:creationId xmlns:a16="http://schemas.microsoft.com/office/drawing/2014/main" id="{8697DEDB-AF8A-46BA-82CC-08FF8DCA5E7F}"/>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1" name="直線コネクタ 610">
          <a:extLst>
            <a:ext uri="{FF2B5EF4-FFF2-40B4-BE49-F238E27FC236}">
              <a16:creationId xmlns:a16="http://schemas.microsoft.com/office/drawing/2014/main" id="{63168CE8-6952-4201-A18D-565F823EB8FB}"/>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2" name="テキスト ボックス 611">
          <a:extLst>
            <a:ext uri="{FF2B5EF4-FFF2-40B4-BE49-F238E27FC236}">
              <a16:creationId xmlns:a16="http://schemas.microsoft.com/office/drawing/2014/main" id="{49049244-600B-4C95-9EB2-A5DC137B4B30}"/>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3" name="直線コネクタ 612">
          <a:extLst>
            <a:ext uri="{FF2B5EF4-FFF2-40B4-BE49-F238E27FC236}">
              <a16:creationId xmlns:a16="http://schemas.microsoft.com/office/drawing/2014/main" id="{5E3EE712-B33C-4375-813E-10E9F801BA88}"/>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4" name="テキスト ボックス 613">
          <a:extLst>
            <a:ext uri="{FF2B5EF4-FFF2-40B4-BE49-F238E27FC236}">
              <a16:creationId xmlns:a16="http://schemas.microsoft.com/office/drawing/2014/main" id="{09AEB1D1-60B4-4496-BE94-8863F1A1DF08}"/>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5" name="【学校施設】&#10;一人当たり面積グラフ枠">
          <a:extLst>
            <a:ext uri="{FF2B5EF4-FFF2-40B4-BE49-F238E27FC236}">
              <a16:creationId xmlns:a16="http://schemas.microsoft.com/office/drawing/2014/main" id="{B8CE60C1-AA15-4E71-BBAF-D3E071C99F89}"/>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99060</xdr:rowOff>
    </xdr:from>
    <xdr:to>
      <xdr:col>116</xdr:col>
      <xdr:colOff>62864</xdr:colOff>
      <xdr:row>62</xdr:row>
      <xdr:rowOff>156210</xdr:rowOff>
    </xdr:to>
    <xdr:cxnSp macro="">
      <xdr:nvCxnSpPr>
        <xdr:cNvPr id="616" name="直線コネクタ 615">
          <a:extLst>
            <a:ext uri="{FF2B5EF4-FFF2-40B4-BE49-F238E27FC236}">
              <a16:creationId xmlns:a16="http://schemas.microsoft.com/office/drawing/2014/main" id="{9EA7E26A-2E3E-4929-84C0-D7A905DEFDB7}"/>
            </a:ext>
          </a:extLst>
        </xdr:cNvPr>
        <xdr:cNvCxnSpPr/>
      </xdr:nvCxnSpPr>
      <xdr:spPr>
        <a:xfrm flipV="1">
          <a:off x="19952970" y="9017635"/>
          <a:ext cx="1269"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160037</xdr:rowOff>
    </xdr:from>
    <xdr:ext cx="469744" cy="259045"/>
    <xdr:sp macro="" textlink="">
      <xdr:nvSpPr>
        <xdr:cNvPr id="617" name="【学校施設】&#10;一人当たり面積最小値テキスト">
          <a:extLst>
            <a:ext uri="{FF2B5EF4-FFF2-40B4-BE49-F238E27FC236}">
              <a16:creationId xmlns:a16="http://schemas.microsoft.com/office/drawing/2014/main" id="{5A231163-8CB1-44DD-8A39-8172010ED80C}"/>
            </a:ext>
          </a:extLst>
        </xdr:cNvPr>
        <xdr:cNvSpPr txBox="1"/>
      </xdr:nvSpPr>
      <xdr:spPr>
        <a:xfrm>
          <a:off x="20002500" y="1021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156210</xdr:rowOff>
    </xdr:from>
    <xdr:to>
      <xdr:col>116</xdr:col>
      <xdr:colOff>152400</xdr:colOff>
      <xdr:row>62</xdr:row>
      <xdr:rowOff>156210</xdr:rowOff>
    </xdr:to>
    <xdr:cxnSp macro="">
      <xdr:nvCxnSpPr>
        <xdr:cNvPr id="618" name="直線コネクタ 617">
          <a:extLst>
            <a:ext uri="{FF2B5EF4-FFF2-40B4-BE49-F238E27FC236}">
              <a16:creationId xmlns:a16="http://schemas.microsoft.com/office/drawing/2014/main" id="{2F1EBB1E-A672-4EDE-A9E9-06549ECD3B29}"/>
            </a:ext>
          </a:extLst>
        </xdr:cNvPr>
        <xdr:cNvCxnSpPr/>
      </xdr:nvCxnSpPr>
      <xdr:spPr>
        <a:xfrm>
          <a:off x="19878675" y="102082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45737</xdr:rowOff>
    </xdr:from>
    <xdr:ext cx="469744" cy="259045"/>
    <xdr:sp macro="" textlink="">
      <xdr:nvSpPr>
        <xdr:cNvPr id="619" name="【学校施設】&#10;一人当たり面積最大値テキスト">
          <a:extLst>
            <a:ext uri="{FF2B5EF4-FFF2-40B4-BE49-F238E27FC236}">
              <a16:creationId xmlns:a16="http://schemas.microsoft.com/office/drawing/2014/main" id="{17BE6F00-3749-42F3-9D64-B2C49DA42605}"/>
            </a:ext>
          </a:extLst>
        </xdr:cNvPr>
        <xdr:cNvSpPr txBox="1"/>
      </xdr:nvSpPr>
      <xdr:spPr>
        <a:xfrm>
          <a:off x="20002500" y="880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20" name="直線コネクタ 619">
          <a:extLst>
            <a:ext uri="{FF2B5EF4-FFF2-40B4-BE49-F238E27FC236}">
              <a16:creationId xmlns:a16="http://schemas.microsoft.com/office/drawing/2014/main" id="{97A34D03-F58B-49CC-A47F-FEF020052942}"/>
            </a:ext>
          </a:extLst>
        </xdr:cNvPr>
        <xdr:cNvCxnSpPr/>
      </xdr:nvCxnSpPr>
      <xdr:spPr>
        <a:xfrm>
          <a:off x="19878675" y="90176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60977</xdr:rowOff>
    </xdr:from>
    <xdr:ext cx="469744" cy="259045"/>
    <xdr:sp macro="" textlink="">
      <xdr:nvSpPr>
        <xdr:cNvPr id="621" name="【学校施設】&#10;一人当たり面積平均値テキスト">
          <a:extLst>
            <a:ext uri="{FF2B5EF4-FFF2-40B4-BE49-F238E27FC236}">
              <a16:creationId xmlns:a16="http://schemas.microsoft.com/office/drawing/2014/main" id="{E95AE3E5-A58E-45C2-8C3E-F01DDF3B33BC}"/>
            </a:ext>
          </a:extLst>
        </xdr:cNvPr>
        <xdr:cNvSpPr txBox="1"/>
      </xdr:nvSpPr>
      <xdr:spPr>
        <a:xfrm>
          <a:off x="20002500" y="9627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82550</xdr:rowOff>
    </xdr:from>
    <xdr:to>
      <xdr:col>116</xdr:col>
      <xdr:colOff>114300</xdr:colOff>
      <xdr:row>60</xdr:row>
      <xdr:rowOff>12700</xdr:rowOff>
    </xdr:to>
    <xdr:sp macro="" textlink="">
      <xdr:nvSpPr>
        <xdr:cNvPr id="622" name="フローチャート: 判断 621">
          <a:extLst>
            <a:ext uri="{FF2B5EF4-FFF2-40B4-BE49-F238E27FC236}">
              <a16:creationId xmlns:a16="http://schemas.microsoft.com/office/drawing/2014/main" id="{EE17D054-0C89-4B80-9566-8B5F773F97AE}"/>
            </a:ext>
          </a:extLst>
        </xdr:cNvPr>
        <xdr:cNvSpPr/>
      </xdr:nvSpPr>
      <xdr:spPr>
        <a:xfrm>
          <a:off x="19897725" y="96488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154940</xdr:rowOff>
    </xdr:from>
    <xdr:to>
      <xdr:col>112</xdr:col>
      <xdr:colOff>38100</xdr:colOff>
      <xdr:row>60</xdr:row>
      <xdr:rowOff>85090</xdr:rowOff>
    </xdr:to>
    <xdr:sp macro="" textlink="">
      <xdr:nvSpPr>
        <xdr:cNvPr id="623" name="フローチャート: 判断 622">
          <a:extLst>
            <a:ext uri="{FF2B5EF4-FFF2-40B4-BE49-F238E27FC236}">
              <a16:creationId xmlns:a16="http://schemas.microsoft.com/office/drawing/2014/main" id="{8B2E24D1-F902-4B38-8E3E-58AA96E22B9B}"/>
            </a:ext>
          </a:extLst>
        </xdr:cNvPr>
        <xdr:cNvSpPr/>
      </xdr:nvSpPr>
      <xdr:spPr>
        <a:xfrm>
          <a:off x="19154775" y="97180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162560</xdr:rowOff>
    </xdr:from>
    <xdr:to>
      <xdr:col>107</xdr:col>
      <xdr:colOff>101600</xdr:colOff>
      <xdr:row>60</xdr:row>
      <xdr:rowOff>92710</xdr:rowOff>
    </xdr:to>
    <xdr:sp macro="" textlink="">
      <xdr:nvSpPr>
        <xdr:cNvPr id="624" name="フローチャート: 判断 623">
          <a:extLst>
            <a:ext uri="{FF2B5EF4-FFF2-40B4-BE49-F238E27FC236}">
              <a16:creationId xmlns:a16="http://schemas.microsoft.com/office/drawing/2014/main" id="{F04F26F0-F8DC-4EC4-9BBB-DFC5E270D506}"/>
            </a:ext>
          </a:extLst>
        </xdr:cNvPr>
        <xdr:cNvSpPr/>
      </xdr:nvSpPr>
      <xdr:spPr>
        <a:xfrm>
          <a:off x="18345150" y="97224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25400</xdr:rowOff>
    </xdr:from>
    <xdr:to>
      <xdr:col>102</xdr:col>
      <xdr:colOff>165100</xdr:colOff>
      <xdr:row>60</xdr:row>
      <xdr:rowOff>127000</xdr:rowOff>
    </xdr:to>
    <xdr:sp macro="" textlink="">
      <xdr:nvSpPr>
        <xdr:cNvPr id="625" name="フローチャート: 判断 624">
          <a:extLst>
            <a:ext uri="{FF2B5EF4-FFF2-40B4-BE49-F238E27FC236}">
              <a16:creationId xmlns:a16="http://schemas.microsoft.com/office/drawing/2014/main" id="{23C67CC5-8A51-4B2D-8C00-C9A1922710CC}"/>
            </a:ext>
          </a:extLst>
        </xdr:cNvPr>
        <xdr:cNvSpPr/>
      </xdr:nvSpPr>
      <xdr:spPr>
        <a:xfrm>
          <a:off x="17554575" y="975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E5D8AFAB-7E21-4D39-B00D-7FC3AE8A14AC}"/>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41416980-4AAC-44A3-85ED-035AC5B87BF0}"/>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3BCF933A-7B61-409B-94F4-C1AE4A06C16A}"/>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84136CF4-6114-48BC-AD7E-7FDC6FB00A37}"/>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3F0EE9FE-2427-4CB0-9A4D-20E1B3124324}"/>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74930</xdr:rowOff>
    </xdr:from>
    <xdr:to>
      <xdr:col>116</xdr:col>
      <xdr:colOff>114300</xdr:colOff>
      <xdr:row>59</xdr:row>
      <xdr:rowOff>5080</xdr:rowOff>
    </xdr:to>
    <xdr:sp macro="" textlink="">
      <xdr:nvSpPr>
        <xdr:cNvPr id="631" name="楕円 630">
          <a:extLst>
            <a:ext uri="{FF2B5EF4-FFF2-40B4-BE49-F238E27FC236}">
              <a16:creationId xmlns:a16="http://schemas.microsoft.com/office/drawing/2014/main" id="{7305282F-5E4C-42EA-8C7C-C453244BFA44}"/>
            </a:ext>
          </a:extLst>
        </xdr:cNvPr>
        <xdr:cNvSpPr/>
      </xdr:nvSpPr>
      <xdr:spPr>
        <a:xfrm>
          <a:off x="19897725" y="94761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97807</xdr:rowOff>
    </xdr:from>
    <xdr:ext cx="469744" cy="259045"/>
    <xdr:sp macro="" textlink="">
      <xdr:nvSpPr>
        <xdr:cNvPr id="632" name="【学校施設】&#10;一人当たり面積該当値テキスト">
          <a:extLst>
            <a:ext uri="{FF2B5EF4-FFF2-40B4-BE49-F238E27FC236}">
              <a16:creationId xmlns:a16="http://schemas.microsoft.com/office/drawing/2014/main" id="{5275E8C2-2D06-4E97-864B-5C841763F0E1}"/>
            </a:ext>
          </a:extLst>
        </xdr:cNvPr>
        <xdr:cNvSpPr txBox="1"/>
      </xdr:nvSpPr>
      <xdr:spPr>
        <a:xfrm>
          <a:off x="2000250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40640</xdr:rowOff>
    </xdr:from>
    <xdr:to>
      <xdr:col>112</xdr:col>
      <xdr:colOff>38100</xdr:colOff>
      <xdr:row>59</xdr:row>
      <xdr:rowOff>142240</xdr:rowOff>
    </xdr:to>
    <xdr:sp macro="" textlink="">
      <xdr:nvSpPr>
        <xdr:cNvPr id="633" name="楕円 632">
          <a:extLst>
            <a:ext uri="{FF2B5EF4-FFF2-40B4-BE49-F238E27FC236}">
              <a16:creationId xmlns:a16="http://schemas.microsoft.com/office/drawing/2014/main" id="{27724A68-5C85-4B7F-A3D3-72B590A96162}"/>
            </a:ext>
          </a:extLst>
        </xdr:cNvPr>
        <xdr:cNvSpPr/>
      </xdr:nvSpPr>
      <xdr:spPr>
        <a:xfrm>
          <a:off x="19154775" y="96037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125730</xdr:rowOff>
    </xdr:from>
    <xdr:to>
      <xdr:col>116</xdr:col>
      <xdr:colOff>63500</xdr:colOff>
      <xdr:row>59</xdr:row>
      <xdr:rowOff>91440</xdr:rowOff>
    </xdr:to>
    <xdr:cxnSp macro="">
      <xdr:nvCxnSpPr>
        <xdr:cNvPr id="634" name="直線コネクタ 633">
          <a:extLst>
            <a:ext uri="{FF2B5EF4-FFF2-40B4-BE49-F238E27FC236}">
              <a16:creationId xmlns:a16="http://schemas.microsoft.com/office/drawing/2014/main" id="{EE0E31D0-D53B-4BF7-8AF2-28DA7BC76526}"/>
            </a:ext>
          </a:extLst>
        </xdr:cNvPr>
        <xdr:cNvCxnSpPr/>
      </xdr:nvCxnSpPr>
      <xdr:spPr>
        <a:xfrm flipV="1">
          <a:off x="19202400" y="9523730"/>
          <a:ext cx="752475"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82550</xdr:rowOff>
    </xdr:from>
    <xdr:to>
      <xdr:col>107</xdr:col>
      <xdr:colOff>101600</xdr:colOff>
      <xdr:row>60</xdr:row>
      <xdr:rowOff>12700</xdr:rowOff>
    </xdr:to>
    <xdr:sp macro="" textlink="">
      <xdr:nvSpPr>
        <xdr:cNvPr id="635" name="楕円 634">
          <a:extLst>
            <a:ext uri="{FF2B5EF4-FFF2-40B4-BE49-F238E27FC236}">
              <a16:creationId xmlns:a16="http://schemas.microsoft.com/office/drawing/2014/main" id="{282C78BF-CB6E-4B55-A2B1-343CF0B0ED36}"/>
            </a:ext>
          </a:extLst>
        </xdr:cNvPr>
        <xdr:cNvSpPr/>
      </xdr:nvSpPr>
      <xdr:spPr>
        <a:xfrm>
          <a:off x="18345150" y="96488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91440</xdr:rowOff>
    </xdr:from>
    <xdr:to>
      <xdr:col>111</xdr:col>
      <xdr:colOff>177800</xdr:colOff>
      <xdr:row>59</xdr:row>
      <xdr:rowOff>133350</xdr:rowOff>
    </xdr:to>
    <xdr:cxnSp macro="">
      <xdr:nvCxnSpPr>
        <xdr:cNvPr id="636" name="直線コネクタ 635">
          <a:extLst>
            <a:ext uri="{FF2B5EF4-FFF2-40B4-BE49-F238E27FC236}">
              <a16:creationId xmlns:a16="http://schemas.microsoft.com/office/drawing/2014/main" id="{22447EB0-94CD-49B0-BA3A-61B22C1651F8}"/>
            </a:ext>
          </a:extLst>
        </xdr:cNvPr>
        <xdr:cNvCxnSpPr/>
      </xdr:nvCxnSpPr>
      <xdr:spPr>
        <a:xfrm flipV="1">
          <a:off x="18392775" y="9651365"/>
          <a:ext cx="809625"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154940</xdr:rowOff>
    </xdr:from>
    <xdr:to>
      <xdr:col>102</xdr:col>
      <xdr:colOff>165100</xdr:colOff>
      <xdr:row>60</xdr:row>
      <xdr:rowOff>85090</xdr:rowOff>
    </xdr:to>
    <xdr:sp macro="" textlink="">
      <xdr:nvSpPr>
        <xdr:cNvPr id="637" name="楕円 636">
          <a:extLst>
            <a:ext uri="{FF2B5EF4-FFF2-40B4-BE49-F238E27FC236}">
              <a16:creationId xmlns:a16="http://schemas.microsoft.com/office/drawing/2014/main" id="{81A905E0-1CBB-4FF6-806B-4D9ABB0E2E15}"/>
            </a:ext>
          </a:extLst>
        </xdr:cNvPr>
        <xdr:cNvSpPr/>
      </xdr:nvSpPr>
      <xdr:spPr>
        <a:xfrm>
          <a:off x="17554575" y="97180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133350</xdr:rowOff>
    </xdr:from>
    <xdr:to>
      <xdr:col>107</xdr:col>
      <xdr:colOff>50800</xdr:colOff>
      <xdr:row>60</xdr:row>
      <xdr:rowOff>34290</xdr:rowOff>
    </xdr:to>
    <xdr:cxnSp macro="">
      <xdr:nvCxnSpPr>
        <xdr:cNvPr id="638" name="直線コネクタ 637">
          <a:extLst>
            <a:ext uri="{FF2B5EF4-FFF2-40B4-BE49-F238E27FC236}">
              <a16:creationId xmlns:a16="http://schemas.microsoft.com/office/drawing/2014/main" id="{359AA84D-3B3E-4237-9E3C-2B9205B6444F}"/>
            </a:ext>
          </a:extLst>
        </xdr:cNvPr>
        <xdr:cNvCxnSpPr/>
      </xdr:nvCxnSpPr>
      <xdr:spPr>
        <a:xfrm flipV="1">
          <a:off x="17602200" y="9696450"/>
          <a:ext cx="790575"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76217</xdr:rowOff>
    </xdr:from>
    <xdr:ext cx="469744" cy="259045"/>
    <xdr:sp macro="" textlink="">
      <xdr:nvSpPr>
        <xdr:cNvPr id="639" name="n_1aveValue【学校施設】&#10;一人当たり面積">
          <a:extLst>
            <a:ext uri="{FF2B5EF4-FFF2-40B4-BE49-F238E27FC236}">
              <a16:creationId xmlns:a16="http://schemas.microsoft.com/office/drawing/2014/main" id="{FD81CDEC-7B23-487F-A296-CD5F4BB8D1D6}"/>
            </a:ext>
          </a:extLst>
        </xdr:cNvPr>
        <xdr:cNvSpPr txBox="1"/>
      </xdr:nvSpPr>
      <xdr:spPr>
        <a:xfrm>
          <a:off x="18983402" y="980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83837</xdr:rowOff>
    </xdr:from>
    <xdr:ext cx="469744" cy="259045"/>
    <xdr:sp macro="" textlink="">
      <xdr:nvSpPr>
        <xdr:cNvPr id="640" name="n_2aveValue【学校施設】&#10;一人当たり面積">
          <a:extLst>
            <a:ext uri="{FF2B5EF4-FFF2-40B4-BE49-F238E27FC236}">
              <a16:creationId xmlns:a16="http://schemas.microsoft.com/office/drawing/2014/main" id="{B23C05CA-75E6-429F-88FD-7DCF8CE3F142}"/>
            </a:ext>
          </a:extLst>
        </xdr:cNvPr>
        <xdr:cNvSpPr txBox="1"/>
      </xdr:nvSpPr>
      <xdr:spPr>
        <a:xfrm>
          <a:off x="18183302" y="981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118127</xdr:rowOff>
    </xdr:from>
    <xdr:ext cx="469744" cy="259045"/>
    <xdr:sp macro="" textlink="">
      <xdr:nvSpPr>
        <xdr:cNvPr id="641" name="n_3aveValue【学校施設】&#10;一人当たり面積">
          <a:extLst>
            <a:ext uri="{FF2B5EF4-FFF2-40B4-BE49-F238E27FC236}">
              <a16:creationId xmlns:a16="http://schemas.microsoft.com/office/drawing/2014/main" id="{25A3C3BF-3BD6-4D6D-BCEB-A6637FF2C402}"/>
            </a:ext>
          </a:extLst>
        </xdr:cNvPr>
        <xdr:cNvSpPr txBox="1"/>
      </xdr:nvSpPr>
      <xdr:spPr>
        <a:xfrm>
          <a:off x="17383202" y="984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158767</xdr:rowOff>
    </xdr:from>
    <xdr:ext cx="469744" cy="259045"/>
    <xdr:sp macro="" textlink="">
      <xdr:nvSpPr>
        <xdr:cNvPr id="642" name="n_1mainValue【学校施設】&#10;一人当たり面積">
          <a:extLst>
            <a:ext uri="{FF2B5EF4-FFF2-40B4-BE49-F238E27FC236}">
              <a16:creationId xmlns:a16="http://schemas.microsoft.com/office/drawing/2014/main" id="{54FA7858-93D4-4415-98FC-A2CDCD7068AA}"/>
            </a:ext>
          </a:extLst>
        </xdr:cNvPr>
        <xdr:cNvSpPr txBox="1"/>
      </xdr:nvSpPr>
      <xdr:spPr>
        <a:xfrm>
          <a:off x="18983402"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29227</xdr:rowOff>
    </xdr:from>
    <xdr:ext cx="469744" cy="259045"/>
    <xdr:sp macro="" textlink="">
      <xdr:nvSpPr>
        <xdr:cNvPr id="643" name="n_2mainValue【学校施設】&#10;一人当たり面積">
          <a:extLst>
            <a:ext uri="{FF2B5EF4-FFF2-40B4-BE49-F238E27FC236}">
              <a16:creationId xmlns:a16="http://schemas.microsoft.com/office/drawing/2014/main" id="{F3A47032-0A4F-475B-A5D6-DC6EA954F5FE}"/>
            </a:ext>
          </a:extLst>
        </xdr:cNvPr>
        <xdr:cNvSpPr txBox="1"/>
      </xdr:nvSpPr>
      <xdr:spPr>
        <a:xfrm>
          <a:off x="18183302"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101617</xdr:rowOff>
    </xdr:from>
    <xdr:ext cx="469744" cy="259045"/>
    <xdr:sp macro="" textlink="">
      <xdr:nvSpPr>
        <xdr:cNvPr id="644" name="n_3mainValue【学校施設】&#10;一人当たり面積">
          <a:extLst>
            <a:ext uri="{FF2B5EF4-FFF2-40B4-BE49-F238E27FC236}">
              <a16:creationId xmlns:a16="http://schemas.microsoft.com/office/drawing/2014/main" id="{D2C0FC6E-8A86-4EFD-A2FC-B1EA513CC510}"/>
            </a:ext>
          </a:extLst>
        </xdr:cNvPr>
        <xdr:cNvSpPr txBox="1"/>
      </xdr:nvSpPr>
      <xdr:spPr>
        <a:xfrm>
          <a:off x="17383202"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5" name="正方形/長方形 644">
          <a:extLst>
            <a:ext uri="{FF2B5EF4-FFF2-40B4-BE49-F238E27FC236}">
              <a16:creationId xmlns:a16="http://schemas.microsoft.com/office/drawing/2014/main" id="{CFB4B937-FAB6-417E-ADE3-54E2BBA13AD7}"/>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46" name="正方形/長方形 645">
          <a:extLst>
            <a:ext uri="{FF2B5EF4-FFF2-40B4-BE49-F238E27FC236}">
              <a16:creationId xmlns:a16="http://schemas.microsoft.com/office/drawing/2014/main" id="{9F5B697C-5148-44E8-94BE-943FA3187F1C}"/>
            </a:ext>
          </a:extLst>
        </xdr:cNvPr>
        <xdr:cNvSpPr/>
      </xdr:nvSpPr>
      <xdr:spPr>
        <a:xfrm>
          <a:off x="11658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47" name="正方形/長方形 646">
          <a:extLst>
            <a:ext uri="{FF2B5EF4-FFF2-40B4-BE49-F238E27FC236}">
              <a16:creationId xmlns:a16="http://schemas.microsoft.com/office/drawing/2014/main" id="{342B9249-84E8-4063-B0DE-62244AB1F40E}"/>
            </a:ext>
          </a:extLst>
        </xdr:cNvPr>
        <xdr:cNvSpPr/>
      </xdr:nvSpPr>
      <xdr:spPr>
        <a:xfrm>
          <a:off x="11658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48" name="正方形/長方形 647">
          <a:extLst>
            <a:ext uri="{FF2B5EF4-FFF2-40B4-BE49-F238E27FC236}">
              <a16:creationId xmlns:a16="http://schemas.microsoft.com/office/drawing/2014/main" id="{CE2E1046-F991-445D-BF1A-A7788089B7FB}"/>
            </a:ext>
          </a:extLst>
        </xdr:cNvPr>
        <xdr:cNvSpPr/>
      </xdr:nvSpPr>
      <xdr:spPr>
        <a:xfrm>
          <a:off x="13154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49" name="正方形/長方形 648">
          <a:extLst>
            <a:ext uri="{FF2B5EF4-FFF2-40B4-BE49-F238E27FC236}">
              <a16:creationId xmlns:a16="http://schemas.microsoft.com/office/drawing/2014/main" id="{D11A4B57-F040-4CF9-89A2-70991C4BF8E0}"/>
            </a:ext>
          </a:extLst>
        </xdr:cNvPr>
        <xdr:cNvSpPr/>
      </xdr:nvSpPr>
      <xdr:spPr>
        <a:xfrm>
          <a:off x="13154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正方形/長方形 649">
          <a:extLst>
            <a:ext uri="{FF2B5EF4-FFF2-40B4-BE49-F238E27FC236}">
              <a16:creationId xmlns:a16="http://schemas.microsoft.com/office/drawing/2014/main" id="{A809C514-4827-4D29-A6ED-3109641E9E8D}"/>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1" name="テキスト ボックス 650">
          <a:extLst>
            <a:ext uri="{FF2B5EF4-FFF2-40B4-BE49-F238E27FC236}">
              <a16:creationId xmlns:a16="http://schemas.microsoft.com/office/drawing/2014/main" id="{55949BFD-0F95-4333-A545-A4FEE52C24EE}"/>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2" name="直線コネクタ 651">
          <a:extLst>
            <a:ext uri="{FF2B5EF4-FFF2-40B4-BE49-F238E27FC236}">
              <a16:creationId xmlns:a16="http://schemas.microsoft.com/office/drawing/2014/main" id="{9E92DA00-E20D-4AFE-954A-B3DBDE59A85E}"/>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3" name="テキスト ボックス 652">
          <a:extLst>
            <a:ext uri="{FF2B5EF4-FFF2-40B4-BE49-F238E27FC236}">
              <a16:creationId xmlns:a16="http://schemas.microsoft.com/office/drawing/2014/main" id="{C4D47F20-6686-4E3E-B491-D8E37AC17D09}"/>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54" name="直線コネクタ 653">
          <a:extLst>
            <a:ext uri="{FF2B5EF4-FFF2-40B4-BE49-F238E27FC236}">
              <a16:creationId xmlns:a16="http://schemas.microsoft.com/office/drawing/2014/main" id="{B97EFF66-CB3E-4281-A5FC-4CE5D4E9CF6E}"/>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55" name="テキスト ボックス 654">
          <a:extLst>
            <a:ext uri="{FF2B5EF4-FFF2-40B4-BE49-F238E27FC236}">
              <a16:creationId xmlns:a16="http://schemas.microsoft.com/office/drawing/2014/main" id="{75F320B6-7EA5-4ACB-B2C3-DF0AB09EEA96}"/>
            </a:ext>
          </a:extLst>
        </xdr:cNvPr>
        <xdr:cNvSpPr txBox="1"/>
      </xdr:nvSpPr>
      <xdr:spPr>
        <a:xfrm>
          <a:off x="10845966" y="13913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56" name="直線コネクタ 655">
          <a:extLst>
            <a:ext uri="{FF2B5EF4-FFF2-40B4-BE49-F238E27FC236}">
              <a16:creationId xmlns:a16="http://schemas.microsoft.com/office/drawing/2014/main" id="{CF8B9F14-614C-4601-BD0B-33634BB4A145}"/>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57" name="テキスト ボックス 656">
          <a:extLst>
            <a:ext uri="{FF2B5EF4-FFF2-40B4-BE49-F238E27FC236}">
              <a16:creationId xmlns:a16="http://schemas.microsoft.com/office/drawing/2014/main" id="{B591E306-BF23-485F-A477-5CDA6C3ACB4F}"/>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58" name="直線コネクタ 657">
          <a:extLst>
            <a:ext uri="{FF2B5EF4-FFF2-40B4-BE49-F238E27FC236}">
              <a16:creationId xmlns:a16="http://schemas.microsoft.com/office/drawing/2014/main" id="{535EF327-9A15-4E1C-AF70-6BD27A02CDF0}"/>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59" name="テキスト ボックス 658">
          <a:extLst>
            <a:ext uri="{FF2B5EF4-FFF2-40B4-BE49-F238E27FC236}">
              <a16:creationId xmlns:a16="http://schemas.microsoft.com/office/drawing/2014/main" id="{04CCA63B-4179-49BE-A7AF-098960997978}"/>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0" name="直線コネクタ 659">
          <a:extLst>
            <a:ext uri="{FF2B5EF4-FFF2-40B4-BE49-F238E27FC236}">
              <a16:creationId xmlns:a16="http://schemas.microsoft.com/office/drawing/2014/main" id="{0FA42CDE-3173-431E-A644-5C8E35A7CC03}"/>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61" name="テキスト ボックス 660">
          <a:extLst>
            <a:ext uri="{FF2B5EF4-FFF2-40B4-BE49-F238E27FC236}">
              <a16:creationId xmlns:a16="http://schemas.microsoft.com/office/drawing/2014/main" id="{F0FC29A8-8170-4767-8B2D-AD113FB36F80}"/>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62" name="直線コネクタ 661">
          <a:extLst>
            <a:ext uri="{FF2B5EF4-FFF2-40B4-BE49-F238E27FC236}">
              <a16:creationId xmlns:a16="http://schemas.microsoft.com/office/drawing/2014/main" id="{CE7AD596-4A8D-4EA5-80CC-72D6BC6D6664}"/>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63" name="テキスト ボックス 662">
          <a:extLst>
            <a:ext uri="{FF2B5EF4-FFF2-40B4-BE49-F238E27FC236}">
              <a16:creationId xmlns:a16="http://schemas.microsoft.com/office/drawing/2014/main" id="{66A46D1E-FCD1-4CFB-A1CD-EDA5D7C82BF6}"/>
            </a:ext>
          </a:extLst>
        </xdr:cNvPr>
        <xdr:cNvSpPr txBox="1"/>
      </xdr:nvSpPr>
      <xdr:spPr>
        <a:xfrm>
          <a:off x="10903736" y="12475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4" name="直線コネクタ 663">
          <a:extLst>
            <a:ext uri="{FF2B5EF4-FFF2-40B4-BE49-F238E27FC236}">
              <a16:creationId xmlns:a16="http://schemas.microsoft.com/office/drawing/2014/main" id="{6C0632BD-1C21-467A-8F26-BFAD6747E7C3}"/>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図書館】&#10;有形固定資産減価償却率グラフ枠">
          <a:extLst>
            <a:ext uri="{FF2B5EF4-FFF2-40B4-BE49-F238E27FC236}">
              <a16:creationId xmlns:a16="http://schemas.microsoft.com/office/drawing/2014/main" id="{5E890C61-D732-4147-9B30-B1938BAD80D5}"/>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17145</xdr:rowOff>
    </xdr:from>
    <xdr:to>
      <xdr:col>85</xdr:col>
      <xdr:colOff>126364</xdr:colOff>
      <xdr:row>85</xdr:row>
      <xdr:rowOff>87630</xdr:rowOff>
    </xdr:to>
    <xdr:cxnSp macro="">
      <xdr:nvCxnSpPr>
        <xdr:cNvPr id="666" name="直線コネクタ 665">
          <a:extLst>
            <a:ext uri="{FF2B5EF4-FFF2-40B4-BE49-F238E27FC236}">
              <a16:creationId xmlns:a16="http://schemas.microsoft.com/office/drawing/2014/main" id="{BA77D3C3-16B3-428B-AF5D-07BBDD20C22A}"/>
            </a:ext>
          </a:extLst>
        </xdr:cNvPr>
        <xdr:cNvCxnSpPr/>
      </xdr:nvCxnSpPr>
      <xdr:spPr>
        <a:xfrm flipV="1">
          <a:off x="14695170" y="12656820"/>
          <a:ext cx="1269" cy="12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91457</xdr:rowOff>
    </xdr:from>
    <xdr:ext cx="405111" cy="259045"/>
    <xdr:sp macro="" textlink="">
      <xdr:nvSpPr>
        <xdr:cNvPr id="667" name="【図書館】&#10;有形固定資産減価償却率最小値テキスト">
          <a:extLst>
            <a:ext uri="{FF2B5EF4-FFF2-40B4-BE49-F238E27FC236}">
              <a16:creationId xmlns:a16="http://schemas.microsoft.com/office/drawing/2014/main" id="{2FBCAD15-0867-4AFD-92B5-EE6FA15100B4}"/>
            </a:ext>
          </a:extLst>
        </xdr:cNvPr>
        <xdr:cNvSpPr txBox="1"/>
      </xdr:nvSpPr>
      <xdr:spPr>
        <a:xfrm>
          <a:off x="14744700"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668" name="直線コネクタ 667">
          <a:extLst>
            <a:ext uri="{FF2B5EF4-FFF2-40B4-BE49-F238E27FC236}">
              <a16:creationId xmlns:a16="http://schemas.microsoft.com/office/drawing/2014/main" id="{E1B74071-8DA1-48C0-B7DE-DCAD2CB776E9}"/>
            </a:ext>
          </a:extLst>
        </xdr:cNvPr>
        <xdr:cNvCxnSpPr/>
      </xdr:nvCxnSpPr>
      <xdr:spPr>
        <a:xfrm>
          <a:off x="14611350" y="138576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135272</xdr:rowOff>
    </xdr:from>
    <xdr:ext cx="340478" cy="259045"/>
    <xdr:sp macro="" textlink="">
      <xdr:nvSpPr>
        <xdr:cNvPr id="669" name="【図書館】&#10;有形固定資産減価償却率最大値テキスト">
          <a:extLst>
            <a:ext uri="{FF2B5EF4-FFF2-40B4-BE49-F238E27FC236}">
              <a16:creationId xmlns:a16="http://schemas.microsoft.com/office/drawing/2014/main" id="{8188229E-FBAE-4CD1-9203-5D5B0F757A12}"/>
            </a:ext>
          </a:extLst>
        </xdr:cNvPr>
        <xdr:cNvSpPr txBox="1"/>
      </xdr:nvSpPr>
      <xdr:spPr>
        <a:xfrm>
          <a:off x="14744700" y="124510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70" name="直線コネクタ 669">
          <a:extLst>
            <a:ext uri="{FF2B5EF4-FFF2-40B4-BE49-F238E27FC236}">
              <a16:creationId xmlns:a16="http://schemas.microsoft.com/office/drawing/2014/main" id="{2F2C5D6B-0B9F-4931-80DC-768E407CCC26}"/>
            </a:ext>
          </a:extLst>
        </xdr:cNvPr>
        <xdr:cNvCxnSpPr/>
      </xdr:nvCxnSpPr>
      <xdr:spPr>
        <a:xfrm>
          <a:off x="14611350" y="126568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4463</xdr:rowOff>
    </xdr:from>
    <xdr:ext cx="405111" cy="259045"/>
    <xdr:sp macro="" textlink="">
      <xdr:nvSpPr>
        <xdr:cNvPr id="671" name="【図書館】&#10;有形固定資産減価償却率平均値テキスト">
          <a:extLst>
            <a:ext uri="{FF2B5EF4-FFF2-40B4-BE49-F238E27FC236}">
              <a16:creationId xmlns:a16="http://schemas.microsoft.com/office/drawing/2014/main" id="{B805BA83-E83F-4441-BC39-058176B8B4AD}"/>
            </a:ext>
          </a:extLst>
        </xdr:cNvPr>
        <xdr:cNvSpPr txBox="1"/>
      </xdr:nvSpPr>
      <xdr:spPr>
        <a:xfrm>
          <a:off x="14744700" y="13133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72" name="フローチャート: 判断 671">
          <a:extLst>
            <a:ext uri="{FF2B5EF4-FFF2-40B4-BE49-F238E27FC236}">
              <a16:creationId xmlns:a16="http://schemas.microsoft.com/office/drawing/2014/main" id="{AE923639-54BB-4277-A076-A7E654246F89}"/>
            </a:ext>
          </a:extLst>
        </xdr:cNvPr>
        <xdr:cNvSpPr/>
      </xdr:nvSpPr>
      <xdr:spPr>
        <a:xfrm>
          <a:off x="14649450" y="132784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673" name="フローチャート: 判断 672">
          <a:extLst>
            <a:ext uri="{FF2B5EF4-FFF2-40B4-BE49-F238E27FC236}">
              <a16:creationId xmlns:a16="http://schemas.microsoft.com/office/drawing/2014/main" id="{CA373531-04E4-4EE7-BC79-14BFF7FEBE24}"/>
            </a:ext>
          </a:extLst>
        </xdr:cNvPr>
        <xdr:cNvSpPr/>
      </xdr:nvSpPr>
      <xdr:spPr>
        <a:xfrm>
          <a:off x="13887450" y="133902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8255</xdr:rowOff>
    </xdr:from>
    <xdr:to>
      <xdr:col>76</xdr:col>
      <xdr:colOff>165100</xdr:colOff>
      <xdr:row>83</xdr:row>
      <xdr:rowOff>109855</xdr:rowOff>
    </xdr:to>
    <xdr:sp macro="" textlink="">
      <xdr:nvSpPr>
        <xdr:cNvPr id="674" name="フローチャート: 判断 673">
          <a:extLst>
            <a:ext uri="{FF2B5EF4-FFF2-40B4-BE49-F238E27FC236}">
              <a16:creationId xmlns:a16="http://schemas.microsoft.com/office/drawing/2014/main" id="{F8536086-D59C-45EA-8E78-26675ECEC9BD}"/>
            </a:ext>
          </a:extLst>
        </xdr:cNvPr>
        <xdr:cNvSpPr/>
      </xdr:nvSpPr>
      <xdr:spPr>
        <a:xfrm>
          <a:off x="13096875" y="134607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82550</xdr:rowOff>
    </xdr:from>
    <xdr:to>
      <xdr:col>72</xdr:col>
      <xdr:colOff>38100</xdr:colOff>
      <xdr:row>83</xdr:row>
      <xdr:rowOff>12700</xdr:rowOff>
    </xdr:to>
    <xdr:sp macro="" textlink="">
      <xdr:nvSpPr>
        <xdr:cNvPr id="675" name="フローチャート: 判断 674">
          <a:extLst>
            <a:ext uri="{FF2B5EF4-FFF2-40B4-BE49-F238E27FC236}">
              <a16:creationId xmlns:a16="http://schemas.microsoft.com/office/drawing/2014/main" id="{8148ECA0-3B8B-4355-8413-C8EAB199FCFD}"/>
            </a:ext>
          </a:extLst>
        </xdr:cNvPr>
        <xdr:cNvSpPr/>
      </xdr:nvSpPr>
      <xdr:spPr>
        <a:xfrm>
          <a:off x="12296775" y="133731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9848DFBF-FC4F-4CAA-8BDD-01F6168800EB}"/>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EF97C85B-BB3A-4EEF-BDDA-45BB530382B1}"/>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9FA00D52-DD1A-4AD3-93FC-F378C4A990FA}"/>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7C170B57-E9B9-48F0-852A-5106B46367C0}"/>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198B7818-1BDE-4B0C-B69D-5B4A3105D943}"/>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114936</xdr:rowOff>
    </xdr:from>
    <xdr:to>
      <xdr:col>85</xdr:col>
      <xdr:colOff>177800</xdr:colOff>
      <xdr:row>83</xdr:row>
      <xdr:rowOff>45086</xdr:rowOff>
    </xdr:to>
    <xdr:sp macro="" textlink="">
      <xdr:nvSpPr>
        <xdr:cNvPr id="681" name="楕円 680">
          <a:extLst>
            <a:ext uri="{FF2B5EF4-FFF2-40B4-BE49-F238E27FC236}">
              <a16:creationId xmlns:a16="http://schemas.microsoft.com/office/drawing/2014/main" id="{3013B710-20AA-43D6-96CF-06E19898CA3A}"/>
            </a:ext>
          </a:extLst>
        </xdr:cNvPr>
        <xdr:cNvSpPr/>
      </xdr:nvSpPr>
      <xdr:spPr>
        <a:xfrm>
          <a:off x="14649450" y="134023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93363</xdr:rowOff>
    </xdr:from>
    <xdr:ext cx="405111" cy="259045"/>
    <xdr:sp macro="" textlink="">
      <xdr:nvSpPr>
        <xdr:cNvPr id="682" name="【図書館】&#10;有形固定資産減価償却率該当値テキスト">
          <a:extLst>
            <a:ext uri="{FF2B5EF4-FFF2-40B4-BE49-F238E27FC236}">
              <a16:creationId xmlns:a16="http://schemas.microsoft.com/office/drawing/2014/main" id="{73292824-14DE-4171-A3F0-52CD2C7B34BB}"/>
            </a:ext>
          </a:extLst>
        </xdr:cNvPr>
        <xdr:cNvSpPr txBox="1"/>
      </xdr:nvSpPr>
      <xdr:spPr>
        <a:xfrm>
          <a:off x="14744700" y="1338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80645</xdr:rowOff>
    </xdr:from>
    <xdr:to>
      <xdr:col>81</xdr:col>
      <xdr:colOff>101600</xdr:colOff>
      <xdr:row>83</xdr:row>
      <xdr:rowOff>10795</xdr:rowOff>
    </xdr:to>
    <xdr:sp macro="" textlink="">
      <xdr:nvSpPr>
        <xdr:cNvPr id="683" name="楕円 682">
          <a:extLst>
            <a:ext uri="{FF2B5EF4-FFF2-40B4-BE49-F238E27FC236}">
              <a16:creationId xmlns:a16="http://schemas.microsoft.com/office/drawing/2014/main" id="{019EB44E-EB1F-4428-984E-5D3552F9961D}"/>
            </a:ext>
          </a:extLst>
        </xdr:cNvPr>
        <xdr:cNvSpPr/>
      </xdr:nvSpPr>
      <xdr:spPr>
        <a:xfrm>
          <a:off x="13887450" y="133711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131445</xdr:rowOff>
    </xdr:from>
    <xdr:to>
      <xdr:col>85</xdr:col>
      <xdr:colOff>127000</xdr:colOff>
      <xdr:row>82</xdr:row>
      <xdr:rowOff>165736</xdr:rowOff>
    </xdr:to>
    <xdr:cxnSp macro="">
      <xdr:nvCxnSpPr>
        <xdr:cNvPr id="684" name="直線コネクタ 683">
          <a:extLst>
            <a:ext uri="{FF2B5EF4-FFF2-40B4-BE49-F238E27FC236}">
              <a16:creationId xmlns:a16="http://schemas.microsoft.com/office/drawing/2014/main" id="{2B9DCE19-3B92-48AD-8531-0D24E87768C3}"/>
            </a:ext>
          </a:extLst>
        </xdr:cNvPr>
        <xdr:cNvCxnSpPr/>
      </xdr:nvCxnSpPr>
      <xdr:spPr>
        <a:xfrm>
          <a:off x="13935075" y="13418820"/>
          <a:ext cx="762000"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44450</xdr:rowOff>
    </xdr:from>
    <xdr:to>
      <xdr:col>76</xdr:col>
      <xdr:colOff>165100</xdr:colOff>
      <xdr:row>82</xdr:row>
      <xdr:rowOff>146050</xdr:rowOff>
    </xdr:to>
    <xdr:sp macro="" textlink="">
      <xdr:nvSpPr>
        <xdr:cNvPr id="685" name="楕円 684">
          <a:extLst>
            <a:ext uri="{FF2B5EF4-FFF2-40B4-BE49-F238E27FC236}">
              <a16:creationId xmlns:a16="http://schemas.microsoft.com/office/drawing/2014/main" id="{27A867E4-5323-4210-A481-A7ACE12DD061}"/>
            </a:ext>
          </a:extLst>
        </xdr:cNvPr>
        <xdr:cNvSpPr/>
      </xdr:nvSpPr>
      <xdr:spPr>
        <a:xfrm>
          <a:off x="13096875" y="13335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95250</xdr:rowOff>
    </xdr:from>
    <xdr:to>
      <xdr:col>81</xdr:col>
      <xdr:colOff>50800</xdr:colOff>
      <xdr:row>82</xdr:row>
      <xdr:rowOff>131445</xdr:rowOff>
    </xdr:to>
    <xdr:cxnSp macro="">
      <xdr:nvCxnSpPr>
        <xdr:cNvPr id="686" name="直線コネクタ 685">
          <a:extLst>
            <a:ext uri="{FF2B5EF4-FFF2-40B4-BE49-F238E27FC236}">
              <a16:creationId xmlns:a16="http://schemas.microsoft.com/office/drawing/2014/main" id="{30B0587F-60E4-49F2-A127-644D424724C1}"/>
            </a:ext>
          </a:extLst>
        </xdr:cNvPr>
        <xdr:cNvCxnSpPr/>
      </xdr:nvCxnSpPr>
      <xdr:spPr>
        <a:xfrm>
          <a:off x="13144500" y="13382625"/>
          <a:ext cx="7905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15875</xdr:rowOff>
    </xdr:from>
    <xdr:to>
      <xdr:col>72</xdr:col>
      <xdr:colOff>38100</xdr:colOff>
      <xdr:row>82</xdr:row>
      <xdr:rowOff>117475</xdr:rowOff>
    </xdr:to>
    <xdr:sp macro="" textlink="">
      <xdr:nvSpPr>
        <xdr:cNvPr id="687" name="楕円 686">
          <a:extLst>
            <a:ext uri="{FF2B5EF4-FFF2-40B4-BE49-F238E27FC236}">
              <a16:creationId xmlns:a16="http://schemas.microsoft.com/office/drawing/2014/main" id="{4C4969F6-B525-4826-9F7C-768B57F86712}"/>
            </a:ext>
          </a:extLst>
        </xdr:cNvPr>
        <xdr:cNvSpPr/>
      </xdr:nvSpPr>
      <xdr:spPr>
        <a:xfrm>
          <a:off x="12296775" y="133032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66675</xdr:rowOff>
    </xdr:from>
    <xdr:to>
      <xdr:col>76</xdr:col>
      <xdr:colOff>114300</xdr:colOff>
      <xdr:row>82</xdr:row>
      <xdr:rowOff>95250</xdr:rowOff>
    </xdr:to>
    <xdr:cxnSp macro="">
      <xdr:nvCxnSpPr>
        <xdr:cNvPr id="688" name="直線コネクタ 687">
          <a:extLst>
            <a:ext uri="{FF2B5EF4-FFF2-40B4-BE49-F238E27FC236}">
              <a16:creationId xmlns:a16="http://schemas.microsoft.com/office/drawing/2014/main" id="{88BB6EBC-B7D6-4CA4-BAAA-4DF67333E7A1}"/>
            </a:ext>
          </a:extLst>
        </xdr:cNvPr>
        <xdr:cNvCxnSpPr/>
      </xdr:nvCxnSpPr>
      <xdr:spPr>
        <a:xfrm>
          <a:off x="12344400" y="13350875"/>
          <a:ext cx="8001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20972</xdr:rowOff>
    </xdr:from>
    <xdr:ext cx="405111" cy="259045"/>
    <xdr:sp macro="" textlink="">
      <xdr:nvSpPr>
        <xdr:cNvPr id="689" name="n_1aveValue【図書館】&#10;有形固定資産減価償却率">
          <a:extLst>
            <a:ext uri="{FF2B5EF4-FFF2-40B4-BE49-F238E27FC236}">
              <a16:creationId xmlns:a16="http://schemas.microsoft.com/office/drawing/2014/main" id="{5E9DBDF0-17BC-42CE-9C6A-82FF7D6AA547}"/>
            </a:ext>
          </a:extLst>
        </xdr:cNvPr>
        <xdr:cNvSpPr txBox="1"/>
      </xdr:nvSpPr>
      <xdr:spPr>
        <a:xfrm>
          <a:off x="13745219" y="1347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100982</xdr:rowOff>
    </xdr:from>
    <xdr:ext cx="405111" cy="259045"/>
    <xdr:sp macro="" textlink="">
      <xdr:nvSpPr>
        <xdr:cNvPr id="690" name="n_2aveValue【図書館】&#10;有形固定資産減価償却率">
          <a:extLst>
            <a:ext uri="{FF2B5EF4-FFF2-40B4-BE49-F238E27FC236}">
              <a16:creationId xmlns:a16="http://schemas.microsoft.com/office/drawing/2014/main" id="{9ADB7F20-A695-43CC-8BDD-91FE0E5B6BB3}"/>
            </a:ext>
          </a:extLst>
        </xdr:cNvPr>
        <xdr:cNvSpPr txBox="1"/>
      </xdr:nvSpPr>
      <xdr:spPr>
        <a:xfrm>
          <a:off x="12964169" y="1355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3827</xdr:rowOff>
    </xdr:from>
    <xdr:ext cx="405111" cy="259045"/>
    <xdr:sp macro="" textlink="">
      <xdr:nvSpPr>
        <xdr:cNvPr id="691" name="n_3aveValue【図書館】&#10;有形固定資産減価償却率">
          <a:extLst>
            <a:ext uri="{FF2B5EF4-FFF2-40B4-BE49-F238E27FC236}">
              <a16:creationId xmlns:a16="http://schemas.microsoft.com/office/drawing/2014/main" id="{389FBFC6-CB54-4095-8234-E65466C79FCC}"/>
            </a:ext>
          </a:extLst>
        </xdr:cNvPr>
        <xdr:cNvSpPr txBox="1"/>
      </xdr:nvSpPr>
      <xdr:spPr>
        <a:xfrm>
          <a:off x="12164069" y="1345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27322</xdr:rowOff>
    </xdr:from>
    <xdr:ext cx="405111" cy="259045"/>
    <xdr:sp macro="" textlink="">
      <xdr:nvSpPr>
        <xdr:cNvPr id="692" name="n_1mainValue【図書館】&#10;有形固定資産減価償却率">
          <a:extLst>
            <a:ext uri="{FF2B5EF4-FFF2-40B4-BE49-F238E27FC236}">
              <a16:creationId xmlns:a16="http://schemas.microsoft.com/office/drawing/2014/main" id="{22DEF9AE-1A47-404B-B175-571F69E6A9DE}"/>
            </a:ext>
          </a:extLst>
        </xdr:cNvPr>
        <xdr:cNvSpPr txBox="1"/>
      </xdr:nvSpPr>
      <xdr:spPr>
        <a:xfrm>
          <a:off x="13745219"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162577</xdr:rowOff>
    </xdr:from>
    <xdr:ext cx="405111" cy="259045"/>
    <xdr:sp macro="" textlink="">
      <xdr:nvSpPr>
        <xdr:cNvPr id="693" name="n_2mainValue【図書館】&#10;有形固定資産減価償却率">
          <a:extLst>
            <a:ext uri="{FF2B5EF4-FFF2-40B4-BE49-F238E27FC236}">
              <a16:creationId xmlns:a16="http://schemas.microsoft.com/office/drawing/2014/main" id="{03F16A6C-EFC8-4C08-BD72-6E8FC28E76A9}"/>
            </a:ext>
          </a:extLst>
        </xdr:cNvPr>
        <xdr:cNvSpPr txBox="1"/>
      </xdr:nvSpPr>
      <xdr:spPr>
        <a:xfrm>
          <a:off x="12964169" y="1312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134002</xdr:rowOff>
    </xdr:from>
    <xdr:ext cx="405111" cy="259045"/>
    <xdr:sp macro="" textlink="">
      <xdr:nvSpPr>
        <xdr:cNvPr id="694" name="n_3mainValue【図書館】&#10;有形固定資産減価償却率">
          <a:extLst>
            <a:ext uri="{FF2B5EF4-FFF2-40B4-BE49-F238E27FC236}">
              <a16:creationId xmlns:a16="http://schemas.microsoft.com/office/drawing/2014/main" id="{DAD662E8-8C65-4FB3-991A-896CA3664197}"/>
            </a:ext>
          </a:extLst>
        </xdr:cNvPr>
        <xdr:cNvSpPr txBox="1"/>
      </xdr:nvSpPr>
      <xdr:spPr>
        <a:xfrm>
          <a:off x="12164069" y="1309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5" name="正方形/長方形 694">
          <a:extLst>
            <a:ext uri="{FF2B5EF4-FFF2-40B4-BE49-F238E27FC236}">
              <a16:creationId xmlns:a16="http://schemas.microsoft.com/office/drawing/2014/main" id="{B3064F76-C60C-44D5-8AD9-3F1E2ABFD1AC}"/>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96" name="正方形/長方形 695">
          <a:extLst>
            <a:ext uri="{FF2B5EF4-FFF2-40B4-BE49-F238E27FC236}">
              <a16:creationId xmlns:a16="http://schemas.microsoft.com/office/drawing/2014/main" id="{82DAED46-CF45-4436-82CD-4AF494EE687C}"/>
            </a:ext>
          </a:extLst>
        </xdr:cNvPr>
        <xdr:cNvSpPr/>
      </xdr:nvSpPr>
      <xdr:spPr>
        <a:xfrm>
          <a:off x="169259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97" name="正方形/長方形 696">
          <a:extLst>
            <a:ext uri="{FF2B5EF4-FFF2-40B4-BE49-F238E27FC236}">
              <a16:creationId xmlns:a16="http://schemas.microsoft.com/office/drawing/2014/main" id="{A79A7E1D-4682-4A04-900F-C83EBC4ACC70}"/>
            </a:ext>
          </a:extLst>
        </xdr:cNvPr>
        <xdr:cNvSpPr/>
      </xdr:nvSpPr>
      <xdr:spPr>
        <a:xfrm>
          <a:off x="169259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98" name="正方形/長方形 697">
          <a:extLst>
            <a:ext uri="{FF2B5EF4-FFF2-40B4-BE49-F238E27FC236}">
              <a16:creationId xmlns:a16="http://schemas.microsoft.com/office/drawing/2014/main" id="{8B88F10A-B58F-4C12-8E77-C16C13FFD0E2}"/>
            </a:ext>
          </a:extLst>
        </xdr:cNvPr>
        <xdr:cNvSpPr/>
      </xdr:nvSpPr>
      <xdr:spPr>
        <a:xfrm>
          <a:off x="1841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99" name="正方形/長方形 698">
          <a:extLst>
            <a:ext uri="{FF2B5EF4-FFF2-40B4-BE49-F238E27FC236}">
              <a16:creationId xmlns:a16="http://schemas.microsoft.com/office/drawing/2014/main" id="{F617365B-4FAE-43B5-BA5D-7AA7A0875066}"/>
            </a:ext>
          </a:extLst>
        </xdr:cNvPr>
        <xdr:cNvSpPr/>
      </xdr:nvSpPr>
      <xdr:spPr>
        <a:xfrm>
          <a:off x="1841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0" name="正方形/長方形 699">
          <a:extLst>
            <a:ext uri="{FF2B5EF4-FFF2-40B4-BE49-F238E27FC236}">
              <a16:creationId xmlns:a16="http://schemas.microsoft.com/office/drawing/2014/main" id="{213CD6FF-0572-48B9-A2E0-CE90899880DD}"/>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1" name="テキスト ボックス 700">
          <a:extLst>
            <a:ext uri="{FF2B5EF4-FFF2-40B4-BE49-F238E27FC236}">
              <a16:creationId xmlns:a16="http://schemas.microsoft.com/office/drawing/2014/main" id="{43B0C764-80E0-401B-99DF-C999720CCFEC}"/>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2" name="直線コネクタ 701">
          <a:extLst>
            <a:ext uri="{FF2B5EF4-FFF2-40B4-BE49-F238E27FC236}">
              <a16:creationId xmlns:a16="http://schemas.microsoft.com/office/drawing/2014/main" id="{2B5E2E28-4E87-441C-9F04-55628E7BFA73}"/>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03" name="テキスト ボックス 702">
          <a:extLst>
            <a:ext uri="{FF2B5EF4-FFF2-40B4-BE49-F238E27FC236}">
              <a16:creationId xmlns:a16="http://schemas.microsoft.com/office/drawing/2014/main" id="{0F05165C-06D6-4D2A-9E3A-889670FE120E}"/>
            </a:ext>
          </a:extLst>
        </xdr:cNvPr>
        <xdr:cNvSpPr txBox="1"/>
      </xdr:nvSpPr>
      <xdr:spPr>
        <a:xfrm>
          <a:off x="160523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04" name="直線コネクタ 703">
          <a:extLst>
            <a:ext uri="{FF2B5EF4-FFF2-40B4-BE49-F238E27FC236}">
              <a16:creationId xmlns:a16="http://schemas.microsoft.com/office/drawing/2014/main" id="{24670DEA-CD88-4761-971E-04BC622982AC}"/>
            </a:ext>
          </a:extLst>
        </xdr:cNvPr>
        <xdr:cNvCxnSpPr/>
      </xdr:nvCxnSpPr>
      <xdr:spPr>
        <a:xfrm>
          <a:off x="164592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5" name="テキスト ボックス 704">
          <a:extLst>
            <a:ext uri="{FF2B5EF4-FFF2-40B4-BE49-F238E27FC236}">
              <a16:creationId xmlns:a16="http://schemas.microsoft.com/office/drawing/2014/main" id="{E7BBFE8A-48D8-48C8-AD14-84BF88E06671}"/>
            </a:ext>
          </a:extLst>
        </xdr:cNvPr>
        <xdr:cNvSpPr txBox="1"/>
      </xdr:nvSpPr>
      <xdr:spPr>
        <a:xfrm>
          <a:off x="160523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6" name="直線コネクタ 705">
          <a:extLst>
            <a:ext uri="{FF2B5EF4-FFF2-40B4-BE49-F238E27FC236}">
              <a16:creationId xmlns:a16="http://schemas.microsoft.com/office/drawing/2014/main" id="{FEDA6269-701C-418D-8B6C-2AE76928AC74}"/>
            </a:ext>
          </a:extLst>
        </xdr:cNvPr>
        <xdr:cNvCxnSpPr/>
      </xdr:nvCxnSpPr>
      <xdr:spPr>
        <a:xfrm>
          <a:off x="164592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7" name="テキスト ボックス 706">
          <a:extLst>
            <a:ext uri="{FF2B5EF4-FFF2-40B4-BE49-F238E27FC236}">
              <a16:creationId xmlns:a16="http://schemas.microsoft.com/office/drawing/2014/main" id="{B6422AD5-BF28-44DE-884B-09C63068B845}"/>
            </a:ext>
          </a:extLst>
        </xdr:cNvPr>
        <xdr:cNvSpPr txBox="1"/>
      </xdr:nvSpPr>
      <xdr:spPr>
        <a:xfrm>
          <a:off x="16052346"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8" name="直線コネクタ 707">
          <a:extLst>
            <a:ext uri="{FF2B5EF4-FFF2-40B4-BE49-F238E27FC236}">
              <a16:creationId xmlns:a16="http://schemas.microsoft.com/office/drawing/2014/main" id="{56FE7A8D-3914-4F70-A8A0-76C74562EA1E}"/>
            </a:ext>
          </a:extLst>
        </xdr:cNvPr>
        <xdr:cNvCxnSpPr/>
      </xdr:nvCxnSpPr>
      <xdr:spPr>
        <a:xfrm>
          <a:off x="164592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9" name="テキスト ボックス 708">
          <a:extLst>
            <a:ext uri="{FF2B5EF4-FFF2-40B4-BE49-F238E27FC236}">
              <a16:creationId xmlns:a16="http://schemas.microsoft.com/office/drawing/2014/main" id="{2350CC10-56F9-459A-B185-DE13E4750EEF}"/>
            </a:ext>
          </a:extLst>
        </xdr:cNvPr>
        <xdr:cNvSpPr txBox="1"/>
      </xdr:nvSpPr>
      <xdr:spPr>
        <a:xfrm>
          <a:off x="16052346"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10" name="直線コネクタ 709">
          <a:extLst>
            <a:ext uri="{FF2B5EF4-FFF2-40B4-BE49-F238E27FC236}">
              <a16:creationId xmlns:a16="http://schemas.microsoft.com/office/drawing/2014/main" id="{9CFBB7F1-A1FB-4BD8-B336-EA6EAEBA5DF8}"/>
            </a:ext>
          </a:extLst>
        </xdr:cNvPr>
        <xdr:cNvCxnSpPr/>
      </xdr:nvCxnSpPr>
      <xdr:spPr>
        <a:xfrm>
          <a:off x="164592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11" name="テキスト ボックス 710">
          <a:extLst>
            <a:ext uri="{FF2B5EF4-FFF2-40B4-BE49-F238E27FC236}">
              <a16:creationId xmlns:a16="http://schemas.microsoft.com/office/drawing/2014/main" id="{099E86FF-984E-469B-B2AD-90C976456AF4}"/>
            </a:ext>
          </a:extLst>
        </xdr:cNvPr>
        <xdr:cNvSpPr txBox="1"/>
      </xdr:nvSpPr>
      <xdr:spPr>
        <a:xfrm>
          <a:off x="16052346"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12" name="直線コネクタ 711">
          <a:extLst>
            <a:ext uri="{FF2B5EF4-FFF2-40B4-BE49-F238E27FC236}">
              <a16:creationId xmlns:a16="http://schemas.microsoft.com/office/drawing/2014/main" id="{12A20EE4-F0F3-41B5-8397-934E17F4E02C}"/>
            </a:ext>
          </a:extLst>
        </xdr:cNvPr>
        <xdr:cNvCxnSpPr/>
      </xdr:nvCxnSpPr>
      <xdr:spPr>
        <a:xfrm>
          <a:off x="164592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13" name="テキスト ボックス 712">
          <a:extLst>
            <a:ext uri="{FF2B5EF4-FFF2-40B4-BE49-F238E27FC236}">
              <a16:creationId xmlns:a16="http://schemas.microsoft.com/office/drawing/2014/main" id="{3CCC0DF5-2C1E-4554-B6DC-882061CDA62E}"/>
            </a:ext>
          </a:extLst>
        </xdr:cNvPr>
        <xdr:cNvSpPr txBox="1"/>
      </xdr:nvSpPr>
      <xdr:spPr>
        <a:xfrm>
          <a:off x="16052346"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14" name="直線コネクタ 713">
          <a:extLst>
            <a:ext uri="{FF2B5EF4-FFF2-40B4-BE49-F238E27FC236}">
              <a16:creationId xmlns:a16="http://schemas.microsoft.com/office/drawing/2014/main" id="{B4237B5F-73AB-401D-B72F-F47A420E2B23}"/>
            </a:ext>
          </a:extLst>
        </xdr:cNvPr>
        <xdr:cNvCxnSpPr/>
      </xdr:nvCxnSpPr>
      <xdr:spPr>
        <a:xfrm>
          <a:off x="164592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5" name="テキスト ボックス 714">
          <a:extLst>
            <a:ext uri="{FF2B5EF4-FFF2-40B4-BE49-F238E27FC236}">
              <a16:creationId xmlns:a16="http://schemas.microsoft.com/office/drawing/2014/main" id="{E76F0063-5EC0-4181-A705-D2E773FC799D}"/>
            </a:ext>
          </a:extLst>
        </xdr:cNvPr>
        <xdr:cNvSpPr txBox="1"/>
      </xdr:nvSpPr>
      <xdr:spPr>
        <a:xfrm>
          <a:off x="16052346"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6" name="直線コネクタ 715">
          <a:extLst>
            <a:ext uri="{FF2B5EF4-FFF2-40B4-BE49-F238E27FC236}">
              <a16:creationId xmlns:a16="http://schemas.microsoft.com/office/drawing/2014/main" id="{CC9F12BB-A610-462E-B52C-127F1FE5904F}"/>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7" name="テキスト ボックス 716">
          <a:extLst>
            <a:ext uri="{FF2B5EF4-FFF2-40B4-BE49-F238E27FC236}">
              <a16:creationId xmlns:a16="http://schemas.microsoft.com/office/drawing/2014/main" id="{2CC5009F-2A24-4C54-A99B-2E3FE0E6495F}"/>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8" name="【図書館】&#10;一人当たり面積グラフ枠">
          <a:extLst>
            <a:ext uri="{FF2B5EF4-FFF2-40B4-BE49-F238E27FC236}">
              <a16:creationId xmlns:a16="http://schemas.microsoft.com/office/drawing/2014/main" id="{7F5774DE-3B0D-4F77-8BFA-4B35E1CFCEE7}"/>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16329</xdr:rowOff>
    </xdr:from>
    <xdr:to>
      <xdr:col>116</xdr:col>
      <xdr:colOff>62864</xdr:colOff>
      <xdr:row>85</xdr:row>
      <xdr:rowOff>122464</xdr:rowOff>
    </xdr:to>
    <xdr:cxnSp macro="">
      <xdr:nvCxnSpPr>
        <xdr:cNvPr id="719" name="直線コネクタ 718">
          <a:extLst>
            <a:ext uri="{FF2B5EF4-FFF2-40B4-BE49-F238E27FC236}">
              <a16:creationId xmlns:a16="http://schemas.microsoft.com/office/drawing/2014/main" id="{DA2F0894-C3C2-46F6-B565-FCC378E6B567}"/>
            </a:ext>
          </a:extLst>
        </xdr:cNvPr>
        <xdr:cNvCxnSpPr/>
      </xdr:nvCxnSpPr>
      <xdr:spPr>
        <a:xfrm flipV="1">
          <a:off x="19952970" y="12656004"/>
          <a:ext cx="1269" cy="124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126291</xdr:rowOff>
    </xdr:from>
    <xdr:ext cx="469744" cy="259045"/>
    <xdr:sp macro="" textlink="">
      <xdr:nvSpPr>
        <xdr:cNvPr id="720" name="【図書館】&#10;一人当たり面積最小値テキスト">
          <a:extLst>
            <a:ext uri="{FF2B5EF4-FFF2-40B4-BE49-F238E27FC236}">
              <a16:creationId xmlns:a16="http://schemas.microsoft.com/office/drawing/2014/main" id="{BEE2FBDC-F17C-4D76-9141-6B6C6449E8C7}"/>
            </a:ext>
          </a:extLst>
        </xdr:cNvPr>
        <xdr:cNvSpPr txBox="1"/>
      </xdr:nvSpPr>
      <xdr:spPr>
        <a:xfrm>
          <a:off x="20002500" y="1389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122464</xdr:rowOff>
    </xdr:from>
    <xdr:to>
      <xdr:col>116</xdr:col>
      <xdr:colOff>152400</xdr:colOff>
      <xdr:row>85</xdr:row>
      <xdr:rowOff>122464</xdr:rowOff>
    </xdr:to>
    <xdr:cxnSp macro="">
      <xdr:nvCxnSpPr>
        <xdr:cNvPr id="721" name="直線コネクタ 720">
          <a:extLst>
            <a:ext uri="{FF2B5EF4-FFF2-40B4-BE49-F238E27FC236}">
              <a16:creationId xmlns:a16="http://schemas.microsoft.com/office/drawing/2014/main" id="{C65A3FA9-BB99-4067-BAE7-34CDE1A2E791}"/>
            </a:ext>
          </a:extLst>
        </xdr:cNvPr>
        <xdr:cNvCxnSpPr/>
      </xdr:nvCxnSpPr>
      <xdr:spPr>
        <a:xfrm>
          <a:off x="19878675" y="138987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134456</xdr:rowOff>
    </xdr:from>
    <xdr:ext cx="469744" cy="259045"/>
    <xdr:sp macro="" textlink="">
      <xdr:nvSpPr>
        <xdr:cNvPr id="722" name="【図書館】&#10;一人当たり面積最大値テキスト">
          <a:extLst>
            <a:ext uri="{FF2B5EF4-FFF2-40B4-BE49-F238E27FC236}">
              <a16:creationId xmlns:a16="http://schemas.microsoft.com/office/drawing/2014/main" id="{2A8D61A9-BFE4-4A96-807F-710BDBCAC38B}"/>
            </a:ext>
          </a:extLst>
        </xdr:cNvPr>
        <xdr:cNvSpPr txBox="1"/>
      </xdr:nvSpPr>
      <xdr:spPr>
        <a:xfrm>
          <a:off x="20002500" y="1245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16329</xdr:rowOff>
    </xdr:from>
    <xdr:to>
      <xdr:col>116</xdr:col>
      <xdr:colOff>152400</xdr:colOff>
      <xdr:row>78</xdr:row>
      <xdr:rowOff>16329</xdr:rowOff>
    </xdr:to>
    <xdr:cxnSp macro="">
      <xdr:nvCxnSpPr>
        <xdr:cNvPr id="723" name="直線コネクタ 722">
          <a:extLst>
            <a:ext uri="{FF2B5EF4-FFF2-40B4-BE49-F238E27FC236}">
              <a16:creationId xmlns:a16="http://schemas.microsoft.com/office/drawing/2014/main" id="{BF5C4B40-8EC0-4C5E-8C11-D7553B844DF3}"/>
            </a:ext>
          </a:extLst>
        </xdr:cNvPr>
        <xdr:cNvCxnSpPr/>
      </xdr:nvCxnSpPr>
      <xdr:spPr>
        <a:xfrm>
          <a:off x="19878675" y="126560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66420</xdr:rowOff>
    </xdr:from>
    <xdr:ext cx="469744" cy="259045"/>
    <xdr:sp macro="" textlink="">
      <xdr:nvSpPr>
        <xdr:cNvPr id="724" name="【図書館】&#10;一人当たり面積平均値テキスト">
          <a:extLst>
            <a:ext uri="{FF2B5EF4-FFF2-40B4-BE49-F238E27FC236}">
              <a16:creationId xmlns:a16="http://schemas.microsoft.com/office/drawing/2014/main" id="{5AC9F4DC-4A77-4E78-9F86-6353E9349842}"/>
            </a:ext>
          </a:extLst>
        </xdr:cNvPr>
        <xdr:cNvSpPr txBox="1"/>
      </xdr:nvSpPr>
      <xdr:spPr>
        <a:xfrm>
          <a:off x="20002500" y="13518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87993</xdr:rowOff>
    </xdr:from>
    <xdr:to>
      <xdr:col>116</xdr:col>
      <xdr:colOff>114300</xdr:colOff>
      <xdr:row>84</xdr:row>
      <xdr:rowOff>18143</xdr:rowOff>
    </xdr:to>
    <xdr:sp macro="" textlink="">
      <xdr:nvSpPr>
        <xdr:cNvPr id="725" name="フローチャート: 判断 724">
          <a:extLst>
            <a:ext uri="{FF2B5EF4-FFF2-40B4-BE49-F238E27FC236}">
              <a16:creationId xmlns:a16="http://schemas.microsoft.com/office/drawing/2014/main" id="{789BEC59-B59B-46C5-A901-68CEEC939AE7}"/>
            </a:ext>
          </a:extLst>
        </xdr:cNvPr>
        <xdr:cNvSpPr/>
      </xdr:nvSpPr>
      <xdr:spPr>
        <a:xfrm>
          <a:off x="19897725" y="135341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87993</xdr:rowOff>
    </xdr:from>
    <xdr:to>
      <xdr:col>112</xdr:col>
      <xdr:colOff>38100</xdr:colOff>
      <xdr:row>84</xdr:row>
      <xdr:rowOff>18143</xdr:rowOff>
    </xdr:to>
    <xdr:sp macro="" textlink="">
      <xdr:nvSpPr>
        <xdr:cNvPr id="726" name="フローチャート: 判断 725">
          <a:extLst>
            <a:ext uri="{FF2B5EF4-FFF2-40B4-BE49-F238E27FC236}">
              <a16:creationId xmlns:a16="http://schemas.microsoft.com/office/drawing/2014/main" id="{51757CF7-F4F0-4847-A1AC-65D0CD36FAFC}"/>
            </a:ext>
          </a:extLst>
        </xdr:cNvPr>
        <xdr:cNvSpPr/>
      </xdr:nvSpPr>
      <xdr:spPr>
        <a:xfrm>
          <a:off x="19154775" y="135341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727" name="フローチャート: 判断 726">
          <a:extLst>
            <a:ext uri="{FF2B5EF4-FFF2-40B4-BE49-F238E27FC236}">
              <a16:creationId xmlns:a16="http://schemas.microsoft.com/office/drawing/2014/main" id="{91E6D052-2D6C-4D3C-AD4A-197577EC01D0}"/>
            </a:ext>
          </a:extLst>
        </xdr:cNvPr>
        <xdr:cNvSpPr/>
      </xdr:nvSpPr>
      <xdr:spPr>
        <a:xfrm>
          <a:off x="18345150" y="137454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87993</xdr:rowOff>
    </xdr:from>
    <xdr:to>
      <xdr:col>102</xdr:col>
      <xdr:colOff>165100</xdr:colOff>
      <xdr:row>84</xdr:row>
      <xdr:rowOff>18143</xdr:rowOff>
    </xdr:to>
    <xdr:sp macro="" textlink="">
      <xdr:nvSpPr>
        <xdr:cNvPr id="728" name="フローチャート: 判断 727">
          <a:extLst>
            <a:ext uri="{FF2B5EF4-FFF2-40B4-BE49-F238E27FC236}">
              <a16:creationId xmlns:a16="http://schemas.microsoft.com/office/drawing/2014/main" id="{395F70C8-2373-4103-AA09-4728E3B7559F}"/>
            </a:ext>
          </a:extLst>
        </xdr:cNvPr>
        <xdr:cNvSpPr/>
      </xdr:nvSpPr>
      <xdr:spPr>
        <a:xfrm>
          <a:off x="17554575" y="135341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731B8444-4AE7-4832-8449-7326A4F672FC}"/>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909D2B65-65E9-41F6-8BFB-2B050982C540}"/>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147340A1-9333-4E82-BE00-0248193EEA3A}"/>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6ACE4C88-B0EC-4525-AC71-959B31D2B040}"/>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E8F4AE17-643C-4983-8DBC-6AA1C76141B2}"/>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734" name="楕円 733">
          <a:extLst>
            <a:ext uri="{FF2B5EF4-FFF2-40B4-BE49-F238E27FC236}">
              <a16:creationId xmlns:a16="http://schemas.microsoft.com/office/drawing/2014/main" id="{B13F6A28-F8BF-4135-AC59-98D11076E16A}"/>
            </a:ext>
          </a:extLst>
        </xdr:cNvPr>
        <xdr:cNvSpPr/>
      </xdr:nvSpPr>
      <xdr:spPr>
        <a:xfrm>
          <a:off x="19897725" y="133322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64606</xdr:rowOff>
    </xdr:from>
    <xdr:ext cx="469744" cy="259045"/>
    <xdr:sp macro="" textlink="">
      <xdr:nvSpPr>
        <xdr:cNvPr id="735" name="【図書館】&#10;一人当たり面積該当値テキスト">
          <a:extLst>
            <a:ext uri="{FF2B5EF4-FFF2-40B4-BE49-F238E27FC236}">
              <a16:creationId xmlns:a16="http://schemas.microsoft.com/office/drawing/2014/main" id="{DA47B5B8-3D3E-4B88-8719-38E56726D2E4}"/>
            </a:ext>
          </a:extLst>
        </xdr:cNvPr>
        <xdr:cNvSpPr txBox="1"/>
      </xdr:nvSpPr>
      <xdr:spPr>
        <a:xfrm>
          <a:off x="20002500" y="1319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41729</xdr:rowOff>
    </xdr:from>
    <xdr:to>
      <xdr:col>112</xdr:col>
      <xdr:colOff>38100</xdr:colOff>
      <xdr:row>82</xdr:row>
      <xdr:rowOff>143329</xdr:rowOff>
    </xdr:to>
    <xdr:sp macro="" textlink="">
      <xdr:nvSpPr>
        <xdr:cNvPr id="736" name="楕円 735">
          <a:extLst>
            <a:ext uri="{FF2B5EF4-FFF2-40B4-BE49-F238E27FC236}">
              <a16:creationId xmlns:a16="http://schemas.microsoft.com/office/drawing/2014/main" id="{B78008E5-A4D8-4C5A-AA6B-83572ECE2C0C}"/>
            </a:ext>
          </a:extLst>
        </xdr:cNvPr>
        <xdr:cNvSpPr/>
      </xdr:nvSpPr>
      <xdr:spPr>
        <a:xfrm>
          <a:off x="19154775" y="133322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92529</xdr:rowOff>
    </xdr:from>
    <xdr:to>
      <xdr:col>116</xdr:col>
      <xdr:colOff>63500</xdr:colOff>
      <xdr:row>82</xdr:row>
      <xdr:rowOff>92529</xdr:rowOff>
    </xdr:to>
    <xdr:cxnSp macro="">
      <xdr:nvCxnSpPr>
        <xdr:cNvPr id="737" name="直線コネクタ 736">
          <a:extLst>
            <a:ext uri="{FF2B5EF4-FFF2-40B4-BE49-F238E27FC236}">
              <a16:creationId xmlns:a16="http://schemas.microsoft.com/office/drawing/2014/main" id="{6953E4DE-318B-4BC0-A8F2-5015D7BD1763}"/>
            </a:ext>
          </a:extLst>
        </xdr:cNvPr>
        <xdr:cNvCxnSpPr/>
      </xdr:nvCxnSpPr>
      <xdr:spPr>
        <a:xfrm>
          <a:off x="19202400" y="1337990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41729</xdr:rowOff>
    </xdr:from>
    <xdr:to>
      <xdr:col>107</xdr:col>
      <xdr:colOff>101600</xdr:colOff>
      <xdr:row>82</xdr:row>
      <xdr:rowOff>143329</xdr:rowOff>
    </xdr:to>
    <xdr:sp macro="" textlink="">
      <xdr:nvSpPr>
        <xdr:cNvPr id="738" name="楕円 737">
          <a:extLst>
            <a:ext uri="{FF2B5EF4-FFF2-40B4-BE49-F238E27FC236}">
              <a16:creationId xmlns:a16="http://schemas.microsoft.com/office/drawing/2014/main" id="{E9B48DA5-E40D-467E-BFDE-A284B276B739}"/>
            </a:ext>
          </a:extLst>
        </xdr:cNvPr>
        <xdr:cNvSpPr/>
      </xdr:nvSpPr>
      <xdr:spPr>
        <a:xfrm>
          <a:off x="18345150" y="133322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92529</xdr:rowOff>
    </xdr:from>
    <xdr:to>
      <xdr:col>111</xdr:col>
      <xdr:colOff>177800</xdr:colOff>
      <xdr:row>82</xdr:row>
      <xdr:rowOff>92529</xdr:rowOff>
    </xdr:to>
    <xdr:cxnSp macro="">
      <xdr:nvCxnSpPr>
        <xdr:cNvPr id="739" name="直線コネクタ 738">
          <a:extLst>
            <a:ext uri="{FF2B5EF4-FFF2-40B4-BE49-F238E27FC236}">
              <a16:creationId xmlns:a16="http://schemas.microsoft.com/office/drawing/2014/main" id="{22CA9110-B903-4541-862C-DCC6C5A0715C}"/>
            </a:ext>
          </a:extLst>
        </xdr:cNvPr>
        <xdr:cNvCxnSpPr/>
      </xdr:nvCxnSpPr>
      <xdr:spPr>
        <a:xfrm>
          <a:off x="18392775" y="1337990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41729</xdr:rowOff>
    </xdr:from>
    <xdr:to>
      <xdr:col>102</xdr:col>
      <xdr:colOff>165100</xdr:colOff>
      <xdr:row>82</xdr:row>
      <xdr:rowOff>143329</xdr:rowOff>
    </xdr:to>
    <xdr:sp macro="" textlink="">
      <xdr:nvSpPr>
        <xdr:cNvPr id="740" name="楕円 739">
          <a:extLst>
            <a:ext uri="{FF2B5EF4-FFF2-40B4-BE49-F238E27FC236}">
              <a16:creationId xmlns:a16="http://schemas.microsoft.com/office/drawing/2014/main" id="{92B25EC7-128F-4D6F-BDB3-FAED10F21463}"/>
            </a:ext>
          </a:extLst>
        </xdr:cNvPr>
        <xdr:cNvSpPr/>
      </xdr:nvSpPr>
      <xdr:spPr>
        <a:xfrm>
          <a:off x="17554575" y="133322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92529</xdr:rowOff>
    </xdr:from>
    <xdr:to>
      <xdr:col>107</xdr:col>
      <xdr:colOff>50800</xdr:colOff>
      <xdr:row>82</xdr:row>
      <xdr:rowOff>92529</xdr:rowOff>
    </xdr:to>
    <xdr:cxnSp macro="">
      <xdr:nvCxnSpPr>
        <xdr:cNvPr id="741" name="直線コネクタ 740">
          <a:extLst>
            <a:ext uri="{FF2B5EF4-FFF2-40B4-BE49-F238E27FC236}">
              <a16:creationId xmlns:a16="http://schemas.microsoft.com/office/drawing/2014/main" id="{4AF69A35-525F-44E7-9CA5-13A4E4D9315F}"/>
            </a:ext>
          </a:extLst>
        </xdr:cNvPr>
        <xdr:cNvCxnSpPr/>
      </xdr:nvCxnSpPr>
      <xdr:spPr>
        <a:xfrm>
          <a:off x="17602200" y="1337990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9270</xdr:rowOff>
    </xdr:from>
    <xdr:ext cx="469744" cy="259045"/>
    <xdr:sp macro="" textlink="">
      <xdr:nvSpPr>
        <xdr:cNvPr id="742" name="n_1aveValue【図書館】&#10;一人当たり面積">
          <a:extLst>
            <a:ext uri="{FF2B5EF4-FFF2-40B4-BE49-F238E27FC236}">
              <a16:creationId xmlns:a16="http://schemas.microsoft.com/office/drawing/2014/main" id="{EF1EECFC-460E-4A52-9087-8DA4BADD0662}"/>
            </a:ext>
          </a:extLst>
        </xdr:cNvPr>
        <xdr:cNvSpPr txBox="1"/>
      </xdr:nvSpPr>
      <xdr:spPr>
        <a:xfrm>
          <a:off x="18983402" y="1362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43" name="n_2aveValue【図書館】&#10;一人当たり面積">
          <a:extLst>
            <a:ext uri="{FF2B5EF4-FFF2-40B4-BE49-F238E27FC236}">
              <a16:creationId xmlns:a16="http://schemas.microsoft.com/office/drawing/2014/main" id="{7E7848D4-A384-4168-9CED-D2E0770B76DD}"/>
            </a:ext>
          </a:extLst>
        </xdr:cNvPr>
        <xdr:cNvSpPr txBox="1"/>
      </xdr:nvSpPr>
      <xdr:spPr>
        <a:xfrm>
          <a:off x="18183302" y="1382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9270</xdr:rowOff>
    </xdr:from>
    <xdr:ext cx="469744" cy="259045"/>
    <xdr:sp macro="" textlink="">
      <xdr:nvSpPr>
        <xdr:cNvPr id="744" name="n_3aveValue【図書館】&#10;一人当たり面積">
          <a:extLst>
            <a:ext uri="{FF2B5EF4-FFF2-40B4-BE49-F238E27FC236}">
              <a16:creationId xmlns:a16="http://schemas.microsoft.com/office/drawing/2014/main" id="{31CEF396-CB87-4B1A-8C22-CC240408F00E}"/>
            </a:ext>
          </a:extLst>
        </xdr:cNvPr>
        <xdr:cNvSpPr txBox="1"/>
      </xdr:nvSpPr>
      <xdr:spPr>
        <a:xfrm>
          <a:off x="17383202" y="1362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159856</xdr:rowOff>
    </xdr:from>
    <xdr:ext cx="469744" cy="259045"/>
    <xdr:sp macro="" textlink="">
      <xdr:nvSpPr>
        <xdr:cNvPr id="745" name="n_1mainValue【図書館】&#10;一人当たり面積">
          <a:extLst>
            <a:ext uri="{FF2B5EF4-FFF2-40B4-BE49-F238E27FC236}">
              <a16:creationId xmlns:a16="http://schemas.microsoft.com/office/drawing/2014/main" id="{AD1A8242-037D-430A-AEE3-C012FF8E8555}"/>
            </a:ext>
          </a:extLst>
        </xdr:cNvPr>
        <xdr:cNvSpPr txBox="1"/>
      </xdr:nvSpPr>
      <xdr:spPr>
        <a:xfrm>
          <a:off x="18983402" y="1312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159856</xdr:rowOff>
    </xdr:from>
    <xdr:ext cx="469744" cy="259045"/>
    <xdr:sp macro="" textlink="">
      <xdr:nvSpPr>
        <xdr:cNvPr id="746" name="n_2mainValue【図書館】&#10;一人当たり面積">
          <a:extLst>
            <a:ext uri="{FF2B5EF4-FFF2-40B4-BE49-F238E27FC236}">
              <a16:creationId xmlns:a16="http://schemas.microsoft.com/office/drawing/2014/main" id="{2A9C529B-30C2-4414-888E-A7F892EDA95C}"/>
            </a:ext>
          </a:extLst>
        </xdr:cNvPr>
        <xdr:cNvSpPr txBox="1"/>
      </xdr:nvSpPr>
      <xdr:spPr>
        <a:xfrm>
          <a:off x="18183302" y="1312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159856</xdr:rowOff>
    </xdr:from>
    <xdr:ext cx="469744" cy="259045"/>
    <xdr:sp macro="" textlink="">
      <xdr:nvSpPr>
        <xdr:cNvPr id="747" name="n_3mainValue【図書館】&#10;一人当たり面積">
          <a:extLst>
            <a:ext uri="{FF2B5EF4-FFF2-40B4-BE49-F238E27FC236}">
              <a16:creationId xmlns:a16="http://schemas.microsoft.com/office/drawing/2014/main" id="{80C28803-5F30-45D5-98A9-1A2F0851FD01}"/>
            </a:ext>
          </a:extLst>
        </xdr:cNvPr>
        <xdr:cNvSpPr txBox="1"/>
      </xdr:nvSpPr>
      <xdr:spPr>
        <a:xfrm>
          <a:off x="17383202" y="1312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a:extLst>
            <a:ext uri="{FF2B5EF4-FFF2-40B4-BE49-F238E27FC236}">
              <a16:creationId xmlns:a16="http://schemas.microsoft.com/office/drawing/2014/main" id="{63899563-B34A-4BA4-BE96-CB9C65F5A00F}"/>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49" name="正方形/長方形 748">
          <a:extLst>
            <a:ext uri="{FF2B5EF4-FFF2-40B4-BE49-F238E27FC236}">
              <a16:creationId xmlns:a16="http://schemas.microsoft.com/office/drawing/2014/main" id="{4A1AEBF7-99AF-4C9F-9A3E-B0EF2CB591E5}"/>
            </a:ext>
          </a:extLst>
        </xdr:cNvPr>
        <xdr:cNvSpPr/>
      </xdr:nvSpPr>
      <xdr:spPr>
        <a:xfrm>
          <a:off x="11658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50" name="正方形/長方形 749">
          <a:extLst>
            <a:ext uri="{FF2B5EF4-FFF2-40B4-BE49-F238E27FC236}">
              <a16:creationId xmlns:a16="http://schemas.microsoft.com/office/drawing/2014/main" id="{DF4ADFD8-8B96-45DD-9FF9-B8D4D5692EF4}"/>
            </a:ext>
          </a:extLst>
        </xdr:cNvPr>
        <xdr:cNvSpPr/>
      </xdr:nvSpPr>
      <xdr:spPr>
        <a:xfrm>
          <a:off x="11658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51" name="正方形/長方形 750">
          <a:extLst>
            <a:ext uri="{FF2B5EF4-FFF2-40B4-BE49-F238E27FC236}">
              <a16:creationId xmlns:a16="http://schemas.microsoft.com/office/drawing/2014/main" id="{A6BA059D-F57A-4F94-BE6E-73571C3277E9}"/>
            </a:ext>
          </a:extLst>
        </xdr:cNvPr>
        <xdr:cNvSpPr/>
      </xdr:nvSpPr>
      <xdr:spPr>
        <a:xfrm>
          <a:off x="13154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52" name="正方形/長方形 751">
          <a:extLst>
            <a:ext uri="{FF2B5EF4-FFF2-40B4-BE49-F238E27FC236}">
              <a16:creationId xmlns:a16="http://schemas.microsoft.com/office/drawing/2014/main" id="{8B955F3E-9C3D-4453-A91B-570758375BD4}"/>
            </a:ext>
          </a:extLst>
        </xdr:cNvPr>
        <xdr:cNvSpPr/>
      </xdr:nvSpPr>
      <xdr:spPr>
        <a:xfrm>
          <a:off x="13154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a:extLst>
            <a:ext uri="{FF2B5EF4-FFF2-40B4-BE49-F238E27FC236}">
              <a16:creationId xmlns:a16="http://schemas.microsoft.com/office/drawing/2014/main" id="{089B154F-FC49-4138-9DB5-41E771D1C450}"/>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a:extLst>
            <a:ext uri="{FF2B5EF4-FFF2-40B4-BE49-F238E27FC236}">
              <a16:creationId xmlns:a16="http://schemas.microsoft.com/office/drawing/2014/main" id="{5C8CA865-77B7-43AE-B48F-C507053201FB}"/>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a:extLst>
            <a:ext uri="{FF2B5EF4-FFF2-40B4-BE49-F238E27FC236}">
              <a16:creationId xmlns:a16="http://schemas.microsoft.com/office/drawing/2014/main" id="{59F8DC56-FAE3-466C-A703-B2FDAAA347D6}"/>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a:extLst>
            <a:ext uri="{FF2B5EF4-FFF2-40B4-BE49-F238E27FC236}">
              <a16:creationId xmlns:a16="http://schemas.microsoft.com/office/drawing/2014/main" id="{171AEA34-DE72-4A0D-A454-9817C644109F}"/>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7" name="直線コネクタ 756">
          <a:extLst>
            <a:ext uri="{FF2B5EF4-FFF2-40B4-BE49-F238E27FC236}">
              <a16:creationId xmlns:a16="http://schemas.microsoft.com/office/drawing/2014/main" id="{78597856-C614-4826-82DC-6BEEDB8C39D2}"/>
            </a:ext>
          </a:extLst>
        </xdr:cNvPr>
        <xdr:cNvCxnSpPr/>
      </xdr:nvCxnSpPr>
      <xdr:spPr>
        <a:xfrm>
          <a:off x="11210925" y="17735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8" name="テキスト ボックス 757">
          <a:extLst>
            <a:ext uri="{FF2B5EF4-FFF2-40B4-BE49-F238E27FC236}">
              <a16:creationId xmlns:a16="http://schemas.microsoft.com/office/drawing/2014/main" id="{66A9FCC6-9383-4899-A869-20E18A2CD7F7}"/>
            </a:ext>
          </a:extLst>
        </xdr:cNvPr>
        <xdr:cNvSpPr txBox="1"/>
      </xdr:nvSpPr>
      <xdr:spPr>
        <a:xfrm>
          <a:off x="10845966" y="17590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9" name="直線コネクタ 758">
          <a:extLst>
            <a:ext uri="{FF2B5EF4-FFF2-40B4-BE49-F238E27FC236}">
              <a16:creationId xmlns:a16="http://schemas.microsoft.com/office/drawing/2014/main" id="{75479A64-31F8-4192-B55A-11ADC8612483}"/>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60" name="テキスト ボックス 759">
          <a:extLst>
            <a:ext uri="{FF2B5EF4-FFF2-40B4-BE49-F238E27FC236}">
              <a16:creationId xmlns:a16="http://schemas.microsoft.com/office/drawing/2014/main" id="{93058382-29B3-442E-A5F0-3455733C1B99}"/>
            </a:ext>
          </a:extLst>
        </xdr:cNvPr>
        <xdr:cNvSpPr txBox="1"/>
      </xdr:nvSpPr>
      <xdr:spPr>
        <a:xfrm>
          <a:off x="10845966" y="17132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61" name="直線コネクタ 760">
          <a:extLst>
            <a:ext uri="{FF2B5EF4-FFF2-40B4-BE49-F238E27FC236}">
              <a16:creationId xmlns:a16="http://schemas.microsoft.com/office/drawing/2014/main" id="{216588DB-8763-4A9B-A39B-D625D4A3288B}"/>
            </a:ext>
          </a:extLst>
        </xdr:cNvPr>
        <xdr:cNvCxnSpPr/>
      </xdr:nvCxnSpPr>
      <xdr:spPr>
        <a:xfrm>
          <a:off x="11210925" y="16821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2" name="テキスト ボックス 761">
          <a:extLst>
            <a:ext uri="{FF2B5EF4-FFF2-40B4-BE49-F238E27FC236}">
              <a16:creationId xmlns:a16="http://schemas.microsoft.com/office/drawing/2014/main" id="{F94ACC1A-7872-42F5-A6AD-20ED0AF7B579}"/>
            </a:ext>
          </a:extLst>
        </xdr:cNvPr>
        <xdr:cNvSpPr txBox="1"/>
      </xdr:nvSpPr>
      <xdr:spPr>
        <a:xfrm>
          <a:off x="10845966" y="16675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3" name="直線コネクタ 762">
          <a:extLst>
            <a:ext uri="{FF2B5EF4-FFF2-40B4-BE49-F238E27FC236}">
              <a16:creationId xmlns:a16="http://schemas.microsoft.com/office/drawing/2014/main" id="{0A70B8B6-495A-4B42-862B-07923CE4108F}"/>
            </a:ext>
          </a:extLst>
        </xdr:cNvPr>
        <xdr:cNvCxnSpPr/>
      </xdr:nvCxnSpPr>
      <xdr:spPr>
        <a:xfrm>
          <a:off x="11210925" y="16363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4" name="テキスト ボックス 763">
          <a:extLst>
            <a:ext uri="{FF2B5EF4-FFF2-40B4-BE49-F238E27FC236}">
              <a16:creationId xmlns:a16="http://schemas.microsoft.com/office/drawing/2014/main" id="{2E472D0F-A184-4AFC-ADF9-AA51251DC8BE}"/>
            </a:ext>
          </a:extLst>
        </xdr:cNvPr>
        <xdr:cNvSpPr txBox="1"/>
      </xdr:nvSpPr>
      <xdr:spPr>
        <a:xfrm>
          <a:off x="10845966" y="16218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296ED53A-F899-414A-AE39-910E20C95A89}"/>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6" name="テキスト ボックス 765">
          <a:extLst>
            <a:ext uri="{FF2B5EF4-FFF2-40B4-BE49-F238E27FC236}">
              <a16:creationId xmlns:a16="http://schemas.microsoft.com/office/drawing/2014/main" id="{056C3868-C5B0-4035-BBCC-DA19E9BB72B9}"/>
            </a:ext>
          </a:extLst>
        </xdr:cNvPr>
        <xdr:cNvSpPr txBox="1"/>
      </xdr:nvSpPr>
      <xdr:spPr>
        <a:xfrm>
          <a:off x="109037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博物館】&#10;有形固定資産減価償却率グラフ枠">
          <a:extLst>
            <a:ext uri="{FF2B5EF4-FFF2-40B4-BE49-F238E27FC236}">
              <a16:creationId xmlns:a16="http://schemas.microsoft.com/office/drawing/2014/main" id="{5876E65D-AD4F-41ED-B7F0-CF8C1D6E4705}"/>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28194</xdr:rowOff>
    </xdr:from>
    <xdr:to>
      <xdr:col>85</xdr:col>
      <xdr:colOff>126364</xdr:colOff>
      <xdr:row>107</xdr:row>
      <xdr:rowOff>16763</xdr:rowOff>
    </xdr:to>
    <xdr:cxnSp macro="">
      <xdr:nvCxnSpPr>
        <xdr:cNvPr id="768" name="直線コネクタ 767">
          <a:extLst>
            <a:ext uri="{FF2B5EF4-FFF2-40B4-BE49-F238E27FC236}">
              <a16:creationId xmlns:a16="http://schemas.microsoft.com/office/drawing/2014/main" id="{E8D7AE3D-92CD-42FB-86D9-DF0ECF2B05E0}"/>
            </a:ext>
          </a:extLst>
        </xdr:cNvPr>
        <xdr:cNvCxnSpPr/>
      </xdr:nvCxnSpPr>
      <xdr:spPr>
        <a:xfrm flipV="1">
          <a:off x="14695170" y="16319119"/>
          <a:ext cx="1269" cy="11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20590</xdr:rowOff>
    </xdr:from>
    <xdr:ext cx="405111" cy="259045"/>
    <xdr:sp macro="" textlink="">
      <xdr:nvSpPr>
        <xdr:cNvPr id="769" name="【博物館】&#10;有形固定資産減価償却率最小値テキスト">
          <a:extLst>
            <a:ext uri="{FF2B5EF4-FFF2-40B4-BE49-F238E27FC236}">
              <a16:creationId xmlns:a16="http://schemas.microsoft.com/office/drawing/2014/main" id="{CE0BEA83-FD49-493E-90A1-FFF4F1B4366D}"/>
            </a:ext>
          </a:extLst>
        </xdr:cNvPr>
        <xdr:cNvSpPr txBox="1"/>
      </xdr:nvSpPr>
      <xdr:spPr>
        <a:xfrm>
          <a:off x="14744700" y="17508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16763</xdr:rowOff>
    </xdr:from>
    <xdr:to>
      <xdr:col>86</xdr:col>
      <xdr:colOff>25400</xdr:colOff>
      <xdr:row>107</xdr:row>
      <xdr:rowOff>16763</xdr:rowOff>
    </xdr:to>
    <xdr:cxnSp macro="">
      <xdr:nvCxnSpPr>
        <xdr:cNvPr id="770" name="直線コネクタ 769">
          <a:extLst>
            <a:ext uri="{FF2B5EF4-FFF2-40B4-BE49-F238E27FC236}">
              <a16:creationId xmlns:a16="http://schemas.microsoft.com/office/drawing/2014/main" id="{3D329318-BBE6-42A6-91F3-F522F52B1618}"/>
            </a:ext>
          </a:extLst>
        </xdr:cNvPr>
        <xdr:cNvCxnSpPr/>
      </xdr:nvCxnSpPr>
      <xdr:spPr>
        <a:xfrm>
          <a:off x="14611350" y="175046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146321</xdr:rowOff>
    </xdr:from>
    <xdr:ext cx="405111" cy="259045"/>
    <xdr:sp macro="" textlink="">
      <xdr:nvSpPr>
        <xdr:cNvPr id="771" name="【博物館】&#10;有形固定資産減価償却率最大値テキスト">
          <a:extLst>
            <a:ext uri="{FF2B5EF4-FFF2-40B4-BE49-F238E27FC236}">
              <a16:creationId xmlns:a16="http://schemas.microsoft.com/office/drawing/2014/main" id="{181B10D0-E61A-4586-BAB9-85B10B104AB3}"/>
            </a:ext>
          </a:extLst>
        </xdr:cNvPr>
        <xdr:cNvSpPr txBox="1"/>
      </xdr:nvSpPr>
      <xdr:spPr>
        <a:xfrm>
          <a:off x="14744700" y="16087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28194</xdr:rowOff>
    </xdr:from>
    <xdr:to>
      <xdr:col>86</xdr:col>
      <xdr:colOff>25400</xdr:colOff>
      <xdr:row>100</xdr:row>
      <xdr:rowOff>28194</xdr:rowOff>
    </xdr:to>
    <xdr:cxnSp macro="">
      <xdr:nvCxnSpPr>
        <xdr:cNvPr id="772" name="直線コネクタ 771">
          <a:extLst>
            <a:ext uri="{FF2B5EF4-FFF2-40B4-BE49-F238E27FC236}">
              <a16:creationId xmlns:a16="http://schemas.microsoft.com/office/drawing/2014/main" id="{3AE36CF0-A712-48DB-BEA0-B4D3869DE9AB}"/>
            </a:ext>
          </a:extLst>
        </xdr:cNvPr>
        <xdr:cNvCxnSpPr/>
      </xdr:nvCxnSpPr>
      <xdr:spPr>
        <a:xfrm>
          <a:off x="14611350" y="163191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119142</xdr:rowOff>
    </xdr:from>
    <xdr:ext cx="405111" cy="259045"/>
    <xdr:sp macro="" textlink="">
      <xdr:nvSpPr>
        <xdr:cNvPr id="773" name="【博物館】&#10;有形固定資産減価償却率平均値テキスト">
          <a:extLst>
            <a:ext uri="{FF2B5EF4-FFF2-40B4-BE49-F238E27FC236}">
              <a16:creationId xmlns:a16="http://schemas.microsoft.com/office/drawing/2014/main" id="{F54EBDD1-41D3-4DD3-8C76-127D94DB253D}"/>
            </a:ext>
          </a:extLst>
        </xdr:cNvPr>
        <xdr:cNvSpPr txBox="1"/>
      </xdr:nvSpPr>
      <xdr:spPr>
        <a:xfrm>
          <a:off x="14744700" y="16752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96265</xdr:rowOff>
    </xdr:from>
    <xdr:to>
      <xdr:col>85</xdr:col>
      <xdr:colOff>177800</xdr:colOff>
      <xdr:row>104</xdr:row>
      <xdr:rowOff>26415</xdr:rowOff>
    </xdr:to>
    <xdr:sp macro="" textlink="">
      <xdr:nvSpPr>
        <xdr:cNvPr id="774" name="フローチャート: 判断 773">
          <a:extLst>
            <a:ext uri="{FF2B5EF4-FFF2-40B4-BE49-F238E27FC236}">
              <a16:creationId xmlns:a16="http://schemas.microsoft.com/office/drawing/2014/main" id="{4998B103-5B4E-45BB-9F95-4255A434C29D}"/>
            </a:ext>
          </a:extLst>
        </xdr:cNvPr>
        <xdr:cNvSpPr/>
      </xdr:nvSpPr>
      <xdr:spPr>
        <a:xfrm>
          <a:off x="14649450" y="168983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84837</xdr:rowOff>
    </xdr:from>
    <xdr:to>
      <xdr:col>81</xdr:col>
      <xdr:colOff>101600</xdr:colOff>
      <xdr:row>104</xdr:row>
      <xdr:rowOff>14987</xdr:rowOff>
    </xdr:to>
    <xdr:sp macro="" textlink="">
      <xdr:nvSpPr>
        <xdr:cNvPr id="775" name="フローチャート: 判断 774">
          <a:extLst>
            <a:ext uri="{FF2B5EF4-FFF2-40B4-BE49-F238E27FC236}">
              <a16:creationId xmlns:a16="http://schemas.microsoft.com/office/drawing/2014/main" id="{82F24BC6-E83D-474C-9861-1641DA154E98}"/>
            </a:ext>
          </a:extLst>
        </xdr:cNvPr>
        <xdr:cNvSpPr/>
      </xdr:nvSpPr>
      <xdr:spPr>
        <a:xfrm>
          <a:off x="13887450" y="168901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43687</xdr:rowOff>
    </xdr:from>
    <xdr:to>
      <xdr:col>76</xdr:col>
      <xdr:colOff>165100</xdr:colOff>
      <xdr:row>103</xdr:row>
      <xdr:rowOff>145287</xdr:rowOff>
    </xdr:to>
    <xdr:sp macro="" textlink="">
      <xdr:nvSpPr>
        <xdr:cNvPr id="776" name="フローチャート: 判断 775">
          <a:extLst>
            <a:ext uri="{FF2B5EF4-FFF2-40B4-BE49-F238E27FC236}">
              <a16:creationId xmlns:a16="http://schemas.microsoft.com/office/drawing/2014/main" id="{3758AC16-B1D2-4BF7-9BAF-7492B3270AB6}"/>
            </a:ext>
          </a:extLst>
        </xdr:cNvPr>
        <xdr:cNvSpPr/>
      </xdr:nvSpPr>
      <xdr:spPr>
        <a:xfrm>
          <a:off x="13096875" y="168489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9398</xdr:rowOff>
    </xdr:from>
    <xdr:to>
      <xdr:col>72</xdr:col>
      <xdr:colOff>38100</xdr:colOff>
      <xdr:row>103</xdr:row>
      <xdr:rowOff>110998</xdr:rowOff>
    </xdr:to>
    <xdr:sp macro="" textlink="">
      <xdr:nvSpPr>
        <xdr:cNvPr id="777" name="フローチャート: 判断 776">
          <a:extLst>
            <a:ext uri="{FF2B5EF4-FFF2-40B4-BE49-F238E27FC236}">
              <a16:creationId xmlns:a16="http://schemas.microsoft.com/office/drawing/2014/main" id="{BC46F9A8-190F-4CC4-8BCE-1F48695A26D2}"/>
            </a:ext>
          </a:extLst>
        </xdr:cNvPr>
        <xdr:cNvSpPr/>
      </xdr:nvSpPr>
      <xdr:spPr>
        <a:xfrm>
          <a:off x="12296775" y="1681467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61D9F958-EAEC-4469-87A8-446E7CF114C4}"/>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59BEBBF3-0CAF-402B-8CC7-A7C539F39C2D}"/>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F004583A-3D19-4711-99AC-80E90AAC9ED8}"/>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64EC7781-271B-4DC7-8AE9-F625458D070B}"/>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B31160C8-0127-4629-9497-9E8046C16C66}"/>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114554</xdr:rowOff>
    </xdr:from>
    <xdr:to>
      <xdr:col>85</xdr:col>
      <xdr:colOff>177800</xdr:colOff>
      <xdr:row>104</xdr:row>
      <xdr:rowOff>44704</xdr:rowOff>
    </xdr:to>
    <xdr:sp macro="" textlink="">
      <xdr:nvSpPr>
        <xdr:cNvPr id="783" name="楕円 782">
          <a:extLst>
            <a:ext uri="{FF2B5EF4-FFF2-40B4-BE49-F238E27FC236}">
              <a16:creationId xmlns:a16="http://schemas.microsoft.com/office/drawing/2014/main" id="{21F1E149-2461-4D42-A0E2-33041E652B46}"/>
            </a:ext>
          </a:extLst>
        </xdr:cNvPr>
        <xdr:cNvSpPr/>
      </xdr:nvSpPr>
      <xdr:spPr>
        <a:xfrm>
          <a:off x="14649450" y="1691665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103</xdr:row>
      <xdr:rowOff>92981</xdr:rowOff>
    </xdr:from>
    <xdr:ext cx="405111" cy="259045"/>
    <xdr:sp macro="" textlink="">
      <xdr:nvSpPr>
        <xdr:cNvPr id="784" name="【博物館】&#10;有形固定資産減価償却率該当値テキスト">
          <a:extLst>
            <a:ext uri="{FF2B5EF4-FFF2-40B4-BE49-F238E27FC236}">
              <a16:creationId xmlns:a16="http://schemas.microsoft.com/office/drawing/2014/main" id="{44519496-D573-44ED-8DD5-198F01953379}"/>
            </a:ext>
          </a:extLst>
        </xdr:cNvPr>
        <xdr:cNvSpPr txBox="1"/>
      </xdr:nvSpPr>
      <xdr:spPr>
        <a:xfrm>
          <a:off x="14744700" y="16895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71120</xdr:rowOff>
    </xdr:from>
    <xdr:to>
      <xdr:col>81</xdr:col>
      <xdr:colOff>101600</xdr:colOff>
      <xdr:row>104</xdr:row>
      <xdr:rowOff>1270</xdr:rowOff>
    </xdr:to>
    <xdr:sp macro="" textlink="">
      <xdr:nvSpPr>
        <xdr:cNvPr id="785" name="楕円 784">
          <a:extLst>
            <a:ext uri="{FF2B5EF4-FFF2-40B4-BE49-F238E27FC236}">
              <a16:creationId xmlns:a16="http://schemas.microsoft.com/office/drawing/2014/main" id="{81FE2BD4-023C-4E55-AFE6-363D92D0FF4C}"/>
            </a:ext>
          </a:extLst>
        </xdr:cNvPr>
        <xdr:cNvSpPr/>
      </xdr:nvSpPr>
      <xdr:spPr>
        <a:xfrm>
          <a:off x="13887450" y="168700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121920</xdr:rowOff>
    </xdr:from>
    <xdr:to>
      <xdr:col>85</xdr:col>
      <xdr:colOff>127000</xdr:colOff>
      <xdr:row>103</xdr:row>
      <xdr:rowOff>165354</xdr:rowOff>
    </xdr:to>
    <xdr:cxnSp macro="">
      <xdr:nvCxnSpPr>
        <xdr:cNvPr id="786" name="直線コネクタ 785">
          <a:extLst>
            <a:ext uri="{FF2B5EF4-FFF2-40B4-BE49-F238E27FC236}">
              <a16:creationId xmlns:a16="http://schemas.microsoft.com/office/drawing/2014/main" id="{9D73AA0B-51D4-4A59-AB11-968DABFB9500}"/>
            </a:ext>
          </a:extLst>
        </xdr:cNvPr>
        <xdr:cNvCxnSpPr/>
      </xdr:nvCxnSpPr>
      <xdr:spPr>
        <a:xfrm>
          <a:off x="13935075" y="16927195"/>
          <a:ext cx="7620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32258</xdr:rowOff>
    </xdr:from>
    <xdr:to>
      <xdr:col>76</xdr:col>
      <xdr:colOff>165100</xdr:colOff>
      <xdr:row>103</xdr:row>
      <xdr:rowOff>133858</xdr:rowOff>
    </xdr:to>
    <xdr:sp macro="" textlink="">
      <xdr:nvSpPr>
        <xdr:cNvPr id="787" name="楕円 786">
          <a:extLst>
            <a:ext uri="{FF2B5EF4-FFF2-40B4-BE49-F238E27FC236}">
              <a16:creationId xmlns:a16="http://schemas.microsoft.com/office/drawing/2014/main" id="{9E1413B6-68D2-40F1-9955-9FDC4EC4467C}"/>
            </a:ext>
          </a:extLst>
        </xdr:cNvPr>
        <xdr:cNvSpPr/>
      </xdr:nvSpPr>
      <xdr:spPr>
        <a:xfrm>
          <a:off x="13096875" y="1683118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83058</xdr:rowOff>
    </xdr:from>
    <xdr:to>
      <xdr:col>81</xdr:col>
      <xdr:colOff>50800</xdr:colOff>
      <xdr:row>103</xdr:row>
      <xdr:rowOff>121920</xdr:rowOff>
    </xdr:to>
    <xdr:cxnSp macro="">
      <xdr:nvCxnSpPr>
        <xdr:cNvPr id="788" name="直線コネクタ 787">
          <a:extLst>
            <a:ext uri="{FF2B5EF4-FFF2-40B4-BE49-F238E27FC236}">
              <a16:creationId xmlns:a16="http://schemas.microsoft.com/office/drawing/2014/main" id="{3AC34CA3-DF28-4BC3-B968-240C7944F89F}"/>
            </a:ext>
          </a:extLst>
        </xdr:cNvPr>
        <xdr:cNvCxnSpPr/>
      </xdr:nvCxnSpPr>
      <xdr:spPr>
        <a:xfrm>
          <a:off x="13144500" y="16888333"/>
          <a:ext cx="790575"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151130</xdr:rowOff>
    </xdr:from>
    <xdr:to>
      <xdr:col>72</xdr:col>
      <xdr:colOff>38100</xdr:colOff>
      <xdr:row>103</xdr:row>
      <xdr:rowOff>81280</xdr:rowOff>
    </xdr:to>
    <xdr:sp macro="" textlink="">
      <xdr:nvSpPr>
        <xdr:cNvPr id="789" name="楕円 788">
          <a:extLst>
            <a:ext uri="{FF2B5EF4-FFF2-40B4-BE49-F238E27FC236}">
              <a16:creationId xmlns:a16="http://schemas.microsoft.com/office/drawing/2014/main" id="{5C00185A-309A-4726-AF54-D95F911D0269}"/>
            </a:ext>
          </a:extLst>
        </xdr:cNvPr>
        <xdr:cNvSpPr/>
      </xdr:nvSpPr>
      <xdr:spPr>
        <a:xfrm>
          <a:off x="12296775" y="167817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30480</xdr:rowOff>
    </xdr:from>
    <xdr:to>
      <xdr:col>76</xdr:col>
      <xdr:colOff>114300</xdr:colOff>
      <xdr:row>103</xdr:row>
      <xdr:rowOff>83058</xdr:rowOff>
    </xdr:to>
    <xdr:cxnSp macro="">
      <xdr:nvCxnSpPr>
        <xdr:cNvPr id="790" name="直線コネクタ 789">
          <a:extLst>
            <a:ext uri="{FF2B5EF4-FFF2-40B4-BE49-F238E27FC236}">
              <a16:creationId xmlns:a16="http://schemas.microsoft.com/office/drawing/2014/main" id="{AD4C01FA-65E3-4AA7-AC64-DF7CE2F8BC46}"/>
            </a:ext>
          </a:extLst>
        </xdr:cNvPr>
        <xdr:cNvCxnSpPr/>
      </xdr:nvCxnSpPr>
      <xdr:spPr>
        <a:xfrm>
          <a:off x="12344400" y="16829405"/>
          <a:ext cx="800100" cy="5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6114</xdr:rowOff>
    </xdr:from>
    <xdr:ext cx="405111" cy="259045"/>
    <xdr:sp macro="" textlink="">
      <xdr:nvSpPr>
        <xdr:cNvPr id="791" name="n_1aveValue【博物館】&#10;有形固定資産減価償却率">
          <a:extLst>
            <a:ext uri="{FF2B5EF4-FFF2-40B4-BE49-F238E27FC236}">
              <a16:creationId xmlns:a16="http://schemas.microsoft.com/office/drawing/2014/main" id="{4C915B72-87BF-4774-A673-29510C20502D}"/>
            </a:ext>
          </a:extLst>
        </xdr:cNvPr>
        <xdr:cNvSpPr txBox="1"/>
      </xdr:nvSpPr>
      <xdr:spPr>
        <a:xfrm>
          <a:off x="13745219" y="16982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136414</xdr:rowOff>
    </xdr:from>
    <xdr:ext cx="405111" cy="259045"/>
    <xdr:sp macro="" textlink="">
      <xdr:nvSpPr>
        <xdr:cNvPr id="792" name="n_2aveValue【博物館】&#10;有形固定資産減価償却率">
          <a:extLst>
            <a:ext uri="{FF2B5EF4-FFF2-40B4-BE49-F238E27FC236}">
              <a16:creationId xmlns:a16="http://schemas.microsoft.com/office/drawing/2014/main" id="{EC5DDE73-42C6-46BF-8CB0-9EE6BEE45B16}"/>
            </a:ext>
          </a:extLst>
        </xdr:cNvPr>
        <xdr:cNvSpPr txBox="1"/>
      </xdr:nvSpPr>
      <xdr:spPr>
        <a:xfrm>
          <a:off x="12964169" y="16938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102125</xdr:rowOff>
    </xdr:from>
    <xdr:ext cx="405111" cy="259045"/>
    <xdr:sp macro="" textlink="">
      <xdr:nvSpPr>
        <xdr:cNvPr id="793" name="n_3aveValue【博物館】&#10;有形固定資産減価償却率">
          <a:extLst>
            <a:ext uri="{FF2B5EF4-FFF2-40B4-BE49-F238E27FC236}">
              <a16:creationId xmlns:a16="http://schemas.microsoft.com/office/drawing/2014/main" id="{C8BD777B-3E48-4D58-AFD4-78AFB9E096F4}"/>
            </a:ext>
          </a:extLst>
        </xdr:cNvPr>
        <xdr:cNvSpPr txBox="1"/>
      </xdr:nvSpPr>
      <xdr:spPr>
        <a:xfrm>
          <a:off x="12164069" y="16907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17797</xdr:rowOff>
    </xdr:from>
    <xdr:ext cx="405111" cy="259045"/>
    <xdr:sp macro="" textlink="">
      <xdr:nvSpPr>
        <xdr:cNvPr id="794" name="n_1mainValue【博物館】&#10;有形固定資産減価償却率">
          <a:extLst>
            <a:ext uri="{FF2B5EF4-FFF2-40B4-BE49-F238E27FC236}">
              <a16:creationId xmlns:a16="http://schemas.microsoft.com/office/drawing/2014/main" id="{C1D45C46-2871-4236-95F1-CF532669E50C}"/>
            </a:ext>
          </a:extLst>
        </xdr:cNvPr>
        <xdr:cNvSpPr txBox="1"/>
      </xdr:nvSpPr>
      <xdr:spPr>
        <a:xfrm>
          <a:off x="13745219" y="1664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150385</xdr:rowOff>
    </xdr:from>
    <xdr:ext cx="405111" cy="259045"/>
    <xdr:sp macro="" textlink="">
      <xdr:nvSpPr>
        <xdr:cNvPr id="795" name="n_2mainValue【博物館】&#10;有形固定資産減価償却率">
          <a:extLst>
            <a:ext uri="{FF2B5EF4-FFF2-40B4-BE49-F238E27FC236}">
              <a16:creationId xmlns:a16="http://schemas.microsoft.com/office/drawing/2014/main" id="{B51E323F-E6EA-4CCF-88D9-32FC2DCEE93E}"/>
            </a:ext>
          </a:extLst>
        </xdr:cNvPr>
        <xdr:cNvSpPr txBox="1"/>
      </xdr:nvSpPr>
      <xdr:spPr>
        <a:xfrm>
          <a:off x="12964169" y="166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97807</xdr:rowOff>
    </xdr:from>
    <xdr:ext cx="405111" cy="259045"/>
    <xdr:sp macro="" textlink="">
      <xdr:nvSpPr>
        <xdr:cNvPr id="796" name="n_3mainValue【博物館】&#10;有形固定資産減価償却率">
          <a:extLst>
            <a:ext uri="{FF2B5EF4-FFF2-40B4-BE49-F238E27FC236}">
              <a16:creationId xmlns:a16="http://schemas.microsoft.com/office/drawing/2014/main" id="{BF72AA88-3F9A-4C63-8421-A1D5C0251650}"/>
            </a:ext>
          </a:extLst>
        </xdr:cNvPr>
        <xdr:cNvSpPr txBox="1"/>
      </xdr:nvSpPr>
      <xdr:spPr>
        <a:xfrm>
          <a:off x="12164069" y="1655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351F38A1-67D0-47AC-8091-6D31EF816B63}"/>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98" name="正方形/長方形 797">
          <a:extLst>
            <a:ext uri="{FF2B5EF4-FFF2-40B4-BE49-F238E27FC236}">
              <a16:creationId xmlns:a16="http://schemas.microsoft.com/office/drawing/2014/main" id="{E91C1E04-1244-4747-861E-3C5C584D6AE1}"/>
            </a:ext>
          </a:extLst>
        </xdr:cNvPr>
        <xdr:cNvSpPr/>
      </xdr:nvSpPr>
      <xdr:spPr>
        <a:xfrm>
          <a:off x="169259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99" name="正方形/長方形 798">
          <a:extLst>
            <a:ext uri="{FF2B5EF4-FFF2-40B4-BE49-F238E27FC236}">
              <a16:creationId xmlns:a16="http://schemas.microsoft.com/office/drawing/2014/main" id="{7BEFD6A3-A819-4F2F-88D2-42A207331896}"/>
            </a:ext>
          </a:extLst>
        </xdr:cNvPr>
        <xdr:cNvSpPr/>
      </xdr:nvSpPr>
      <xdr:spPr>
        <a:xfrm>
          <a:off x="169259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00" name="正方形/長方形 799">
          <a:extLst>
            <a:ext uri="{FF2B5EF4-FFF2-40B4-BE49-F238E27FC236}">
              <a16:creationId xmlns:a16="http://schemas.microsoft.com/office/drawing/2014/main" id="{AFA88CE2-C09C-4124-8175-9FEA1FF38D08}"/>
            </a:ext>
          </a:extLst>
        </xdr:cNvPr>
        <xdr:cNvSpPr/>
      </xdr:nvSpPr>
      <xdr:spPr>
        <a:xfrm>
          <a:off x="1841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01" name="正方形/長方形 800">
          <a:extLst>
            <a:ext uri="{FF2B5EF4-FFF2-40B4-BE49-F238E27FC236}">
              <a16:creationId xmlns:a16="http://schemas.microsoft.com/office/drawing/2014/main" id="{35FF996F-08CF-49DF-BC06-DC03F2EABA3A}"/>
            </a:ext>
          </a:extLst>
        </xdr:cNvPr>
        <xdr:cNvSpPr/>
      </xdr:nvSpPr>
      <xdr:spPr>
        <a:xfrm>
          <a:off x="1841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2EA0AC65-9FDE-4082-A2DB-BCCF31398730}"/>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E42E0F78-AC1C-4992-9DE6-B7854B2382CD}"/>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CE91AF-7E53-4D06-B34C-91C080445E18}"/>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5" name="テキスト ボックス 804">
          <a:extLst>
            <a:ext uri="{FF2B5EF4-FFF2-40B4-BE49-F238E27FC236}">
              <a16:creationId xmlns:a16="http://schemas.microsoft.com/office/drawing/2014/main" id="{AE5ED1C9-0F2C-44A0-82F9-A5114A621CF4}"/>
            </a:ext>
          </a:extLst>
        </xdr:cNvPr>
        <xdr:cNvSpPr txBox="1"/>
      </xdr:nvSpPr>
      <xdr:spPr>
        <a:xfrm>
          <a:off x="160523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20F94ED6-B5AB-454D-ACA2-7B53C534BDD8}"/>
            </a:ext>
          </a:extLst>
        </xdr:cNvPr>
        <xdr:cNvCxnSpPr/>
      </xdr:nvCxnSpPr>
      <xdr:spPr>
        <a:xfrm>
          <a:off x="164592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0FEC2664-8B2E-4E76-ADB5-940FC8A6299D}"/>
            </a:ext>
          </a:extLst>
        </xdr:cNvPr>
        <xdr:cNvSpPr txBox="1"/>
      </xdr:nvSpPr>
      <xdr:spPr>
        <a:xfrm>
          <a:off x="160523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CE9A5686-1DC4-4CB0-B19B-67AB7E86107C}"/>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B97F3658-CEB9-4E5A-A64D-065E6018EBFB}"/>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53C4889D-EFC7-4942-9F31-3654301ED024}"/>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9E0E4E31-FBEA-4EDC-8D00-E646BC352053}"/>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C31E3B23-97D9-44C0-84BD-6717E5F2DEB1}"/>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80682BFB-57AD-4FAA-A41B-3D76B2283681}"/>
            </a:ext>
          </a:extLst>
        </xdr:cNvPr>
        <xdr:cNvSpPr txBox="1"/>
      </xdr:nvSpPr>
      <xdr:spPr>
        <a:xfrm>
          <a:off x="16052346"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5E3C269A-9F7B-4C35-A4E8-E3D80D40FC9C}"/>
            </a:ext>
          </a:extLst>
        </xdr:cNvPr>
        <xdr:cNvCxnSpPr/>
      </xdr:nvCxnSpPr>
      <xdr:spPr>
        <a:xfrm>
          <a:off x="164592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50602702-9421-4EA2-B432-E1020EABF248}"/>
            </a:ext>
          </a:extLst>
        </xdr:cNvPr>
        <xdr:cNvSpPr txBox="1"/>
      </xdr:nvSpPr>
      <xdr:spPr>
        <a:xfrm>
          <a:off x="16052346"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D1BE1E04-4BD6-4356-BC58-C34CDBB954CB}"/>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B14ACE5E-2B7C-40E1-8457-77ECF3F9E088}"/>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博物館】&#10;一人当たり面積グラフ枠">
          <a:extLst>
            <a:ext uri="{FF2B5EF4-FFF2-40B4-BE49-F238E27FC236}">
              <a16:creationId xmlns:a16="http://schemas.microsoft.com/office/drawing/2014/main" id="{77594D0C-0718-4448-A35A-F3638764CEE0}"/>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76200</xdr:rowOff>
    </xdr:from>
    <xdr:to>
      <xdr:col>116</xdr:col>
      <xdr:colOff>62864</xdr:colOff>
      <xdr:row>108</xdr:row>
      <xdr:rowOff>76200</xdr:rowOff>
    </xdr:to>
    <xdr:cxnSp macro="">
      <xdr:nvCxnSpPr>
        <xdr:cNvPr id="819" name="直線コネクタ 818">
          <a:extLst>
            <a:ext uri="{FF2B5EF4-FFF2-40B4-BE49-F238E27FC236}">
              <a16:creationId xmlns:a16="http://schemas.microsoft.com/office/drawing/2014/main" id="{DBC94CF0-883F-4A10-B865-F26AA9754894}"/>
            </a:ext>
          </a:extLst>
        </xdr:cNvPr>
        <xdr:cNvCxnSpPr/>
      </xdr:nvCxnSpPr>
      <xdr:spPr>
        <a:xfrm flipV="1">
          <a:off x="19952970" y="1636395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80027</xdr:rowOff>
    </xdr:from>
    <xdr:ext cx="469744" cy="259045"/>
    <xdr:sp macro="" textlink="">
      <xdr:nvSpPr>
        <xdr:cNvPr id="820" name="【博物館】&#10;一人当たり面積最小値テキスト">
          <a:extLst>
            <a:ext uri="{FF2B5EF4-FFF2-40B4-BE49-F238E27FC236}">
              <a16:creationId xmlns:a16="http://schemas.microsoft.com/office/drawing/2014/main" id="{B8FB5A5D-B508-4506-A7D2-49FCBDB1C2EB}"/>
            </a:ext>
          </a:extLst>
        </xdr:cNvPr>
        <xdr:cNvSpPr txBox="1"/>
      </xdr:nvSpPr>
      <xdr:spPr>
        <a:xfrm>
          <a:off x="20002500" y="1774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21" name="直線コネクタ 820">
          <a:extLst>
            <a:ext uri="{FF2B5EF4-FFF2-40B4-BE49-F238E27FC236}">
              <a16:creationId xmlns:a16="http://schemas.microsoft.com/office/drawing/2014/main" id="{489A1037-8385-4B11-A881-E050E4AC6126}"/>
            </a:ext>
          </a:extLst>
        </xdr:cNvPr>
        <xdr:cNvCxnSpPr/>
      </xdr:nvCxnSpPr>
      <xdr:spPr>
        <a:xfrm>
          <a:off x="19878675" y="17735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22877</xdr:rowOff>
    </xdr:from>
    <xdr:ext cx="469744" cy="259045"/>
    <xdr:sp macro="" textlink="">
      <xdr:nvSpPr>
        <xdr:cNvPr id="822" name="【博物館】&#10;一人当たり面積最大値テキスト">
          <a:extLst>
            <a:ext uri="{FF2B5EF4-FFF2-40B4-BE49-F238E27FC236}">
              <a16:creationId xmlns:a16="http://schemas.microsoft.com/office/drawing/2014/main" id="{C3F449F2-79CC-4B46-A9F3-9F2820F02127}"/>
            </a:ext>
          </a:extLst>
        </xdr:cNvPr>
        <xdr:cNvSpPr txBox="1"/>
      </xdr:nvSpPr>
      <xdr:spPr>
        <a:xfrm>
          <a:off x="20002500" y="1614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23" name="直線コネクタ 822">
          <a:extLst>
            <a:ext uri="{FF2B5EF4-FFF2-40B4-BE49-F238E27FC236}">
              <a16:creationId xmlns:a16="http://schemas.microsoft.com/office/drawing/2014/main" id="{DD6D8F7B-4A89-4ECF-ACEF-FEBB4AF01E62}"/>
            </a:ext>
          </a:extLst>
        </xdr:cNvPr>
        <xdr:cNvCxnSpPr/>
      </xdr:nvCxnSpPr>
      <xdr:spPr>
        <a:xfrm>
          <a:off x="19878675" y="16363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156227</xdr:rowOff>
    </xdr:from>
    <xdr:ext cx="469744" cy="259045"/>
    <xdr:sp macro="" textlink="">
      <xdr:nvSpPr>
        <xdr:cNvPr id="824" name="【博物館】&#10;一人当たり面積平均値テキスト">
          <a:extLst>
            <a:ext uri="{FF2B5EF4-FFF2-40B4-BE49-F238E27FC236}">
              <a16:creationId xmlns:a16="http://schemas.microsoft.com/office/drawing/2014/main" id="{6796ECE3-845E-4BD0-AF90-FF32C8E3F7EA}"/>
            </a:ext>
          </a:extLst>
        </xdr:cNvPr>
        <xdr:cNvSpPr txBox="1"/>
      </xdr:nvSpPr>
      <xdr:spPr>
        <a:xfrm>
          <a:off x="20002500" y="17132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825" name="フローチャート: 判断 824">
          <a:extLst>
            <a:ext uri="{FF2B5EF4-FFF2-40B4-BE49-F238E27FC236}">
              <a16:creationId xmlns:a16="http://schemas.microsoft.com/office/drawing/2014/main" id="{A7BF0383-E98D-4D46-8174-E738B25D5817}"/>
            </a:ext>
          </a:extLst>
        </xdr:cNvPr>
        <xdr:cNvSpPr/>
      </xdr:nvSpPr>
      <xdr:spPr>
        <a:xfrm>
          <a:off x="19897725" y="17154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826" name="フローチャート: 判断 825">
          <a:extLst>
            <a:ext uri="{FF2B5EF4-FFF2-40B4-BE49-F238E27FC236}">
              <a16:creationId xmlns:a16="http://schemas.microsoft.com/office/drawing/2014/main" id="{546C2737-C8B3-4766-A760-B60B8C263A06}"/>
            </a:ext>
          </a:extLst>
        </xdr:cNvPr>
        <xdr:cNvSpPr/>
      </xdr:nvSpPr>
      <xdr:spPr>
        <a:xfrm>
          <a:off x="19154775" y="170783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827" name="フローチャート: 判断 826">
          <a:extLst>
            <a:ext uri="{FF2B5EF4-FFF2-40B4-BE49-F238E27FC236}">
              <a16:creationId xmlns:a16="http://schemas.microsoft.com/office/drawing/2014/main" id="{66CBFC5C-3FF3-43BD-8C12-0316625563D8}"/>
            </a:ext>
          </a:extLst>
        </xdr:cNvPr>
        <xdr:cNvSpPr/>
      </xdr:nvSpPr>
      <xdr:spPr>
        <a:xfrm>
          <a:off x="18345150" y="17154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828" name="フローチャート: 判断 827">
          <a:extLst>
            <a:ext uri="{FF2B5EF4-FFF2-40B4-BE49-F238E27FC236}">
              <a16:creationId xmlns:a16="http://schemas.microsoft.com/office/drawing/2014/main" id="{60797346-A21A-41C0-BF4E-82935273F984}"/>
            </a:ext>
          </a:extLst>
        </xdr:cNvPr>
        <xdr:cNvSpPr/>
      </xdr:nvSpPr>
      <xdr:spPr>
        <a:xfrm>
          <a:off x="17554575" y="169259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36F208F6-B21F-48AB-860C-3246603EFEF6}"/>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C05AE4D8-341F-4F3C-894B-FD72C38261A4}"/>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1C1A71A5-A65F-4234-B613-8E489ABD656D}"/>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FFD55D7B-F93D-42C7-9789-0134C154D523}"/>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74B44E06-9A56-4F23-96F2-2C6E53C05ACF}"/>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25400</xdr:rowOff>
    </xdr:from>
    <xdr:to>
      <xdr:col>116</xdr:col>
      <xdr:colOff>114300</xdr:colOff>
      <xdr:row>100</xdr:row>
      <xdr:rowOff>127000</xdr:rowOff>
    </xdr:to>
    <xdr:sp macro="" textlink="">
      <xdr:nvSpPr>
        <xdr:cNvPr id="834" name="楕円 833">
          <a:extLst>
            <a:ext uri="{FF2B5EF4-FFF2-40B4-BE49-F238E27FC236}">
              <a16:creationId xmlns:a16="http://schemas.microsoft.com/office/drawing/2014/main" id="{C3F5D59C-C21D-43FC-95F9-E84C0067388A}"/>
            </a:ext>
          </a:extLst>
        </xdr:cNvPr>
        <xdr:cNvSpPr/>
      </xdr:nvSpPr>
      <xdr:spPr>
        <a:xfrm>
          <a:off x="19897725" y="16316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149877</xdr:rowOff>
    </xdr:from>
    <xdr:ext cx="469744" cy="259045"/>
    <xdr:sp macro="" textlink="">
      <xdr:nvSpPr>
        <xdr:cNvPr id="835" name="【博物館】&#10;一人当たり面積該当値テキスト">
          <a:extLst>
            <a:ext uri="{FF2B5EF4-FFF2-40B4-BE49-F238E27FC236}">
              <a16:creationId xmlns:a16="http://schemas.microsoft.com/office/drawing/2014/main" id="{981AE92B-B921-42AE-84E7-CE1A9D5CD40B}"/>
            </a:ext>
          </a:extLst>
        </xdr:cNvPr>
        <xdr:cNvSpPr txBox="1"/>
      </xdr:nvSpPr>
      <xdr:spPr>
        <a:xfrm>
          <a:off x="20002500" y="1626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25400</xdr:rowOff>
    </xdr:from>
    <xdr:to>
      <xdr:col>112</xdr:col>
      <xdr:colOff>38100</xdr:colOff>
      <xdr:row>100</xdr:row>
      <xdr:rowOff>127000</xdr:rowOff>
    </xdr:to>
    <xdr:sp macro="" textlink="">
      <xdr:nvSpPr>
        <xdr:cNvPr id="836" name="楕円 835">
          <a:extLst>
            <a:ext uri="{FF2B5EF4-FFF2-40B4-BE49-F238E27FC236}">
              <a16:creationId xmlns:a16="http://schemas.microsoft.com/office/drawing/2014/main" id="{C99EA828-8DC2-4405-AF5F-0A98D6F9E935}"/>
            </a:ext>
          </a:extLst>
        </xdr:cNvPr>
        <xdr:cNvSpPr/>
      </xdr:nvSpPr>
      <xdr:spPr>
        <a:xfrm>
          <a:off x="19154775" y="163163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76200</xdr:rowOff>
    </xdr:from>
    <xdr:to>
      <xdr:col>116</xdr:col>
      <xdr:colOff>63500</xdr:colOff>
      <xdr:row>100</xdr:row>
      <xdr:rowOff>76200</xdr:rowOff>
    </xdr:to>
    <xdr:cxnSp macro="">
      <xdr:nvCxnSpPr>
        <xdr:cNvPr id="837" name="直線コネクタ 836">
          <a:extLst>
            <a:ext uri="{FF2B5EF4-FFF2-40B4-BE49-F238E27FC236}">
              <a16:creationId xmlns:a16="http://schemas.microsoft.com/office/drawing/2014/main" id="{B46794DF-1646-4DC4-8B70-E0D44B57F8FC}"/>
            </a:ext>
          </a:extLst>
        </xdr:cNvPr>
        <xdr:cNvCxnSpPr/>
      </xdr:nvCxnSpPr>
      <xdr:spPr>
        <a:xfrm>
          <a:off x="19202400" y="163639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101600</xdr:rowOff>
    </xdr:from>
    <xdr:to>
      <xdr:col>107</xdr:col>
      <xdr:colOff>101600</xdr:colOff>
      <xdr:row>101</xdr:row>
      <xdr:rowOff>31750</xdr:rowOff>
    </xdr:to>
    <xdr:sp macro="" textlink="">
      <xdr:nvSpPr>
        <xdr:cNvPr id="838" name="楕円 837">
          <a:extLst>
            <a:ext uri="{FF2B5EF4-FFF2-40B4-BE49-F238E27FC236}">
              <a16:creationId xmlns:a16="http://schemas.microsoft.com/office/drawing/2014/main" id="{7AEC633D-CCA0-414A-A033-E110630982D3}"/>
            </a:ext>
          </a:extLst>
        </xdr:cNvPr>
        <xdr:cNvSpPr/>
      </xdr:nvSpPr>
      <xdr:spPr>
        <a:xfrm>
          <a:off x="18345150" y="163925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76200</xdr:rowOff>
    </xdr:from>
    <xdr:to>
      <xdr:col>111</xdr:col>
      <xdr:colOff>177800</xdr:colOff>
      <xdr:row>100</xdr:row>
      <xdr:rowOff>152400</xdr:rowOff>
    </xdr:to>
    <xdr:cxnSp macro="">
      <xdr:nvCxnSpPr>
        <xdr:cNvPr id="839" name="直線コネクタ 838">
          <a:extLst>
            <a:ext uri="{FF2B5EF4-FFF2-40B4-BE49-F238E27FC236}">
              <a16:creationId xmlns:a16="http://schemas.microsoft.com/office/drawing/2014/main" id="{5CCA8980-4097-4715-B8F9-839441A42D37}"/>
            </a:ext>
          </a:extLst>
        </xdr:cNvPr>
        <xdr:cNvCxnSpPr/>
      </xdr:nvCxnSpPr>
      <xdr:spPr>
        <a:xfrm flipV="1">
          <a:off x="18392775" y="16363950"/>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101600</xdr:rowOff>
    </xdr:from>
    <xdr:to>
      <xdr:col>102</xdr:col>
      <xdr:colOff>165100</xdr:colOff>
      <xdr:row>101</xdr:row>
      <xdr:rowOff>31750</xdr:rowOff>
    </xdr:to>
    <xdr:sp macro="" textlink="">
      <xdr:nvSpPr>
        <xdr:cNvPr id="840" name="楕円 839">
          <a:extLst>
            <a:ext uri="{FF2B5EF4-FFF2-40B4-BE49-F238E27FC236}">
              <a16:creationId xmlns:a16="http://schemas.microsoft.com/office/drawing/2014/main" id="{319AA877-05F3-439A-BABD-6CA255CFAD7B}"/>
            </a:ext>
          </a:extLst>
        </xdr:cNvPr>
        <xdr:cNvSpPr/>
      </xdr:nvSpPr>
      <xdr:spPr>
        <a:xfrm>
          <a:off x="17554575" y="16392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152400</xdr:rowOff>
    </xdr:from>
    <xdr:to>
      <xdr:col>107</xdr:col>
      <xdr:colOff>50800</xdr:colOff>
      <xdr:row>100</xdr:row>
      <xdr:rowOff>152400</xdr:rowOff>
    </xdr:to>
    <xdr:cxnSp macro="">
      <xdr:nvCxnSpPr>
        <xdr:cNvPr id="841" name="直線コネクタ 840">
          <a:extLst>
            <a:ext uri="{FF2B5EF4-FFF2-40B4-BE49-F238E27FC236}">
              <a16:creationId xmlns:a16="http://schemas.microsoft.com/office/drawing/2014/main" id="{CB580CA0-8A75-49DE-B51A-3DDA48222DED}"/>
            </a:ext>
          </a:extLst>
        </xdr:cNvPr>
        <xdr:cNvCxnSpPr/>
      </xdr:nvCxnSpPr>
      <xdr:spPr>
        <a:xfrm>
          <a:off x="17602200" y="164401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22877</xdr:rowOff>
    </xdr:from>
    <xdr:ext cx="469744" cy="259045"/>
    <xdr:sp macro="" textlink="">
      <xdr:nvSpPr>
        <xdr:cNvPr id="842" name="n_1aveValue【博物館】&#10;一人当たり面積">
          <a:extLst>
            <a:ext uri="{FF2B5EF4-FFF2-40B4-BE49-F238E27FC236}">
              <a16:creationId xmlns:a16="http://schemas.microsoft.com/office/drawing/2014/main" id="{39ACC810-70DB-46A8-BF93-34C55467E78A}"/>
            </a:ext>
          </a:extLst>
        </xdr:cNvPr>
        <xdr:cNvSpPr txBox="1"/>
      </xdr:nvSpPr>
      <xdr:spPr>
        <a:xfrm>
          <a:off x="18983402"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99077</xdr:rowOff>
    </xdr:from>
    <xdr:ext cx="469744" cy="259045"/>
    <xdr:sp macro="" textlink="">
      <xdr:nvSpPr>
        <xdr:cNvPr id="843" name="n_2aveValue【博物館】&#10;一人当たり面積">
          <a:extLst>
            <a:ext uri="{FF2B5EF4-FFF2-40B4-BE49-F238E27FC236}">
              <a16:creationId xmlns:a16="http://schemas.microsoft.com/office/drawing/2014/main" id="{9D866105-B407-4A40-9FB2-AB719CC05A8E}"/>
            </a:ext>
          </a:extLst>
        </xdr:cNvPr>
        <xdr:cNvSpPr txBox="1"/>
      </xdr:nvSpPr>
      <xdr:spPr>
        <a:xfrm>
          <a:off x="18183302" y="172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41927</xdr:rowOff>
    </xdr:from>
    <xdr:ext cx="469744" cy="259045"/>
    <xdr:sp macro="" textlink="">
      <xdr:nvSpPr>
        <xdr:cNvPr id="844" name="n_3aveValue【博物館】&#10;一人当たり面積">
          <a:extLst>
            <a:ext uri="{FF2B5EF4-FFF2-40B4-BE49-F238E27FC236}">
              <a16:creationId xmlns:a16="http://schemas.microsoft.com/office/drawing/2014/main" id="{B6A0A045-DE31-4234-9215-CCC0C08442E0}"/>
            </a:ext>
          </a:extLst>
        </xdr:cNvPr>
        <xdr:cNvSpPr txBox="1"/>
      </xdr:nvSpPr>
      <xdr:spPr>
        <a:xfrm>
          <a:off x="17383202" y="1701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143527</xdr:rowOff>
    </xdr:from>
    <xdr:ext cx="469744" cy="259045"/>
    <xdr:sp macro="" textlink="">
      <xdr:nvSpPr>
        <xdr:cNvPr id="845" name="n_1mainValue【博物館】&#10;一人当たり面積">
          <a:extLst>
            <a:ext uri="{FF2B5EF4-FFF2-40B4-BE49-F238E27FC236}">
              <a16:creationId xmlns:a16="http://schemas.microsoft.com/office/drawing/2014/main" id="{DBEF11AA-8464-4834-84B0-BE6C1768FF43}"/>
            </a:ext>
          </a:extLst>
        </xdr:cNvPr>
        <xdr:cNvSpPr txBox="1"/>
      </xdr:nvSpPr>
      <xdr:spPr>
        <a:xfrm>
          <a:off x="18983402" y="1608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48277</xdr:rowOff>
    </xdr:from>
    <xdr:ext cx="469744" cy="259045"/>
    <xdr:sp macro="" textlink="">
      <xdr:nvSpPr>
        <xdr:cNvPr id="846" name="n_2mainValue【博物館】&#10;一人当たり面積">
          <a:extLst>
            <a:ext uri="{FF2B5EF4-FFF2-40B4-BE49-F238E27FC236}">
              <a16:creationId xmlns:a16="http://schemas.microsoft.com/office/drawing/2014/main" id="{A370F80A-C63E-4BCA-B307-71C9A78C31B8}"/>
            </a:ext>
          </a:extLst>
        </xdr:cNvPr>
        <xdr:cNvSpPr txBox="1"/>
      </xdr:nvSpPr>
      <xdr:spPr>
        <a:xfrm>
          <a:off x="18183302" y="1616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48277</xdr:rowOff>
    </xdr:from>
    <xdr:ext cx="469744" cy="259045"/>
    <xdr:sp macro="" textlink="">
      <xdr:nvSpPr>
        <xdr:cNvPr id="847" name="n_3mainValue【博物館】&#10;一人当たり面積">
          <a:extLst>
            <a:ext uri="{FF2B5EF4-FFF2-40B4-BE49-F238E27FC236}">
              <a16:creationId xmlns:a16="http://schemas.microsoft.com/office/drawing/2014/main" id="{005A1D61-6438-426F-B579-7F36F38A175D}"/>
            </a:ext>
          </a:extLst>
        </xdr:cNvPr>
        <xdr:cNvSpPr txBox="1"/>
      </xdr:nvSpPr>
      <xdr:spPr>
        <a:xfrm>
          <a:off x="17383202" y="1616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2EDF8EAF-75DC-4AFA-AC99-08EE4C6CA084}"/>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3FB42716-1130-44DB-BF98-2B89BAEFC064}"/>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FC1AA3A7-61A4-42E1-AD3F-ECA5A11C8E3C}"/>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全ての資産において、秋田県の人口が減少しているため、一人当たりの延長や有形固定資産（償却資産）額、面積が昨年度比で増加している。</a:t>
          </a:r>
          <a:endParaRPr kumimoji="1" lang="en-US" altLang="ja-JP" sz="1300" baseline="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類似団体平均と比較して特に有形固定資産減価償却率が高くなっているのは、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である。漁港の主要な施設は昭和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年代前後に</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建設されたものが多いため、減価償却</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が進行して</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。個別計画を基に優先順位等をつけながら、</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今後順次に改修等を実施していく予定である。</a:t>
          </a:r>
          <a:endPar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latin typeface="ＭＳ Ｐゴシック" panose="020B0600070205080204" pitchFamily="50" charset="-128"/>
              <a:ea typeface="ＭＳ Ｐゴシック" panose="020B0600070205080204" pitchFamily="50" charset="-128"/>
            </a:rPr>
            <a:t>　類似団体平均と比較して特に有形固定資産減価償却率が低くなっているのは、</a:t>
          </a:r>
          <a:r>
            <a:rPr lang="en-US" altLang="ja-JP" sz="1400">
              <a:effectLst/>
              <a:latin typeface="ＭＳ Ｐゴシック" panose="020B0600070205080204" pitchFamily="50" charset="-128"/>
              <a:ea typeface="ＭＳ Ｐゴシック" panose="020B0600070205080204" pitchFamily="50" charset="-128"/>
            </a:rPr>
            <a:t>【</a:t>
          </a:r>
          <a:r>
            <a:rPr lang="ja-JP" altLang="en-US" sz="1400">
              <a:effectLst/>
              <a:latin typeface="ＭＳ Ｐゴシック" panose="020B0600070205080204" pitchFamily="50" charset="-128"/>
              <a:ea typeface="ＭＳ Ｐゴシック" panose="020B0600070205080204" pitchFamily="50" charset="-128"/>
            </a:rPr>
            <a:t>学校施設</a:t>
          </a:r>
          <a:r>
            <a:rPr lang="en-US" altLang="ja-JP" sz="1400">
              <a:effectLst/>
              <a:latin typeface="ＭＳ Ｐゴシック" panose="020B0600070205080204" pitchFamily="50" charset="-128"/>
              <a:ea typeface="ＭＳ Ｐゴシック" panose="020B0600070205080204" pitchFamily="50" charset="-128"/>
            </a:rPr>
            <a:t>】</a:t>
          </a:r>
          <a:r>
            <a:rPr lang="ja-JP" altLang="en-US" sz="1400">
              <a:effectLst/>
              <a:latin typeface="ＭＳ Ｐゴシック" panose="020B0600070205080204" pitchFamily="50" charset="-128"/>
              <a:ea typeface="ＭＳ Ｐゴシック" panose="020B0600070205080204" pitchFamily="50" charset="-128"/>
            </a:rPr>
            <a:t>である。学校施設については、高等学校総合整備計画及び特別支援教育総合整備計画に基づく、県立学校の統廃合や改築等を計画的に進めているためである。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7268121-2FB5-4AE4-91D1-ECF2137E648A}"/>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F6007AD-C34C-46FE-BD2A-4F9BDE43CB44}"/>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E860920-559E-4436-9897-AEC205143480}"/>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0DF6C64-A262-4860-BB00-74193ECA2F24}"/>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86F704F-E408-4651-8A2D-D55678ACFC98}"/>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16474F2-D098-4BC5-A084-A1785E77C792}"/>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90BB0A7-2BA2-47F8-AC85-B4894138C13E}"/>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957A60B-6DDD-4EEF-B019-381A68961E40}"/>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006EA94-D681-41CD-8592-D821DC5EE912}"/>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1053CE7-BFDA-4B1A-91CF-4D7AC7EFC1E9}"/>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985,416
981,114
11,637.52
591,629,505
581,507,250
7,407,434
319,230,693
1,254,092,887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B34799D-5A81-48FB-B871-8FA00882F733}"/>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03E2EDF-C978-408F-931A-CFCDFA36C713}"/>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C286ECC-B276-421E-9C3F-EA499FD0693B}"/>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260.2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AE98D41-BCAD-4789-8A47-A93B2E056C59}"/>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D35BD91-E9E3-449C-BEAC-1E2D91B14140}"/>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C91AF43-9F08-4824-A396-AC4B61F18D16}"/>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B3453DE-6B96-4C17-9532-A709DE3DD6BE}"/>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03F0EB5-9E0A-44D5-B84F-E6CE5E75D033}"/>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A6C03FF-748E-4DDB-B259-CC307755403B}"/>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70BA9E6-3DAA-4E5F-AEDC-18A3BF1093BB}"/>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E44D449-D8F3-496B-93F4-7CC3527F9DF2}"/>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75DD997-06EA-43DB-9B26-CF46177530D3}"/>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2C44965-C10C-47F5-B9B2-71C7C5A04B4B}"/>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36D9161-1AA7-4FC1-A20F-99F249E680CE}"/>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BFA2666-816A-4A29-8238-FD2683CD9959}"/>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284295F-55E9-46BB-866C-7EFB90AE601D}"/>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1D36673-B9A6-42AB-A060-8749309B0ED6}"/>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5F8023B5-8209-44FC-807B-B5EA7E3C8CCE}"/>
            </a:ext>
          </a:extLst>
        </xdr:cNvPr>
        <xdr:cNvSpPr txBox="1"/>
      </xdr:nvSpPr>
      <xdr:spPr>
        <a:xfrm>
          <a:off x="638175" y="26479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6EEAA4D5-DF39-4D5E-A686-94DB8B87287B}"/>
            </a:ext>
          </a:extLst>
        </xdr:cNvPr>
        <xdr:cNvSpPr/>
      </xdr:nvSpPr>
      <xdr:spPr>
        <a:xfrm>
          <a:off x="857250" y="28956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C0C0B668-3E30-407C-81D2-D03ADAA40199}"/>
            </a:ext>
          </a:extLst>
        </xdr:cNvPr>
        <xdr:cNvSpPr txBox="1"/>
      </xdr:nvSpPr>
      <xdr:spPr>
        <a:xfrm>
          <a:off x="638175" y="28956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430639E8-38FB-48F8-AEAC-1D98380640CD}"/>
            </a:ext>
          </a:extLst>
        </xdr:cNvPr>
        <xdr:cNvSpPr txBox="1"/>
      </xdr:nvSpPr>
      <xdr:spPr>
        <a:xfrm>
          <a:off x="638175" y="31337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2DEDE813-A13F-43D7-9630-756169C87BA5}"/>
            </a:ext>
          </a:extLst>
        </xdr:cNvPr>
        <xdr:cNvSpPr txBox="1"/>
      </xdr:nvSpPr>
      <xdr:spPr>
        <a:xfrm>
          <a:off x="638175" y="33718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7C6A65AF-CA72-4CC8-9DF2-7C167BC1F515}"/>
            </a:ext>
          </a:extLst>
        </xdr:cNvPr>
        <xdr:cNvSpPr txBox="1"/>
      </xdr:nvSpPr>
      <xdr:spPr>
        <a:xfrm>
          <a:off x="638175" y="360997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93877534-5425-4225-BE34-C32AB0ED3DDE}"/>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F81B7006-1B94-434E-8CF3-DEB742F6B5A5}"/>
            </a:ext>
          </a:extLst>
        </xdr:cNvPr>
        <xdr:cNvSpPr/>
      </xdr:nvSpPr>
      <xdr:spPr>
        <a:xfrm>
          <a:off x="1152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0B027C1D-ABE1-4991-99D6-6842D027F462}"/>
            </a:ext>
          </a:extLst>
        </xdr:cNvPr>
        <xdr:cNvSpPr/>
      </xdr:nvSpPr>
      <xdr:spPr>
        <a:xfrm>
          <a:off x="1152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85E5B58A-146F-4396-93EA-1186A97416D2}"/>
            </a:ext>
          </a:extLst>
        </xdr:cNvPr>
        <xdr:cNvSpPr/>
      </xdr:nvSpPr>
      <xdr:spPr>
        <a:xfrm>
          <a:off x="2638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B75E8D5E-ABDA-4940-BF60-48E808EE71AA}"/>
            </a:ext>
          </a:extLst>
        </xdr:cNvPr>
        <xdr:cNvSpPr/>
      </xdr:nvSpPr>
      <xdr:spPr>
        <a:xfrm>
          <a:off x="2638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5553119-6897-4867-B00E-C58158F386CD}"/>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9AB7639-0157-4CE1-8C00-F325E7F008C1}"/>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934B2A3-28E5-4908-B832-69CF0E663931}"/>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510FA9C-ED40-4B2A-BA73-96E56474B48C}"/>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373557B-06D6-46EE-91DF-F620117D5DFF}"/>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DC7202EB-D801-44D2-A737-0354C68A830C}"/>
            </a:ext>
          </a:extLst>
        </xdr:cNvPr>
        <xdr:cNvSpPr txBox="1"/>
      </xdr:nvSpPr>
      <xdr:spPr>
        <a:xfrm>
          <a:off x="339891" y="6712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F939A15-5F6D-4633-8048-B05EA3B6254F}"/>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438D294-96D7-4B21-BF8F-379BB48F11BE}"/>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A7200B6-9820-411A-AC61-CE80617454DD}"/>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FDB9D02-91F6-454E-9450-BE0C26EDDE3F}"/>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92CAAC0-E461-40AE-AF91-BD634E560DFA}"/>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5AFFDF9-814D-4ABD-94CF-01C29BAA9F59}"/>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BEA36D7-0415-4E82-9348-01C4E33D1077}"/>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7053A170-3FFA-4A42-BB77-BC32423B0134}"/>
            </a:ext>
          </a:extLst>
        </xdr:cNvPr>
        <xdr:cNvSpPr txBox="1"/>
      </xdr:nvSpPr>
      <xdr:spPr>
        <a:xfrm>
          <a:off x="388136" y="5274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3DCAC0A-5F0D-4062-AE07-EB95E3887906}"/>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a:extLst>
            <a:ext uri="{FF2B5EF4-FFF2-40B4-BE49-F238E27FC236}">
              <a16:creationId xmlns:a16="http://schemas.microsoft.com/office/drawing/2014/main" id="{73E9C19D-1D5E-4B49-B2AC-A8BA02590059}"/>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146685</xdr:rowOff>
    </xdr:from>
    <xdr:to>
      <xdr:col>24</xdr:col>
      <xdr:colOff>62865</xdr:colOff>
      <xdr:row>40</xdr:row>
      <xdr:rowOff>142875</xdr:rowOff>
    </xdr:to>
    <xdr:cxnSp macro="">
      <xdr:nvCxnSpPr>
        <xdr:cNvPr id="56" name="直線コネクタ 55">
          <a:extLst>
            <a:ext uri="{FF2B5EF4-FFF2-40B4-BE49-F238E27FC236}">
              <a16:creationId xmlns:a16="http://schemas.microsoft.com/office/drawing/2014/main" id="{CA13F394-E49D-4E9C-BAC7-FEDB0B211E45}"/>
            </a:ext>
          </a:extLst>
        </xdr:cNvPr>
        <xdr:cNvCxnSpPr/>
      </xdr:nvCxnSpPr>
      <xdr:spPr>
        <a:xfrm flipV="1">
          <a:off x="4179570" y="5658485"/>
          <a:ext cx="1270" cy="96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146702</xdr:rowOff>
    </xdr:from>
    <xdr:ext cx="405111" cy="259045"/>
    <xdr:sp macro="" textlink="">
      <xdr:nvSpPr>
        <xdr:cNvPr id="57" name="【体育館・プール】&#10;有形固定資産減価償却率最小値テキスト">
          <a:extLst>
            <a:ext uri="{FF2B5EF4-FFF2-40B4-BE49-F238E27FC236}">
              <a16:creationId xmlns:a16="http://schemas.microsoft.com/office/drawing/2014/main" id="{88A73C4A-1698-4BBC-9192-3FC1DE03A78C}"/>
            </a:ext>
          </a:extLst>
        </xdr:cNvPr>
        <xdr:cNvSpPr txBox="1"/>
      </xdr:nvSpPr>
      <xdr:spPr>
        <a:xfrm>
          <a:off x="42291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142875</xdr:rowOff>
    </xdr:from>
    <xdr:to>
      <xdr:col>24</xdr:col>
      <xdr:colOff>152400</xdr:colOff>
      <xdr:row>40</xdr:row>
      <xdr:rowOff>142875</xdr:rowOff>
    </xdr:to>
    <xdr:cxnSp macro="">
      <xdr:nvCxnSpPr>
        <xdr:cNvPr id="58" name="直線コネクタ 57">
          <a:extLst>
            <a:ext uri="{FF2B5EF4-FFF2-40B4-BE49-F238E27FC236}">
              <a16:creationId xmlns:a16="http://schemas.microsoft.com/office/drawing/2014/main" id="{B20F82B3-F272-4AAB-8C1A-A13DDB7798D0}"/>
            </a:ext>
          </a:extLst>
        </xdr:cNvPr>
        <xdr:cNvCxnSpPr/>
      </xdr:nvCxnSpPr>
      <xdr:spPr>
        <a:xfrm>
          <a:off x="4105275" y="6626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93362</xdr:rowOff>
    </xdr:from>
    <xdr:ext cx="405111" cy="259045"/>
    <xdr:sp macro="" textlink="">
      <xdr:nvSpPr>
        <xdr:cNvPr id="59" name="【体育館・プール】&#10;有形固定資産減価償却率最大値テキスト">
          <a:extLst>
            <a:ext uri="{FF2B5EF4-FFF2-40B4-BE49-F238E27FC236}">
              <a16:creationId xmlns:a16="http://schemas.microsoft.com/office/drawing/2014/main" id="{7CC8BD4A-FE33-4795-8059-3166279CF0A0}"/>
            </a:ext>
          </a:extLst>
        </xdr:cNvPr>
        <xdr:cNvSpPr txBox="1"/>
      </xdr:nvSpPr>
      <xdr:spPr>
        <a:xfrm>
          <a:off x="4229100" y="544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146685</xdr:rowOff>
    </xdr:from>
    <xdr:to>
      <xdr:col>24</xdr:col>
      <xdr:colOff>152400</xdr:colOff>
      <xdr:row>34</xdr:row>
      <xdr:rowOff>146685</xdr:rowOff>
    </xdr:to>
    <xdr:cxnSp macro="">
      <xdr:nvCxnSpPr>
        <xdr:cNvPr id="60" name="直線コネクタ 59">
          <a:extLst>
            <a:ext uri="{FF2B5EF4-FFF2-40B4-BE49-F238E27FC236}">
              <a16:creationId xmlns:a16="http://schemas.microsoft.com/office/drawing/2014/main" id="{9BFBC2DF-46AF-4618-81A8-864F56866CAB}"/>
            </a:ext>
          </a:extLst>
        </xdr:cNvPr>
        <xdr:cNvCxnSpPr/>
      </xdr:nvCxnSpPr>
      <xdr:spPr>
        <a:xfrm>
          <a:off x="4105275" y="56584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156227</xdr:rowOff>
    </xdr:from>
    <xdr:ext cx="405111" cy="259045"/>
    <xdr:sp macro="" textlink="">
      <xdr:nvSpPr>
        <xdr:cNvPr id="61" name="【体育館・プール】&#10;有形固定資産減価償却率平均値テキスト">
          <a:extLst>
            <a:ext uri="{FF2B5EF4-FFF2-40B4-BE49-F238E27FC236}">
              <a16:creationId xmlns:a16="http://schemas.microsoft.com/office/drawing/2014/main" id="{7EC950D9-7569-4655-9AD9-AE92AFEC9456}"/>
            </a:ext>
          </a:extLst>
        </xdr:cNvPr>
        <xdr:cNvSpPr txBox="1"/>
      </xdr:nvSpPr>
      <xdr:spPr>
        <a:xfrm>
          <a:off x="4229100" y="6160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a:extLst>
            <a:ext uri="{FF2B5EF4-FFF2-40B4-BE49-F238E27FC236}">
              <a16:creationId xmlns:a16="http://schemas.microsoft.com/office/drawing/2014/main" id="{8964E1DE-4799-4DEB-9EBE-B483F0F7F23A}"/>
            </a:ext>
          </a:extLst>
        </xdr:cNvPr>
        <xdr:cNvSpPr/>
      </xdr:nvSpPr>
      <xdr:spPr>
        <a:xfrm>
          <a:off x="4124325" y="6172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38735</xdr:rowOff>
    </xdr:from>
    <xdr:to>
      <xdr:col>20</xdr:col>
      <xdr:colOff>38100</xdr:colOff>
      <xdr:row>38</xdr:row>
      <xdr:rowOff>140335</xdr:rowOff>
    </xdr:to>
    <xdr:sp macro="" textlink="">
      <xdr:nvSpPr>
        <xdr:cNvPr id="63" name="フローチャート: 判断 62">
          <a:extLst>
            <a:ext uri="{FF2B5EF4-FFF2-40B4-BE49-F238E27FC236}">
              <a16:creationId xmlns:a16="http://schemas.microsoft.com/office/drawing/2014/main" id="{C46F4AAA-76C4-4AC8-8835-289B8ABA4010}"/>
            </a:ext>
          </a:extLst>
        </xdr:cNvPr>
        <xdr:cNvSpPr/>
      </xdr:nvSpPr>
      <xdr:spPr>
        <a:xfrm>
          <a:off x="3381375" y="62014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74930</xdr:rowOff>
    </xdr:from>
    <xdr:to>
      <xdr:col>15</xdr:col>
      <xdr:colOff>101600</xdr:colOff>
      <xdr:row>39</xdr:row>
      <xdr:rowOff>5080</xdr:rowOff>
    </xdr:to>
    <xdr:sp macro="" textlink="">
      <xdr:nvSpPr>
        <xdr:cNvPr id="64" name="フローチャート: 判断 63">
          <a:extLst>
            <a:ext uri="{FF2B5EF4-FFF2-40B4-BE49-F238E27FC236}">
              <a16:creationId xmlns:a16="http://schemas.microsoft.com/office/drawing/2014/main" id="{8C65C39D-7FA2-4361-B51F-CEBF2E5E6654}"/>
            </a:ext>
          </a:extLst>
        </xdr:cNvPr>
        <xdr:cNvSpPr/>
      </xdr:nvSpPr>
      <xdr:spPr>
        <a:xfrm>
          <a:off x="2571750" y="62376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120650</xdr:rowOff>
    </xdr:from>
    <xdr:to>
      <xdr:col>10</xdr:col>
      <xdr:colOff>165100</xdr:colOff>
      <xdr:row>39</xdr:row>
      <xdr:rowOff>50800</xdr:rowOff>
    </xdr:to>
    <xdr:sp macro="" textlink="">
      <xdr:nvSpPr>
        <xdr:cNvPr id="65" name="フローチャート: 判断 64">
          <a:extLst>
            <a:ext uri="{FF2B5EF4-FFF2-40B4-BE49-F238E27FC236}">
              <a16:creationId xmlns:a16="http://schemas.microsoft.com/office/drawing/2014/main" id="{9CA57AAF-0FBF-4057-92F0-DFB41EF202A4}"/>
            </a:ext>
          </a:extLst>
        </xdr:cNvPr>
        <xdr:cNvSpPr/>
      </xdr:nvSpPr>
      <xdr:spPr>
        <a:xfrm>
          <a:off x="1781175" y="62865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D8031A3-9095-417D-85BE-60EDC7D8730A}"/>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D301FD2-FEB6-4DF7-A4EE-4BDD4C74268A}"/>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3F6F56D-D5EE-4700-89B3-45E1A9A94D51}"/>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2D82CDB-D03A-40B8-AE50-00DD1333569F}"/>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064C1FF-6E0A-41EE-8EF8-B4921E41285B}"/>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124460</xdr:rowOff>
    </xdr:from>
    <xdr:to>
      <xdr:col>24</xdr:col>
      <xdr:colOff>114300</xdr:colOff>
      <xdr:row>38</xdr:row>
      <xdr:rowOff>54610</xdr:rowOff>
    </xdr:to>
    <xdr:sp macro="" textlink="">
      <xdr:nvSpPr>
        <xdr:cNvPr id="71" name="楕円 70">
          <a:extLst>
            <a:ext uri="{FF2B5EF4-FFF2-40B4-BE49-F238E27FC236}">
              <a16:creationId xmlns:a16="http://schemas.microsoft.com/office/drawing/2014/main" id="{F31274EC-1C04-4728-952F-86FEAEB204EE}"/>
            </a:ext>
          </a:extLst>
        </xdr:cNvPr>
        <xdr:cNvSpPr/>
      </xdr:nvSpPr>
      <xdr:spPr>
        <a:xfrm>
          <a:off x="4124325" y="61220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405111" cy="259045"/>
    <xdr:sp macro="" textlink="">
      <xdr:nvSpPr>
        <xdr:cNvPr id="72" name="【体育館・プール】&#10;有形固定資産減価償却率該当値テキスト">
          <a:extLst>
            <a:ext uri="{FF2B5EF4-FFF2-40B4-BE49-F238E27FC236}">
              <a16:creationId xmlns:a16="http://schemas.microsoft.com/office/drawing/2014/main" id="{D350BCA8-6A37-49AA-8E92-206203769EC1}"/>
            </a:ext>
          </a:extLst>
        </xdr:cNvPr>
        <xdr:cNvSpPr txBox="1"/>
      </xdr:nvSpPr>
      <xdr:spPr>
        <a:xfrm>
          <a:off x="4229100" y="5982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88265</xdr:rowOff>
    </xdr:from>
    <xdr:to>
      <xdr:col>20</xdr:col>
      <xdr:colOff>38100</xdr:colOff>
      <xdr:row>38</xdr:row>
      <xdr:rowOff>18415</xdr:rowOff>
    </xdr:to>
    <xdr:sp macro="" textlink="">
      <xdr:nvSpPr>
        <xdr:cNvPr id="73" name="楕円 72">
          <a:extLst>
            <a:ext uri="{FF2B5EF4-FFF2-40B4-BE49-F238E27FC236}">
              <a16:creationId xmlns:a16="http://schemas.microsoft.com/office/drawing/2014/main" id="{99348293-C805-462F-9DFB-BA2DDE01FC55}"/>
            </a:ext>
          </a:extLst>
        </xdr:cNvPr>
        <xdr:cNvSpPr/>
      </xdr:nvSpPr>
      <xdr:spPr>
        <a:xfrm>
          <a:off x="3381375" y="60858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139065</xdr:rowOff>
    </xdr:from>
    <xdr:to>
      <xdr:col>24</xdr:col>
      <xdr:colOff>63500</xdr:colOff>
      <xdr:row>38</xdr:row>
      <xdr:rowOff>3810</xdr:rowOff>
    </xdr:to>
    <xdr:cxnSp macro="">
      <xdr:nvCxnSpPr>
        <xdr:cNvPr id="74" name="直線コネクタ 73">
          <a:extLst>
            <a:ext uri="{FF2B5EF4-FFF2-40B4-BE49-F238E27FC236}">
              <a16:creationId xmlns:a16="http://schemas.microsoft.com/office/drawing/2014/main" id="{FB29C3F8-0EE9-4A57-803C-5EB2930682CA}"/>
            </a:ext>
          </a:extLst>
        </xdr:cNvPr>
        <xdr:cNvCxnSpPr/>
      </xdr:nvCxnSpPr>
      <xdr:spPr>
        <a:xfrm>
          <a:off x="3429000" y="6142990"/>
          <a:ext cx="75247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53975</xdr:rowOff>
    </xdr:from>
    <xdr:to>
      <xdr:col>15</xdr:col>
      <xdr:colOff>101600</xdr:colOff>
      <xdr:row>37</xdr:row>
      <xdr:rowOff>155575</xdr:rowOff>
    </xdr:to>
    <xdr:sp macro="" textlink="">
      <xdr:nvSpPr>
        <xdr:cNvPr id="75" name="楕円 74">
          <a:extLst>
            <a:ext uri="{FF2B5EF4-FFF2-40B4-BE49-F238E27FC236}">
              <a16:creationId xmlns:a16="http://schemas.microsoft.com/office/drawing/2014/main" id="{54CCF651-F592-439A-A851-EE0F5DEA9A6E}"/>
            </a:ext>
          </a:extLst>
        </xdr:cNvPr>
        <xdr:cNvSpPr/>
      </xdr:nvSpPr>
      <xdr:spPr>
        <a:xfrm>
          <a:off x="2571750" y="60547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104775</xdr:rowOff>
    </xdr:from>
    <xdr:to>
      <xdr:col>19</xdr:col>
      <xdr:colOff>177800</xdr:colOff>
      <xdr:row>37</xdr:row>
      <xdr:rowOff>139065</xdr:rowOff>
    </xdr:to>
    <xdr:cxnSp macro="">
      <xdr:nvCxnSpPr>
        <xdr:cNvPr id="76" name="直線コネクタ 75">
          <a:extLst>
            <a:ext uri="{FF2B5EF4-FFF2-40B4-BE49-F238E27FC236}">
              <a16:creationId xmlns:a16="http://schemas.microsoft.com/office/drawing/2014/main" id="{BE0FF700-DDA1-4188-A3DB-BD074BB3D932}"/>
            </a:ext>
          </a:extLst>
        </xdr:cNvPr>
        <xdr:cNvCxnSpPr/>
      </xdr:nvCxnSpPr>
      <xdr:spPr>
        <a:xfrm>
          <a:off x="2619375" y="6102350"/>
          <a:ext cx="809625"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19685</xdr:rowOff>
    </xdr:from>
    <xdr:to>
      <xdr:col>10</xdr:col>
      <xdr:colOff>165100</xdr:colOff>
      <xdr:row>37</xdr:row>
      <xdr:rowOff>121285</xdr:rowOff>
    </xdr:to>
    <xdr:sp macro="" textlink="">
      <xdr:nvSpPr>
        <xdr:cNvPr id="77" name="楕円 76">
          <a:extLst>
            <a:ext uri="{FF2B5EF4-FFF2-40B4-BE49-F238E27FC236}">
              <a16:creationId xmlns:a16="http://schemas.microsoft.com/office/drawing/2014/main" id="{B328FE0F-58F8-4797-87B4-BD2CA990D817}"/>
            </a:ext>
          </a:extLst>
        </xdr:cNvPr>
        <xdr:cNvSpPr/>
      </xdr:nvSpPr>
      <xdr:spPr>
        <a:xfrm>
          <a:off x="1781175" y="60204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70485</xdr:rowOff>
    </xdr:from>
    <xdr:to>
      <xdr:col>15</xdr:col>
      <xdr:colOff>50800</xdr:colOff>
      <xdr:row>37</xdr:row>
      <xdr:rowOff>104775</xdr:rowOff>
    </xdr:to>
    <xdr:cxnSp macro="">
      <xdr:nvCxnSpPr>
        <xdr:cNvPr id="78" name="直線コネクタ 77">
          <a:extLst>
            <a:ext uri="{FF2B5EF4-FFF2-40B4-BE49-F238E27FC236}">
              <a16:creationId xmlns:a16="http://schemas.microsoft.com/office/drawing/2014/main" id="{BE5B2F9F-D622-48E8-872C-0777699E15F6}"/>
            </a:ext>
          </a:extLst>
        </xdr:cNvPr>
        <xdr:cNvCxnSpPr/>
      </xdr:nvCxnSpPr>
      <xdr:spPr>
        <a:xfrm>
          <a:off x="1828800" y="6068060"/>
          <a:ext cx="7905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131462</xdr:rowOff>
    </xdr:from>
    <xdr:ext cx="405111" cy="259045"/>
    <xdr:sp macro="" textlink="">
      <xdr:nvSpPr>
        <xdr:cNvPr id="79" name="n_1aveValue【体育館・プール】&#10;有形固定資産減価償却率">
          <a:extLst>
            <a:ext uri="{FF2B5EF4-FFF2-40B4-BE49-F238E27FC236}">
              <a16:creationId xmlns:a16="http://schemas.microsoft.com/office/drawing/2014/main" id="{8B646965-9C74-414B-9542-38E49F2AF663}"/>
            </a:ext>
          </a:extLst>
        </xdr:cNvPr>
        <xdr:cNvSpPr txBox="1"/>
      </xdr:nvSpPr>
      <xdr:spPr>
        <a:xfrm>
          <a:off x="3239144" y="629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167657</xdr:rowOff>
    </xdr:from>
    <xdr:ext cx="405111" cy="259045"/>
    <xdr:sp macro="" textlink="">
      <xdr:nvSpPr>
        <xdr:cNvPr id="80" name="n_2aveValue【体育館・プール】&#10;有形固定資産減価償却率">
          <a:extLst>
            <a:ext uri="{FF2B5EF4-FFF2-40B4-BE49-F238E27FC236}">
              <a16:creationId xmlns:a16="http://schemas.microsoft.com/office/drawing/2014/main" id="{8986A3B1-ED1E-4ECD-9219-DED53D6A0CB6}"/>
            </a:ext>
          </a:extLst>
        </xdr:cNvPr>
        <xdr:cNvSpPr txBox="1"/>
      </xdr:nvSpPr>
      <xdr:spPr>
        <a:xfrm>
          <a:off x="2439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41927</xdr:rowOff>
    </xdr:from>
    <xdr:ext cx="405111" cy="259045"/>
    <xdr:sp macro="" textlink="">
      <xdr:nvSpPr>
        <xdr:cNvPr id="81" name="n_3aveValue【体育館・プール】&#10;有形固定資産減価償却率">
          <a:extLst>
            <a:ext uri="{FF2B5EF4-FFF2-40B4-BE49-F238E27FC236}">
              <a16:creationId xmlns:a16="http://schemas.microsoft.com/office/drawing/2014/main" id="{5E94F412-7465-4D91-AA61-95FE243CFEC4}"/>
            </a:ext>
          </a:extLst>
        </xdr:cNvPr>
        <xdr:cNvSpPr txBox="1"/>
      </xdr:nvSpPr>
      <xdr:spPr>
        <a:xfrm>
          <a:off x="1648469" y="6369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34942</xdr:rowOff>
    </xdr:from>
    <xdr:ext cx="405111" cy="259045"/>
    <xdr:sp macro="" textlink="">
      <xdr:nvSpPr>
        <xdr:cNvPr id="82" name="n_1mainValue【体育館・プール】&#10;有形固定資産減価償却率">
          <a:extLst>
            <a:ext uri="{FF2B5EF4-FFF2-40B4-BE49-F238E27FC236}">
              <a16:creationId xmlns:a16="http://schemas.microsoft.com/office/drawing/2014/main" id="{8D541FE2-C191-4DC5-A74E-D6F40379A220}"/>
            </a:ext>
          </a:extLst>
        </xdr:cNvPr>
        <xdr:cNvSpPr txBox="1"/>
      </xdr:nvSpPr>
      <xdr:spPr>
        <a:xfrm>
          <a:off x="323914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83" name="n_2mainValue【体育館・プール】&#10;有形固定資産減価償却率">
          <a:extLst>
            <a:ext uri="{FF2B5EF4-FFF2-40B4-BE49-F238E27FC236}">
              <a16:creationId xmlns:a16="http://schemas.microsoft.com/office/drawing/2014/main" id="{16A1111A-D36C-47D9-A791-B67940B1258A}"/>
            </a:ext>
          </a:extLst>
        </xdr:cNvPr>
        <xdr:cNvSpPr txBox="1"/>
      </xdr:nvSpPr>
      <xdr:spPr>
        <a:xfrm>
          <a:off x="2439044"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137812</xdr:rowOff>
    </xdr:from>
    <xdr:ext cx="405111" cy="259045"/>
    <xdr:sp macro="" textlink="">
      <xdr:nvSpPr>
        <xdr:cNvPr id="84" name="n_3mainValue【体育館・プール】&#10;有形固定資産減価償却率">
          <a:extLst>
            <a:ext uri="{FF2B5EF4-FFF2-40B4-BE49-F238E27FC236}">
              <a16:creationId xmlns:a16="http://schemas.microsoft.com/office/drawing/2014/main" id="{6BF85754-07C0-41B2-9B45-3AF403F17258}"/>
            </a:ext>
          </a:extLst>
        </xdr:cNvPr>
        <xdr:cNvSpPr txBox="1"/>
      </xdr:nvSpPr>
      <xdr:spPr>
        <a:xfrm>
          <a:off x="1648469" y="5817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251487B3-CB19-4348-A953-256B819B9A42}"/>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6" name="正方形/長方形 85">
          <a:extLst>
            <a:ext uri="{FF2B5EF4-FFF2-40B4-BE49-F238E27FC236}">
              <a16:creationId xmlns:a16="http://schemas.microsoft.com/office/drawing/2014/main" id="{25E3D409-E842-410F-9264-C089F1253A45}"/>
            </a:ext>
          </a:extLst>
        </xdr:cNvPr>
        <xdr:cNvSpPr/>
      </xdr:nvSpPr>
      <xdr:spPr>
        <a:xfrm>
          <a:off x="6410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7" name="正方形/長方形 86">
          <a:extLst>
            <a:ext uri="{FF2B5EF4-FFF2-40B4-BE49-F238E27FC236}">
              <a16:creationId xmlns:a16="http://schemas.microsoft.com/office/drawing/2014/main" id="{650E4370-F01F-4E77-8BE4-FD62A847328B}"/>
            </a:ext>
          </a:extLst>
        </xdr:cNvPr>
        <xdr:cNvSpPr/>
      </xdr:nvSpPr>
      <xdr:spPr>
        <a:xfrm>
          <a:off x="6410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8" name="正方形/長方形 87">
          <a:extLst>
            <a:ext uri="{FF2B5EF4-FFF2-40B4-BE49-F238E27FC236}">
              <a16:creationId xmlns:a16="http://schemas.microsoft.com/office/drawing/2014/main" id="{4CF94AE5-C1BB-456A-9C7E-401928DBAA0D}"/>
            </a:ext>
          </a:extLst>
        </xdr:cNvPr>
        <xdr:cNvSpPr/>
      </xdr:nvSpPr>
      <xdr:spPr>
        <a:xfrm>
          <a:off x="7886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9" name="正方形/長方形 88">
          <a:extLst>
            <a:ext uri="{FF2B5EF4-FFF2-40B4-BE49-F238E27FC236}">
              <a16:creationId xmlns:a16="http://schemas.microsoft.com/office/drawing/2014/main" id="{72F0B2D0-79AA-443E-98E3-FEC76D456F7A}"/>
            </a:ext>
          </a:extLst>
        </xdr:cNvPr>
        <xdr:cNvSpPr/>
      </xdr:nvSpPr>
      <xdr:spPr>
        <a:xfrm>
          <a:off x="7886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602050DB-336D-4BBB-9105-8D9E1F2B7D11}"/>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FFB6CDB4-06BA-42A1-9ACD-276CD1819A29}"/>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79F603CD-08E2-4996-8CC7-15BFCF3C7B30}"/>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FB746B51-CA01-4B1C-8EE1-C67F1C558680}"/>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56FB3205-9B72-4B34-8E18-BBF7C8238358}"/>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1FE35B6B-8A27-4F8F-9845-F322AFE657E4}"/>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C8F729F9-7DD1-4D9B-BA8C-F84D5F438BD0}"/>
            </a:ext>
          </a:extLst>
        </xdr:cNvPr>
        <xdr:cNvSpPr txBox="1"/>
      </xdr:nvSpPr>
      <xdr:spPr>
        <a:xfrm>
          <a:off x="5527221"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7D0918FC-8373-419A-A872-3A1222CF0BBF}"/>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888ACD61-3053-4E9B-9236-DB72D914F823}"/>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4644FB26-65FB-489D-9659-EB1835BDF3F0}"/>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6D39D4C1-946A-4008-AFB1-1E979A4C7389}"/>
            </a:ext>
          </a:extLst>
        </xdr:cNvPr>
        <xdr:cNvSpPr txBox="1"/>
      </xdr:nvSpPr>
      <xdr:spPr>
        <a:xfrm>
          <a:off x="5527221"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7BC5395A-51FB-4139-8E63-91425E673CB2}"/>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6A60BCE9-BECB-426B-A6DC-09AB9FB2DC56}"/>
            </a:ext>
          </a:extLst>
        </xdr:cNvPr>
        <xdr:cNvSpPr txBox="1"/>
      </xdr:nvSpPr>
      <xdr:spPr>
        <a:xfrm>
          <a:off x="5527221"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101C6F7A-4F86-4CBA-8AF6-BF941D19FF16}"/>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AFE6E65-84C0-4FDE-AB96-AB15BEDA8DB7}"/>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体育館・プール】&#10;一人当たり面積グラフ枠">
          <a:extLst>
            <a:ext uri="{FF2B5EF4-FFF2-40B4-BE49-F238E27FC236}">
              <a16:creationId xmlns:a16="http://schemas.microsoft.com/office/drawing/2014/main" id="{B1B08065-6999-4D88-9749-F88F13D83C4A}"/>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133350</xdr:rowOff>
    </xdr:from>
    <xdr:to>
      <xdr:col>54</xdr:col>
      <xdr:colOff>189865</xdr:colOff>
      <xdr:row>41</xdr:row>
      <xdr:rowOff>57150</xdr:rowOff>
    </xdr:to>
    <xdr:cxnSp macro="">
      <xdr:nvCxnSpPr>
        <xdr:cNvPr id="106" name="直線コネクタ 105">
          <a:extLst>
            <a:ext uri="{FF2B5EF4-FFF2-40B4-BE49-F238E27FC236}">
              <a16:creationId xmlns:a16="http://schemas.microsoft.com/office/drawing/2014/main" id="{4CE9A249-B19E-4597-87D5-8AFE5AD721D5}"/>
            </a:ext>
          </a:extLst>
        </xdr:cNvPr>
        <xdr:cNvCxnSpPr/>
      </xdr:nvCxnSpPr>
      <xdr:spPr>
        <a:xfrm flipV="1">
          <a:off x="9427845" y="5486400"/>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07" name="【体育館・プール】&#10;一人当たり面積最小値テキスト">
          <a:extLst>
            <a:ext uri="{FF2B5EF4-FFF2-40B4-BE49-F238E27FC236}">
              <a16:creationId xmlns:a16="http://schemas.microsoft.com/office/drawing/2014/main" id="{116116B5-CD5A-40D2-A6AF-3DF27FCA64EE}"/>
            </a:ext>
          </a:extLst>
        </xdr:cNvPr>
        <xdr:cNvSpPr txBox="1"/>
      </xdr:nvSpPr>
      <xdr:spPr>
        <a:xfrm>
          <a:off x="9477375" y="671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08" name="直線コネクタ 107">
          <a:extLst>
            <a:ext uri="{FF2B5EF4-FFF2-40B4-BE49-F238E27FC236}">
              <a16:creationId xmlns:a16="http://schemas.microsoft.com/office/drawing/2014/main" id="{B9AA410E-2674-4894-9AEF-CEFEBBE39B84}"/>
            </a:ext>
          </a:extLst>
        </xdr:cNvPr>
        <xdr:cNvCxnSpPr/>
      </xdr:nvCxnSpPr>
      <xdr:spPr>
        <a:xfrm>
          <a:off x="9363075" y="67056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80027</xdr:rowOff>
    </xdr:from>
    <xdr:ext cx="469744" cy="259045"/>
    <xdr:sp macro="" textlink="">
      <xdr:nvSpPr>
        <xdr:cNvPr id="109" name="【体育館・プール】&#10;一人当たり面積最大値テキスト">
          <a:extLst>
            <a:ext uri="{FF2B5EF4-FFF2-40B4-BE49-F238E27FC236}">
              <a16:creationId xmlns:a16="http://schemas.microsoft.com/office/drawing/2014/main" id="{A7B6173E-90EB-475E-A3C6-B6C0849AFB88}"/>
            </a:ext>
          </a:extLst>
        </xdr:cNvPr>
        <xdr:cNvSpPr txBox="1"/>
      </xdr:nvSpPr>
      <xdr:spPr>
        <a:xfrm>
          <a:off x="9477375" y="52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10" name="直線コネクタ 109">
          <a:extLst>
            <a:ext uri="{FF2B5EF4-FFF2-40B4-BE49-F238E27FC236}">
              <a16:creationId xmlns:a16="http://schemas.microsoft.com/office/drawing/2014/main" id="{501CDD5C-2A38-4D19-A757-3CF5BDB2B7BB}"/>
            </a:ext>
          </a:extLst>
        </xdr:cNvPr>
        <xdr:cNvCxnSpPr/>
      </xdr:nvCxnSpPr>
      <xdr:spPr>
        <a:xfrm>
          <a:off x="9363075" y="54864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137177</xdr:rowOff>
    </xdr:from>
    <xdr:ext cx="469744" cy="259045"/>
    <xdr:sp macro="" textlink="">
      <xdr:nvSpPr>
        <xdr:cNvPr id="111" name="【体育館・プール】&#10;一人当たり面積平均値テキスト">
          <a:extLst>
            <a:ext uri="{FF2B5EF4-FFF2-40B4-BE49-F238E27FC236}">
              <a16:creationId xmlns:a16="http://schemas.microsoft.com/office/drawing/2014/main" id="{B63C3A73-B824-4154-A7E3-030C8BFE27BC}"/>
            </a:ext>
          </a:extLst>
        </xdr:cNvPr>
        <xdr:cNvSpPr txBox="1"/>
      </xdr:nvSpPr>
      <xdr:spPr>
        <a:xfrm>
          <a:off x="9477375" y="6303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158750</xdr:rowOff>
    </xdr:from>
    <xdr:to>
      <xdr:col>55</xdr:col>
      <xdr:colOff>50800</xdr:colOff>
      <xdr:row>39</xdr:row>
      <xdr:rowOff>88900</xdr:rowOff>
    </xdr:to>
    <xdr:sp macro="" textlink="">
      <xdr:nvSpPr>
        <xdr:cNvPr id="112" name="フローチャート: 判断 111">
          <a:extLst>
            <a:ext uri="{FF2B5EF4-FFF2-40B4-BE49-F238E27FC236}">
              <a16:creationId xmlns:a16="http://schemas.microsoft.com/office/drawing/2014/main" id="{6B6F0DC5-AF8D-4B6D-8996-0A6F9B07C7A0}"/>
            </a:ext>
          </a:extLst>
        </xdr:cNvPr>
        <xdr:cNvSpPr/>
      </xdr:nvSpPr>
      <xdr:spPr>
        <a:xfrm>
          <a:off x="9401175" y="63246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13" name="フローチャート: 判断 112">
          <a:extLst>
            <a:ext uri="{FF2B5EF4-FFF2-40B4-BE49-F238E27FC236}">
              <a16:creationId xmlns:a16="http://schemas.microsoft.com/office/drawing/2014/main" id="{26584F96-CEA4-4F7D-90CE-063122DACAC5}"/>
            </a:ext>
          </a:extLst>
        </xdr:cNvPr>
        <xdr:cNvSpPr/>
      </xdr:nvSpPr>
      <xdr:spPr>
        <a:xfrm>
          <a:off x="8639175" y="63341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14" name="フローチャート: 判断 113">
          <a:extLst>
            <a:ext uri="{FF2B5EF4-FFF2-40B4-BE49-F238E27FC236}">
              <a16:creationId xmlns:a16="http://schemas.microsoft.com/office/drawing/2014/main" id="{231F5C3A-CE4B-432F-B3DC-FF7F8FF2D480}"/>
            </a:ext>
          </a:extLst>
        </xdr:cNvPr>
        <xdr:cNvSpPr/>
      </xdr:nvSpPr>
      <xdr:spPr>
        <a:xfrm>
          <a:off x="7839075" y="63722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82550</xdr:rowOff>
    </xdr:from>
    <xdr:to>
      <xdr:col>41</xdr:col>
      <xdr:colOff>101600</xdr:colOff>
      <xdr:row>40</xdr:row>
      <xdr:rowOff>12700</xdr:rowOff>
    </xdr:to>
    <xdr:sp macro="" textlink="">
      <xdr:nvSpPr>
        <xdr:cNvPr id="115" name="フローチャート: 判断 114">
          <a:extLst>
            <a:ext uri="{FF2B5EF4-FFF2-40B4-BE49-F238E27FC236}">
              <a16:creationId xmlns:a16="http://schemas.microsoft.com/office/drawing/2014/main" id="{F29E28FD-5E35-4299-B6C8-59D8DBCAB766}"/>
            </a:ext>
          </a:extLst>
        </xdr:cNvPr>
        <xdr:cNvSpPr/>
      </xdr:nvSpPr>
      <xdr:spPr>
        <a:xfrm>
          <a:off x="7029450" y="64103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A7123115-A65B-4C93-A697-58889A1F0496}"/>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DF2E4525-7E6A-4675-A8A4-0E33B4B89182}"/>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1D02DB83-C592-45B8-8F59-E6322900A316}"/>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9DE6D1AB-00EB-4443-ABA7-0CFD51C01FDB}"/>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5D95096-BF48-4646-976F-218E61DF9C70}"/>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楕円 120">
          <a:extLst>
            <a:ext uri="{FF2B5EF4-FFF2-40B4-BE49-F238E27FC236}">
              <a16:creationId xmlns:a16="http://schemas.microsoft.com/office/drawing/2014/main" id="{6BC5131C-8E50-4546-8388-E67AC7903A6B}"/>
            </a:ext>
          </a:extLst>
        </xdr:cNvPr>
        <xdr:cNvSpPr/>
      </xdr:nvSpPr>
      <xdr:spPr>
        <a:xfrm>
          <a:off x="9401175" y="60102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29227</xdr:rowOff>
    </xdr:from>
    <xdr:ext cx="469744" cy="259045"/>
    <xdr:sp macro="" textlink="">
      <xdr:nvSpPr>
        <xdr:cNvPr id="122" name="【体育館・プール】&#10;一人当たり面積該当値テキスト">
          <a:extLst>
            <a:ext uri="{FF2B5EF4-FFF2-40B4-BE49-F238E27FC236}">
              <a16:creationId xmlns:a16="http://schemas.microsoft.com/office/drawing/2014/main" id="{CC6C2CE9-625E-4AD2-A404-269F70374625}"/>
            </a:ext>
          </a:extLst>
        </xdr:cNvPr>
        <xdr:cNvSpPr txBox="1"/>
      </xdr:nvSpPr>
      <xdr:spPr>
        <a:xfrm>
          <a:off x="9477375"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25400</xdr:rowOff>
    </xdr:from>
    <xdr:to>
      <xdr:col>50</xdr:col>
      <xdr:colOff>165100</xdr:colOff>
      <xdr:row>37</xdr:row>
      <xdr:rowOff>127000</xdr:rowOff>
    </xdr:to>
    <xdr:sp macro="" textlink="">
      <xdr:nvSpPr>
        <xdr:cNvPr id="123" name="楕円 122">
          <a:extLst>
            <a:ext uri="{FF2B5EF4-FFF2-40B4-BE49-F238E27FC236}">
              <a16:creationId xmlns:a16="http://schemas.microsoft.com/office/drawing/2014/main" id="{E7D408FB-A0CC-482E-B9C2-C95D251FDBF0}"/>
            </a:ext>
          </a:extLst>
        </xdr:cNvPr>
        <xdr:cNvSpPr/>
      </xdr:nvSpPr>
      <xdr:spPr>
        <a:xfrm>
          <a:off x="8639175" y="60293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57150</xdr:rowOff>
    </xdr:from>
    <xdr:to>
      <xdr:col>55</xdr:col>
      <xdr:colOff>0</xdr:colOff>
      <xdr:row>37</xdr:row>
      <xdr:rowOff>76200</xdr:rowOff>
    </xdr:to>
    <xdr:cxnSp macro="">
      <xdr:nvCxnSpPr>
        <xdr:cNvPr id="124" name="直線コネクタ 123">
          <a:extLst>
            <a:ext uri="{FF2B5EF4-FFF2-40B4-BE49-F238E27FC236}">
              <a16:creationId xmlns:a16="http://schemas.microsoft.com/office/drawing/2014/main" id="{A52BEE1D-090A-4C74-9212-FBC0DE111CC3}"/>
            </a:ext>
          </a:extLst>
        </xdr:cNvPr>
        <xdr:cNvCxnSpPr/>
      </xdr:nvCxnSpPr>
      <xdr:spPr>
        <a:xfrm flipV="1">
          <a:off x="8686800" y="6057900"/>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25400</xdr:rowOff>
    </xdr:from>
    <xdr:to>
      <xdr:col>46</xdr:col>
      <xdr:colOff>38100</xdr:colOff>
      <xdr:row>37</xdr:row>
      <xdr:rowOff>127000</xdr:rowOff>
    </xdr:to>
    <xdr:sp macro="" textlink="">
      <xdr:nvSpPr>
        <xdr:cNvPr id="125" name="楕円 124">
          <a:extLst>
            <a:ext uri="{FF2B5EF4-FFF2-40B4-BE49-F238E27FC236}">
              <a16:creationId xmlns:a16="http://schemas.microsoft.com/office/drawing/2014/main" id="{D415EACE-CEE5-4396-A5BC-2099B8C48EC1}"/>
            </a:ext>
          </a:extLst>
        </xdr:cNvPr>
        <xdr:cNvSpPr/>
      </xdr:nvSpPr>
      <xdr:spPr>
        <a:xfrm>
          <a:off x="7839075" y="60293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76200</xdr:rowOff>
    </xdr:from>
    <xdr:to>
      <xdr:col>50</xdr:col>
      <xdr:colOff>114300</xdr:colOff>
      <xdr:row>37</xdr:row>
      <xdr:rowOff>76200</xdr:rowOff>
    </xdr:to>
    <xdr:cxnSp macro="">
      <xdr:nvCxnSpPr>
        <xdr:cNvPr id="126" name="直線コネクタ 125">
          <a:extLst>
            <a:ext uri="{FF2B5EF4-FFF2-40B4-BE49-F238E27FC236}">
              <a16:creationId xmlns:a16="http://schemas.microsoft.com/office/drawing/2014/main" id="{591341B6-BE7D-48D3-A302-51AD871BE389}"/>
            </a:ext>
          </a:extLst>
        </xdr:cNvPr>
        <xdr:cNvCxnSpPr/>
      </xdr:nvCxnSpPr>
      <xdr:spPr>
        <a:xfrm>
          <a:off x="7886700" y="60769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44450</xdr:rowOff>
    </xdr:from>
    <xdr:to>
      <xdr:col>41</xdr:col>
      <xdr:colOff>101600</xdr:colOff>
      <xdr:row>37</xdr:row>
      <xdr:rowOff>146050</xdr:rowOff>
    </xdr:to>
    <xdr:sp macro="" textlink="">
      <xdr:nvSpPr>
        <xdr:cNvPr id="127" name="楕円 126">
          <a:extLst>
            <a:ext uri="{FF2B5EF4-FFF2-40B4-BE49-F238E27FC236}">
              <a16:creationId xmlns:a16="http://schemas.microsoft.com/office/drawing/2014/main" id="{F2500447-35C2-484F-9CE3-2B71D8CDBF14}"/>
            </a:ext>
          </a:extLst>
        </xdr:cNvPr>
        <xdr:cNvSpPr/>
      </xdr:nvSpPr>
      <xdr:spPr>
        <a:xfrm>
          <a:off x="7029450" y="6048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76200</xdr:rowOff>
    </xdr:from>
    <xdr:to>
      <xdr:col>45</xdr:col>
      <xdr:colOff>177800</xdr:colOff>
      <xdr:row>37</xdr:row>
      <xdr:rowOff>95250</xdr:rowOff>
    </xdr:to>
    <xdr:cxnSp macro="">
      <xdr:nvCxnSpPr>
        <xdr:cNvPr id="128" name="直線コネクタ 127">
          <a:extLst>
            <a:ext uri="{FF2B5EF4-FFF2-40B4-BE49-F238E27FC236}">
              <a16:creationId xmlns:a16="http://schemas.microsoft.com/office/drawing/2014/main" id="{3F615B2D-443C-4A97-BA46-B3982967ED83}"/>
            </a:ext>
          </a:extLst>
        </xdr:cNvPr>
        <xdr:cNvCxnSpPr/>
      </xdr:nvCxnSpPr>
      <xdr:spPr>
        <a:xfrm flipV="1">
          <a:off x="7077075" y="6076950"/>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29" name="n_1aveValue【体育館・プール】&#10;一人当たり面積">
          <a:extLst>
            <a:ext uri="{FF2B5EF4-FFF2-40B4-BE49-F238E27FC236}">
              <a16:creationId xmlns:a16="http://schemas.microsoft.com/office/drawing/2014/main" id="{DC81C0F8-F3B9-423D-851C-AC88F2BB92BC}"/>
            </a:ext>
          </a:extLst>
        </xdr:cNvPr>
        <xdr:cNvSpPr txBox="1"/>
      </xdr:nvSpPr>
      <xdr:spPr>
        <a:xfrm>
          <a:off x="8458277" y="64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30" name="n_2aveValue【体育館・プール】&#10;一人当たり面積">
          <a:extLst>
            <a:ext uri="{FF2B5EF4-FFF2-40B4-BE49-F238E27FC236}">
              <a16:creationId xmlns:a16="http://schemas.microsoft.com/office/drawing/2014/main" id="{7DF80067-F9B1-4C96-A203-91643B432B12}"/>
            </a:ext>
          </a:extLst>
        </xdr:cNvPr>
        <xdr:cNvSpPr txBox="1"/>
      </xdr:nvSpPr>
      <xdr:spPr>
        <a:xfrm>
          <a:off x="7677227" y="646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31" name="n_3aveValue【体育館・プール】&#10;一人当たり面積">
          <a:extLst>
            <a:ext uri="{FF2B5EF4-FFF2-40B4-BE49-F238E27FC236}">
              <a16:creationId xmlns:a16="http://schemas.microsoft.com/office/drawing/2014/main" id="{C9EFB0C0-1618-42FC-B4DD-0D8F47AD91C2}"/>
            </a:ext>
          </a:extLst>
        </xdr:cNvPr>
        <xdr:cNvSpPr txBox="1"/>
      </xdr:nvSpPr>
      <xdr:spPr>
        <a:xfrm>
          <a:off x="6867602"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143527</xdr:rowOff>
    </xdr:from>
    <xdr:ext cx="469744" cy="259045"/>
    <xdr:sp macro="" textlink="">
      <xdr:nvSpPr>
        <xdr:cNvPr id="132" name="n_1mainValue【体育館・プール】&#10;一人当たり面積">
          <a:extLst>
            <a:ext uri="{FF2B5EF4-FFF2-40B4-BE49-F238E27FC236}">
              <a16:creationId xmlns:a16="http://schemas.microsoft.com/office/drawing/2014/main" id="{669F8F92-86DA-4F36-954A-F6598199AE59}"/>
            </a:ext>
          </a:extLst>
        </xdr:cNvPr>
        <xdr:cNvSpPr txBox="1"/>
      </xdr:nvSpPr>
      <xdr:spPr>
        <a:xfrm>
          <a:off x="8458277" y="581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143527</xdr:rowOff>
    </xdr:from>
    <xdr:ext cx="469744" cy="259045"/>
    <xdr:sp macro="" textlink="">
      <xdr:nvSpPr>
        <xdr:cNvPr id="133" name="n_2mainValue【体育館・プール】&#10;一人当たり面積">
          <a:extLst>
            <a:ext uri="{FF2B5EF4-FFF2-40B4-BE49-F238E27FC236}">
              <a16:creationId xmlns:a16="http://schemas.microsoft.com/office/drawing/2014/main" id="{6F56D040-77E1-4815-9C1D-E3B3F7BC62AB}"/>
            </a:ext>
          </a:extLst>
        </xdr:cNvPr>
        <xdr:cNvSpPr txBox="1"/>
      </xdr:nvSpPr>
      <xdr:spPr>
        <a:xfrm>
          <a:off x="7677227" y="581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162577</xdr:rowOff>
    </xdr:from>
    <xdr:ext cx="469744" cy="259045"/>
    <xdr:sp macro="" textlink="">
      <xdr:nvSpPr>
        <xdr:cNvPr id="134" name="n_3mainValue【体育館・プール】&#10;一人当たり面積">
          <a:extLst>
            <a:ext uri="{FF2B5EF4-FFF2-40B4-BE49-F238E27FC236}">
              <a16:creationId xmlns:a16="http://schemas.microsoft.com/office/drawing/2014/main" id="{5DB087C2-125F-46AF-9B3F-4D68775ADCD1}"/>
            </a:ext>
          </a:extLst>
        </xdr:cNvPr>
        <xdr:cNvSpPr txBox="1"/>
      </xdr:nvSpPr>
      <xdr:spPr>
        <a:xfrm>
          <a:off x="6867602" y="583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EF397F87-C40E-47CE-B116-D33A98A7288A}"/>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6" name="正方形/長方形 135">
          <a:extLst>
            <a:ext uri="{FF2B5EF4-FFF2-40B4-BE49-F238E27FC236}">
              <a16:creationId xmlns:a16="http://schemas.microsoft.com/office/drawing/2014/main" id="{3E0F1C9E-ED2A-44D5-BF55-84A6B1D87B8F}"/>
            </a:ext>
          </a:extLst>
        </xdr:cNvPr>
        <xdr:cNvSpPr/>
      </xdr:nvSpPr>
      <xdr:spPr>
        <a:xfrm>
          <a:off x="1152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7" name="正方形/長方形 136">
          <a:extLst>
            <a:ext uri="{FF2B5EF4-FFF2-40B4-BE49-F238E27FC236}">
              <a16:creationId xmlns:a16="http://schemas.microsoft.com/office/drawing/2014/main" id="{AF22EB01-8448-4910-8CFC-267D91BABD14}"/>
            </a:ext>
          </a:extLst>
        </xdr:cNvPr>
        <xdr:cNvSpPr/>
      </xdr:nvSpPr>
      <xdr:spPr>
        <a:xfrm>
          <a:off x="1152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8" name="正方形/長方形 137">
          <a:extLst>
            <a:ext uri="{FF2B5EF4-FFF2-40B4-BE49-F238E27FC236}">
              <a16:creationId xmlns:a16="http://schemas.microsoft.com/office/drawing/2014/main" id="{935FDFE3-1138-44DA-ABF9-A00128B6D1F7}"/>
            </a:ext>
          </a:extLst>
        </xdr:cNvPr>
        <xdr:cNvSpPr/>
      </xdr:nvSpPr>
      <xdr:spPr>
        <a:xfrm>
          <a:off x="2638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9" name="正方形/長方形 138">
          <a:extLst>
            <a:ext uri="{FF2B5EF4-FFF2-40B4-BE49-F238E27FC236}">
              <a16:creationId xmlns:a16="http://schemas.microsoft.com/office/drawing/2014/main" id="{4A79AD25-D747-4B78-A40C-039A28613F41}"/>
            </a:ext>
          </a:extLst>
        </xdr:cNvPr>
        <xdr:cNvSpPr/>
      </xdr:nvSpPr>
      <xdr:spPr>
        <a:xfrm>
          <a:off x="2638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AFFA1341-E2D7-45A8-91A6-91C8D8C40752}"/>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6F306187-EA1C-47FE-8080-2F8DDDA21ED4}"/>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2F4399F2-6245-41CC-94ED-867FBC97206A}"/>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a:extLst>
            <a:ext uri="{FF2B5EF4-FFF2-40B4-BE49-F238E27FC236}">
              <a16:creationId xmlns:a16="http://schemas.microsoft.com/office/drawing/2014/main" id="{57FB66EE-7116-4C7D-85A5-490D9864F3E3}"/>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a:extLst>
            <a:ext uri="{FF2B5EF4-FFF2-40B4-BE49-F238E27FC236}">
              <a16:creationId xmlns:a16="http://schemas.microsoft.com/office/drawing/2014/main" id="{3342724B-1D5C-4E09-AB1F-59843354F184}"/>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5" name="テキスト ボックス 144">
          <a:extLst>
            <a:ext uri="{FF2B5EF4-FFF2-40B4-BE49-F238E27FC236}">
              <a16:creationId xmlns:a16="http://schemas.microsoft.com/office/drawing/2014/main" id="{9EDBA10B-5C99-413C-97C7-AD2E78EFAECD}"/>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a:extLst>
            <a:ext uri="{FF2B5EF4-FFF2-40B4-BE49-F238E27FC236}">
              <a16:creationId xmlns:a16="http://schemas.microsoft.com/office/drawing/2014/main" id="{28160D5C-A03D-4B3C-959B-861820147625}"/>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a:extLst>
            <a:ext uri="{FF2B5EF4-FFF2-40B4-BE49-F238E27FC236}">
              <a16:creationId xmlns:a16="http://schemas.microsoft.com/office/drawing/2014/main" id="{3CF1E4DB-0A33-41E2-A0C8-DC45EC40DDEE}"/>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a:extLst>
            <a:ext uri="{FF2B5EF4-FFF2-40B4-BE49-F238E27FC236}">
              <a16:creationId xmlns:a16="http://schemas.microsoft.com/office/drawing/2014/main" id="{AA70914B-3961-4943-9166-49500BD1E18B}"/>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a:extLst>
            <a:ext uri="{FF2B5EF4-FFF2-40B4-BE49-F238E27FC236}">
              <a16:creationId xmlns:a16="http://schemas.microsoft.com/office/drawing/2014/main" id="{2C05ABC1-BD14-4276-AAEC-6554BEAF39CE}"/>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a:extLst>
            <a:ext uri="{FF2B5EF4-FFF2-40B4-BE49-F238E27FC236}">
              <a16:creationId xmlns:a16="http://schemas.microsoft.com/office/drawing/2014/main" id="{6C4AE50C-F7C0-4D06-9977-6FC9105A1E1F}"/>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a:extLst>
            <a:ext uri="{FF2B5EF4-FFF2-40B4-BE49-F238E27FC236}">
              <a16:creationId xmlns:a16="http://schemas.microsoft.com/office/drawing/2014/main" id="{8CFD2E27-CFA0-4324-AC80-4066567C58B9}"/>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a:extLst>
            <a:ext uri="{FF2B5EF4-FFF2-40B4-BE49-F238E27FC236}">
              <a16:creationId xmlns:a16="http://schemas.microsoft.com/office/drawing/2014/main" id="{82914C2A-2572-4C62-8191-E93D7B465DE7}"/>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3" name="テキスト ボックス 152">
          <a:extLst>
            <a:ext uri="{FF2B5EF4-FFF2-40B4-BE49-F238E27FC236}">
              <a16:creationId xmlns:a16="http://schemas.microsoft.com/office/drawing/2014/main" id="{149F8969-D42F-4475-BF56-3030CCCB9863}"/>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D096DC06-A726-49FE-B63E-46E068403CE9}"/>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5" name="テキスト ボックス 154">
          <a:extLst>
            <a:ext uri="{FF2B5EF4-FFF2-40B4-BE49-F238E27FC236}">
              <a16:creationId xmlns:a16="http://schemas.microsoft.com/office/drawing/2014/main" id="{7BF9C68B-4F9B-4FDC-90C7-F656BA0C8CA4}"/>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陸上競技場・野球場・球技場】&#10;有形固定資産減価償却率グラフ枠">
          <a:extLst>
            <a:ext uri="{FF2B5EF4-FFF2-40B4-BE49-F238E27FC236}">
              <a16:creationId xmlns:a16="http://schemas.microsoft.com/office/drawing/2014/main" id="{BEAC8A06-6ABB-4DC9-8EC3-E654AADEFE91}"/>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9525</xdr:rowOff>
    </xdr:from>
    <xdr:to>
      <xdr:col>24</xdr:col>
      <xdr:colOff>62865</xdr:colOff>
      <xdr:row>63</xdr:row>
      <xdr:rowOff>60960</xdr:rowOff>
    </xdr:to>
    <xdr:cxnSp macro="">
      <xdr:nvCxnSpPr>
        <xdr:cNvPr id="157" name="直線コネクタ 156">
          <a:extLst>
            <a:ext uri="{FF2B5EF4-FFF2-40B4-BE49-F238E27FC236}">
              <a16:creationId xmlns:a16="http://schemas.microsoft.com/office/drawing/2014/main" id="{43C5533F-DE7B-40D8-B834-819203833E0F}"/>
            </a:ext>
          </a:extLst>
        </xdr:cNvPr>
        <xdr:cNvCxnSpPr/>
      </xdr:nvCxnSpPr>
      <xdr:spPr>
        <a:xfrm flipV="1">
          <a:off x="4179570" y="9245600"/>
          <a:ext cx="1270" cy="1029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64787</xdr:rowOff>
    </xdr:from>
    <xdr:ext cx="405111" cy="259045"/>
    <xdr:sp macro="" textlink="">
      <xdr:nvSpPr>
        <xdr:cNvPr id="158" name="【陸上競技場・野球場・球技場】&#10;有形固定資産減価償却率最小値テキスト">
          <a:extLst>
            <a:ext uri="{FF2B5EF4-FFF2-40B4-BE49-F238E27FC236}">
              <a16:creationId xmlns:a16="http://schemas.microsoft.com/office/drawing/2014/main" id="{D542669C-8F32-4DC0-A0D5-8026A4D8EBD1}"/>
            </a:ext>
          </a:extLst>
        </xdr:cNvPr>
        <xdr:cNvSpPr txBox="1"/>
      </xdr:nvSpPr>
      <xdr:spPr>
        <a:xfrm>
          <a:off x="4229100" y="10278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60960</xdr:rowOff>
    </xdr:from>
    <xdr:to>
      <xdr:col>24</xdr:col>
      <xdr:colOff>152400</xdr:colOff>
      <xdr:row>63</xdr:row>
      <xdr:rowOff>60960</xdr:rowOff>
    </xdr:to>
    <xdr:cxnSp macro="">
      <xdr:nvCxnSpPr>
        <xdr:cNvPr id="159" name="直線コネクタ 158">
          <a:extLst>
            <a:ext uri="{FF2B5EF4-FFF2-40B4-BE49-F238E27FC236}">
              <a16:creationId xmlns:a16="http://schemas.microsoft.com/office/drawing/2014/main" id="{3480E4C8-4638-4BC2-B8BC-45A90CACC6F0}"/>
            </a:ext>
          </a:extLst>
        </xdr:cNvPr>
        <xdr:cNvCxnSpPr/>
      </xdr:nvCxnSpPr>
      <xdr:spPr>
        <a:xfrm>
          <a:off x="4105275" y="102749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127652</xdr:rowOff>
    </xdr:from>
    <xdr:ext cx="405111" cy="259045"/>
    <xdr:sp macro="" textlink="">
      <xdr:nvSpPr>
        <xdr:cNvPr id="160" name="【陸上競技場・野球場・球技場】&#10;有形固定資産減価償却率最大値テキスト">
          <a:extLst>
            <a:ext uri="{FF2B5EF4-FFF2-40B4-BE49-F238E27FC236}">
              <a16:creationId xmlns:a16="http://schemas.microsoft.com/office/drawing/2014/main" id="{EE23D2B2-C07A-495F-8517-D6A4764CDCA8}"/>
            </a:ext>
          </a:extLst>
        </xdr:cNvPr>
        <xdr:cNvSpPr txBox="1"/>
      </xdr:nvSpPr>
      <xdr:spPr>
        <a:xfrm>
          <a:off x="4229100" y="903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9525</xdr:rowOff>
    </xdr:from>
    <xdr:to>
      <xdr:col>24</xdr:col>
      <xdr:colOff>152400</xdr:colOff>
      <xdr:row>57</xdr:row>
      <xdr:rowOff>9525</xdr:rowOff>
    </xdr:to>
    <xdr:cxnSp macro="">
      <xdr:nvCxnSpPr>
        <xdr:cNvPr id="161" name="直線コネクタ 160">
          <a:extLst>
            <a:ext uri="{FF2B5EF4-FFF2-40B4-BE49-F238E27FC236}">
              <a16:creationId xmlns:a16="http://schemas.microsoft.com/office/drawing/2014/main" id="{F02714F2-AB87-4FEC-B0DA-DC7245C4FC65}"/>
            </a:ext>
          </a:extLst>
        </xdr:cNvPr>
        <xdr:cNvCxnSpPr/>
      </xdr:nvCxnSpPr>
      <xdr:spPr>
        <a:xfrm>
          <a:off x="4105275" y="92456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5732</xdr:rowOff>
    </xdr:from>
    <xdr:ext cx="405111" cy="259045"/>
    <xdr:sp macro="" textlink="">
      <xdr:nvSpPr>
        <xdr:cNvPr id="162" name="【陸上競技場・野球場・球技場】&#10;有形固定資産減価償却率平均値テキスト">
          <a:extLst>
            <a:ext uri="{FF2B5EF4-FFF2-40B4-BE49-F238E27FC236}">
              <a16:creationId xmlns:a16="http://schemas.microsoft.com/office/drawing/2014/main" id="{92BF6BA3-E542-4327-8608-BD70A761F5D4}"/>
            </a:ext>
          </a:extLst>
        </xdr:cNvPr>
        <xdr:cNvSpPr txBox="1"/>
      </xdr:nvSpPr>
      <xdr:spPr>
        <a:xfrm>
          <a:off x="4229100" y="941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27305</xdr:rowOff>
    </xdr:from>
    <xdr:to>
      <xdr:col>24</xdr:col>
      <xdr:colOff>114300</xdr:colOff>
      <xdr:row>58</xdr:row>
      <xdr:rowOff>128905</xdr:rowOff>
    </xdr:to>
    <xdr:sp macro="" textlink="">
      <xdr:nvSpPr>
        <xdr:cNvPr id="163" name="フローチャート: 判断 162">
          <a:extLst>
            <a:ext uri="{FF2B5EF4-FFF2-40B4-BE49-F238E27FC236}">
              <a16:creationId xmlns:a16="http://schemas.microsoft.com/office/drawing/2014/main" id="{B5A1F3D6-C0DF-4FF7-A75C-5724CE56A7AB}"/>
            </a:ext>
          </a:extLst>
        </xdr:cNvPr>
        <xdr:cNvSpPr/>
      </xdr:nvSpPr>
      <xdr:spPr>
        <a:xfrm>
          <a:off x="4124325" y="94316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164465</xdr:rowOff>
    </xdr:from>
    <xdr:to>
      <xdr:col>20</xdr:col>
      <xdr:colOff>38100</xdr:colOff>
      <xdr:row>58</xdr:row>
      <xdr:rowOff>94615</xdr:rowOff>
    </xdr:to>
    <xdr:sp macro="" textlink="">
      <xdr:nvSpPr>
        <xdr:cNvPr id="164" name="フローチャート: 判断 163">
          <a:extLst>
            <a:ext uri="{FF2B5EF4-FFF2-40B4-BE49-F238E27FC236}">
              <a16:creationId xmlns:a16="http://schemas.microsoft.com/office/drawing/2014/main" id="{9AB15145-4237-4086-AD9F-C23427C58452}"/>
            </a:ext>
          </a:extLst>
        </xdr:cNvPr>
        <xdr:cNvSpPr/>
      </xdr:nvSpPr>
      <xdr:spPr>
        <a:xfrm>
          <a:off x="3381375" y="94005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147320</xdr:rowOff>
    </xdr:from>
    <xdr:to>
      <xdr:col>15</xdr:col>
      <xdr:colOff>101600</xdr:colOff>
      <xdr:row>58</xdr:row>
      <xdr:rowOff>77470</xdr:rowOff>
    </xdr:to>
    <xdr:sp macro="" textlink="">
      <xdr:nvSpPr>
        <xdr:cNvPr id="165" name="フローチャート: 判断 164">
          <a:extLst>
            <a:ext uri="{FF2B5EF4-FFF2-40B4-BE49-F238E27FC236}">
              <a16:creationId xmlns:a16="http://schemas.microsoft.com/office/drawing/2014/main" id="{21636670-CE55-4645-9AEB-B92F5AA4577F}"/>
            </a:ext>
          </a:extLst>
        </xdr:cNvPr>
        <xdr:cNvSpPr/>
      </xdr:nvSpPr>
      <xdr:spPr>
        <a:xfrm>
          <a:off x="2571750" y="9383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xdr:rowOff>
    </xdr:from>
    <xdr:to>
      <xdr:col>10</xdr:col>
      <xdr:colOff>165100</xdr:colOff>
      <xdr:row>58</xdr:row>
      <xdr:rowOff>111760</xdr:rowOff>
    </xdr:to>
    <xdr:sp macro="" textlink="">
      <xdr:nvSpPr>
        <xdr:cNvPr id="166" name="フローチャート: 判断 165">
          <a:extLst>
            <a:ext uri="{FF2B5EF4-FFF2-40B4-BE49-F238E27FC236}">
              <a16:creationId xmlns:a16="http://schemas.microsoft.com/office/drawing/2014/main" id="{4DDDA289-6BAD-46D4-8C17-5A8AFEA08FF5}"/>
            </a:ext>
          </a:extLst>
        </xdr:cNvPr>
        <xdr:cNvSpPr/>
      </xdr:nvSpPr>
      <xdr:spPr>
        <a:xfrm>
          <a:off x="1781175" y="94081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4B3FFA8E-105E-44B2-8F5D-95B94FCB2B47}"/>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3BDC4006-59F7-436C-91D3-3C58911DBF80}"/>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1B37BAD3-C234-4137-B331-40675929EE58}"/>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CC0BD12C-EFF0-428E-B98D-5B66FF516015}"/>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4AA9E70D-774F-456C-A3DE-78A63C3E3A63}"/>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10160</xdr:rowOff>
    </xdr:from>
    <xdr:to>
      <xdr:col>24</xdr:col>
      <xdr:colOff>114300</xdr:colOff>
      <xdr:row>57</xdr:row>
      <xdr:rowOff>111760</xdr:rowOff>
    </xdr:to>
    <xdr:sp macro="" textlink="">
      <xdr:nvSpPr>
        <xdr:cNvPr id="172" name="楕円 171">
          <a:extLst>
            <a:ext uri="{FF2B5EF4-FFF2-40B4-BE49-F238E27FC236}">
              <a16:creationId xmlns:a16="http://schemas.microsoft.com/office/drawing/2014/main" id="{00FEEF73-81EB-4C2F-B09D-69477E3F7B69}"/>
            </a:ext>
          </a:extLst>
        </xdr:cNvPr>
        <xdr:cNvSpPr/>
      </xdr:nvSpPr>
      <xdr:spPr>
        <a:xfrm>
          <a:off x="4124325" y="92462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96537</xdr:rowOff>
    </xdr:from>
    <xdr:ext cx="405111" cy="259045"/>
    <xdr:sp macro="" textlink="">
      <xdr:nvSpPr>
        <xdr:cNvPr id="173" name="【陸上競技場・野球場・球技場】&#10;有形固定資産減価償却率該当値テキスト">
          <a:extLst>
            <a:ext uri="{FF2B5EF4-FFF2-40B4-BE49-F238E27FC236}">
              <a16:creationId xmlns:a16="http://schemas.microsoft.com/office/drawing/2014/main" id="{B401B92C-407F-4FD4-BD4C-D5B5B33D4B7F}"/>
            </a:ext>
          </a:extLst>
        </xdr:cNvPr>
        <xdr:cNvSpPr txBox="1"/>
      </xdr:nvSpPr>
      <xdr:spPr>
        <a:xfrm>
          <a:off x="4229100" y="9173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143510</xdr:rowOff>
    </xdr:from>
    <xdr:to>
      <xdr:col>20</xdr:col>
      <xdr:colOff>38100</xdr:colOff>
      <xdr:row>57</xdr:row>
      <xdr:rowOff>73660</xdr:rowOff>
    </xdr:to>
    <xdr:sp macro="" textlink="">
      <xdr:nvSpPr>
        <xdr:cNvPr id="174" name="楕円 173">
          <a:extLst>
            <a:ext uri="{FF2B5EF4-FFF2-40B4-BE49-F238E27FC236}">
              <a16:creationId xmlns:a16="http://schemas.microsoft.com/office/drawing/2014/main" id="{0B7CC1AD-1043-40C8-8F8B-88BB5C5BEA1D}"/>
            </a:ext>
          </a:extLst>
        </xdr:cNvPr>
        <xdr:cNvSpPr/>
      </xdr:nvSpPr>
      <xdr:spPr>
        <a:xfrm>
          <a:off x="3381375" y="92176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22860</xdr:rowOff>
    </xdr:from>
    <xdr:to>
      <xdr:col>24</xdr:col>
      <xdr:colOff>63500</xdr:colOff>
      <xdr:row>57</xdr:row>
      <xdr:rowOff>60960</xdr:rowOff>
    </xdr:to>
    <xdr:cxnSp macro="">
      <xdr:nvCxnSpPr>
        <xdr:cNvPr id="175" name="直線コネクタ 174">
          <a:extLst>
            <a:ext uri="{FF2B5EF4-FFF2-40B4-BE49-F238E27FC236}">
              <a16:creationId xmlns:a16="http://schemas.microsoft.com/office/drawing/2014/main" id="{E667D651-BD75-460E-8FAF-5E396C753052}"/>
            </a:ext>
          </a:extLst>
        </xdr:cNvPr>
        <xdr:cNvCxnSpPr/>
      </xdr:nvCxnSpPr>
      <xdr:spPr>
        <a:xfrm>
          <a:off x="3429000" y="9265285"/>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97790</xdr:rowOff>
    </xdr:from>
    <xdr:to>
      <xdr:col>15</xdr:col>
      <xdr:colOff>101600</xdr:colOff>
      <xdr:row>57</xdr:row>
      <xdr:rowOff>27940</xdr:rowOff>
    </xdr:to>
    <xdr:sp macro="" textlink="">
      <xdr:nvSpPr>
        <xdr:cNvPr id="176" name="楕円 175">
          <a:extLst>
            <a:ext uri="{FF2B5EF4-FFF2-40B4-BE49-F238E27FC236}">
              <a16:creationId xmlns:a16="http://schemas.microsoft.com/office/drawing/2014/main" id="{0110BB34-B27E-4D5A-80EF-0483023DB30F}"/>
            </a:ext>
          </a:extLst>
        </xdr:cNvPr>
        <xdr:cNvSpPr/>
      </xdr:nvSpPr>
      <xdr:spPr>
        <a:xfrm>
          <a:off x="2571750" y="91751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148590</xdr:rowOff>
    </xdr:from>
    <xdr:to>
      <xdr:col>19</xdr:col>
      <xdr:colOff>177800</xdr:colOff>
      <xdr:row>57</xdr:row>
      <xdr:rowOff>22860</xdr:rowOff>
    </xdr:to>
    <xdr:cxnSp macro="">
      <xdr:nvCxnSpPr>
        <xdr:cNvPr id="177" name="直線コネクタ 176">
          <a:extLst>
            <a:ext uri="{FF2B5EF4-FFF2-40B4-BE49-F238E27FC236}">
              <a16:creationId xmlns:a16="http://schemas.microsoft.com/office/drawing/2014/main" id="{8C543522-87F4-41F2-B1B1-76365772BBAC}"/>
            </a:ext>
          </a:extLst>
        </xdr:cNvPr>
        <xdr:cNvCxnSpPr/>
      </xdr:nvCxnSpPr>
      <xdr:spPr>
        <a:xfrm>
          <a:off x="2619375" y="9222740"/>
          <a:ext cx="809625"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111125</xdr:rowOff>
    </xdr:from>
    <xdr:to>
      <xdr:col>10</xdr:col>
      <xdr:colOff>165100</xdr:colOff>
      <xdr:row>57</xdr:row>
      <xdr:rowOff>41275</xdr:rowOff>
    </xdr:to>
    <xdr:sp macro="" textlink="">
      <xdr:nvSpPr>
        <xdr:cNvPr id="178" name="楕円 177">
          <a:extLst>
            <a:ext uri="{FF2B5EF4-FFF2-40B4-BE49-F238E27FC236}">
              <a16:creationId xmlns:a16="http://schemas.microsoft.com/office/drawing/2014/main" id="{9BEFB8E1-7B19-4AFF-B7F5-60A4A4751265}"/>
            </a:ext>
          </a:extLst>
        </xdr:cNvPr>
        <xdr:cNvSpPr/>
      </xdr:nvSpPr>
      <xdr:spPr>
        <a:xfrm>
          <a:off x="1781175" y="9188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148590</xdr:rowOff>
    </xdr:from>
    <xdr:to>
      <xdr:col>15</xdr:col>
      <xdr:colOff>50800</xdr:colOff>
      <xdr:row>56</xdr:row>
      <xdr:rowOff>161925</xdr:rowOff>
    </xdr:to>
    <xdr:cxnSp macro="">
      <xdr:nvCxnSpPr>
        <xdr:cNvPr id="179" name="直線コネクタ 178">
          <a:extLst>
            <a:ext uri="{FF2B5EF4-FFF2-40B4-BE49-F238E27FC236}">
              <a16:creationId xmlns:a16="http://schemas.microsoft.com/office/drawing/2014/main" id="{0C272B53-A832-4C67-87C3-538FB1952EE3}"/>
            </a:ext>
          </a:extLst>
        </xdr:cNvPr>
        <xdr:cNvCxnSpPr/>
      </xdr:nvCxnSpPr>
      <xdr:spPr>
        <a:xfrm flipV="1">
          <a:off x="1828800" y="9222740"/>
          <a:ext cx="790575"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85742</xdr:rowOff>
    </xdr:from>
    <xdr:ext cx="405111" cy="259045"/>
    <xdr:sp macro="" textlink="">
      <xdr:nvSpPr>
        <xdr:cNvPr id="180" name="n_1aveValue【陸上競技場・野球場・球技場】&#10;有形固定資産減価償却率">
          <a:extLst>
            <a:ext uri="{FF2B5EF4-FFF2-40B4-BE49-F238E27FC236}">
              <a16:creationId xmlns:a16="http://schemas.microsoft.com/office/drawing/2014/main" id="{DCBED214-92F1-4B1E-844C-679A3A6B4A25}"/>
            </a:ext>
          </a:extLst>
        </xdr:cNvPr>
        <xdr:cNvSpPr txBox="1"/>
      </xdr:nvSpPr>
      <xdr:spPr>
        <a:xfrm>
          <a:off x="3239144" y="948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68597</xdr:rowOff>
    </xdr:from>
    <xdr:ext cx="405111" cy="259045"/>
    <xdr:sp macro="" textlink="">
      <xdr:nvSpPr>
        <xdr:cNvPr id="181" name="n_2aveValue【陸上競技場・野球場・球技場】&#10;有形固定資産減価償却率">
          <a:extLst>
            <a:ext uri="{FF2B5EF4-FFF2-40B4-BE49-F238E27FC236}">
              <a16:creationId xmlns:a16="http://schemas.microsoft.com/office/drawing/2014/main" id="{666F9524-0863-4B9A-B618-D72CC1B5B71F}"/>
            </a:ext>
          </a:extLst>
        </xdr:cNvPr>
        <xdr:cNvSpPr txBox="1"/>
      </xdr:nvSpPr>
      <xdr:spPr>
        <a:xfrm>
          <a:off x="2439044"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102887</xdr:rowOff>
    </xdr:from>
    <xdr:ext cx="405111" cy="259045"/>
    <xdr:sp macro="" textlink="">
      <xdr:nvSpPr>
        <xdr:cNvPr id="182" name="n_3aveValue【陸上競技場・野球場・球技場】&#10;有形固定資産減価償却率">
          <a:extLst>
            <a:ext uri="{FF2B5EF4-FFF2-40B4-BE49-F238E27FC236}">
              <a16:creationId xmlns:a16="http://schemas.microsoft.com/office/drawing/2014/main" id="{29281B06-2DA8-4DDE-8769-9515C2D1C96C}"/>
            </a:ext>
          </a:extLst>
        </xdr:cNvPr>
        <xdr:cNvSpPr txBox="1"/>
      </xdr:nvSpPr>
      <xdr:spPr>
        <a:xfrm>
          <a:off x="1648469" y="9507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90187</xdr:rowOff>
    </xdr:from>
    <xdr:ext cx="405111" cy="259045"/>
    <xdr:sp macro="" textlink="">
      <xdr:nvSpPr>
        <xdr:cNvPr id="183" name="n_1mainValue【陸上競技場・野球場・球技場】&#10;有形固定資産減価償却率">
          <a:extLst>
            <a:ext uri="{FF2B5EF4-FFF2-40B4-BE49-F238E27FC236}">
              <a16:creationId xmlns:a16="http://schemas.microsoft.com/office/drawing/2014/main" id="{9A1CC64F-6175-46F9-9D71-F884181859EF}"/>
            </a:ext>
          </a:extLst>
        </xdr:cNvPr>
        <xdr:cNvSpPr txBox="1"/>
      </xdr:nvSpPr>
      <xdr:spPr>
        <a:xfrm>
          <a:off x="3239144" y="900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44467</xdr:rowOff>
    </xdr:from>
    <xdr:ext cx="405111" cy="259045"/>
    <xdr:sp macro="" textlink="">
      <xdr:nvSpPr>
        <xdr:cNvPr id="184" name="n_2mainValue【陸上競技場・野球場・球技場】&#10;有形固定資産減価償却率">
          <a:extLst>
            <a:ext uri="{FF2B5EF4-FFF2-40B4-BE49-F238E27FC236}">
              <a16:creationId xmlns:a16="http://schemas.microsoft.com/office/drawing/2014/main" id="{29673C2E-09DE-437E-B3CA-0B4290945BA7}"/>
            </a:ext>
          </a:extLst>
        </xdr:cNvPr>
        <xdr:cNvSpPr txBox="1"/>
      </xdr:nvSpPr>
      <xdr:spPr>
        <a:xfrm>
          <a:off x="2439044" y="8963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57802</xdr:rowOff>
    </xdr:from>
    <xdr:ext cx="405111" cy="259045"/>
    <xdr:sp macro="" textlink="">
      <xdr:nvSpPr>
        <xdr:cNvPr id="185" name="n_3mainValue【陸上競技場・野球場・球技場】&#10;有形固定資産減価償却率">
          <a:extLst>
            <a:ext uri="{FF2B5EF4-FFF2-40B4-BE49-F238E27FC236}">
              <a16:creationId xmlns:a16="http://schemas.microsoft.com/office/drawing/2014/main" id="{03FE71A4-5D91-462F-B82C-228439F6EABE}"/>
            </a:ext>
          </a:extLst>
        </xdr:cNvPr>
        <xdr:cNvSpPr txBox="1"/>
      </xdr:nvSpPr>
      <xdr:spPr>
        <a:xfrm>
          <a:off x="1648469" y="897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a:extLst>
            <a:ext uri="{FF2B5EF4-FFF2-40B4-BE49-F238E27FC236}">
              <a16:creationId xmlns:a16="http://schemas.microsoft.com/office/drawing/2014/main" id="{1477B9F1-9A32-49A0-BEF4-ED207EF9AD9A}"/>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7" name="正方形/長方形 186">
          <a:extLst>
            <a:ext uri="{FF2B5EF4-FFF2-40B4-BE49-F238E27FC236}">
              <a16:creationId xmlns:a16="http://schemas.microsoft.com/office/drawing/2014/main" id="{29E969FD-27CC-4198-9FC8-81A68CB555CC}"/>
            </a:ext>
          </a:extLst>
        </xdr:cNvPr>
        <xdr:cNvSpPr/>
      </xdr:nvSpPr>
      <xdr:spPr>
        <a:xfrm>
          <a:off x="6410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8" name="正方形/長方形 187">
          <a:extLst>
            <a:ext uri="{FF2B5EF4-FFF2-40B4-BE49-F238E27FC236}">
              <a16:creationId xmlns:a16="http://schemas.microsoft.com/office/drawing/2014/main" id="{EFBF4541-9255-4628-8852-561DAB31EE1B}"/>
            </a:ext>
          </a:extLst>
        </xdr:cNvPr>
        <xdr:cNvSpPr/>
      </xdr:nvSpPr>
      <xdr:spPr>
        <a:xfrm>
          <a:off x="6410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9" name="正方形/長方形 188">
          <a:extLst>
            <a:ext uri="{FF2B5EF4-FFF2-40B4-BE49-F238E27FC236}">
              <a16:creationId xmlns:a16="http://schemas.microsoft.com/office/drawing/2014/main" id="{E0E7D9F5-65B2-4D11-95A1-E3E2CF04E84B}"/>
            </a:ext>
          </a:extLst>
        </xdr:cNvPr>
        <xdr:cNvSpPr/>
      </xdr:nvSpPr>
      <xdr:spPr>
        <a:xfrm>
          <a:off x="7886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0" name="正方形/長方形 189">
          <a:extLst>
            <a:ext uri="{FF2B5EF4-FFF2-40B4-BE49-F238E27FC236}">
              <a16:creationId xmlns:a16="http://schemas.microsoft.com/office/drawing/2014/main" id="{07F7B3F6-304B-4119-A313-DC909B4C9865}"/>
            </a:ext>
          </a:extLst>
        </xdr:cNvPr>
        <xdr:cNvSpPr/>
      </xdr:nvSpPr>
      <xdr:spPr>
        <a:xfrm>
          <a:off x="7886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A84C708C-A772-496D-AE7C-A64D7FAFAE57}"/>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4840619E-4017-4CD3-A62A-940052D3496C}"/>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87C99084-C616-4565-967B-A7AFBC50CC02}"/>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4" name="直線コネクタ 193">
          <a:extLst>
            <a:ext uri="{FF2B5EF4-FFF2-40B4-BE49-F238E27FC236}">
              <a16:creationId xmlns:a16="http://schemas.microsoft.com/office/drawing/2014/main" id="{4C1E9310-D0D1-4CAD-B94A-8B484AFBE67A}"/>
            </a:ext>
          </a:extLst>
        </xdr:cNvPr>
        <xdr:cNvCxnSpPr/>
      </xdr:nvCxnSpPr>
      <xdr:spPr>
        <a:xfrm>
          <a:off x="5953125" y="1037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5" name="テキスト ボックス 194">
          <a:extLst>
            <a:ext uri="{FF2B5EF4-FFF2-40B4-BE49-F238E27FC236}">
              <a16:creationId xmlns:a16="http://schemas.microsoft.com/office/drawing/2014/main" id="{888B0171-062A-4E9F-A10E-904CDD55F9EF}"/>
            </a:ext>
          </a:extLst>
        </xdr:cNvPr>
        <xdr:cNvSpPr txBox="1"/>
      </xdr:nvSpPr>
      <xdr:spPr>
        <a:xfrm>
          <a:off x="5527221" y="1023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6" name="直線コネクタ 195">
          <a:extLst>
            <a:ext uri="{FF2B5EF4-FFF2-40B4-BE49-F238E27FC236}">
              <a16:creationId xmlns:a16="http://schemas.microsoft.com/office/drawing/2014/main" id="{33C56509-4AE5-4B3D-A328-250BD2742D09}"/>
            </a:ext>
          </a:extLst>
        </xdr:cNvPr>
        <xdr:cNvCxnSpPr/>
      </xdr:nvCxnSpPr>
      <xdr:spPr>
        <a:xfrm>
          <a:off x="5953125" y="994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7" name="テキスト ボックス 196">
          <a:extLst>
            <a:ext uri="{FF2B5EF4-FFF2-40B4-BE49-F238E27FC236}">
              <a16:creationId xmlns:a16="http://schemas.microsoft.com/office/drawing/2014/main" id="{E90238E7-60A0-4DEF-AC92-E73AE651A86D}"/>
            </a:ext>
          </a:extLst>
        </xdr:cNvPr>
        <xdr:cNvSpPr txBox="1"/>
      </xdr:nvSpPr>
      <xdr:spPr>
        <a:xfrm>
          <a:off x="5527221" y="980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8" name="直線コネクタ 197">
          <a:extLst>
            <a:ext uri="{FF2B5EF4-FFF2-40B4-BE49-F238E27FC236}">
              <a16:creationId xmlns:a16="http://schemas.microsoft.com/office/drawing/2014/main" id="{C351FBEC-AECE-41EA-8D67-CB821612E42D}"/>
            </a:ext>
          </a:extLst>
        </xdr:cNvPr>
        <xdr:cNvCxnSpPr/>
      </xdr:nvCxnSpPr>
      <xdr:spPr>
        <a:xfrm>
          <a:off x="5953125" y="951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9" name="テキスト ボックス 198">
          <a:extLst>
            <a:ext uri="{FF2B5EF4-FFF2-40B4-BE49-F238E27FC236}">
              <a16:creationId xmlns:a16="http://schemas.microsoft.com/office/drawing/2014/main" id="{F54BE8EB-6EB0-421C-AC96-330658D8B7AB}"/>
            </a:ext>
          </a:extLst>
        </xdr:cNvPr>
        <xdr:cNvSpPr txBox="1"/>
      </xdr:nvSpPr>
      <xdr:spPr>
        <a:xfrm>
          <a:off x="5527221" y="937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0" name="直線コネクタ 199">
          <a:extLst>
            <a:ext uri="{FF2B5EF4-FFF2-40B4-BE49-F238E27FC236}">
              <a16:creationId xmlns:a16="http://schemas.microsoft.com/office/drawing/2014/main" id="{D220EEC9-A57E-4BDA-B73D-D3E844455DFE}"/>
            </a:ext>
          </a:extLst>
        </xdr:cNvPr>
        <xdr:cNvCxnSpPr/>
      </xdr:nvCxnSpPr>
      <xdr:spPr>
        <a:xfrm>
          <a:off x="5953125" y="907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1" name="テキスト ボックス 200">
          <a:extLst>
            <a:ext uri="{FF2B5EF4-FFF2-40B4-BE49-F238E27FC236}">
              <a16:creationId xmlns:a16="http://schemas.microsoft.com/office/drawing/2014/main" id="{3429E5E9-FDFE-4F36-9EAD-03DBB1BF00DE}"/>
            </a:ext>
          </a:extLst>
        </xdr:cNvPr>
        <xdr:cNvSpPr txBox="1"/>
      </xdr:nvSpPr>
      <xdr:spPr>
        <a:xfrm>
          <a:off x="5527221" y="894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E502DC92-54D7-4C18-A656-60762FBBCF7B}"/>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a:extLst>
            <a:ext uri="{FF2B5EF4-FFF2-40B4-BE49-F238E27FC236}">
              <a16:creationId xmlns:a16="http://schemas.microsoft.com/office/drawing/2014/main" id="{8A095FB3-93B6-4EEC-9C44-B5E7E05517D9}"/>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陸上競技場・野球場・球技場】&#10;一人当たり面積グラフ枠">
          <a:extLst>
            <a:ext uri="{FF2B5EF4-FFF2-40B4-BE49-F238E27FC236}">
              <a16:creationId xmlns:a16="http://schemas.microsoft.com/office/drawing/2014/main" id="{FA75BC4E-476E-4960-BAA6-78EF09A707C1}"/>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45720</xdr:rowOff>
    </xdr:from>
    <xdr:to>
      <xdr:col>54</xdr:col>
      <xdr:colOff>189865</xdr:colOff>
      <xdr:row>63</xdr:row>
      <xdr:rowOff>166878</xdr:rowOff>
    </xdr:to>
    <xdr:cxnSp macro="">
      <xdr:nvCxnSpPr>
        <xdr:cNvPr id="205" name="直線コネクタ 204">
          <a:extLst>
            <a:ext uri="{FF2B5EF4-FFF2-40B4-BE49-F238E27FC236}">
              <a16:creationId xmlns:a16="http://schemas.microsoft.com/office/drawing/2014/main" id="{9580D190-60A2-426F-A3E0-90E959BE6873}"/>
            </a:ext>
          </a:extLst>
        </xdr:cNvPr>
        <xdr:cNvCxnSpPr/>
      </xdr:nvCxnSpPr>
      <xdr:spPr>
        <a:xfrm flipV="1">
          <a:off x="9427845" y="9288145"/>
          <a:ext cx="1270" cy="108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06" name="【陸上競技場・野球場・球技場】&#10;一人当たり面積最小値テキスト">
          <a:extLst>
            <a:ext uri="{FF2B5EF4-FFF2-40B4-BE49-F238E27FC236}">
              <a16:creationId xmlns:a16="http://schemas.microsoft.com/office/drawing/2014/main" id="{08402890-A7C9-4240-A58D-97173E954F3B}"/>
            </a:ext>
          </a:extLst>
        </xdr:cNvPr>
        <xdr:cNvSpPr txBox="1"/>
      </xdr:nvSpPr>
      <xdr:spPr>
        <a:xfrm>
          <a:off x="9477375" y="1037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07" name="直線コネクタ 206">
          <a:extLst>
            <a:ext uri="{FF2B5EF4-FFF2-40B4-BE49-F238E27FC236}">
              <a16:creationId xmlns:a16="http://schemas.microsoft.com/office/drawing/2014/main" id="{87CEA822-55E2-45DE-B6FC-B77D44EE80C4}"/>
            </a:ext>
          </a:extLst>
        </xdr:cNvPr>
        <xdr:cNvCxnSpPr/>
      </xdr:nvCxnSpPr>
      <xdr:spPr>
        <a:xfrm>
          <a:off x="9363075" y="1037450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163847</xdr:rowOff>
    </xdr:from>
    <xdr:ext cx="469744" cy="259045"/>
    <xdr:sp macro="" textlink="">
      <xdr:nvSpPr>
        <xdr:cNvPr id="208" name="【陸上競技場・野球場・球技場】&#10;一人当たり面積最大値テキスト">
          <a:extLst>
            <a:ext uri="{FF2B5EF4-FFF2-40B4-BE49-F238E27FC236}">
              <a16:creationId xmlns:a16="http://schemas.microsoft.com/office/drawing/2014/main" id="{3E41A33F-55BF-4EC4-A755-BA0B3A6AB56B}"/>
            </a:ext>
          </a:extLst>
        </xdr:cNvPr>
        <xdr:cNvSpPr txBox="1"/>
      </xdr:nvSpPr>
      <xdr:spPr>
        <a:xfrm>
          <a:off x="9477375" y="90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45720</xdr:rowOff>
    </xdr:from>
    <xdr:to>
      <xdr:col>55</xdr:col>
      <xdr:colOff>88900</xdr:colOff>
      <xdr:row>57</xdr:row>
      <xdr:rowOff>45720</xdr:rowOff>
    </xdr:to>
    <xdr:cxnSp macro="">
      <xdr:nvCxnSpPr>
        <xdr:cNvPr id="209" name="直線コネクタ 208">
          <a:extLst>
            <a:ext uri="{FF2B5EF4-FFF2-40B4-BE49-F238E27FC236}">
              <a16:creationId xmlns:a16="http://schemas.microsoft.com/office/drawing/2014/main" id="{658463BD-0053-4194-8C7C-17335FC7512E}"/>
            </a:ext>
          </a:extLst>
        </xdr:cNvPr>
        <xdr:cNvCxnSpPr/>
      </xdr:nvCxnSpPr>
      <xdr:spPr>
        <a:xfrm>
          <a:off x="9363075" y="92881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144797</xdr:rowOff>
    </xdr:from>
    <xdr:ext cx="469744" cy="259045"/>
    <xdr:sp macro="" textlink="">
      <xdr:nvSpPr>
        <xdr:cNvPr id="210" name="【陸上競技場・野球場・球技場】&#10;一人当たり面積平均値テキスト">
          <a:extLst>
            <a:ext uri="{FF2B5EF4-FFF2-40B4-BE49-F238E27FC236}">
              <a16:creationId xmlns:a16="http://schemas.microsoft.com/office/drawing/2014/main" id="{03AFF611-0649-4231-8F18-5CA2BF55D298}"/>
            </a:ext>
          </a:extLst>
        </xdr:cNvPr>
        <xdr:cNvSpPr txBox="1"/>
      </xdr:nvSpPr>
      <xdr:spPr>
        <a:xfrm>
          <a:off x="9477375" y="10028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11" name="フローチャート: 判断 210">
          <a:extLst>
            <a:ext uri="{FF2B5EF4-FFF2-40B4-BE49-F238E27FC236}">
              <a16:creationId xmlns:a16="http://schemas.microsoft.com/office/drawing/2014/main" id="{6E7CC81A-B6A6-4488-833B-95DFC959A346}"/>
            </a:ext>
          </a:extLst>
        </xdr:cNvPr>
        <xdr:cNvSpPr/>
      </xdr:nvSpPr>
      <xdr:spPr>
        <a:xfrm>
          <a:off x="9401175" y="1005014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15494</xdr:rowOff>
    </xdr:from>
    <xdr:to>
      <xdr:col>50</xdr:col>
      <xdr:colOff>165100</xdr:colOff>
      <xdr:row>62</xdr:row>
      <xdr:rowOff>117094</xdr:rowOff>
    </xdr:to>
    <xdr:sp macro="" textlink="">
      <xdr:nvSpPr>
        <xdr:cNvPr id="212" name="フローチャート: 判断 211">
          <a:extLst>
            <a:ext uri="{FF2B5EF4-FFF2-40B4-BE49-F238E27FC236}">
              <a16:creationId xmlns:a16="http://schemas.microsoft.com/office/drawing/2014/main" id="{0A3D2534-ACED-433B-8D67-54F7FCBCA8A9}"/>
            </a:ext>
          </a:extLst>
        </xdr:cNvPr>
        <xdr:cNvSpPr/>
      </xdr:nvSpPr>
      <xdr:spPr>
        <a:xfrm>
          <a:off x="8639175" y="1006119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24638</xdr:rowOff>
    </xdr:from>
    <xdr:to>
      <xdr:col>46</xdr:col>
      <xdr:colOff>38100</xdr:colOff>
      <xdr:row>62</xdr:row>
      <xdr:rowOff>126238</xdr:rowOff>
    </xdr:to>
    <xdr:sp macro="" textlink="">
      <xdr:nvSpPr>
        <xdr:cNvPr id="213" name="フローチャート: 判断 212">
          <a:extLst>
            <a:ext uri="{FF2B5EF4-FFF2-40B4-BE49-F238E27FC236}">
              <a16:creationId xmlns:a16="http://schemas.microsoft.com/office/drawing/2014/main" id="{2F213683-938F-4BD0-9A42-BFAA4C99A7E0}"/>
            </a:ext>
          </a:extLst>
        </xdr:cNvPr>
        <xdr:cNvSpPr/>
      </xdr:nvSpPr>
      <xdr:spPr>
        <a:xfrm>
          <a:off x="7839075" y="1007668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15494</xdr:rowOff>
    </xdr:from>
    <xdr:to>
      <xdr:col>41</xdr:col>
      <xdr:colOff>101600</xdr:colOff>
      <xdr:row>62</xdr:row>
      <xdr:rowOff>117094</xdr:rowOff>
    </xdr:to>
    <xdr:sp macro="" textlink="">
      <xdr:nvSpPr>
        <xdr:cNvPr id="214" name="フローチャート: 判断 213">
          <a:extLst>
            <a:ext uri="{FF2B5EF4-FFF2-40B4-BE49-F238E27FC236}">
              <a16:creationId xmlns:a16="http://schemas.microsoft.com/office/drawing/2014/main" id="{59DCA283-8765-45D4-8BE4-0DFCA7FCC9DB}"/>
            </a:ext>
          </a:extLst>
        </xdr:cNvPr>
        <xdr:cNvSpPr/>
      </xdr:nvSpPr>
      <xdr:spPr>
        <a:xfrm>
          <a:off x="7029450" y="1006119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16A26142-8485-4C05-BB53-86909064A8E2}"/>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AA185E36-06B0-4F56-8ABF-DEFA8288E854}"/>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D6D5DDDF-2895-4C36-9981-F13515FF8FA7}"/>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4E643F35-530F-43C8-90E8-2EB8B433FC69}"/>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10F76E81-923F-4784-B6E4-F99C1D844E81}"/>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166370</xdr:rowOff>
    </xdr:from>
    <xdr:to>
      <xdr:col>55</xdr:col>
      <xdr:colOff>50800</xdr:colOff>
      <xdr:row>57</xdr:row>
      <xdr:rowOff>96520</xdr:rowOff>
    </xdr:to>
    <xdr:sp macro="" textlink="">
      <xdr:nvSpPr>
        <xdr:cNvPr id="220" name="楕円 219">
          <a:extLst>
            <a:ext uri="{FF2B5EF4-FFF2-40B4-BE49-F238E27FC236}">
              <a16:creationId xmlns:a16="http://schemas.microsoft.com/office/drawing/2014/main" id="{994A3E70-71AB-4B9E-8E0B-82939C68128C}"/>
            </a:ext>
          </a:extLst>
        </xdr:cNvPr>
        <xdr:cNvSpPr/>
      </xdr:nvSpPr>
      <xdr:spPr>
        <a:xfrm>
          <a:off x="9401175" y="924052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119397</xdr:rowOff>
    </xdr:from>
    <xdr:ext cx="469744" cy="259045"/>
    <xdr:sp macro="" textlink="">
      <xdr:nvSpPr>
        <xdr:cNvPr id="221" name="【陸上競技場・野球場・球技場】&#10;一人当たり面積該当値テキスト">
          <a:extLst>
            <a:ext uri="{FF2B5EF4-FFF2-40B4-BE49-F238E27FC236}">
              <a16:creationId xmlns:a16="http://schemas.microsoft.com/office/drawing/2014/main" id="{D480CB31-6E5F-4A6D-950E-8A52FC815ECF}"/>
            </a:ext>
          </a:extLst>
        </xdr:cNvPr>
        <xdr:cNvSpPr txBox="1"/>
      </xdr:nvSpPr>
      <xdr:spPr>
        <a:xfrm>
          <a:off x="9477375" y="919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13208</xdr:rowOff>
    </xdr:from>
    <xdr:to>
      <xdr:col>50</xdr:col>
      <xdr:colOff>165100</xdr:colOff>
      <xdr:row>57</xdr:row>
      <xdr:rowOff>114808</xdr:rowOff>
    </xdr:to>
    <xdr:sp macro="" textlink="">
      <xdr:nvSpPr>
        <xdr:cNvPr id="222" name="楕円 221">
          <a:extLst>
            <a:ext uri="{FF2B5EF4-FFF2-40B4-BE49-F238E27FC236}">
              <a16:creationId xmlns:a16="http://schemas.microsoft.com/office/drawing/2014/main" id="{49A870F2-A29E-47A9-8284-CAD75D8BE09B}"/>
            </a:ext>
          </a:extLst>
        </xdr:cNvPr>
        <xdr:cNvSpPr/>
      </xdr:nvSpPr>
      <xdr:spPr>
        <a:xfrm>
          <a:off x="8639175" y="924928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45720</xdr:rowOff>
    </xdr:from>
    <xdr:to>
      <xdr:col>55</xdr:col>
      <xdr:colOff>0</xdr:colOff>
      <xdr:row>57</xdr:row>
      <xdr:rowOff>64008</xdr:rowOff>
    </xdr:to>
    <xdr:cxnSp macro="">
      <xdr:nvCxnSpPr>
        <xdr:cNvPr id="223" name="直線コネクタ 222">
          <a:extLst>
            <a:ext uri="{FF2B5EF4-FFF2-40B4-BE49-F238E27FC236}">
              <a16:creationId xmlns:a16="http://schemas.microsoft.com/office/drawing/2014/main" id="{78EE47CB-259E-41EB-87AD-7E6F0241CD0B}"/>
            </a:ext>
          </a:extLst>
        </xdr:cNvPr>
        <xdr:cNvCxnSpPr/>
      </xdr:nvCxnSpPr>
      <xdr:spPr>
        <a:xfrm flipV="1">
          <a:off x="8686800" y="9288145"/>
          <a:ext cx="7429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70358</xdr:rowOff>
    </xdr:from>
    <xdr:to>
      <xdr:col>46</xdr:col>
      <xdr:colOff>38100</xdr:colOff>
      <xdr:row>58</xdr:row>
      <xdr:rowOff>508</xdr:rowOff>
    </xdr:to>
    <xdr:sp macro="" textlink="">
      <xdr:nvSpPr>
        <xdr:cNvPr id="224" name="楕円 223">
          <a:extLst>
            <a:ext uri="{FF2B5EF4-FFF2-40B4-BE49-F238E27FC236}">
              <a16:creationId xmlns:a16="http://schemas.microsoft.com/office/drawing/2014/main" id="{F8E7CFC3-3949-4319-848D-56BBE46432E8}"/>
            </a:ext>
          </a:extLst>
        </xdr:cNvPr>
        <xdr:cNvSpPr/>
      </xdr:nvSpPr>
      <xdr:spPr>
        <a:xfrm>
          <a:off x="7839075" y="93064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64008</xdr:rowOff>
    </xdr:from>
    <xdr:to>
      <xdr:col>50</xdr:col>
      <xdr:colOff>114300</xdr:colOff>
      <xdr:row>57</xdr:row>
      <xdr:rowOff>121158</xdr:rowOff>
    </xdr:to>
    <xdr:cxnSp macro="">
      <xdr:nvCxnSpPr>
        <xdr:cNvPr id="225" name="直線コネクタ 224">
          <a:extLst>
            <a:ext uri="{FF2B5EF4-FFF2-40B4-BE49-F238E27FC236}">
              <a16:creationId xmlns:a16="http://schemas.microsoft.com/office/drawing/2014/main" id="{BE1BD3BB-A3B3-439C-B513-5BD61E536AF0}"/>
            </a:ext>
          </a:extLst>
        </xdr:cNvPr>
        <xdr:cNvCxnSpPr/>
      </xdr:nvCxnSpPr>
      <xdr:spPr>
        <a:xfrm flipV="1">
          <a:off x="7886700" y="9306433"/>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84074</xdr:rowOff>
    </xdr:from>
    <xdr:to>
      <xdr:col>41</xdr:col>
      <xdr:colOff>101600</xdr:colOff>
      <xdr:row>58</xdr:row>
      <xdr:rowOff>14224</xdr:rowOff>
    </xdr:to>
    <xdr:sp macro="" textlink="">
      <xdr:nvSpPr>
        <xdr:cNvPr id="226" name="楕円 225">
          <a:extLst>
            <a:ext uri="{FF2B5EF4-FFF2-40B4-BE49-F238E27FC236}">
              <a16:creationId xmlns:a16="http://schemas.microsoft.com/office/drawing/2014/main" id="{1FCB00E9-8343-49C5-8D01-D7E35689619D}"/>
            </a:ext>
          </a:extLst>
        </xdr:cNvPr>
        <xdr:cNvSpPr/>
      </xdr:nvSpPr>
      <xdr:spPr>
        <a:xfrm>
          <a:off x="7029450" y="932649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121158</xdr:rowOff>
    </xdr:from>
    <xdr:to>
      <xdr:col>45</xdr:col>
      <xdr:colOff>177800</xdr:colOff>
      <xdr:row>57</xdr:row>
      <xdr:rowOff>134874</xdr:rowOff>
    </xdr:to>
    <xdr:cxnSp macro="">
      <xdr:nvCxnSpPr>
        <xdr:cNvPr id="227" name="直線コネクタ 226">
          <a:extLst>
            <a:ext uri="{FF2B5EF4-FFF2-40B4-BE49-F238E27FC236}">
              <a16:creationId xmlns:a16="http://schemas.microsoft.com/office/drawing/2014/main" id="{5C5617F1-0A5F-4F12-81F8-4794B8FBF74C}"/>
            </a:ext>
          </a:extLst>
        </xdr:cNvPr>
        <xdr:cNvCxnSpPr/>
      </xdr:nvCxnSpPr>
      <xdr:spPr>
        <a:xfrm flipV="1">
          <a:off x="7077075" y="9363583"/>
          <a:ext cx="809625"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108221</xdr:rowOff>
    </xdr:from>
    <xdr:ext cx="469744" cy="259045"/>
    <xdr:sp macro="" textlink="">
      <xdr:nvSpPr>
        <xdr:cNvPr id="228" name="n_1aveValue【陸上競技場・野球場・球技場】&#10;一人当たり面積">
          <a:extLst>
            <a:ext uri="{FF2B5EF4-FFF2-40B4-BE49-F238E27FC236}">
              <a16:creationId xmlns:a16="http://schemas.microsoft.com/office/drawing/2014/main" id="{673001B4-2BB3-4BF0-954C-D6C637773BCD}"/>
            </a:ext>
          </a:extLst>
        </xdr:cNvPr>
        <xdr:cNvSpPr txBox="1"/>
      </xdr:nvSpPr>
      <xdr:spPr>
        <a:xfrm>
          <a:off x="8458277" y="1015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117365</xdr:rowOff>
    </xdr:from>
    <xdr:ext cx="469744" cy="259045"/>
    <xdr:sp macro="" textlink="">
      <xdr:nvSpPr>
        <xdr:cNvPr id="229" name="n_2aveValue【陸上競技場・野球場・球技場】&#10;一人当たり面積">
          <a:extLst>
            <a:ext uri="{FF2B5EF4-FFF2-40B4-BE49-F238E27FC236}">
              <a16:creationId xmlns:a16="http://schemas.microsoft.com/office/drawing/2014/main" id="{DAC002CF-56F4-4A5C-A1E2-A62E7C44FA01}"/>
            </a:ext>
          </a:extLst>
        </xdr:cNvPr>
        <xdr:cNvSpPr txBox="1"/>
      </xdr:nvSpPr>
      <xdr:spPr>
        <a:xfrm>
          <a:off x="7677227" y="1016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108221</xdr:rowOff>
    </xdr:from>
    <xdr:ext cx="469744" cy="259045"/>
    <xdr:sp macro="" textlink="">
      <xdr:nvSpPr>
        <xdr:cNvPr id="230" name="n_3aveValue【陸上競技場・野球場・球技場】&#10;一人当たり面積">
          <a:extLst>
            <a:ext uri="{FF2B5EF4-FFF2-40B4-BE49-F238E27FC236}">
              <a16:creationId xmlns:a16="http://schemas.microsoft.com/office/drawing/2014/main" id="{0AC4A987-9C98-4533-8629-7FEC1822004C}"/>
            </a:ext>
          </a:extLst>
        </xdr:cNvPr>
        <xdr:cNvSpPr txBox="1"/>
      </xdr:nvSpPr>
      <xdr:spPr>
        <a:xfrm>
          <a:off x="6867602" y="1015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131335</xdr:rowOff>
    </xdr:from>
    <xdr:ext cx="469744" cy="259045"/>
    <xdr:sp macro="" textlink="">
      <xdr:nvSpPr>
        <xdr:cNvPr id="231" name="n_1mainValue【陸上競技場・野球場・球技場】&#10;一人当たり面積">
          <a:extLst>
            <a:ext uri="{FF2B5EF4-FFF2-40B4-BE49-F238E27FC236}">
              <a16:creationId xmlns:a16="http://schemas.microsoft.com/office/drawing/2014/main" id="{9893FFD4-B5AE-4F75-AD85-8E57399304CC}"/>
            </a:ext>
          </a:extLst>
        </xdr:cNvPr>
        <xdr:cNvSpPr txBox="1"/>
      </xdr:nvSpPr>
      <xdr:spPr>
        <a:xfrm>
          <a:off x="8458277" y="904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17035</xdr:rowOff>
    </xdr:from>
    <xdr:ext cx="469744" cy="259045"/>
    <xdr:sp macro="" textlink="">
      <xdr:nvSpPr>
        <xdr:cNvPr id="232" name="n_2mainValue【陸上競技場・野球場・球技場】&#10;一人当たり面積">
          <a:extLst>
            <a:ext uri="{FF2B5EF4-FFF2-40B4-BE49-F238E27FC236}">
              <a16:creationId xmlns:a16="http://schemas.microsoft.com/office/drawing/2014/main" id="{0737B44D-0A51-483D-8CCD-C4D3A252ACA0}"/>
            </a:ext>
          </a:extLst>
        </xdr:cNvPr>
        <xdr:cNvSpPr txBox="1"/>
      </xdr:nvSpPr>
      <xdr:spPr>
        <a:xfrm>
          <a:off x="7677227" y="909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30751</xdr:rowOff>
    </xdr:from>
    <xdr:ext cx="469744" cy="259045"/>
    <xdr:sp macro="" textlink="">
      <xdr:nvSpPr>
        <xdr:cNvPr id="233" name="n_3mainValue【陸上競技場・野球場・球技場】&#10;一人当たり面積">
          <a:extLst>
            <a:ext uri="{FF2B5EF4-FFF2-40B4-BE49-F238E27FC236}">
              <a16:creationId xmlns:a16="http://schemas.microsoft.com/office/drawing/2014/main" id="{F96A4060-7220-4E4A-B7DE-5C46F76F1CD0}"/>
            </a:ext>
          </a:extLst>
        </xdr:cNvPr>
        <xdr:cNvSpPr txBox="1"/>
      </xdr:nvSpPr>
      <xdr:spPr>
        <a:xfrm>
          <a:off x="6867602" y="910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a:extLst>
            <a:ext uri="{FF2B5EF4-FFF2-40B4-BE49-F238E27FC236}">
              <a16:creationId xmlns:a16="http://schemas.microsoft.com/office/drawing/2014/main" id="{871A78F7-04E8-48B7-84CB-73B5F4085CC7}"/>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35" name="正方形/長方形 234">
          <a:extLst>
            <a:ext uri="{FF2B5EF4-FFF2-40B4-BE49-F238E27FC236}">
              <a16:creationId xmlns:a16="http://schemas.microsoft.com/office/drawing/2014/main" id="{231203D0-3F8F-475F-AC73-28634D3594A7}"/>
            </a:ext>
          </a:extLst>
        </xdr:cNvPr>
        <xdr:cNvSpPr/>
      </xdr:nvSpPr>
      <xdr:spPr>
        <a:xfrm>
          <a:off x="1152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36" name="正方形/長方形 235">
          <a:extLst>
            <a:ext uri="{FF2B5EF4-FFF2-40B4-BE49-F238E27FC236}">
              <a16:creationId xmlns:a16="http://schemas.microsoft.com/office/drawing/2014/main" id="{0DE8391C-C679-45FF-8927-A5308FB532EA}"/>
            </a:ext>
          </a:extLst>
        </xdr:cNvPr>
        <xdr:cNvSpPr/>
      </xdr:nvSpPr>
      <xdr:spPr>
        <a:xfrm>
          <a:off x="1152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37" name="正方形/長方形 236">
          <a:extLst>
            <a:ext uri="{FF2B5EF4-FFF2-40B4-BE49-F238E27FC236}">
              <a16:creationId xmlns:a16="http://schemas.microsoft.com/office/drawing/2014/main" id="{59C86A92-B772-4AE8-AF67-5AA926900B5F}"/>
            </a:ext>
          </a:extLst>
        </xdr:cNvPr>
        <xdr:cNvSpPr/>
      </xdr:nvSpPr>
      <xdr:spPr>
        <a:xfrm>
          <a:off x="2638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38" name="正方形/長方形 237">
          <a:extLst>
            <a:ext uri="{FF2B5EF4-FFF2-40B4-BE49-F238E27FC236}">
              <a16:creationId xmlns:a16="http://schemas.microsoft.com/office/drawing/2014/main" id="{71D726A5-3D2A-42EF-B07F-2820244CFFA4}"/>
            </a:ext>
          </a:extLst>
        </xdr:cNvPr>
        <xdr:cNvSpPr/>
      </xdr:nvSpPr>
      <xdr:spPr>
        <a:xfrm>
          <a:off x="2638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BF879BD8-982C-46E9-951A-95F49A11B5C2}"/>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id="{2A129508-30CC-4793-8DBD-CD74E99303F1}"/>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id="{E22543D8-0E5C-44F0-BC90-715DBB6E7C22}"/>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2" name="テキスト ボックス 241">
          <a:extLst>
            <a:ext uri="{FF2B5EF4-FFF2-40B4-BE49-F238E27FC236}">
              <a16:creationId xmlns:a16="http://schemas.microsoft.com/office/drawing/2014/main" id="{7B42D7AC-24B5-44F9-8837-C906D5A1B6B0}"/>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a:extLst>
            <a:ext uri="{FF2B5EF4-FFF2-40B4-BE49-F238E27FC236}">
              <a16:creationId xmlns:a16="http://schemas.microsoft.com/office/drawing/2014/main" id="{CD968BBC-65A2-4FCC-BA4B-8DDF3CBBC883}"/>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4" name="テキスト ボックス 243">
          <a:extLst>
            <a:ext uri="{FF2B5EF4-FFF2-40B4-BE49-F238E27FC236}">
              <a16:creationId xmlns:a16="http://schemas.microsoft.com/office/drawing/2014/main" id="{674E3F5C-5F6F-4CFE-9976-671296EE97A9}"/>
            </a:ext>
          </a:extLst>
        </xdr:cNvPr>
        <xdr:cNvSpPr txBox="1"/>
      </xdr:nvSpPr>
      <xdr:spPr>
        <a:xfrm>
          <a:off x="2789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a:extLst>
            <a:ext uri="{FF2B5EF4-FFF2-40B4-BE49-F238E27FC236}">
              <a16:creationId xmlns:a16="http://schemas.microsoft.com/office/drawing/2014/main" id="{8A311712-4D26-49D6-9E9C-10DD2E426C69}"/>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a:extLst>
            <a:ext uri="{FF2B5EF4-FFF2-40B4-BE49-F238E27FC236}">
              <a16:creationId xmlns:a16="http://schemas.microsoft.com/office/drawing/2014/main" id="{A3EB5A29-B729-4A77-9B72-BAD6F7D571C8}"/>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a:extLst>
            <a:ext uri="{FF2B5EF4-FFF2-40B4-BE49-F238E27FC236}">
              <a16:creationId xmlns:a16="http://schemas.microsoft.com/office/drawing/2014/main" id="{BBC7F9D7-FB04-4742-BA53-0D5D5AC2C5A9}"/>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a:extLst>
            <a:ext uri="{FF2B5EF4-FFF2-40B4-BE49-F238E27FC236}">
              <a16:creationId xmlns:a16="http://schemas.microsoft.com/office/drawing/2014/main" id="{3FF8A9D1-FEAD-4EAE-9836-4959C402845F}"/>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a:extLst>
            <a:ext uri="{FF2B5EF4-FFF2-40B4-BE49-F238E27FC236}">
              <a16:creationId xmlns:a16="http://schemas.microsoft.com/office/drawing/2014/main" id="{048F4EDE-F568-4D4C-9E35-006D9580186F}"/>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a:extLst>
            <a:ext uri="{FF2B5EF4-FFF2-40B4-BE49-F238E27FC236}">
              <a16:creationId xmlns:a16="http://schemas.microsoft.com/office/drawing/2014/main" id="{C15EFEEA-2F1F-4545-882A-7615A36B944D}"/>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a:extLst>
            <a:ext uri="{FF2B5EF4-FFF2-40B4-BE49-F238E27FC236}">
              <a16:creationId xmlns:a16="http://schemas.microsoft.com/office/drawing/2014/main" id="{115BEA33-8112-4B7E-B2AB-4B17D77FE8D1}"/>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2" name="テキスト ボックス 251">
          <a:extLst>
            <a:ext uri="{FF2B5EF4-FFF2-40B4-BE49-F238E27FC236}">
              <a16:creationId xmlns:a16="http://schemas.microsoft.com/office/drawing/2014/main" id="{9C876617-5518-41B6-9D25-A36B65C939AC}"/>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C95C7E67-633C-473F-BB15-FAD0B39F7D18}"/>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4" name="テキスト ボックス 253">
          <a:extLst>
            <a:ext uri="{FF2B5EF4-FFF2-40B4-BE49-F238E27FC236}">
              <a16:creationId xmlns:a16="http://schemas.microsoft.com/office/drawing/2014/main" id="{D9F41D48-7749-43D8-AEFD-FE5F95D89394}"/>
            </a:ext>
          </a:extLst>
        </xdr:cNvPr>
        <xdr:cNvSpPr txBox="1"/>
      </xdr:nvSpPr>
      <xdr:spPr>
        <a:xfrm>
          <a:off x="3881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県民会館】&#10;有形固定資産減価償却率グラフ枠">
          <a:extLst>
            <a:ext uri="{FF2B5EF4-FFF2-40B4-BE49-F238E27FC236}">
              <a16:creationId xmlns:a16="http://schemas.microsoft.com/office/drawing/2014/main" id="{92A5FF4E-A2A2-4D1B-9F7C-D5087202F085}"/>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135255</xdr:rowOff>
    </xdr:from>
    <xdr:to>
      <xdr:col>24</xdr:col>
      <xdr:colOff>62865</xdr:colOff>
      <xdr:row>86</xdr:row>
      <xdr:rowOff>78105</xdr:rowOff>
    </xdr:to>
    <xdr:cxnSp macro="">
      <xdr:nvCxnSpPr>
        <xdr:cNvPr id="256" name="直線コネクタ 255">
          <a:extLst>
            <a:ext uri="{FF2B5EF4-FFF2-40B4-BE49-F238E27FC236}">
              <a16:creationId xmlns:a16="http://schemas.microsoft.com/office/drawing/2014/main" id="{F2807F33-B835-444E-9DA1-62E8242AB4D9}"/>
            </a:ext>
          </a:extLst>
        </xdr:cNvPr>
        <xdr:cNvCxnSpPr/>
      </xdr:nvCxnSpPr>
      <xdr:spPr>
        <a:xfrm flipV="1">
          <a:off x="4179570" y="12774930"/>
          <a:ext cx="127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81932</xdr:rowOff>
    </xdr:from>
    <xdr:ext cx="405111" cy="259045"/>
    <xdr:sp macro="" textlink="">
      <xdr:nvSpPr>
        <xdr:cNvPr id="257" name="【県民会館】&#10;有形固定資産減価償却率最小値テキスト">
          <a:extLst>
            <a:ext uri="{FF2B5EF4-FFF2-40B4-BE49-F238E27FC236}">
              <a16:creationId xmlns:a16="http://schemas.microsoft.com/office/drawing/2014/main" id="{528839C1-98D4-4943-8D03-19FF3990F26B}"/>
            </a:ext>
          </a:extLst>
        </xdr:cNvPr>
        <xdr:cNvSpPr txBox="1"/>
      </xdr:nvSpPr>
      <xdr:spPr>
        <a:xfrm>
          <a:off x="4229100" y="1402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58" name="直線コネクタ 257">
          <a:extLst>
            <a:ext uri="{FF2B5EF4-FFF2-40B4-BE49-F238E27FC236}">
              <a16:creationId xmlns:a16="http://schemas.microsoft.com/office/drawing/2014/main" id="{1BD3B1DB-5E32-434D-8C30-0CAD7FFFF575}"/>
            </a:ext>
          </a:extLst>
        </xdr:cNvPr>
        <xdr:cNvCxnSpPr/>
      </xdr:nvCxnSpPr>
      <xdr:spPr>
        <a:xfrm>
          <a:off x="4105275" y="140131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81932</xdr:rowOff>
    </xdr:from>
    <xdr:ext cx="405111" cy="259045"/>
    <xdr:sp macro="" textlink="">
      <xdr:nvSpPr>
        <xdr:cNvPr id="259" name="【県民会館】&#10;有形固定資産減価償却率最大値テキスト">
          <a:extLst>
            <a:ext uri="{FF2B5EF4-FFF2-40B4-BE49-F238E27FC236}">
              <a16:creationId xmlns:a16="http://schemas.microsoft.com/office/drawing/2014/main" id="{D33D6348-D7FF-447F-9F2D-D96D529769B4}"/>
            </a:ext>
          </a:extLst>
        </xdr:cNvPr>
        <xdr:cNvSpPr txBox="1"/>
      </xdr:nvSpPr>
      <xdr:spPr>
        <a:xfrm>
          <a:off x="4229100" y="1256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135255</xdr:rowOff>
    </xdr:from>
    <xdr:to>
      <xdr:col>24</xdr:col>
      <xdr:colOff>152400</xdr:colOff>
      <xdr:row>78</xdr:row>
      <xdr:rowOff>135255</xdr:rowOff>
    </xdr:to>
    <xdr:cxnSp macro="">
      <xdr:nvCxnSpPr>
        <xdr:cNvPr id="260" name="直線コネクタ 259">
          <a:extLst>
            <a:ext uri="{FF2B5EF4-FFF2-40B4-BE49-F238E27FC236}">
              <a16:creationId xmlns:a16="http://schemas.microsoft.com/office/drawing/2014/main" id="{701E8F7C-206D-46DC-B611-E5F2B8105CF9}"/>
            </a:ext>
          </a:extLst>
        </xdr:cNvPr>
        <xdr:cNvCxnSpPr/>
      </xdr:nvCxnSpPr>
      <xdr:spPr>
        <a:xfrm>
          <a:off x="4105275" y="127749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8272</xdr:rowOff>
    </xdr:from>
    <xdr:ext cx="405111" cy="259045"/>
    <xdr:sp macro="" textlink="">
      <xdr:nvSpPr>
        <xdr:cNvPr id="261" name="【県民会館】&#10;有形固定資産減価償却率平均値テキスト">
          <a:extLst>
            <a:ext uri="{FF2B5EF4-FFF2-40B4-BE49-F238E27FC236}">
              <a16:creationId xmlns:a16="http://schemas.microsoft.com/office/drawing/2014/main" id="{E974C900-6A0B-4634-9397-193C910A6460}"/>
            </a:ext>
          </a:extLst>
        </xdr:cNvPr>
        <xdr:cNvSpPr txBox="1"/>
      </xdr:nvSpPr>
      <xdr:spPr>
        <a:xfrm>
          <a:off x="4229100" y="12974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156845</xdr:rowOff>
    </xdr:from>
    <xdr:to>
      <xdr:col>24</xdr:col>
      <xdr:colOff>114300</xdr:colOff>
      <xdr:row>81</xdr:row>
      <xdr:rowOff>86995</xdr:rowOff>
    </xdr:to>
    <xdr:sp macro="" textlink="">
      <xdr:nvSpPr>
        <xdr:cNvPr id="262" name="フローチャート: 判断 261">
          <a:extLst>
            <a:ext uri="{FF2B5EF4-FFF2-40B4-BE49-F238E27FC236}">
              <a16:creationId xmlns:a16="http://schemas.microsoft.com/office/drawing/2014/main" id="{0AA03398-9518-4703-B461-92E9D13D2246}"/>
            </a:ext>
          </a:extLst>
        </xdr:cNvPr>
        <xdr:cNvSpPr/>
      </xdr:nvSpPr>
      <xdr:spPr>
        <a:xfrm>
          <a:off x="4124325" y="131235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158750</xdr:rowOff>
    </xdr:from>
    <xdr:to>
      <xdr:col>20</xdr:col>
      <xdr:colOff>38100</xdr:colOff>
      <xdr:row>81</xdr:row>
      <xdr:rowOff>88900</xdr:rowOff>
    </xdr:to>
    <xdr:sp macro="" textlink="">
      <xdr:nvSpPr>
        <xdr:cNvPr id="263" name="フローチャート: 判断 262">
          <a:extLst>
            <a:ext uri="{FF2B5EF4-FFF2-40B4-BE49-F238E27FC236}">
              <a16:creationId xmlns:a16="http://schemas.microsoft.com/office/drawing/2014/main" id="{E6E43CEB-B85E-4345-B88C-71414191EC17}"/>
            </a:ext>
          </a:extLst>
        </xdr:cNvPr>
        <xdr:cNvSpPr/>
      </xdr:nvSpPr>
      <xdr:spPr>
        <a:xfrm>
          <a:off x="3381375" y="131254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64" name="フローチャート: 判断 263">
          <a:extLst>
            <a:ext uri="{FF2B5EF4-FFF2-40B4-BE49-F238E27FC236}">
              <a16:creationId xmlns:a16="http://schemas.microsoft.com/office/drawing/2014/main" id="{DB65E7BD-4FF9-45AD-AE21-70B8F8D128D4}"/>
            </a:ext>
          </a:extLst>
        </xdr:cNvPr>
        <xdr:cNvSpPr/>
      </xdr:nvSpPr>
      <xdr:spPr>
        <a:xfrm>
          <a:off x="2571750" y="131038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109220</xdr:rowOff>
    </xdr:from>
    <xdr:to>
      <xdr:col>10</xdr:col>
      <xdr:colOff>165100</xdr:colOff>
      <xdr:row>81</xdr:row>
      <xdr:rowOff>39370</xdr:rowOff>
    </xdr:to>
    <xdr:sp macro="" textlink="">
      <xdr:nvSpPr>
        <xdr:cNvPr id="265" name="フローチャート: 判断 264">
          <a:extLst>
            <a:ext uri="{FF2B5EF4-FFF2-40B4-BE49-F238E27FC236}">
              <a16:creationId xmlns:a16="http://schemas.microsoft.com/office/drawing/2014/main" id="{C3451625-F6C4-4602-B8DC-58647E554256}"/>
            </a:ext>
          </a:extLst>
        </xdr:cNvPr>
        <xdr:cNvSpPr/>
      </xdr:nvSpPr>
      <xdr:spPr>
        <a:xfrm>
          <a:off x="1781175" y="130695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8D800C2D-D135-46A5-A5CC-64DFA4DFEB08}"/>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E9C90DA9-ED24-41AE-B73A-3B82A914E6C9}"/>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8DF67E48-514D-4E29-84D7-04241A3602D2}"/>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10AB4B03-32A0-4190-8380-83418A979B12}"/>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A76AEF28-4E3C-45A6-B279-C4BFB6DB4E90}"/>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88264</xdr:rowOff>
    </xdr:from>
    <xdr:to>
      <xdr:col>24</xdr:col>
      <xdr:colOff>114300</xdr:colOff>
      <xdr:row>82</xdr:row>
      <xdr:rowOff>18414</xdr:rowOff>
    </xdr:to>
    <xdr:sp macro="" textlink="">
      <xdr:nvSpPr>
        <xdr:cNvPr id="271" name="楕円 270">
          <a:extLst>
            <a:ext uri="{FF2B5EF4-FFF2-40B4-BE49-F238E27FC236}">
              <a16:creationId xmlns:a16="http://schemas.microsoft.com/office/drawing/2014/main" id="{C1CB1C31-CF98-4E64-AEE9-9CECFC5973EA}"/>
            </a:ext>
          </a:extLst>
        </xdr:cNvPr>
        <xdr:cNvSpPr/>
      </xdr:nvSpPr>
      <xdr:spPr>
        <a:xfrm>
          <a:off x="4124325" y="132105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66691</xdr:rowOff>
    </xdr:from>
    <xdr:ext cx="405111" cy="259045"/>
    <xdr:sp macro="" textlink="">
      <xdr:nvSpPr>
        <xdr:cNvPr id="272" name="【県民会館】&#10;有形固定資産減価償却率該当値テキスト">
          <a:extLst>
            <a:ext uri="{FF2B5EF4-FFF2-40B4-BE49-F238E27FC236}">
              <a16:creationId xmlns:a16="http://schemas.microsoft.com/office/drawing/2014/main" id="{7ED78E97-4D02-4FBA-A202-914A73966AB0}"/>
            </a:ext>
          </a:extLst>
        </xdr:cNvPr>
        <xdr:cNvSpPr txBox="1"/>
      </xdr:nvSpPr>
      <xdr:spPr>
        <a:xfrm>
          <a:off x="4229100"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27305</xdr:rowOff>
    </xdr:from>
    <xdr:to>
      <xdr:col>20</xdr:col>
      <xdr:colOff>38100</xdr:colOff>
      <xdr:row>82</xdr:row>
      <xdr:rowOff>128905</xdr:rowOff>
    </xdr:to>
    <xdr:sp macro="" textlink="">
      <xdr:nvSpPr>
        <xdr:cNvPr id="273" name="楕円 272">
          <a:extLst>
            <a:ext uri="{FF2B5EF4-FFF2-40B4-BE49-F238E27FC236}">
              <a16:creationId xmlns:a16="http://schemas.microsoft.com/office/drawing/2014/main" id="{B32C76DA-D28B-464D-BE46-BD6280373DB0}"/>
            </a:ext>
          </a:extLst>
        </xdr:cNvPr>
        <xdr:cNvSpPr/>
      </xdr:nvSpPr>
      <xdr:spPr>
        <a:xfrm>
          <a:off x="3381375" y="133178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139064</xdr:rowOff>
    </xdr:from>
    <xdr:to>
      <xdr:col>24</xdr:col>
      <xdr:colOff>63500</xdr:colOff>
      <xdr:row>82</xdr:row>
      <xdr:rowOff>78105</xdr:rowOff>
    </xdr:to>
    <xdr:cxnSp macro="">
      <xdr:nvCxnSpPr>
        <xdr:cNvPr id="274" name="直線コネクタ 273">
          <a:extLst>
            <a:ext uri="{FF2B5EF4-FFF2-40B4-BE49-F238E27FC236}">
              <a16:creationId xmlns:a16="http://schemas.microsoft.com/office/drawing/2014/main" id="{574E21F3-660E-48E6-997F-E1D1DB786743}"/>
            </a:ext>
          </a:extLst>
        </xdr:cNvPr>
        <xdr:cNvCxnSpPr/>
      </xdr:nvCxnSpPr>
      <xdr:spPr>
        <a:xfrm flipV="1">
          <a:off x="3429000" y="13267689"/>
          <a:ext cx="752475" cy="9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160655</xdr:rowOff>
    </xdr:from>
    <xdr:to>
      <xdr:col>15</xdr:col>
      <xdr:colOff>101600</xdr:colOff>
      <xdr:row>82</xdr:row>
      <xdr:rowOff>90805</xdr:rowOff>
    </xdr:to>
    <xdr:sp macro="" textlink="">
      <xdr:nvSpPr>
        <xdr:cNvPr id="275" name="楕円 274">
          <a:extLst>
            <a:ext uri="{FF2B5EF4-FFF2-40B4-BE49-F238E27FC236}">
              <a16:creationId xmlns:a16="http://schemas.microsoft.com/office/drawing/2014/main" id="{73380F36-5CE9-45A2-951A-2026860E98FD}"/>
            </a:ext>
          </a:extLst>
        </xdr:cNvPr>
        <xdr:cNvSpPr/>
      </xdr:nvSpPr>
      <xdr:spPr>
        <a:xfrm>
          <a:off x="2571750" y="132892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40005</xdr:rowOff>
    </xdr:from>
    <xdr:to>
      <xdr:col>19</xdr:col>
      <xdr:colOff>177800</xdr:colOff>
      <xdr:row>82</xdr:row>
      <xdr:rowOff>78105</xdr:rowOff>
    </xdr:to>
    <xdr:cxnSp macro="">
      <xdr:nvCxnSpPr>
        <xdr:cNvPr id="276" name="直線コネクタ 275">
          <a:extLst>
            <a:ext uri="{FF2B5EF4-FFF2-40B4-BE49-F238E27FC236}">
              <a16:creationId xmlns:a16="http://schemas.microsoft.com/office/drawing/2014/main" id="{F1AFC158-02DF-4A11-9BC3-A244688047A8}"/>
            </a:ext>
          </a:extLst>
        </xdr:cNvPr>
        <xdr:cNvCxnSpPr/>
      </xdr:nvCxnSpPr>
      <xdr:spPr>
        <a:xfrm>
          <a:off x="2619375" y="1332738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77" name="楕円 276">
          <a:extLst>
            <a:ext uri="{FF2B5EF4-FFF2-40B4-BE49-F238E27FC236}">
              <a16:creationId xmlns:a16="http://schemas.microsoft.com/office/drawing/2014/main" id="{38193BAC-DEC8-41D9-B1BD-7E9795826BF1}"/>
            </a:ext>
          </a:extLst>
        </xdr:cNvPr>
        <xdr:cNvSpPr/>
      </xdr:nvSpPr>
      <xdr:spPr>
        <a:xfrm>
          <a:off x="1781175" y="132492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0</xdr:rowOff>
    </xdr:from>
    <xdr:to>
      <xdr:col>15</xdr:col>
      <xdr:colOff>50800</xdr:colOff>
      <xdr:row>82</xdr:row>
      <xdr:rowOff>40005</xdr:rowOff>
    </xdr:to>
    <xdr:cxnSp macro="">
      <xdr:nvCxnSpPr>
        <xdr:cNvPr id="278" name="直線コネクタ 277">
          <a:extLst>
            <a:ext uri="{FF2B5EF4-FFF2-40B4-BE49-F238E27FC236}">
              <a16:creationId xmlns:a16="http://schemas.microsoft.com/office/drawing/2014/main" id="{A7635775-4E28-468A-B2A4-D81A304E052F}"/>
            </a:ext>
          </a:extLst>
        </xdr:cNvPr>
        <xdr:cNvCxnSpPr/>
      </xdr:nvCxnSpPr>
      <xdr:spPr>
        <a:xfrm>
          <a:off x="1828800" y="13287375"/>
          <a:ext cx="7905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105427</xdr:rowOff>
    </xdr:from>
    <xdr:ext cx="405111" cy="259045"/>
    <xdr:sp macro="" textlink="">
      <xdr:nvSpPr>
        <xdr:cNvPr id="279" name="n_1aveValue【県民会館】&#10;有形固定資産減価償却率">
          <a:extLst>
            <a:ext uri="{FF2B5EF4-FFF2-40B4-BE49-F238E27FC236}">
              <a16:creationId xmlns:a16="http://schemas.microsoft.com/office/drawing/2014/main" id="{2A0C7515-B2C2-484D-9DBF-1361C604AD92}"/>
            </a:ext>
          </a:extLst>
        </xdr:cNvPr>
        <xdr:cNvSpPr txBox="1"/>
      </xdr:nvSpPr>
      <xdr:spPr>
        <a:xfrm>
          <a:off x="3239144" y="12903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80" name="n_2aveValue【県民会館】&#10;有形固定資産減価償却率">
          <a:extLst>
            <a:ext uri="{FF2B5EF4-FFF2-40B4-BE49-F238E27FC236}">
              <a16:creationId xmlns:a16="http://schemas.microsoft.com/office/drawing/2014/main" id="{4248442A-7423-49AB-8126-A3EBFE3559F9}"/>
            </a:ext>
          </a:extLst>
        </xdr:cNvPr>
        <xdr:cNvSpPr txBox="1"/>
      </xdr:nvSpPr>
      <xdr:spPr>
        <a:xfrm>
          <a:off x="2439044" y="1288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55897</xdr:rowOff>
    </xdr:from>
    <xdr:ext cx="405111" cy="259045"/>
    <xdr:sp macro="" textlink="">
      <xdr:nvSpPr>
        <xdr:cNvPr id="281" name="n_3aveValue【県民会館】&#10;有形固定資産減価償却率">
          <a:extLst>
            <a:ext uri="{FF2B5EF4-FFF2-40B4-BE49-F238E27FC236}">
              <a16:creationId xmlns:a16="http://schemas.microsoft.com/office/drawing/2014/main" id="{743604DC-29CB-4DBF-B572-9A68750BFEA5}"/>
            </a:ext>
          </a:extLst>
        </xdr:cNvPr>
        <xdr:cNvSpPr txBox="1"/>
      </xdr:nvSpPr>
      <xdr:spPr>
        <a:xfrm>
          <a:off x="1648469" y="1285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120032</xdr:rowOff>
    </xdr:from>
    <xdr:ext cx="405111" cy="259045"/>
    <xdr:sp macro="" textlink="">
      <xdr:nvSpPr>
        <xdr:cNvPr id="282" name="n_1mainValue【県民会館】&#10;有形固定資産減価償却率">
          <a:extLst>
            <a:ext uri="{FF2B5EF4-FFF2-40B4-BE49-F238E27FC236}">
              <a16:creationId xmlns:a16="http://schemas.microsoft.com/office/drawing/2014/main" id="{DBD22D73-851A-4A00-9356-53398044028D}"/>
            </a:ext>
          </a:extLst>
        </xdr:cNvPr>
        <xdr:cNvSpPr txBox="1"/>
      </xdr:nvSpPr>
      <xdr:spPr>
        <a:xfrm>
          <a:off x="3239144" y="13410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81932</xdr:rowOff>
    </xdr:from>
    <xdr:ext cx="405111" cy="259045"/>
    <xdr:sp macro="" textlink="">
      <xdr:nvSpPr>
        <xdr:cNvPr id="283" name="n_2mainValue【県民会館】&#10;有形固定資産減価償却率">
          <a:extLst>
            <a:ext uri="{FF2B5EF4-FFF2-40B4-BE49-F238E27FC236}">
              <a16:creationId xmlns:a16="http://schemas.microsoft.com/office/drawing/2014/main" id="{F2977CD0-71E3-40D3-9A35-E4E55930F1BD}"/>
            </a:ext>
          </a:extLst>
        </xdr:cNvPr>
        <xdr:cNvSpPr txBox="1"/>
      </xdr:nvSpPr>
      <xdr:spPr>
        <a:xfrm>
          <a:off x="2439044" y="1337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41927</xdr:rowOff>
    </xdr:from>
    <xdr:ext cx="405111" cy="259045"/>
    <xdr:sp macro="" textlink="">
      <xdr:nvSpPr>
        <xdr:cNvPr id="284" name="n_3mainValue【県民会館】&#10;有形固定資産減価償却率">
          <a:extLst>
            <a:ext uri="{FF2B5EF4-FFF2-40B4-BE49-F238E27FC236}">
              <a16:creationId xmlns:a16="http://schemas.microsoft.com/office/drawing/2014/main" id="{52D0CFB8-5D04-44DC-B2C1-059BF35E1E64}"/>
            </a:ext>
          </a:extLst>
        </xdr:cNvPr>
        <xdr:cNvSpPr txBox="1"/>
      </xdr:nvSpPr>
      <xdr:spPr>
        <a:xfrm>
          <a:off x="1648469" y="1333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a:extLst>
            <a:ext uri="{FF2B5EF4-FFF2-40B4-BE49-F238E27FC236}">
              <a16:creationId xmlns:a16="http://schemas.microsoft.com/office/drawing/2014/main" id="{FA05DF76-8376-4E28-B10A-02AB40A1C1C8}"/>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86" name="正方形/長方形 285">
          <a:extLst>
            <a:ext uri="{FF2B5EF4-FFF2-40B4-BE49-F238E27FC236}">
              <a16:creationId xmlns:a16="http://schemas.microsoft.com/office/drawing/2014/main" id="{D702F8DF-36F5-4B6A-8F93-9A8A911517EA}"/>
            </a:ext>
          </a:extLst>
        </xdr:cNvPr>
        <xdr:cNvSpPr/>
      </xdr:nvSpPr>
      <xdr:spPr>
        <a:xfrm>
          <a:off x="6410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87" name="正方形/長方形 286">
          <a:extLst>
            <a:ext uri="{FF2B5EF4-FFF2-40B4-BE49-F238E27FC236}">
              <a16:creationId xmlns:a16="http://schemas.microsoft.com/office/drawing/2014/main" id="{15415755-3B4D-4494-92CD-E691076BE1C3}"/>
            </a:ext>
          </a:extLst>
        </xdr:cNvPr>
        <xdr:cNvSpPr/>
      </xdr:nvSpPr>
      <xdr:spPr>
        <a:xfrm>
          <a:off x="6410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88" name="正方形/長方形 287">
          <a:extLst>
            <a:ext uri="{FF2B5EF4-FFF2-40B4-BE49-F238E27FC236}">
              <a16:creationId xmlns:a16="http://schemas.microsoft.com/office/drawing/2014/main" id="{863F6C4C-7A0E-429F-98AA-0790D6431CFA}"/>
            </a:ext>
          </a:extLst>
        </xdr:cNvPr>
        <xdr:cNvSpPr/>
      </xdr:nvSpPr>
      <xdr:spPr>
        <a:xfrm>
          <a:off x="7886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89" name="正方形/長方形 288">
          <a:extLst>
            <a:ext uri="{FF2B5EF4-FFF2-40B4-BE49-F238E27FC236}">
              <a16:creationId xmlns:a16="http://schemas.microsoft.com/office/drawing/2014/main" id="{31AD9722-BF64-434B-91B0-E5A09A4E135A}"/>
            </a:ext>
          </a:extLst>
        </xdr:cNvPr>
        <xdr:cNvSpPr/>
      </xdr:nvSpPr>
      <xdr:spPr>
        <a:xfrm>
          <a:off x="7886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a:extLst>
            <a:ext uri="{FF2B5EF4-FFF2-40B4-BE49-F238E27FC236}">
              <a16:creationId xmlns:a16="http://schemas.microsoft.com/office/drawing/2014/main" id="{A221EB34-C637-4FD2-88EA-5443CF803D4D}"/>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a:extLst>
            <a:ext uri="{FF2B5EF4-FFF2-40B4-BE49-F238E27FC236}">
              <a16:creationId xmlns:a16="http://schemas.microsoft.com/office/drawing/2014/main" id="{43C00540-3A58-4BB0-8B0E-04F468F0DBB7}"/>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a:extLst>
            <a:ext uri="{FF2B5EF4-FFF2-40B4-BE49-F238E27FC236}">
              <a16:creationId xmlns:a16="http://schemas.microsoft.com/office/drawing/2014/main" id="{F250C35B-1118-4DD8-975C-49D5B91608F1}"/>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93" name="テキスト ボックス 292">
          <a:extLst>
            <a:ext uri="{FF2B5EF4-FFF2-40B4-BE49-F238E27FC236}">
              <a16:creationId xmlns:a16="http://schemas.microsoft.com/office/drawing/2014/main" id="{497C66C0-4958-43FA-8247-85E46E3F33AC}"/>
            </a:ext>
          </a:extLst>
        </xdr:cNvPr>
        <xdr:cNvSpPr txBox="1"/>
      </xdr:nvSpPr>
      <xdr:spPr>
        <a:xfrm>
          <a:off x="5527221"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294" name="直線コネクタ 293">
          <a:extLst>
            <a:ext uri="{FF2B5EF4-FFF2-40B4-BE49-F238E27FC236}">
              <a16:creationId xmlns:a16="http://schemas.microsoft.com/office/drawing/2014/main" id="{08B8EB10-B216-4DD7-9843-DD227B3F2107}"/>
            </a:ext>
          </a:extLst>
        </xdr:cNvPr>
        <xdr:cNvCxnSpPr/>
      </xdr:nvCxnSpPr>
      <xdr:spPr>
        <a:xfrm>
          <a:off x="5953125" y="14094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5" name="テキスト ボックス 294">
          <a:extLst>
            <a:ext uri="{FF2B5EF4-FFF2-40B4-BE49-F238E27FC236}">
              <a16:creationId xmlns:a16="http://schemas.microsoft.com/office/drawing/2014/main" id="{E996D88C-8BCB-4919-A592-2C2402AA8F65}"/>
            </a:ext>
          </a:extLst>
        </xdr:cNvPr>
        <xdr:cNvSpPr txBox="1"/>
      </xdr:nvSpPr>
      <xdr:spPr>
        <a:xfrm>
          <a:off x="5527221"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6" name="直線コネクタ 295">
          <a:extLst>
            <a:ext uri="{FF2B5EF4-FFF2-40B4-BE49-F238E27FC236}">
              <a16:creationId xmlns:a16="http://schemas.microsoft.com/office/drawing/2014/main" id="{A0062B7F-A70D-47B8-9973-B7EF4A5D0BC9}"/>
            </a:ext>
          </a:extLst>
        </xdr:cNvPr>
        <xdr:cNvCxnSpPr/>
      </xdr:nvCxnSpPr>
      <xdr:spPr>
        <a:xfrm>
          <a:off x="5953125" y="137835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7" name="テキスト ボックス 296">
          <a:extLst>
            <a:ext uri="{FF2B5EF4-FFF2-40B4-BE49-F238E27FC236}">
              <a16:creationId xmlns:a16="http://schemas.microsoft.com/office/drawing/2014/main" id="{12D5D955-225B-4A41-89D1-5F49E0653003}"/>
            </a:ext>
          </a:extLst>
        </xdr:cNvPr>
        <xdr:cNvSpPr txBox="1"/>
      </xdr:nvSpPr>
      <xdr:spPr>
        <a:xfrm>
          <a:off x="5527221"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8" name="直線コネクタ 297">
          <a:extLst>
            <a:ext uri="{FF2B5EF4-FFF2-40B4-BE49-F238E27FC236}">
              <a16:creationId xmlns:a16="http://schemas.microsoft.com/office/drawing/2014/main" id="{BED54576-B482-4859-A04E-795030ECC0E0}"/>
            </a:ext>
          </a:extLst>
        </xdr:cNvPr>
        <xdr:cNvCxnSpPr/>
      </xdr:nvCxnSpPr>
      <xdr:spPr>
        <a:xfrm>
          <a:off x="5953125" y="134760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9" name="テキスト ボックス 298">
          <a:extLst>
            <a:ext uri="{FF2B5EF4-FFF2-40B4-BE49-F238E27FC236}">
              <a16:creationId xmlns:a16="http://schemas.microsoft.com/office/drawing/2014/main" id="{04E0F698-6575-4711-B247-1A4D7BEF7ABC}"/>
            </a:ext>
          </a:extLst>
        </xdr:cNvPr>
        <xdr:cNvSpPr txBox="1"/>
      </xdr:nvSpPr>
      <xdr:spPr>
        <a:xfrm>
          <a:off x="55272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0" name="直線コネクタ 299">
          <a:extLst>
            <a:ext uri="{FF2B5EF4-FFF2-40B4-BE49-F238E27FC236}">
              <a16:creationId xmlns:a16="http://schemas.microsoft.com/office/drawing/2014/main" id="{393E951B-39E8-45F8-8DB6-E3C5A379B916}"/>
            </a:ext>
          </a:extLst>
        </xdr:cNvPr>
        <xdr:cNvCxnSpPr/>
      </xdr:nvCxnSpPr>
      <xdr:spPr>
        <a:xfrm>
          <a:off x="5953125" y="131748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1" name="テキスト ボックス 300">
          <a:extLst>
            <a:ext uri="{FF2B5EF4-FFF2-40B4-BE49-F238E27FC236}">
              <a16:creationId xmlns:a16="http://schemas.microsoft.com/office/drawing/2014/main" id="{D9E5844E-FA41-4F7F-BE0B-F3C2A33ABE4B}"/>
            </a:ext>
          </a:extLst>
        </xdr:cNvPr>
        <xdr:cNvSpPr txBox="1"/>
      </xdr:nvSpPr>
      <xdr:spPr>
        <a:xfrm>
          <a:off x="55272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2" name="直線コネクタ 301">
          <a:extLst>
            <a:ext uri="{FF2B5EF4-FFF2-40B4-BE49-F238E27FC236}">
              <a16:creationId xmlns:a16="http://schemas.microsoft.com/office/drawing/2014/main" id="{32BB3606-B8D4-4513-8ACE-B8F69105B1A4}"/>
            </a:ext>
          </a:extLst>
        </xdr:cNvPr>
        <xdr:cNvCxnSpPr/>
      </xdr:nvCxnSpPr>
      <xdr:spPr>
        <a:xfrm>
          <a:off x="5953125" y="128673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3" name="テキスト ボックス 302">
          <a:extLst>
            <a:ext uri="{FF2B5EF4-FFF2-40B4-BE49-F238E27FC236}">
              <a16:creationId xmlns:a16="http://schemas.microsoft.com/office/drawing/2014/main" id="{0A9AD48E-3CA8-40BF-BDE7-745E632B1BEA}"/>
            </a:ext>
          </a:extLst>
        </xdr:cNvPr>
        <xdr:cNvSpPr txBox="1"/>
      </xdr:nvSpPr>
      <xdr:spPr>
        <a:xfrm>
          <a:off x="5527221"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4" name="直線コネクタ 303">
          <a:extLst>
            <a:ext uri="{FF2B5EF4-FFF2-40B4-BE49-F238E27FC236}">
              <a16:creationId xmlns:a16="http://schemas.microsoft.com/office/drawing/2014/main" id="{73EF1C7A-AEA5-408E-9884-F4E48358FD6E}"/>
            </a:ext>
          </a:extLst>
        </xdr:cNvPr>
        <xdr:cNvCxnSpPr/>
      </xdr:nvCxnSpPr>
      <xdr:spPr>
        <a:xfrm>
          <a:off x="5953125" y="125566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5" name="テキスト ボックス 304">
          <a:extLst>
            <a:ext uri="{FF2B5EF4-FFF2-40B4-BE49-F238E27FC236}">
              <a16:creationId xmlns:a16="http://schemas.microsoft.com/office/drawing/2014/main" id="{8B782899-2DB8-455A-9319-F01F031F6E76}"/>
            </a:ext>
          </a:extLst>
        </xdr:cNvPr>
        <xdr:cNvSpPr txBox="1"/>
      </xdr:nvSpPr>
      <xdr:spPr>
        <a:xfrm>
          <a:off x="5527221"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6" name="直線コネクタ 305">
          <a:extLst>
            <a:ext uri="{FF2B5EF4-FFF2-40B4-BE49-F238E27FC236}">
              <a16:creationId xmlns:a16="http://schemas.microsoft.com/office/drawing/2014/main" id="{4CFA71D5-0CDB-44ED-BE4C-5D63F0B57DC4}"/>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7" name="テキスト ボックス 306">
          <a:extLst>
            <a:ext uri="{FF2B5EF4-FFF2-40B4-BE49-F238E27FC236}">
              <a16:creationId xmlns:a16="http://schemas.microsoft.com/office/drawing/2014/main" id="{DC57D9E0-6290-45A5-B189-3E2250F54F23}"/>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8" name="【県民会館】&#10;一人当たり面積グラフ枠">
          <a:extLst>
            <a:ext uri="{FF2B5EF4-FFF2-40B4-BE49-F238E27FC236}">
              <a16:creationId xmlns:a16="http://schemas.microsoft.com/office/drawing/2014/main" id="{97ABC0E0-F93F-4BFE-8016-FC02A4FF5C69}"/>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144236</xdr:rowOff>
    </xdr:from>
    <xdr:to>
      <xdr:col>54</xdr:col>
      <xdr:colOff>189865</xdr:colOff>
      <xdr:row>86</xdr:row>
      <xdr:rowOff>38100</xdr:rowOff>
    </xdr:to>
    <xdr:cxnSp macro="">
      <xdr:nvCxnSpPr>
        <xdr:cNvPr id="309" name="直線コネクタ 308">
          <a:extLst>
            <a:ext uri="{FF2B5EF4-FFF2-40B4-BE49-F238E27FC236}">
              <a16:creationId xmlns:a16="http://schemas.microsoft.com/office/drawing/2014/main" id="{F8E52653-1065-42CD-8207-432EA20426AE}"/>
            </a:ext>
          </a:extLst>
        </xdr:cNvPr>
        <xdr:cNvCxnSpPr/>
      </xdr:nvCxnSpPr>
      <xdr:spPr>
        <a:xfrm flipV="1">
          <a:off x="9427845" y="12618811"/>
          <a:ext cx="127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41927</xdr:rowOff>
    </xdr:from>
    <xdr:ext cx="469744" cy="259045"/>
    <xdr:sp macro="" textlink="">
      <xdr:nvSpPr>
        <xdr:cNvPr id="310" name="【県民会館】&#10;一人当たり面積最小値テキスト">
          <a:extLst>
            <a:ext uri="{FF2B5EF4-FFF2-40B4-BE49-F238E27FC236}">
              <a16:creationId xmlns:a16="http://schemas.microsoft.com/office/drawing/2014/main" id="{9C4B569D-73CC-413E-8510-DFBA8A9DA6F5}"/>
            </a:ext>
          </a:extLst>
        </xdr:cNvPr>
        <xdr:cNvSpPr txBox="1"/>
      </xdr:nvSpPr>
      <xdr:spPr>
        <a:xfrm>
          <a:off x="9477375" y="1398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11" name="直線コネクタ 310">
          <a:extLst>
            <a:ext uri="{FF2B5EF4-FFF2-40B4-BE49-F238E27FC236}">
              <a16:creationId xmlns:a16="http://schemas.microsoft.com/office/drawing/2014/main" id="{7D729E83-DC30-4EBA-AA08-0AB62DF68C98}"/>
            </a:ext>
          </a:extLst>
        </xdr:cNvPr>
        <xdr:cNvCxnSpPr/>
      </xdr:nvCxnSpPr>
      <xdr:spPr>
        <a:xfrm>
          <a:off x="9363075" y="139731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90913</xdr:rowOff>
    </xdr:from>
    <xdr:ext cx="469744" cy="259045"/>
    <xdr:sp macro="" textlink="">
      <xdr:nvSpPr>
        <xdr:cNvPr id="312" name="【県民会館】&#10;一人当たり面積最大値テキスト">
          <a:extLst>
            <a:ext uri="{FF2B5EF4-FFF2-40B4-BE49-F238E27FC236}">
              <a16:creationId xmlns:a16="http://schemas.microsoft.com/office/drawing/2014/main" id="{F2964C4F-52DA-4FB9-B75B-736B85BF9820}"/>
            </a:ext>
          </a:extLst>
        </xdr:cNvPr>
        <xdr:cNvSpPr txBox="1"/>
      </xdr:nvSpPr>
      <xdr:spPr>
        <a:xfrm>
          <a:off x="9477375" y="1240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13" name="直線コネクタ 312">
          <a:extLst>
            <a:ext uri="{FF2B5EF4-FFF2-40B4-BE49-F238E27FC236}">
              <a16:creationId xmlns:a16="http://schemas.microsoft.com/office/drawing/2014/main" id="{3B760B3F-5473-4B18-8A1A-8D51649F5A29}"/>
            </a:ext>
          </a:extLst>
        </xdr:cNvPr>
        <xdr:cNvCxnSpPr/>
      </xdr:nvCxnSpPr>
      <xdr:spPr>
        <a:xfrm>
          <a:off x="9363075" y="126188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10177</xdr:rowOff>
    </xdr:from>
    <xdr:ext cx="469744" cy="259045"/>
    <xdr:sp macro="" textlink="">
      <xdr:nvSpPr>
        <xdr:cNvPr id="314" name="【県民会館】&#10;一人当たり面積平均値テキスト">
          <a:extLst>
            <a:ext uri="{FF2B5EF4-FFF2-40B4-BE49-F238E27FC236}">
              <a16:creationId xmlns:a16="http://schemas.microsoft.com/office/drawing/2014/main" id="{999CAFB6-FD62-4957-8D68-997A21966E7C}"/>
            </a:ext>
          </a:extLst>
        </xdr:cNvPr>
        <xdr:cNvSpPr txBox="1"/>
      </xdr:nvSpPr>
      <xdr:spPr>
        <a:xfrm>
          <a:off x="9477375" y="13132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15" name="フローチャート: 判断 314">
          <a:extLst>
            <a:ext uri="{FF2B5EF4-FFF2-40B4-BE49-F238E27FC236}">
              <a16:creationId xmlns:a16="http://schemas.microsoft.com/office/drawing/2014/main" id="{E054A714-6EEC-46FB-B298-051E875C55A3}"/>
            </a:ext>
          </a:extLst>
        </xdr:cNvPr>
        <xdr:cNvSpPr/>
      </xdr:nvSpPr>
      <xdr:spPr>
        <a:xfrm>
          <a:off x="9401175" y="132873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316" name="フローチャート: 判断 315">
          <a:extLst>
            <a:ext uri="{FF2B5EF4-FFF2-40B4-BE49-F238E27FC236}">
              <a16:creationId xmlns:a16="http://schemas.microsoft.com/office/drawing/2014/main" id="{5FDDCF67-EAAA-4268-9B26-240B41CB9ACB}"/>
            </a:ext>
          </a:extLst>
        </xdr:cNvPr>
        <xdr:cNvSpPr/>
      </xdr:nvSpPr>
      <xdr:spPr>
        <a:xfrm>
          <a:off x="8639175" y="133368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17" name="フローチャート: 判断 316">
          <a:extLst>
            <a:ext uri="{FF2B5EF4-FFF2-40B4-BE49-F238E27FC236}">
              <a16:creationId xmlns:a16="http://schemas.microsoft.com/office/drawing/2014/main" id="{5F26E7D1-2057-4EE3-8B3E-4A4E72A17303}"/>
            </a:ext>
          </a:extLst>
        </xdr:cNvPr>
        <xdr:cNvSpPr/>
      </xdr:nvSpPr>
      <xdr:spPr>
        <a:xfrm>
          <a:off x="7839075" y="1340847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19957</xdr:rowOff>
    </xdr:from>
    <xdr:to>
      <xdr:col>41</xdr:col>
      <xdr:colOff>101600</xdr:colOff>
      <xdr:row>82</xdr:row>
      <xdr:rowOff>121557</xdr:rowOff>
    </xdr:to>
    <xdr:sp macro="" textlink="">
      <xdr:nvSpPr>
        <xdr:cNvPr id="318" name="フローチャート: 判断 317">
          <a:extLst>
            <a:ext uri="{FF2B5EF4-FFF2-40B4-BE49-F238E27FC236}">
              <a16:creationId xmlns:a16="http://schemas.microsoft.com/office/drawing/2014/main" id="{664A3D07-9976-4E54-A99B-055731AF9175}"/>
            </a:ext>
          </a:extLst>
        </xdr:cNvPr>
        <xdr:cNvSpPr/>
      </xdr:nvSpPr>
      <xdr:spPr>
        <a:xfrm>
          <a:off x="7029450" y="1330733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6B01CB46-33FD-485A-9AE2-FF18584C59BC}"/>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23223E08-471E-4CAE-9303-5C37B9E21D2C}"/>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C4B41636-8899-4C1E-90A4-5C6E1D867A3C}"/>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9A35154D-D7F2-4BE8-BFAB-F48E23A1A359}"/>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F30B705-90A6-4F2B-BF29-D739B4DF3A0F}"/>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60779</xdr:rowOff>
    </xdr:from>
    <xdr:to>
      <xdr:col>55</xdr:col>
      <xdr:colOff>50800</xdr:colOff>
      <xdr:row>85</xdr:row>
      <xdr:rowOff>162379</xdr:rowOff>
    </xdr:to>
    <xdr:sp macro="" textlink="">
      <xdr:nvSpPr>
        <xdr:cNvPr id="324" name="楕円 323">
          <a:extLst>
            <a:ext uri="{FF2B5EF4-FFF2-40B4-BE49-F238E27FC236}">
              <a16:creationId xmlns:a16="http://schemas.microsoft.com/office/drawing/2014/main" id="{BAFA43A5-F5F8-460F-A7F9-A701598C44E5}"/>
            </a:ext>
          </a:extLst>
        </xdr:cNvPr>
        <xdr:cNvSpPr/>
      </xdr:nvSpPr>
      <xdr:spPr>
        <a:xfrm>
          <a:off x="9401175" y="1383710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147156</xdr:rowOff>
    </xdr:from>
    <xdr:ext cx="469744" cy="259045"/>
    <xdr:sp macro="" textlink="">
      <xdr:nvSpPr>
        <xdr:cNvPr id="325" name="【県民会館】&#10;一人当たり面積該当値テキスト">
          <a:extLst>
            <a:ext uri="{FF2B5EF4-FFF2-40B4-BE49-F238E27FC236}">
              <a16:creationId xmlns:a16="http://schemas.microsoft.com/office/drawing/2014/main" id="{CCC0EDAA-614D-4514-B7BC-4D67B9DD7460}"/>
            </a:ext>
          </a:extLst>
        </xdr:cNvPr>
        <xdr:cNvSpPr txBox="1"/>
      </xdr:nvSpPr>
      <xdr:spPr>
        <a:xfrm>
          <a:off x="9477375" y="1375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109764</xdr:rowOff>
    </xdr:from>
    <xdr:to>
      <xdr:col>50</xdr:col>
      <xdr:colOff>165100</xdr:colOff>
      <xdr:row>84</xdr:row>
      <xdr:rowOff>39914</xdr:rowOff>
    </xdr:to>
    <xdr:sp macro="" textlink="">
      <xdr:nvSpPr>
        <xdr:cNvPr id="326" name="楕円 325">
          <a:extLst>
            <a:ext uri="{FF2B5EF4-FFF2-40B4-BE49-F238E27FC236}">
              <a16:creationId xmlns:a16="http://schemas.microsoft.com/office/drawing/2014/main" id="{317365AF-2E83-4E82-B3AF-3E1225D63196}"/>
            </a:ext>
          </a:extLst>
        </xdr:cNvPr>
        <xdr:cNvSpPr/>
      </xdr:nvSpPr>
      <xdr:spPr>
        <a:xfrm>
          <a:off x="8639175" y="135558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160564</xdr:rowOff>
    </xdr:from>
    <xdr:to>
      <xdr:col>55</xdr:col>
      <xdr:colOff>0</xdr:colOff>
      <xdr:row>85</xdr:row>
      <xdr:rowOff>111579</xdr:rowOff>
    </xdr:to>
    <xdr:cxnSp macro="">
      <xdr:nvCxnSpPr>
        <xdr:cNvPr id="327" name="直線コネクタ 326">
          <a:extLst>
            <a:ext uri="{FF2B5EF4-FFF2-40B4-BE49-F238E27FC236}">
              <a16:creationId xmlns:a16="http://schemas.microsoft.com/office/drawing/2014/main" id="{DA0158CF-62C2-4A3D-A94A-78F98C271D6A}"/>
            </a:ext>
          </a:extLst>
        </xdr:cNvPr>
        <xdr:cNvCxnSpPr/>
      </xdr:nvCxnSpPr>
      <xdr:spPr>
        <a:xfrm>
          <a:off x="8686800" y="13613039"/>
          <a:ext cx="742950" cy="27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109764</xdr:rowOff>
    </xdr:from>
    <xdr:to>
      <xdr:col>46</xdr:col>
      <xdr:colOff>38100</xdr:colOff>
      <xdr:row>84</xdr:row>
      <xdr:rowOff>39914</xdr:rowOff>
    </xdr:to>
    <xdr:sp macro="" textlink="">
      <xdr:nvSpPr>
        <xdr:cNvPr id="328" name="楕円 327">
          <a:extLst>
            <a:ext uri="{FF2B5EF4-FFF2-40B4-BE49-F238E27FC236}">
              <a16:creationId xmlns:a16="http://schemas.microsoft.com/office/drawing/2014/main" id="{EFE5A28D-F247-4FAD-A8B7-C262C03B02ED}"/>
            </a:ext>
          </a:extLst>
        </xdr:cNvPr>
        <xdr:cNvSpPr/>
      </xdr:nvSpPr>
      <xdr:spPr>
        <a:xfrm>
          <a:off x="7839075" y="135558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160564</xdr:rowOff>
    </xdr:from>
    <xdr:to>
      <xdr:col>50</xdr:col>
      <xdr:colOff>114300</xdr:colOff>
      <xdr:row>83</xdr:row>
      <xdr:rowOff>160564</xdr:rowOff>
    </xdr:to>
    <xdr:cxnSp macro="">
      <xdr:nvCxnSpPr>
        <xdr:cNvPr id="329" name="直線コネクタ 328">
          <a:extLst>
            <a:ext uri="{FF2B5EF4-FFF2-40B4-BE49-F238E27FC236}">
              <a16:creationId xmlns:a16="http://schemas.microsoft.com/office/drawing/2014/main" id="{C2A0FDBE-4698-4574-8F09-13F678E69A8F}"/>
            </a:ext>
          </a:extLst>
        </xdr:cNvPr>
        <xdr:cNvCxnSpPr/>
      </xdr:nvCxnSpPr>
      <xdr:spPr>
        <a:xfrm>
          <a:off x="7886700" y="1361303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142421</xdr:rowOff>
    </xdr:from>
    <xdr:to>
      <xdr:col>41</xdr:col>
      <xdr:colOff>101600</xdr:colOff>
      <xdr:row>84</xdr:row>
      <xdr:rowOff>72571</xdr:rowOff>
    </xdr:to>
    <xdr:sp macro="" textlink="">
      <xdr:nvSpPr>
        <xdr:cNvPr id="330" name="楕円 329">
          <a:extLst>
            <a:ext uri="{FF2B5EF4-FFF2-40B4-BE49-F238E27FC236}">
              <a16:creationId xmlns:a16="http://schemas.microsoft.com/office/drawing/2014/main" id="{5ED99AAA-E94B-41CA-9A00-6AB7F1992160}"/>
            </a:ext>
          </a:extLst>
        </xdr:cNvPr>
        <xdr:cNvSpPr/>
      </xdr:nvSpPr>
      <xdr:spPr>
        <a:xfrm>
          <a:off x="7029450" y="1359489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160564</xdr:rowOff>
    </xdr:from>
    <xdr:to>
      <xdr:col>45</xdr:col>
      <xdr:colOff>177800</xdr:colOff>
      <xdr:row>84</xdr:row>
      <xdr:rowOff>21771</xdr:rowOff>
    </xdr:to>
    <xdr:cxnSp macro="">
      <xdr:nvCxnSpPr>
        <xdr:cNvPr id="331" name="直線コネクタ 330">
          <a:extLst>
            <a:ext uri="{FF2B5EF4-FFF2-40B4-BE49-F238E27FC236}">
              <a16:creationId xmlns:a16="http://schemas.microsoft.com/office/drawing/2014/main" id="{97BAC6D8-972B-4BD5-BEEA-F78225CF6D7F}"/>
            </a:ext>
          </a:extLst>
        </xdr:cNvPr>
        <xdr:cNvCxnSpPr/>
      </xdr:nvCxnSpPr>
      <xdr:spPr>
        <a:xfrm flipV="1">
          <a:off x="7077075" y="13613039"/>
          <a:ext cx="809625"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170741</xdr:rowOff>
    </xdr:from>
    <xdr:ext cx="469744" cy="259045"/>
    <xdr:sp macro="" textlink="">
      <xdr:nvSpPr>
        <xdr:cNvPr id="332" name="n_1aveValue【県民会館】&#10;一人当たり面積">
          <a:extLst>
            <a:ext uri="{FF2B5EF4-FFF2-40B4-BE49-F238E27FC236}">
              <a16:creationId xmlns:a16="http://schemas.microsoft.com/office/drawing/2014/main" id="{C075C20D-7459-4E3C-A048-301EEFA7E70A}"/>
            </a:ext>
          </a:extLst>
        </xdr:cNvPr>
        <xdr:cNvSpPr txBox="1"/>
      </xdr:nvSpPr>
      <xdr:spPr>
        <a:xfrm>
          <a:off x="8458277" y="1312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64606</xdr:rowOff>
    </xdr:from>
    <xdr:ext cx="469744" cy="259045"/>
    <xdr:sp macro="" textlink="">
      <xdr:nvSpPr>
        <xdr:cNvPr id="333" name="n_2aveValue【県民会館】&#10;一人当たり面積">
          <a:extLst>
            <a:ext uri="{FF2B5EF4-FFF2-40B4-BE49-F238E27FC236}">
              <a16:creationId xmlns:a16="http://schemas.microsoft.com/office/drawing/2014/main" id="{14200601-9F46-48B5-9FA3-DCB41DB4DA1C}"/>
            </a:ext>
          </a:extLst>
        </xdr:cNvPr>
        <xdr:cNvSpPr txBox="1"/>
      </xdr:nvSpPr>
      <xdr:spPr>
        <a:xfrm>
          <a:off x="7677227" y="1319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138084</xdr:rowOff>
    </xdr:from>
    <xdr:ext cx="469744" cy="259045"/>
    <xdr:sp macro="" textlink="">
      <xdr:nvSpPr>
        <xdr:cNvPr id="334" name="n_3aveValue【県民会館】&#10;一人当たり面積">
          <a:extLst>
            <a:ext uri="{FF2B5EF4-FFF2-40B4-BE49-F238E27FC236}">
              <a16:creationId xmlns:a16="http://schemas.microsoft.com/office/drawing/2014/main" id="{5396CF91-EB75-4C3A-B575-6EF013986789}"/>
            </a:ext>
          </a:extLst>
        </xdr:cNvPr>
        <xdr:cNvSpPr txBox="1"/>
      </xdr:nvSpPr>
      <xdr:spPr>
        <a:xfrm>
          <a:off x="6867602"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31041</xdr:rowOff>
    </xdr:from>
    <xdr:ext cx="469744" cy="259045"/>
    <xdr:sp macro="" textlink="">
      <xdr:nvSpPr>
        <xdr:cNvPr id="335" name="n_1mainValue【県民会館】&#10;一人当たり面積">
          <a:extLst>
            <a:ext uri="{FF2B5EF4-FFF2-40B4-BE49-F238E27FC236}">
              <a16:creationId xmlns:a16="http://schemas.microsoft.com/office/drawing/2014/main" id="{9F77DE71-4F47-45EB-BA66-68AE6C389AE1}"/>
            </a:ext>
          </a:extLst>
        </xdr:cNvPr>
        <xdr:cNvSpPr txBox="1"/>
      </xdr:nvSpPr>
      <xdr:spPr>
        <a:xfrm>
          <a:off x="8458277" y="1363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31041</xdr:rowOff>
    </xdr:from>
    <xdr:ext cx="469744" cy="259045"/>
    <xdr:sp macro="" textlink="">
      <xdr:nvSpPr>
        <xdr:cNvPr id="336" name="n_2mainValue【県民会館】&#10;一人当たり面積">
          <a:extLst>
            <a:ext uri="{FF2B5EF4-FFF2-40B4-BE49-F238E27FC236}">
              <a16:creationId xmlns:a16="http://schemas.microsoft.com/office/drawing/2014/main" id="{8FA5F06E-DD43-46C1-B9B0-CFC6FC4F1804}"/>
            </a:ext>
          </a:extLst>
        </xdr:cNvPr>
        <xdr:cNvSpPr txBox="1"/>
      </xdr:nvSpPr>
      <xdr:spPr>
        <a:xfrm>
          <a:off x="7677227" y="1363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63698</xdr:rowOff>
    </xdr:from>
    <xdr:ext cx="469744" cy="259045"/>
    <xdr:sp macro="" textlink="">
      <xdr:nvSpPr>
        <xdr:cNvPr id="337" name="n_3mainValue【県民会館】&#10;一人当たり面積">
          <a:extLst>
            <a:ext uri="{FF2B5EF4-FFF2-40B4-BE49-F238E27FC236}">
              <a16:creationId xmlns:a16="http://schemas.microsoft.com/office/drawing/2014/main" id="{22BDB697-EC60-43C0-8734-DF6F50006FA5}"/>
            </a:ext>
          </a:extLst>
        </xdr:cNvPr>
        <xdr:cNvSpPr txBox="1"/>
      </xdr:nvSpPr>
      <xdr:spPr>
        <a:xfrm>
          <a:off x="6867602" y="1367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8" name="正方形/長方形 337">
          <a:extLst>
            <a:ext uri="{FF2B5EF4-FFF2-40B4-BE49-F238E27FC236}">
              <a16:creationId xmlns:a16="http://schemas.microsoft.com/office/drawing/2014/main" id="{41D928DE-CE2B-4D7C-8121-6D3C17F15CDE}"/>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39" name="正方形/長方形 338">
          <a:extLst>
            <a:ext uri="{FF2B5EF4-FFF2-40B4-BE49-F238E27FC236}">
              <a16:creationId xmlns:a16="http://schemas.microsoft.com/office/drawing/2014/main" id="{534F0CC0-0297-4BDC-935A-14EA618F4B0C}"/>
            </a:ext>
          </a:extLst>
        </xdr:cNvPr>
        <xdr:cNvSpPr/>
      </xdr:nvSpPr>
      <xdr:spPr>
        <a:xfrm>
          <a:off x="1152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40" name="正方形/長方形 339">
          <a:extLst>
            <a:ext uri="{FF2B5EF4-FFF2-40B4-BE49-F238E27FC236}">
              <a16:creationId xmlns:a16="http://schemas.microsoft.com/office/drawing/2014/main" id="{2C8815EE-5759-4D75-A692-94F4D68DFB15}"/>
            </a:ext>
          </a:extLst>
        </xdr:cNvPr>
        <xdr:cNvSpPr/>
      </xdr:nvSpPr>
      <xdr:spPr>
        <a:xfrm>
          <a:off x="1152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41" name="正方形/長方形 340">
          <a:extLst>
            <a:ext uri="{FF2B5EF4-FFF2-40B4-BE49-F238E27FC236}">
              <a16:creationId xmlns:a16="http://schemas.microsoft.com/office/drawing/2014/main" id="{1BF0B1C7-E365-43EF-981E-7124735CB6EB}"/>
            </a:ext>
          </a:extLst>
        </xdr:cNvPr>
        <xdr:cNvSpPr/>
      </xdr:nvSpPr>
      <xdr:spPr>
        <a:xfrm>
          <a:off x="2638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42" name="正方形/長方形 341">
          <a:extLst>
            <a:ext uri="{FF2B5EF4-FFF2-40B4-BE49-F238E27FC236}">
              <a16:creationId xmlns:a16="http://schemas.microsoft.com/office/drawing/2014/main" id="{8B6EADDB-282B-4AC6-803D-307280909EB9}"/>
            </a:ext>
          </a:extLst>
        </xdr:cNvPr>
        <xdr:cNvSpPr/>
      </xdr:nvSpPr>
      <xdr:spPr>
        <a:xfrm>
          <a:off x="2638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正方形/長方形 342">
          <a:extLst>
            <a:ext uri="{FF2B5EF4-FFF2-40B4-BE49-F238E27FC236}">
              <a16:creationId xmlns:a16="http://schemas.microsoft.com/office/drawing/2014/main" id="{B5068652-74DE-4BCC-85E6-A55281B22C55}"/>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4" name="テキスト ボックス 343">
          <a:extLst>
            <a:ext uri="{FF2B5EF4-FFF2-40B4-BE49-F238E27FC236}">
              <a16:creationId xmlns:a16="http://schemas.microsoft.com/office/drawing/2014/main" id="{2585FA64-5193-4713-B2E1-920F4AFE79DB}"/>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5" name="直線コネクタ 344">
          <a:extLst>
            <a:ext uri="{FF2B5EF4-FFF2-40B4-BE49-F238E27FC236}">
              <a16:creationId xmlns:a16="http://schemas.microsoft.com/office/drawing/2014/main" id="{DA5385E9-AD8B-4A6A-BE30-81DBDA73295B}"/>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6" name="テキスト ボックス 345">
          <a:extLst>
            <a:ext uri="{FF2B5EF4-FFF2-40B4-BE49-F238E27FC236}">
              <a16:creationId xmlns:a16="http://schemas.microsoft.com/office/drawing/2014/main" id="{E0580AA6-76CD-42C8-9430-362FCBCDBF21}"/>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47" name="直線コネクタ 346">
          <a:extLst>
            <a:ext uri="{FF2B5EF4-FFF2-40B4-BE49-F238E27FC236}">
              <a16:creationId xmlns:a16="http://schemas.microsoft.com/office/drawing/2014/main" id="{FAB6CCE9-B4F5-4BA4-930D-DDDD40D95534}"/>
            </a:ext>
          </a:extLst>
        </xdr:cNvPr>
        <xdr:cNvCxnSpPr/>
      </xdr:nvCxnSpPr>
      <xdr:spPr>
        <a:xfrm>
          <a:off x="685800" y="1773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48" name="テキスト ボックス 347">
          <a:extLst>
            <a:ext uri="{FF2B5EF4-FFF2-40B4-BE49-F238E27FC236}">
              <a16:creationId xmlns:a16="http://schemas.microsoft.com/office/drawing/2014/main" id="{32072586-32D6-48A9-96F9-E2AA16A604A3}"/>
            </a:ext>
          </a:extLst>
        </xdr:cNvPr>
        <xdr:cNvSpPr txBox="1"/>
      </xdr:nvSpPr>
      <xdr:spPr>
        <a:xfrm>
          <a:off x="339891" y="17590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49" name="直線コネクタ 348">
          <a:extLst>
            <a:ext uri="{FF2B5EF4-FFF2-40B4-BE49-F238E27FC236}">
              <a16:creationId xmlns:a16="http://schemas.microsoft.com/office/drawing/2014/main" id="{41434C3E-1B5C-46E1-A084-F31717CBBDE6}"/>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0" name="テキスト ボックス 349">
          <a:extLst>
            <a:ext uri="{FF2B5EF4-FFF2-40B4-BE49-F238E27FC236}">
              <a16:creationId xmlns:a16="http://schemas.microsoft.com/office/drawing/2014/main" id="{C818FC93-6966-47FE-B264-BD3CE4D9F680}"/>
            </a:ext>
          </a:extLst>
        </xdr:cNvPr>
        <xdr:cNvSpPr txBox="1"/>
      </xdr:nvSpPr>
      <xdr:spPr>
        <a:xfrm>
          <a:off x="339891" y="17132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1" name="直線コネクタ 350">
          <a:extLst>
            <a:ext uri="{FF2B5EF4-FFF2-40B4-BE49-F238E27FC236}">
              <a16:creationId xmlns:a16="http://schemas.microsoft.com/office/drawing/2014/main" id="{710C92DB-FBCC-470B-B5C6-429D7867B0C3}"/>
            </a:ext>
          </a:extLst>
        </xdr:cNvPr>
        <xdr:cNvCxnSpPr/>
      </xdr:nvCxnSpPr>
      <xdr:spPr>
        <a:xfrm>
          <a:off x="685800" y="1682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52" name="テキスト ボックス 351">
          <a:extLst>
            <a:ext uri="{FF2B5EF4-FFF2-40B4-BE49-F238E27FC236}">
              <a16:creationId xmlns:a16="http://schemas.microsoft.com/office/drawing/2014/main" id="{599A4AF3-AABB-4C82-8E2F-257783E3C846}"/>
            </a:ext>
          </a:extLst>
        </xdr:cNvPr>
        <xdr:cNvSpPr txBox="1"/>
      </xdr:nvSpPr>
      <xdr:spPr>
        <a:xfrm>
          <a:off x="339891" y="16675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53" name="直線コネクタ 352">
          <a:extLst>
            <a:ext uri="{FF2B5EF4-FFF2-40B4-BE49-F238E27FC236}">
              <a16:creationId xmlns:a16="http://schemas.microsoft.com/office/drawing/2014/main" id="{B594ACBF-2A0C-4DFD-B02B-96593D57943B}"/>
            </a:ext>
          </a:extLst>
        </xdr:cNvPr>
        <xdr:cNvCxnSpPr/>
      </xdr:nvCxnSpPr>
      <xdr:spPr>
        <a:xfrm>
          <a:off x="685800" y="1636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54" name="テキスト ボックス 353">
          <a:extLst>
            <a:ext uri="{FF2B5EF4-FFF2-40B4-BE49-F238E27FC236}">
              <a16:creationId xmlns:a16="http://schemas.microsoft.com/office/drawing/2014/main" id="{FF18D365-DBFC-4D1B-8094-E7F95583F123}"/>
            </a:ext>
          </a:extLst>
        </xdr:cNvPr>
        <xdr:cNvSpPr txBox="1"/>
      </xdr:nvSpPr>
      <xdr:spPr>
        <a:xfrm>
          <a:off x="339891" y="16218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a:extLst>
            <a:ext uri="{FF2B5EF4-FFF2-40B4-BE49-F238E27FC236}">
              <a16:creationId xmlns:a16="http://schemas.microsoft.com/office/drawing/2014/main" id="{8721AE49-CC63-4F69-96C2-42B279B7C46F}"/>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56" name="テキスト ボックス 355">
          <a:extLst>
            <a:ext uri="{FF2B5EF4-FFF2-40B4-BE49-F238E27FC236}">
              <a16:creationId xmlns:a16="http://schemas.microsoft.com/office/drawing/2014/main" id="{9E27ECE5-8964-4312-BB8D-DBBBFABA8682}"/>
            </a:ext>
          </a:extLst>
        </xdr:cNvPr>
        <xdr:cNvSpPr txBox="1"/>
      </xdr:nvSpPr>
      <xdr:spPr>
        <a:xfrm>
          <a:off x="3881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保健所】&#10;有形固定資産減価償却率グラフ枠">
          <a:extLst>
            <a:ext uri="{FF2B5EF4-FFF2-40B4-BE49-F238E27FC236}">
              <a16:creationId xmlns:a16="http://schemas.microsoft.com/office/drawing/2014/main" id="{65E7AE00-0806-4481-9132-D4FA7E442229}"/>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124206</xdr:rowOff>
    </xdr:from>
    <xdr:to>
      <xdr:col>24</xdr:col>
      <xdr:colOff>62865</xdr:colOff>
      <xdr:row>109</xdr:row>
      <xdr:rowOff>5335</xdr:rowOff>
    </xdr:to>
    <xdr:cxnSp macro="">
      <xdr:nvCxnSpPr>
        <xdr:cNvPr id="358" name="直線コネクタ 357">
          <a:extLst>
            <a:ext uri="{FF2B5EF4-FFF2-40B4-BE49-F238E27FC236}">
              <a16:creationId xmlns:a16="http://schemas.microsoft.com/office/drawing/2014/main" id="{5EDB75A5-BA25-47FC-9BD0-EE126C117A5D}"/>
            </a:ext>
          </a:extLst>
        </xdr:cNvPr>
        <xdr:cNvCxnSpPr/>
      </xdr:nvCxnSpPr>
      <xdr:spPr>
        <a:xfrm flipV="1">
          <a:off x="4179570" y="16237331"/>
          <a:ext cx="1270" cy="1601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9162</xdr:rowOff>
    </xdr:from>
    <xdr:ext cx="405111" cy="259045"/>
    <xdr:sp macro="" textlink="">
      <xdr:nvSpPr>
        <xdr:cNvPr id="359" name="【保健所】&#10;有形固定資産減価償却率最小値テキスト">
          <a:extLst>
            <a:ext uri="{FF2B5EF4-FFF2-40B4-BE49-F238E27FC236}">
              <a16:creationId xmlns:a16="http://schemas.microsoft.com/office/drawing/2014/main" id="{AD059C5E-6310-4E65-B54F-3F43B14EC8A0}"/>
            </a:ext>
          </a:extLst>
        </xdr:cNvPr>
        <xdr:cNvSpPr txBox="1"/>
      </xdr:nvSpPr>
      <xdr:spPr>
        <a:xfrm>
          <a:off x="4229100" y="1784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5335</xdr:rowOff>
    </xdr:from>
    <xdr:to>
      <xdr:col>24</xdr:col>
      <xdr:colOff>152400</xdr:colOff>
      <xdr:row>109</xdr:row>
      <xdr:rowOff>5335</xdr:rowOff>
    </xdr:to>
    <xdr:cxnSp macro="">
      <xdr:nvCxnSpPr>
        <xdr:cNvPr id="360" name="直線コネクタ 359">
          <a:extLst>
            <a:ext uri="{FF2B5EF4-FFF2-40B4-BE49-F238E27FC236}">
              <a16:creationId xmlns:a16="http://schemas.microsoft.com/office/drawing/2014/main" id="{91F8E281-3F6D-411A-934D-089643C35996}"/>
            </a:ext>
          </a:extLst>
        </xdr:cNvPr>
        <xdr:cNvCxnSpPr/>
      </xdr:nvCxnSpPr>
      <xdr:spPr>
        <a:xfrm>
          <a:off x="4105275" y="178393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70883</xdr:rowOff>
    </xdr:from>
    <xdr:ext cx="405111" cy="259045"/>
    <xdr:sp macro="" textlink="">
      <xdr:nvSpPr>
        <xdr:cNvPr id="361" name="【保健所】&#10;有形固定資産減価償却率最大値テキスト">
          <a:extLst>
            <a:ext uri="{FF2B5EF4-FFF2-40B4-BE49-F238E27FC236}">
              <a16:creationId xmlns:a16="http://schemas.microsoft.com/office/drawing/2014/main" id="{58B06252-DC3F-4C75-B3BD-D58F065C2518}"/>
            </a:ext>
          </a:extLst>
        </xdr:cNvPr>
        <xdr:cNvSpPr txBox="1"/>
      </xdr:nvSpPr>
      <xdr:spPr>
        <a:xfrm>
          <a:off x="4229100" y="16012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124206</xdr:rowOff>
    </xdr:from>
    <xdr:to>
      <xdr:col>24</xdr:col>
      <xdr:colOff>152400</xdr:colOff>
      <xdr:row>99</xdr:row>
      <xdr:rowOff>124206</xdr:rowOff>
    </xdr:to>
    <xdr:cxnSp macro="">
      <xdr:nvCxnSpPr>
        <xdr:cNvPr id="362" name="直線コネクタ 361">
          <a:extLst>
            <a:ext uri="{FF2B5EF4-FFF2-40B4-BE49-F238E27FC236}">
              <a16:creationId xmlns:a16="http://schemas.microsoft.com/office/drawing/2014/main" id="{AA2B02EB-7827-4888-B96D-C78F72947056}"/>
            </a:ext>
          </a:extLst>
        </xdr:cNvPr>
        <xdr:cNvCxnSpPr/>
      </xdr:nvCxnSpPr>
      <xdr:spPr>
        <a:xfrm>
          <a:off x="4105275" y="162373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167149</xdr:rowOff>
    </xdr:from>
    <xdr:ext cx="405111" cy="259045"/>
    <xdr:sp macro="" textlink="">
      <xdr:nvSpPr>
        <xdr:cNvPr id="363" name="【保健所】&#10;有形固定資産減価償却率平均値テキスト">
          <a:extLst>
            <a:ext uri="{FF2B5EF4-FFF2-40B4-BE49-F238E27FC236}">
              <a16:creationId xmlns:a16="http://schemas.microsoft.com/office/drawing/2014/main" id="{FB1E9D84-25FE-473B-AF29-D746B6EE27F7}"/>
            </a:ext>
          </a:extLst>
        </xdr:cNvPr>
        <xdr:cNvSpPr txBox="1"/>
      </xdr:nvSpPr>
      <xdr:spPr>
        <a:xfrm>
          <a:off x="4229100" y="169660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144272</xdr:rowOff>
    </xdr:from>
    <xdr:to>
      <xdr:col>24</xdr:col>
      <xdr:colOff>114300</xdr:colOff>
      <xdr:row>105</xdr:row>
      <xdr:rowOff>74422</xdr:rowOff>
    </xdr:to>
    <xdr:sp macro="" textlink="">
      <xdr:nvSpPr>
        <xdr:cNvPr id="364" name="フローチャート: 判断 363">
          <a:extLst>
            <a:ext uri="{FF2B5EF4-FFF2-40B4-BE49-F238E27FC236}">
              <a16:creationId xmlns:a16="http://schemas.microsoft.com/office/drawing/2014/main" id="{4B1CB88F-A23A-4272-848C-463CC469EB5E}"/>
            </a:ext>
          </a:extLst>
        </xdr:cNvPr>
        <xdr:cNvSpPr/>
      </xdr:nvSpPr>
      <xdr:spPr>
        <a:xfrm>
          <a:off x="4124325" y="1711464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107696</xdr:rowOff>
    </xdr:from>
    <xdr:to>
      <xdr:col>20</xdr:col>
      <xdr:colOff>38100</xdr:colOff>
      <xdr:row>105</xdr:row>
      <xdr:rowOff>37846</xdr:rowOff>
    </xdr:to>
    <xdr:sp macro="" textlink="">
      <xdr:nvSpPr>
        <xdr:cNvPr id="365" name="フローチャート: 判断 364">
          <a:extLst>
            <a:ext uri="{FF2B5EF4-FFF2-40B4-BE49-F238E27FC236}">
              <a16:creationId xmlns:a16="http://schemas.microsoft.com/office/drawing/2014/main" id="{DEA8795E-A821-4E5D-BD3C-2C41E5FD6F3A}"/>
            </a:ext>
          </a:extLst>
        </xdr:cNvPr>
        <xdr:cNvSpPr/>
      </xdr:nvSpPr>
      <xdr:spPr>
        <a:xfrm>
          <a:off x="3381375" y="1707807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114554</xdr:rowOff>
    </xdr:from>
    <xdr:to>
      <xdr:col>15</xdr:col>
      <xdr:colOff>101600</xdr:colOff>
      <xdr:row>105</xdr:row>
      <xdr:rowOff>44704</xdr:rowOff>
    </xdr:to>
    <xdr:sp macro="" textlink="">
      <xdr:nvSpPr>
        <xdr:cNvPr id="366" name="フローチャート: 判断 365">
          <a:extLst>
            <a:ext uri="{FF2B5EF4-FFF2-40B4-BE49-F238E27FC236}">
              <a16:creationId xmlns:a16="http://schemas.microsoft.com/office/drawing/2014/main" id="{E983A7CA-7606-4176-9C0F-F8AE9762D1EA}"/>
            </a:ext>
          </a:extLst>
        </xdr:cNvPr>
        <xdr:cNvSpPr/>
      </xdr:nvSpPr>
      <xdr:spPr>
        <a:xfrm>
          <a:off x="2571750" y="1708810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2539</xdr:rowOff>
    </xdr:from>
    <xdr:to>
      <xdr:col>10</xdr:col>
      <xdr:colOff>165100</xdr:colOff>
      <xdr:row>105</xdr:row>
      <xdr:rowOff>104139</xdr:rowOff>
    </xdr:to>
    <xdr:sp macro="" textlink="">
      <xdr:nvSpPr>
        <xdr:cNvPr id="367" name="フローチャート: 判断 366">
          <a:extLst>
            <a:ext uri="{FF2B5EF4-FFF2-40B4-BE49-F238E27FC236}">
              <a16:creationId xmlns:a16="http://schemas.microsoft.com/office/drawing/2014/main" id="{D60A770A-402A-4041-A63A-C40F8A8CCE8A}"/>
            </a:ext>
          </a:extLst>
        </xdr:cNvPr>
        <xdr:cNvSpPr/>
      </xdr:nvSpPr>
      <xdr:spPr>
        <a:xfrm>
          <a:off x="1781175" y="171475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BC5B727C-70E7-46B5-8280-B49572D413F2}"/>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6A0822BD-8B17-4AD1-8CDB-317D8C310271}"/>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F191AA69-5A83-4907-8E4A-6073F96E2933}"/>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2D29DC3C-D6B6-41CC-8F1B-A63E74320E04}"/>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D9A56A54-85C7-4630-86CF-DE209625083D}"/>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162561</xdr:rowOff>
    </xdr:from>
    <xdr:to>
      <xdr:col>24</xdr:col>
      <xdr:colOff>114300</xdr:colOff>
      <xdr:row>106</xdr:row>
      <xdr:rowOff>92711</xdr:rowOff>
    </xdr:to>
    <xdr:sp macro="" textlink="">
      <xdr:nvSpPr>
        <xdr:cNvPr id="373" name="楕円 372">
          <a:extLst>
            <a:ext uri="{FF2B5EF4-FFF2-40B4-BE49-F238E27FC236}">
              <a16:creationId xmlns:a16="http://schemas.microsoft.com/office/drawing/2014/main" id="{B98A1D6E-DBA1-4C1A-94CE-914E077D0C54}"/>
            </a:ext>
          </a:extLst>
        </xdr:cNvPr>
        <xdr:cNvSpPr/>
      </xdr:nvSpPr>
      <xdr:spPr>
        <a:xfrm>
          <a:off x="4124325" y="173043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140988</xdr:rowOff>
    </xdr:from>
    <xdr:ext cx="405111" cy="259045"/>
    <xdr:sp macro="" textlink="">
      <xdr:nvSpPr>
        <xdr:cNvPr id="374" name="【保健所】&#10;有形固定資産減価償却率該当値テキスト">
          <a:extLst>
            <a:ext uri="{FF2B5EF4-FFF2-40B4-BE49-F238E27FC236}">
              <a16:creationId xmlns:a16="http://schemas.microsoft.com/office/drawing/2014/main" id="{FFD9FC6B-FE39-4341-83AB-793A14ECAC4B}"/>
            </a:ext>
          </a:extLst>
        </xdr:cNvPr>
        <xdr:cNvSpPr txBox="1"/>
      </xdr:nvSpPr>
      <xdr:spPr>
        <a:xfrm>
          <a:off x="4229100" y="17289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123698</xdr:rowOff>
    </xdr:from>
    <xdr:to>
      <xdr:col>20</xdr:col>
      <xdr:colOff>38100</xdr:colOff>
      <xdr:row>106</xdr:row>
      <xdr:rowOff>53848</xdr:rowOff>
    </xdr:to>
    <xdr:sp macro="" textlink="">
      <xdr:nvSpPr>
        <xdr:cNvPr id="375" name="楕円 374">
          <a:extLst>
            <a:ext uri="{FF2B5EF4-FFF2-40B4-BE49-F238E27FC236}">
              <a16:creationId xmlns:a16="http://schemas.microsoft.com/office/drawing/2014/main" id="{D778B91E-BFA1-4AA3-864D-5B69C1309440}"/>
            </a:ext>
          </a:extLst>
        </xdr:cNvPr>
        <xdr:cNvSpPr/>
      </xdr:nvSpPr>
      <xdr:spPr>
        <a:xfrm>
          <a:off x="3381375" y="1727187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3048</xdr:rowOff>
    </xdr:from>
    <xdr:to>
      <xdr:col>24</xdr:col>
      <xdr:colOff>63500</xdr:colOff>
      <xdr:row>106</xdr:row>
      <xdr:rowOff>41911</xdr:rowOff>
    </xdr:to>
    <xdr:cxnSp macro="">
      <xdr:nvCxnSpPr>
        <xdr:cNvPr id="376" name="直線コネクタ 375">
          <a:extLst>
            <a:ext uri="{FF2B5EF4-FFF2-40B4-BE49-F238E27FC236}">
              <a16:creationId xmlns:a16="http://schemas.microsoft.com/office/drawing/2014/main" id="{EAE11F6C-7211-4185-9F5E-F2CFB9601DAB}"/>
            </a:ext>
          </a:extLst>
        </xdr:cNvPr>
        <xdr:cNvCxnSpPr/>
      </xdr:nvCxnSpPr>
      <xdr:spPr>
        <a:xfrm>
          <a:off x="3429000" y="17319498"/>
          <a:ext cx="752475" cy="4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87122</xdr:rowOff>
    </xdr:from>
    <xdr:to>
      <xdr:col>15</xdr:col>
      <xdr:colOff>101600</xdr:colOff>
      <xdr:row>106</xdr:row>
      <xdr:rowOff>17272</xdr:rowOff>
    </xdr:to>
    <xdr:sp macro="" textlink="">
      <xdr:nvSpPr>
        <xdr:cNvPr id="377" name="楕円 376">
          <a:extLst>
            <a:ext uri="{FF2B5EF4-FFF2-40B4-BE49-F238E27FC236}">
              <a16:creationId xmlns:a16="http://schemas.microsoft.com/office/drawing/2014/main" id="{EAB95BA3-761B-4E77-8E74-5C54A00B0DAE}"/>
            </a:ext>
          </a:extLst>
        </xdr:cNvPr>
        <xdr:cNvSpPr/>
      </xdr:nvSpPr>
      <xdr:spPr>
        <a:xfrm>
          <a:off x="2571750" y="1722894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137922</xdr:rowOff>
    </xdr:from>
    <xdr:to>
      <xdr:col>19</xdr:col>
      <xdr:colOff>177800</xdr:colOff>
      <xdr:row>106</xdr:row>
      <xdr:rowOff>3048</xdr:rowOff>
    </xdr:to>
    <xdr:cxnSp macro="">
      <xdr:nvCxnSpPr>
        <xdr:cNvPr id="378" name="直線コネクタ 377">
          <a:extLst>
            <a:ext uri="{FF2B5EF4-FFF2-40B4-BE49-F238E27FC236}">
              <a16:creationId xmlns:a16="http://schemas.microsoft.com/office/drawing/2014/main" id="{C07B9FAB-C8B8-4D72-90B1-28BC5FED57B3}"/>
            </a:ext>
          </a:extLst>
        </xdr:cNvPr>
        <xdr:cNvCxnSpPr/>
      </xdr:nvCxnSpPr>
      <xdr:spPr>
        <a:xfrm>
          <a:off x="2619375" y="17286097"/>
          <a:ext cx="809625"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50546</xdr:rowOff>
    </xdr:from>
    <xdr:to>
      <xdr:col>10</xdr:col>
      <xdr:colOff>165100</xdr:colOff>
      <xdr:row>105</xdr:row>
      <xdr:rowOff>152146</xdr:rowOff>
    </xdr:to>
    <xdr:sp macro="" textlink="">
      <xdr:nvSpPr>
        <xdr:cNvPr id="379" name="楕円 378">
          <a:extLst>
            <a:ext uri="{FF2B5EF4-FFF2-40B4-BE49-F238E27FC236}">
              <a16:creationId xmlns:a16="http://schemas.microsoft.com/office/drawing/2014/main" id="{B8FFC3E3-571F-40C7-88BE-5C4E21080C02}"/>
            </a:ext>
          </a:extLst>
        </xdr:cNvPr>
        <xdr:cNvSpPr/>
      </xdr:nvSpPr>
      <xdr:spPr>
        <a:xfrm>
          <a:off x="1781175" y="1719237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101346</xdr:rowOff>
    </xdr:from>
    <xdr:to>
      <xdr:col>15</xdr:col>
      <xdr:colOff>50800</xdr:colOff>
      <xdr:row>105</xdr:row>
      <xdr:rowOff>137922</xdr:rowOff>
    </xdr:to>
    <xdr:cxnSp macro="">
      <xdr:nvCxnSpPr>
        <xdr:cNvPr id="380" name="直線コネクタ 379">
          <a:extLst>
            <a:ext uri="{FF2B5EF4-FFF2-40B4-BE49-F238E27FC236}">
              <a16:creationId xmlns:a16="http://schemas.microsoft.com/office/drawing/2014/main" id="{628E21AE-AE20-4EBD-8ABF-662AE622C95A}"/>
            </a:ext>
          </a:extLst>
        </xdr:cNvPr>
        <xdr:cNvCxnSpPr/>
      </xdr:nvCxnSpPr>
      <xdr:spPr>
        <a:xfrm>
          <a:off x="1828800" y="17249521"/>
          <a:ext cx="79057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54373</xdr:rowOff>
    </xdr:from>
    <xdr:ext cx="405111" cy="259045"/>
    <xdr:sp macro="" textlink="">
      <xdr:nvSpPr>
        <xdr:cNvPr id="381" name="n_1aveValue【保健所】&#10;有形固定資産減価償却率">
          <a:extLst>
            <a:ext uri="{FF2B5EF4-FFF2-40B4-BE49-F238E27FC236}">
              <a16:creationId xmlns:a16="http://schemas.microsoft.com/office/drawing/2014/main" id="{BE60CF59-4C70-4335-8336-B2D3A01880BA}"/>
            </a:ext>
          </a:extLst>
        </xdr:cNvPr>
        <xdr:cNvSpPr txBox="1"/>
      </xdr:nvSpPr>
      <xdr:spPr>
        <a:xfrm>
          <a:off x="3239144" y="1685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61231</xdr:rowOff>
    </xdr:from>
    <xdr:ext cx="405111" cy="259045"/>
    <xdr:sp macro="" textlink="">
      <xdr:nvSpPr>
        <xdr:cNvPr id="382" name="n_2aveValue【保健所】&#10;有形固定資産減価償却率">
          <a:extLst>
            <a:ext uri="{FF2B5EF4-FFF2-40B4-BE49-F238E27FC236}">
              <a16:creationId xmlns:a16="http://schemas.microsoft.com/office/drawing/2014/main" id="{DBF4E876-51BE-4025-AA72-90FAAB6FAC3D}"/>
            </a:ext>
          </a:extLst>
        </xdr:cNvPr>
        <xdr:cNvSpPr txBox="1"/>
      </xdr:nvSpPr>
      <xdr:spPr>
        <a:xfrm>
          <a:off x="2439044" y="16866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120666</xdr:rowOff>
    </xdr:from>
    <xdr:ext cx="405111" cy="259045"/>
    <xdr:sp macro="" textlink="">
      <xdr:nvSpPr>
        <xdr:cNvPr id="383" name="n_3aveValue【保健所】&#10;有形固定資産減価償却率">
          <a:extLst>
            <a:ext uri="{FF2B5EF4-FFF2-40B4-BE49-F238E27FC236}">
              <a16:creationId xmlns:a16="http://schemas.microsoft.com/office/drawing/2014/main" id="{BC4F106A-604F-4141-9611-866A2C2769F4}"/>
            </a:ext>
          </a:extLst>
        </xdr:cNvPr>
        <xdr:cNvSpPr txBox="1"/>
      </xdr:nvSpPr>
      <xdr:spPr>
        <a:xfrm>
          <a:off x="1648469" y="16925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44975</xdr:rowOff>
    </xdr:from>
    <xdr:ext cx="405111" cy="259045"/>
    <xdr:sp macro="" textlink="">
      <xdr:nvSpPr>
        <xdr:cNvPr id="384" name="n_1mainValue【保健所】&#10;有形固定資産減価償却率">
          <a:extLst>
            <a:ext uri="{FF2B5EF4-FFF2-40B4-BE49-F238E27FC236}">
              <a16:creationId xmlns:a16="http://schemas.microsoft.com/office/drawing/2014/main" id="{1569DF97-FB31-4E9D-8A06-E3611E453FE0}"/>
            </a:ext>
          </a:extLst>
        </xdr:cNvPr>
        <xdr:cNvSpPr txBox="1"/>
      </xdr:nvSpPr>
      <xdr:spPr>
        <a:xfrm>
          <a:off x="3239144" y="17364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8399</xdr:rowOff>
    </xdr:from>
    <xdr:ext cx="405111" cy="259045"/>
    <xdr:sp macro="" textlink="">
      <xdr:nvSpPr>
        <xdr:cNvPr id="385" name="n_2mainValue【保健所】&#10;有形固定資産減価償却率">
          <a:extLst>
            <a:ext uri="{FF2B5EF4-FFF2-40B4-BE49-F238E27FC236}">
              <a16:creationId xmlns:a16="http://schemas.microsoft.com/office/drawing/2014/main" id="{7F803C9E-526B-4DAA-B6BD-AFB84F30A873}"/>
            </a:ext>
          </a:extLst>
        </xdr:cNvPr>
        <xdr:cNvSpPr txBox="1"/>
      </xdr:nvSpPr>
      <xdr:spPr>
        <a:xfrm>
          <a:off x="2439044" y="17328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143273</xdr:rowOff>
    </xdr:from>
    <xdr:ext cx="405111" cy="259045"/>
    <xdr:sp macro="" textlink="">
      <xdr:nvSpPr>
        <xdr:cNvPr id="386" name="n_3mainValue【保健所】&#10;有形固定資産減価償却率">
          <a:extLst>
            <a:ext uri="{FF2B5EF4-FFF2-40B4-BE49-F238E27FC236}">
              <a16:creationId xmlns:a16="http://schemas.microsoft.com/office/drawing/2014/main" id="{20BA01A2-91DA-4C70-BDD0-A6CB3A84E1A2}"/>
            </a:ext>
          </a:extLst>
        </xdr:cNvPr>
        <xdr:cNvSpPr txBox="1"/>
      </xdr:nvSpPr>
      <xdr:spPr>
        <a:xfrm>
          <a:off x="1648469" y="1728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5F142D2E-9D5C-4026-9793-4536C93845AB}"/>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88" name="正方形/長方形 387">
          <a:extLst>
            <a:ext uri="{FF2B5EF4-FFF2-40B4-BE49-F238E27FC236}">
              <a16:creationId xmlns:a16="http://schemas.microsoft.com/office/drawing/2014/main" id="{DCDDAFA0-FD21-402F-B300-39ADB70002E4}"/>
            </a:ext>
          </a:extLst>
        </xdr:cNvPr>
        <xdr:cNvSpPr/>
      </xdr:nvSpPr>
      <xdr:spPr>
        <a:xfrm>
          <a:off x="6410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89" name="正方形/長方形 388">
          <a:extLst>
            <a:ext uri="{FF2B5EF4-FFF2-40B4-BE49-F238E27FC236}">
              <a16:creationId xmlns:a16="http://schemas.microsoft.com/office/drawing/2014/main" id="{D0C6AFC9-9A23-4C51-BB86-D16E98C4E74F}"/>
            </a:ext>
          </a:extLst>
        </xdr:cNvPr>
        <xdr:cNvSpPr/>
      </xdr:nvSpPr>
      <xdr:spPr>
        <a:xfrm>
          <a:off x="6410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90" name="正方形/長方形 389">
          <a:extLst>
            <a:ext uri="{FF2B5EF4-FFF2-40B4-BE49-F238E27FC236}">
              <a16:creationId xmlns:a16="http://schemas.microsoft.com/office/drawing/2014/main" id="{F0D0F44A-98D6-458D-A7F9-9C410A561A73}"/>
            </a:ext>
          </a:extLst>
        </xdr:cNvPr>
        <xdr:cNvSpPr/>
      </xdr:nvSpPr>
      <xdr:spPr>
        <a:xfrm>
          <a:off x="7886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91" name="正方形/長方形 390">
          <a:extLst>
            <a:ext uri="{FF2B5EF4-FFF2-40B4-BE49-F238E27FC236}">
              <a16:creationId xmlns:a16="http://schemas.microsoft.com/office/drawing/2014/main" id="{F833A3DF-B1E8-4082-9A30-4E50FB45A1D2}"/>
            </a:ext>
          </a:extLst>
        </xdr:cNvPr>
        <xdr:cNvSpPr/>
      </xdr:nvSpPr>
      <xdr:spPr>
        <a:xfrm>
          <a:off x="7886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CF415D47-256A-4270-8058-18887F3AD9A8}"/>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3" name="テキスト ボックス 392">
          <a:extLst>
            <a:ext uri="{FF2B5EF4-FFF2-40B4-BE49-F238E27FC236}">
              <a16:creationId xmlns:a16="http://schemas.microsoft.com/office/drawing/2014/main" id="{949096B3-594F-435C-9807-A1AE4D798673}"/>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4" name="直線コネクタ 393">
          <a:extLst>
            <a:ext uri="{FF2B5EF4-FFF2-40B4-BE49-F238E27FC236}">
              <a16:creationId xmlns:a16="http://schemas.microsoft.com/office/drawing/2014/main" id="{D0B85778-0081-48CA-B9E6-22A5D02CEDCB}"/>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95" name="テキスト ボックス 394">
          <a:extLst>
            <a:ext uri="{FF2B5EF4-FFF2-40B4-BE49-F238E27FC236}">
              <a16:creationId xmlns:a16="http://schemas.microsoft.com/office/drawing/2014/main" id="{D3B110D1-CB60-4CC7-BA08-DE55EE5A05F3}"/>
            </a:ext>
          </a:extLst>
        </xdr:cNvPr>
        <xdr:cNvSpPr txBox="1"/>
      </xdr:nvSpPr>
      <xdr:spPr>
        <a:xfrm>
          <a:off x="5527221"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96" name="直線コネクタ 395">
          <a:extLst>
            <a:ext uri="{FF2B5EF4-FFF2-40B4-BE49-F238E27FC236}">
              <a16:creationId xmlns:a16="http://schemas.microsoft.com/office/drawing/2014/main" id="{F7EDB96B-5913-49C7-A566-DB79A892A09B}"/>
            </a:ext>
          </a:extLst>
        </xdr:cNvPr>
        <xdr:cNvCxnSpPr/>
      </xdr:nvCxnSpPr>
      <xdr:spPr>
        <a:xfrm>
          <a:off x="5953125" y="17735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7" name="テキスト ボックス 396">
          <a:extLst>
            <a:ext uri="{FF2B5EF4-FFF2-40B4-BE49-F238E27FC236}">
              <a16:creationId xmlns:a16="http://schemas.microsoft.com/office/drawing/2014/main" id="{9C7FBB3C-202F-4875-A986-276701DC0E9E}"/>
            </a:ext>
          </a:extLst>
        </xdr:cNvPr>
        <xdr:cNvSpPr txBox="1"/>
      </xdr:nvSpPr>
      <xdr:spPr>
        <a:xfrm>
          <a:off x="5527221"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8" name="直線コネクタ 397">
          <a:extLst>
            <a:ext uri="{FF2B5EF4-FFF2-40B4-BE49-F238E27FC236}">
              <a16:creationId xmlns:a16="http://schemas.microsoft.com/office/drawing/2014/main" id="{628613EF-B32C-4DE9-8A6A-BAFBBD4F5A10}"/>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9" name="テキスト ボックス 398">
          <a:extLst>
            <a:ext uri="{FF2B5EF4-FFF2-40B4-BE49-F238E27FC236}">
              <a16:creationId xmlns:a16="http://schemas.microsoft.com/office/drawing/2014/main" id="{D9FC3BCD-803A-4968-A46F-866C86BBD004}"/>
            </a:ext>
          </a:extLst>
        </xdr:cNvPr>
        <xdr:cNvSpPr txBox="1"/>
      </xdr:nvSpPr>
      <xdr:spPr>
        <a:xfrm>
          <a:off x="5527221" y="17132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0" name="直線コネクタ 399">
          <a:extLst>
            <a:ext uri="{FF2B5EF4-FFF2-40B4-BE49-F238E27FC236}">
              <a16:creationId xmlns:a16="http://schemas.microsoft.com/office/drawing/2014/main" id="{15C2D887-BA69-4A50-BFCB-BE6DDBA9C8EE}"/>
            </a:ext>
          </a:extLst>
        </xdr:cNvPr>
        <xdr:cNvCxnSpPr/>
      </xdr:nvCxnSpPr>
      <xdr:spPr>
        <a:xfrm>
          <a:off x="5953125" y="1682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01" name="テキスト ボックス 400">
          <a:extLst>
            <a:ext uri="{FF2B5EF4-FFF2-40B4-BE49-F238E27FC236}">
              <a16:creationId xmlns:a16="http://schemas.microsoft.com/office/drawing/2014/main" id="{486B6B2F-7E03-4658-A72C-83171C24A802}"/>
            </a:ext>
          </a:extLst>
        </xdr:cNvPr>
        <xdr:cNvSpPr txBox="1"/>
      </xdr:nvSpPr>
      <xdr:spPr>
        <a:xfrm>
          <a:off x="5527221" y="1667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2" name="直線コネクタ 401">
          <a:extLst>
            <a:ext uri="{FF2B5EF4-FFF2-40B4-BE49-F238E27FC236}">
              <a16:creationId xmlns:a16="http://schemas.microsoft.com/office/drawing/2014/main" id="{C96DB6F2-A57A-43B5-AAC3-70AE5206CADF}"/>
            </a:ext>
          </a:extLst>
        </xdr:cNvPr>
        <xdr:cNvCxnSpPr/>
      </xdr:nvCxnSpPr>
      <xdr:spPr>
        <a:xfrm>
          <a:off x="5953125" y="1636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3" name="テキスト ボックス 402">
          <a:extLst>
            <a:ext uri="{FF2B5EF4-FFF2-40B4-BE49-F238E27FC236}">
              <a16:creationId xmlns:a16="http://schemas.microsoft.com/office/drawing/2014/main" id="{19711FBE-FCBE-4DB9-8664-F6CF28336722}"/>
            </a:ext>
          </a:extLst>
        </xdr:cNvPr>
        <xdr:cNvSpPr txBox="1"/>
      </xdr:nvSpPr>
      <xdr:spPr>
        <a:xfrm>
          <a:off x="5527221" y="16218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4" name="直線コネクタ 403">
          <a:extLst>
            <a:ext uri="{FF2B5EF4-FFF2-40B4-BE49-F238E27FC236}">
              <a16:creationId xmlns:a16="http://schemas.microsoft.com/office/drawing/2014/main" id="{A0F22519-BCF7-46A6-928F-0068A188EB8E}"/>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5" name="テキスト ボックス 404">
          <a:extLst>
            <a:ext uri="{FF2B5EF4-FFF2-40B4-BE49-F238E27FC236}">
              <a16:creationId xmlns:a16="http://schemas.microsoft.com/office/drawing/2014/main" id="{F857CDC6-C33C-4024-99E2-0A154FD9EFEC}"/>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6" name="【保健所】&#10;一人当たり面積グラフ枠">
          <a:extLst>
            <a:ext uri="{FF2B5EF4-FFF2-40B4-BE49-F238E27FC236}">
              <a16:creationId xmlns:a16="http://schemas.microsoft.com/office/drawing/2014/main" id="{3A8F93FB-8B2D-4F22-9B3A-B63D3640F46C}"/>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407" name="直線コネクタ 406">
          <a:extLst>
            <a:ext uri="{FF2B5EF4-FFF2-40B4-BE49-F238E27FC236}">
              <a16:creationId xmlns:a16="http://schemas.microsoft.com/office/drawing/2014/main" id="{215D2E4B-3C18-4D1F-A963-C2C454692C6C}"/>
            </a:ext>
          </a:extLst>
        </xdr:cNvPr>
        <xdr:cNvCxnSpPr/>
      </xdr:nvCxnSpPr>
      <xdr:spPr>
        <a:xfrm flipV="1">
          <a:off x="9427845" y="16363950"/>
          <a:ext cx="1270" cy="145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408" name="【保健所】&#10;一人当たり面積最小値テキスト">
          <a:extLst>
            <a:ext uri="{FF2B5EF4-FFF2-40B4-BE49-F238E27FC236}">
              <a16:creationId xmlns:a16="http://schemas.microsoft.com/office/drawing/2014/main" id="{8C31CDA5-95CB-400D-8576-15116E04839C}"/>
            </a:ext>
          </a:extLst>
        </xdr:cNvPr>
        <xdr:cNvSpPr txBox="1"/>
      </xdr:nvSpPr>
      <xdr:spPr>
        <a:xfrm>
          <a:off x="9477375" y="1783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409" name="直線コネクタ 408">
          <a:extLst>
            <a:ext uri="{FF2B5EF4-FFF2-40B4-BE49-F238E27FC236}">
              <a16:creationId xmlns:a16="http://schemas.microsoft.com/office/drawing/2014/main" id="{7EA94A24-39D8-4742-93BA-F40B2EF47C8E}"/>
            </a:ext>
          </a:extLst>
        </xdr:cNvPr>
        <xdr:cNvCxnSpPr/>
      </xdr:nvCxnSpPr>
      <xdr:spPr>
        <a:xfrm>
          <a:off x="9363075" y="1782381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410" name="【保健所】&#10;一人当たり面積最大値テキスト">
          <a:extLst>
            <a:ext uri="{FF2B5EF4-FFF2-40B4-BE49-F238E27FC236}">
              <a16:creationId xmlns:a16="http://schemas.microsoft.com/office/drawing/2014/main" id="{7BE855CF-9F61-4307-B2B4-8F359405D413}"/>
            </a:ext>
          </a:extLst>
        </xdr:cNvPr>
        <xdr:cNvSpPr txBox="1"/>
      </xdr:nvSpPr>
      <xdr:spPr>
        <a:xfrm>
          <a:off x="9477375" y="1614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411" name="直線コネクタ 410">
          <a:extLst>
            <a:ext uri="{FF2B5EF4-FFF2-40B4-BE49-F238E27FC236}">
              <a16:creationId xmlns:a16="http://schemas.microsoft.com/office/drawing/2014/main" id="{25A2B25E-63A1-4CF1-8079-030E907AF895}"/>
            </a:ext>
          </a:extLst>
        </xdr:cNvPr>
        <xdr:cNvCxnSpPr/>
      </xdr:nvCxnSpPr>
      <xdr:spPr>
        <a:xfrm>
          <a:off x="9363075" y="163639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152416</xdr:rowOff>
    </xdr:from>
    <xdr:ext cx="469744" cy="259045"/>
    <xdr:sp macro="" textlink="">
      <xdr:nvSpPr>
        <xdr:cNvPr id="412" name="【保健所】&#10;一人当たり面積平均値テキスト">
          <a:extLst>
            <a:ext uri="{FF2B5EF4-FFF2-40B4-BE49-F238E27FC236}">
              <a16:creationId xmlns:a16="http://schemas.microsoft.com/office/drawing/2014/main" id="{C4FF034F-AE4D-4CAF-8582-F828D971EBEB}"/>
            </a:ext>
          </a:extLst>
        </xdr:cNvPr>
        <xdr:cNvSpPr txBox="1"/>
      </xdr:nvSpPr>
      <xdr:spPr>
        <a:xfrm>
          <a:off x="9477375" y="17297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413" name="フローチャート: 判断 412">
          <a:extLst>
            <a:ext uri="{FF2B5EF4-FFF2-40B4-BE49-F238E27FC236}">
              <a16:creationId xmlns:a16="http://schemas.microsoft.com/office/drawing/2014/main" id="{E14AE1EC-A30A-4BD2-ABA7-F3C57A2ABDF3}"/>
            </a:ext>
          </a:extLst>
        </xdr:cNvPr>
        <xdr:cNvSpPr/>
      </xdr:nvSpPr>
      <xdr:spPr>
        <a:xfrm>
          <a:off x="9401175" y="1731898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414" name="フローチャート: 判断 413">
          <a:extLst>
            <a:ext uri="{FF2B5EF4-FFF2-40B4-BE49-F238E27FC236}">
              <a16:creationId xmlns:a16="http://schemas.microsoft.com/office/drawing/2014/main" id="{CA481D9F-C523-4B93-81A6-58F7CF13DDC2}"/>
            </a:ext>
          </a:extLst>
        </xdr:cNvPr>
        <xdr:cNvSpPr/>
      </xdr:nvSpPr>
      <xdr:spPr>
        <a:xfrm>
          <a:off x="8639175" y="172307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15" name="フローチャート: 判断 414">
          <a:extLst>
            <a:ext uri="{FF2B5EF4-FFF2-40B4-BE49-F238E27FC236}">
              <a16:creationId xmlns:a16="http://schemas.microsoft.com/office/drawing/2014/main" id="{AF844D61-1631-4A74-8250-B3C526A0217D}"/>
            </a:ext>
          </a:extLst>
        </xdr:cNvPr>
        <xdr:cNvSpPr/>
      </xdr:nvSpPr>
      <xdr:spPr>
        <a:xfrm>
          <a:off x="7839075" y="172307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16" name="フローチャート: 判断 415">
          <a:extLst>
            <a:ext uri="{FF2B5EF4-FFF2-40B4-BE49-F238E27FC236}">
              <a16:creationId xmlns:a16="http://schemas.microsoft.com/office/drawing/2014/main" id="{84CAC6F5-FBB3-4867-B82B-18AD8F904B34}"/>
            </a:ext>
          </a:extLst>
        </xdr:cNvPr>
        <xdr:cNvSpPr/>
      </xdr:nvSpPr>
      <xdr:spPr>
        <a:xfrm>
          <a:off x="7029450" y="17230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40805ACA-B0F5-404E-9205-1B36F2FF5167}"/>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40AD03A-AB8F-4C77-90BF-5BDEC5154FD0}"/>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82276287-EFD1-4FAF-9CEF-178D5426AC10}"/>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5311F216-A84D-45FD-918D-87249C7C5CDF}"/>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32D4F7D9-5C75-4FF1-9502-33A596885472}"/>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22" name="楕円 421">
          <a:extLst>
            <a:ext uri="{FF2B5EF4-FFF2-40B4-BE49-F238E27FC236}">
              <a16:creationId xmlns:a16="http://schemas.microsoft.com/office/drawing/2014/main" id="{CA3E5263-59CD-455F-B335-31973B1F1784}"/>
            </a:ext>
          </a:extLst>
        </xdr:cNvPr>
        <xdr:cNvSpPr/>
      </xdr:nvSpPr>
      <xdr:spPr>
        <a:xfrm>
          <a:off x="9401175" y="17132936"/>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104</xdr:row>
      <xdr:rowOff>13988</xdr:rowOff>
    </xdr:from>
    <xdr:ext cx="469744" cy="259045"/>
    <xdr:sp macro="" textlink="">
      <xdr:nvSpPr>
        <xdr:cNvPr id="423" name="【保健所】&#10;一人当たり面積該当値テキスト">
          <a:extLst>
            <a:ext uri="{FF2B5EF4-FFF2-40B4-BE49-F238E27FC236}">
              <a16:creationId xmlns:a16="http://schemas.microsoft.com/office/drawing/2014/main" id="{137EFE2F-A702-483D-A906-3C9917A7C5A7}"/>
            </a:ext>
          </a:extLst>
        </xdr:cNvPr>
        <xdr:cNvSpPr txBox="1"/>
      </xdr:nvSpPr>
      <xdr:spPr>
        <a:xfrm>
          <a:off x="9477375" y="1698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24" name="楕円 423">
          <a:extLst>
            <a:ext uri="{FF2B5EF4-FFF2-40B4-BE49-F238E27FC236}">
              <a16:creationId xmlns:a16="http://schemas.microsoft.com/office/drawing/2014/main" id="{CC2E6682-30C9-4729-BE62-21A8DD67C82A}"/>
            </a:ext>
          </a:extLst>
        </xdr:cNvPr>
        <xdr:cNvSpPr/>
      </xdr:nvSpPr>
      <xdr:spPr>
        <a:xfrm>
          <a:off x="8639175" y="172307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41911</xdr:rowOff>
    </xdr:from>
    <xdr:to>
      <xdr:col>55</xdr:col>
      <xdr:colOff>0</xdr:colOff>
      <xdr:row>105</xdr:row>
      <xdr:rowOff>133350</xdr:rowOff>
    </xdr:to>
    <xdr:cxnSp macro="">
      <xdr:nvCxnSpPr>
        <xdr:cNvPr id="425" name="直線コネクタ 424">
          <a:extLst>
            <a:ext uri="{FF2B5EF4-FFF2-40B4-BE49-F238E27FC236}">
              <a16:creationId xmlns:a16="http://schemas.microsoft.com/office/drawing/2014/main" id="{AF780A2A-EA92-4F73-B044-654FBE9FECB4}"/>
            </a:ext>
          </a:extLst>
        </xdr:cNvPr>
        <xdr:cNvCxnSpPr/>
      </xdr:nvCxnSpPr>
      <xdr:spPr>
        <a:xfrm flipV="1">
          <a:off x="8686800" y="17190086"/>
          <a:ext cx="742950" cy="8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26" name="楕円 425">
          <a:extLst>
            <a:ext uri="{FF2B5EF4-FFF2-40B4-BE49-F238E27FC236}">
              <a16:creationId xmlns:a16="http://schemas.microsoft.com/office/drawing/2014/main" id="{B38973D3-7315-4DBF-B158-EAE52028A66E}"/>
            </a:ext>
          </a:extLst>
        </xdr:cNvPr>
        <xdr:cNvSpPr/>
      </xdr:nvSpPr>
      <xdr:spPr>
        <a:xfrm>
          <a:off x="7839075" y="172307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105</xdr:row>
      <xdr:rowOff>133350</xdr:rowOff>
    </xdr:to>
    <xdr:cxnSp macro="">
      <xdr:nvCxnSpPr>
        <xdr:cNvPr id="427" name="直線コネクタ 426">
          <a:extLst>
            <a:ext uri="{FF2B5EF4-FFF2-40B4-BE49-F238E27FC236}">
              <a16:creationId xmlns:a16="http://schemas.microsoft.com/office/drawing/2014/main" id="{08014526-C7FF-4143-A445-D5FBC1AECF51}"/>
            </a:ext>
          </a:extLst>
        </xdr:cNvPr>
        <xdr:cNvCxnSpPr/>
      </xdr:nvCxnSpPr>
      <xdr:spPr>
        <a:xfrm>
          <a:off x="7886700" y="17278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162561</xdr:rowOff>
    </xdr:from>
    <xdr:to>
      <xdr:col>41</xdr:col>
      <xdr:colOff>101600</xdr:colOff>
      <xdr:row>105</xdr:row>
      <xdr:rowOff>92711</xdr:rowOff>
    </xdr:to>
    <xdr:sp macro="" textlink="">
      <xdr:nvSpPr>
        <xdr:cNvPr id="428" name="楕円 427">
          <a:extLst>
            <a:ext uri="{FF2B5EF4-FFF2-40B4-BE49-F238E27FC236}">
              <a16:creationId xmlns:a16="http://schemas.microsoft.com/office/drawing/2014/main" id="{3AE4374D-31D5-4186-9238-314094C02BEE}"/>
            </a:ext>
          </a:extLst>
        </xdr:cNvPr>
        <xdr:cNvSpPr/>
      </xdr:nvSpPr>
      <xdr:spPr>
        <a:xfrm>
          <a:off x="7029450" y="171329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41911</xdr:rowOff>
    </xdr:from>
    <xdr:to>
      <xdr:col>45</xdr:col>
      <xdr:colOff>177800</xdr:colOff>
      <xdr:row>105</xdr:row>
      <xdr:rowOff>133350</xdr:rowOff>
    </xdr:to>
    <xdr:cxnSp macro="">
      <xdr:nvCxnSpPr>
        <xdr:cNvPr id="429" name="直線コネクタ 428">
          <a:extLst>
            <a:ext uri="{FF2B5EF4-FFF2-40B4-BE49-F238E27FC236}">
              <a16:creationId xmlns:a16="http://schemas.microsoft.com/office/drawing/2014/main" id="{5B05A6D0-8A98-4D02-969F-7D9CBD918EC9}"/>
            </a:ext>
          </a:extLst>
        </xdr:cNvPr>
        <xdr:cNvCxnSpPr/>
      </xdr:nvCxnSpPr>
      <xdr:spPr>
        <a:xfrm>
          <a:off x="7077075" y="17190086"/>
          <a:ext cx="809625" cy="8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3827</xdr:rowOff>
    </xdr:from>
    <xdr:ext cx="469744" cy="259045"/>
    <xdr:sp macro="" textlink="">
      <xdr:nvSpPr>
        <xdr:cNvPr id="430" name="n_1aveValue【保健所】&#10;一人当たり面積">
          <a:extLst>
            <a:ext uri="{FF2B5EF4-FFF2-40B4-BE49-F238E27FC236}">
              <a16:creationId xmlns:a16="http://schemas.microsoft.com/office/drawing/2014/main" id="{60586033-EF55-4CC9-80E5-6F8114F1F935}"/>
            </a:ext>
          </a:extLst>
        </xdr:cNvPr>
        <xdr:cNvSpPr txBox="1"/>
      </xdr:nvSpPr>
      <xdr:spPr>
        <a:xfrm>
          <a:off x="8458277" y="1732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31" name="n_2aveValue【保健所】&#10;一人当たり面積">
          <a:extLst>
            <a:ext uri="{FF2B5EF4-FFF2-40B4-BE49-F238E27FC236}">
              <a16:creationId xmlns:a16="http://schemas.microsoft.com/office/drawing/2014/main" id="{4437BAA9-0353-4839-A6B5-CF69CEAF4E82}"/>
            </a:ext>
          </a:extLst>
        </xdr:cNvPr>
        <xdr:cNvSpPr txBox="1"/>
      </xdr:nvSpPr>
      <xdr:spPr>
        <a:xfrm>
          <a:off x="7677227" y="1732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32" name="n_3aveValue【保健所】&#10;一人当たり面積">
          <a:extLst>
            <a:ext uri="{FF2B5EF4-FFF2-40B4-BE49-F238E27FC236}">
              <a16:creationId xmlns:a16="http://schemas.microsoft.com/office/drawing/2014/main" id="{D8FB040B-57B6-4371-8064-C530E2B16FDE}"/>
            </a:ext>
          </a:extLst>
        </xdr:cNvPr>
        <xdr:cNvSpPr txBox="1"/>
      </xdr:nvSpPr>
      <xdr:spPr>
        <a:xfrm>
          <a:off x="6867602" y="1732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29227</xdr:rowOff>
    </xdr:from>
    <xdr:ext cx="469744" cy="259045"/>
    <xdr:sp macro="" textlink="">
      <xdr:nvSpPr>
        <xdr:cNvPr id="433" name="n_1mainValue【保健所】&#10;一人当たり面積">
          <a:extLst>
            <a:ext uri="{FF2B5EF4-FFF2-40B4-BE49-F238E27FC236}">
              <a16:creationId xmlns:a16="http://schemas.microsoft.com/office/drawing/2014/main" id="{950991DB-0EC2-4281-A582-BD4724134187}"/>
            </a:ext>
          </a:extLst>
        </xdr:cNvPr>
        <xdr:cNvSpPr txBox="1"/>
      </xdr:nvSpPr>
      <xdr:spPr>
        <a:xfrm>
          <a:off x="8458277" y="169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34" name="n_2mainValue【保健所】&#10;一人当たり面積">
          <a:extLst>
            <a:ext uri="{FF2B5EF4-FFF2-40B4-BE49-F238E27FC236}">
              <a16:creationId xmlns:a16="http://schemas.microsoft.com/office/drawing/2014/main" id="{06C03497-FA48-4BAC-BF5E-5F2BA6810720}"/>
            </a:ext>
          </a:extLst>
        </xdr:cNvPr>
        <xdr:cNvSpPr txBox="1"/>
      </xdr:nvSpPr>
      <xdr:spPr>
        <a:xfrm>
          <a:off x="7677227" y="169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435" name="n_3mainValue【保健所】&#10;一人当たり面積">
          <a:extLst>
            <a:ext uri="{FF2B5EF4-FFF2-40B4-BE49-F238E27FC236}">
              <a16:creationId xmlns:a16="http://schemas.microsoft.com/office/drawing/2014/main" id="{78B0EEAD-47ED-4150-81BB-9F093B9881C1}"/>
            </a:ext>
          </a:extLst>
        </xdr:cNvPr>
        <xdr:cNvSpPr txBox="1"/>
      </xdr:nvSpPr>
      <xdr:spPr>
        <a:xfrm>
          <a:off x="6867602" y="1690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6" name="正方形/長方形 435">
          <a:extLst>
            <a:ext uri="{FF2B5EF4-FFF2-40B4-BE49-F238E27FC236}">
              <a16:creationId xmlns:a16="http://schemas.microsoft.com/office/drawing/2014/main" id="{F870802C-ECB7-491B-A10B-8BF51D5F2A3B}"/>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37" name="正方形/長方形 436">
          <a:extLst>
            <a:ext uri="{FF2B5EF4-FFF2-40B4-BE49-F238E27FC236}">
              <a16:creationId xmlns:a16="http://schemas.microsoft.com/office/drawing/2014/main" id="{C8295F47-7ED2-4094-B43D-91585007CD8C}"/>
            </a:ext>
          </a:extLst>
        </xdr:cNvPr>
        <xdr:cNvSpPr/>
      </xdr:nvSpPr>
      <xdr:spPr>
        <a:xfrm>
          <a:off x="11658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38" name="正方形/長方形 437">
          <a:extLst>
            <a:ext uri="{FF2B5EF4-FFF2-40B4-BE49-F238E27FC236}">
              <a16:creationId xmlns:a16="http://schemas.microsoft.com/office/drawing/2014/main" id="{919F5007-FE30-4446-AE62-2FAD5D9266DB}"/>
            </a:ext>
          </a:extLst>
        </xdr:cNvPr>
        <xdr:cNvSpPr/>
      </xdr:nvSpPr>
      <xdr:spPr>
        <a:xfrm>
          <a:off x="11658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39" name="正方形/長方形 438">
          <a:extLst>
            <a:ext uri="{FF2B5EF4-FFF2-40B4-BE49-F238E27FC236}">
              <a16:creationId xmlns:a16="http://schemas.microsoft.com/office/drawing/2014/main" id="{9BB1F7FB-999E-4FA6-A220-0600CF4BD287}"/>
            </a:ext>
          </a:extLst>
        </xdr:cNvPr>
        <xdr:cNvSpPr/>
      </xdr:nvSpPr>
      <xdr:spPr>
        <a:xfrm>
          <a:off x="13154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40" name="正方形/長方形 439">
          <a:extLst>
            <a:ext uri="{FF2B5EF4-FFF2-40B4-BE49-F238E27FC236}">
              <a16:creationId xmlns:a16="http://schemas.microsoft.com/office/drawing/2014/main" id="{C7ECCB6F-13D1-47A8-929F-8B59414D2AEA}"/>
            </a:ext>
          </a:extLst>
        </xdr:cNvPr>
        <xdr:cNvSpPr/>
      </xdr:nvSpPr>
      <xdr:spPr>
        <a:xfrm>
          <a:off x="13154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1" name="正方形/長方形 440">
          <a:extLst>
            <a:ext uri="{FF2B5EF4-FFF2-40B4-BE49-F238E27FC236}">
              <a16:creationId xmlns:a16="http://schemas.microsoft.com/office/drawing/2014/main" id="{F6CFE704-32EB-476F-B6D6-61B314E9C406}"/>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2" name="テキスト ボックス 441">
          <a:extLst>
            <a:ext uri="{FF2B5EF4-FFF2-40B4-BE49-F238E27FC236}">
              <a16:creationId xmlns:a16="http://schemas.microsoft.com/office/drawing/2014/main" id="{40BB7411-63C4-4495-A390-88A035EA4E28}"/>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3" name="直線コネクタ 442">
          <a:extLst>
            <a:ext uri="{FF2B5EF4-FFF2-40B4-BE49-F238E27FC236}">
              <a16:creationId xmlns:a16="http://schemas.microsoft.com/office/drawing/2014/main" id="{CB3D20A9-73E2-442C-88E1-59FDAA3BE3E0}"/>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44" name="テキスト ボックス 443">
          <a:extLst>
            <a:ext uri="{FF2B5EF4-FFF2-40B4-BE49-F238E27FC236}">
              <a16:creationId xmlns:a16="http://schemas.microsoft.com/office/drawing/2014/main" id="{E22A4A3E-B507-4238-ACE7-6F5C7B891530}"/>
            </a:ext>
          </a:extLst>
        </xdr:cNvPr>
        <xdr:cNvSpPr txBox="1"/>
      </xdr:nvSpPr>
      <xdr:spPr>
        <a:xfrm>
          <a:off x="10845966" y="7074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45" name="直線コネクタ 444">
          <a:extLst>
            <a:ext uri="{FF2B5EF4-FFF2-40B4-BE49-F238E27FC236}">
              <a16:creationId xmlns:a16="http://schemas.microsoft.com/office/drawing/2014/main" id="{D1CE28BC-AD9B-493E-A1AC-C2CF23A85306}"/>
            </a:ext>
          </a:extLst>
        </xdr:cNvPr>
        <xdr:cNvCxnSpPr/>
      </xdr:nvCxnSpPr>
      <xdr:spPr>
        <a:xfrm>
          <a:off x="11210925" y="678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46" name="テキスト ボックス 445">
          <a:extLst>
            <a:ext uri="{FF2B5EF4-FFF2-40B4-BE49-F238E27FC236}">
              <a16:creationId xmlns:a16="http://schemas.microsoft.com/office/drawing/2014/main" id="{E3786C5F-00E3-4499-AB26-1CDA05C56FD6}"/>
            </a:ext>
          </a:extLst>
        </xdr:cNvPr>
        <xdr:cNvSpPr txBox="1"/>
      </xdr:nvSpPr>
      <xdr:spPr>
        <a:xfrm>
          <a:off x="10845966" y="664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47" name="直線コネクタ 446">
          <a:extLst>
            <a:ext uri="{FF2B5EF4-FFF2-40B4-BE49-F238E27FC236}">
              <a16:creationId xmlns:a16="http://schemas.microsoft.com/office/drawing/2014/main" id="{F9FEC0B0-C70C-4EA9-9488-57C49265A096}"/>
            </a:ext>
          </a:extLst>
        </xdr:cNvPr>
        <xdr:cNvCxnSpPr/>
      </xdr:nvCxnSpPr>
      <xdr:spPr>
        <a:xfrm>
          <a:off x="11210925" y="634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48" name="テキスト ボックス 447">
          <a:extLst>
            <a:ext uri="{FF2B5EF4-FFF2-40B4-BE49-F238E27FC236}">
              <a16:creationId xmlns:a16="http://schemas.microsoft.com/office/drawing/2014/main" id="{AB3D86F0-33D6-4498-9668-6D09EEB0DE16}"/>
            </a:ext>
          </a:extLst>
        </xdr:cNvPr>
        <xdr:cNvSpPr txBox="1"/>
      </xdr:nvSpPr>
      <xdr:spPr>
        <a:xfrm>
          <a:off x="10845966"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49" name="直線コネクタ 448">
          <a:extLst>
            <a:ext uri="{FF2B5EF4-FFF2-40B4-BE49-F238E27FC236}">
              <a16:creationId xmlns:a16="http://schemas.microsoft.com/office/drawing/2014/main" id="{FAF1F0D9-FCAC-4CC6-94F3-5B82C5031D57}"/>
            </a:ext>
          </a:extLst>
        </xdr:cNvPr>
        <xdr:cNvCxnSpPr/>
      </xdr:nvCxnSpPr>
      <xdr:spPr>
        <a:xfrm>
          <a:off x="11210925" y="591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50" name="テキスト ボックス 449">
          <a:extLst>
            <a:ext uri="{FF2B5EF4-FFF2-40B4-BE49-F238E27FC236}">
              <a16:creationId xmlns:a16="http://schemas.microsoft.com/office/drawing/2014/main" id="{D0CB457C-C6CB-4B82-B3F4-6E7DA7549A3F}"/>
            </a:ext>
          </a:extLst>
        </xdr:cNvPr>
        <xdr:cNvSpPr txBox="1"/>
      </xdr:nvSpPr>
      <xdr:spPr>
        <a:xfrm>
          <a:off x="10845966" y="577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51" name="直線コネクタ 450">
          <a:extLst>
            <a:ext uri="{FF2B5EF4-FFF2-40B4-BE49-F238E27FC236}">
              <a16:creationId xmlns:a16="http://schemas.microsoft.com/office/drawing/2014/main" id="{5EA77AA3-69E4-43C8-BF06-393EE43B1081}"/>
            </a:ext>
          </a:extLst>
        </xdr:cNvPr>
        <xdr:cNvCxnSpPr/>
      </xdr:nvCxnSpPr>
      <xdr:spPr>
        <a:xfrm>
          <a:off x="11210925" y="548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52" name="テキスト ボックス 451">
          <a:extLst>
            <a:ext uri="{FF2B5EF4-FFF2-40B4-BE49-F238E27FC236}">
              <a16:creationId xmlns:a16="http://schemas.microsoft.com/office/drawing/2014/main" id="{64797DDA-8DC5-4B01-A661-DBBBBE876B4B}"/>
            </a:ext>
          </a:extLst>
        </xdr:cNvPr>
        <xdr:cNvSpPr txBox="1"/>
      </xdr:nvSpPr>
      <xdr:spPr>
        <a:xfrm>
          <a:off x="10845966" y="53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3" name="直線コネクタ 452">
          <a:extLst>
            <a:ext uri="{FF2B5EF4-FFF2-40B4-BE49-F238E27FC236}">
              <a16:creationId xmlns:a16="http://schemas.microsoft.com/office/drawing/2014/main" id="{38DC686E-41CB-4116-9557-C4C4624D48CD}"/>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54" name="テキスト ボックス 453">
          <a:extLst>
            <a:ext uri="{FF2B5EF4-FFF2-40B4-BE49-F238E27FC236}">
              <a16:creationId xmlns:a16="http://schemas.microsoft.com/office/drawing/2014/main" id="{EFA5CF6F-6162-46FA-9CB3-191076490998}"/>
            </a:ext>
          </a:extLst>
        </xdr:cNvPr>
        <xdr:cNvSpPr txBox="1"/>
      </xdr:nvSpPr>
      <xdr:spPr>
        <a:xfrm>
          <a:off x="10845966"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5" name="【試験研究機関】&#10;有形固定資産減価償却率グラフ枠">
          <a:extLst>
            <a:ext uri="{FF2B5EF4-FFF2-40B4-BE49-F238E27FC236}">
              <a16:creationId xmlns:a16="http://schemas.microsoft.com/office/drawing/2014/main" id="{5AE219C4-AF0C-4D06-9A0F-798925FE8FB2}"/>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48768</xdr:rowOff>
    </xdr:from>
    <xdr:to>
      <xdr:col>85</xdr:col>
      <xdr:colOff>126364</xdr:colOff>
      <xdr:row>41</xdr:row>
      <xdr:rowOff>156210</xdr:rowOff>
    </xdr:to>
    <xdr:cxnSp macro="">
      <xdr:nvCxnSpPr>
        <xdr:cNvPr id="456" name="直線コネクタ 455">
          <a:extLst>
            <a:ext uri="{FF2B5EF4-FFF2-40B4-BE49-F238E27FC236}">
              <a16:creationId xmlns:a16="http://schemas.microsoft.com/office/drawing/2014/main" id="{B694929B-F50E-417F-98ED-849A328A42C3}"/>
            </a:ext>
          </a:extLst>
        </xdr:cNvPr>
        <xdr:cNvCxnSpPr/>
      </xdr:nvCxnSpPr>
      <xdr:spPr>
        <a:xfrm flipV="1">
          <a:off x="14695170" y="5560568"/>
          <a:ext cx="1269" cy="12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160037</xdr:rowOff>
    </xdr:from>
    <xdr:ext cx="405111" cy="259045"/>
    <xdr:sp macro="" textlink="">
      <xdr:nvSpPr>
        <xdr:cNvPr id="457" name="【試験研究機関】&#10;有形固定資産減価償却率最小値テキスト">
          <a:extLst>
            <a:ext uri="{FF2B5EF4-FFF2-40B4-BE49-F238E27FC236}">
              <a16:creationId xmlns:a16="http://schemas.microsoft.com/office/drawing/2014/main" id="{FA7EF98C-177E-42C2-AD2C-315392A0E7A9}"/>
            </a:ext>
          </a:extLst>
        </xdr:cNvPr>
        <xdr:cNvSpPr txBox="1"/>
      </xdr:nvSpPr>
      <xdr:spPr>
        <a:xfrm>
          <a:off x="14744700" y="681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156210</xdr:rowOff>
    </xdr:from>
    <xdr:to>
      <xdr:col>86</xdr:col>
      <xdr:colOff>25400</xdr:colOff>
      <xdr:row>41</xdr:row>
      <xdr:rowOff>156210</xdr:rowOff>
    </xdr:to>
    <xdr:cxnSp macro="">
      <xdr:nvCxnSpPr>
        <xdr:cNvPr id="458" name="直線コネクタ 457">
          <a:extLst>
            <a:ext uri="{FF2B5EF4-FFF2-40B4-BE49-F238E27FC236}">
              <a16:creationId xmlns:a16="http://schemas.microsoft.com/office/drawing/2014/main" id="{E3C602FB-C5D0-41A7-BB5E-25FA9E1DE184}"/>
            </a:ext>
          </a:extLst>
        </xdr:cNvPr>
        <xdr:cNvCxnSpPr/>
      </xdr:nvCxnSpPr>
      <xdr:spPr>
        <a:xfrm>
          <a:off x="14611350" y="68078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166895</xdr:rowOff>
    </xdr:from>
    <xdr:ext cx="405111" cy="259045"/>
    <xdr:sp macro="" textlink="">
      <xdr:nvSpPr>
        <xdr:cNvPr id="459" name="【試験研究機関】&#10;有形固定資産減価償却率最大値テキスト">
          <a:extLst>
            <a:ext uri="{FF2B5EF4-FFF2-40B4-BE49-F238E27FC236}">
              <a16:creationId xmlns:a16="http://schemas.microsoft.com/office/drawing/2014/main" id="{6CB054A0-A5A1-41E6-AB22-BF06B6299FE4}"/>
            </a:ext>
          </a:extLst>
        </xdr:cNvPr>
        <xdr:cNvSpPr txBox="1"/>
      </xdr:nvSpPr>
      <xdr:spPr>
        <a:xfrm>
          <a:off x="14744700" y="535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48768</xdr:rowOff>
    </xdr:from>
    <xdr:to>
      <xdr:col>86</xdr:col>
      <xdr:colOff>25400</xdr:colOff>
      <xdr:row>34</xdr:row>
      <xdr:rowOff>48768</xdr:rowOff>
    </xdr:to>
    <xdr:cxnSp macro="">
      <xdr:nvCxnSpPr>
        <xdr:cNvPr id="460" name="直線コネクタ 459">
          <a:extLst>
            <a:ext uri="{FF2B5EF4-FFF2-40B4-BE49-F238E27FC236}">
              <a16:creationId xmlns:a16="http://schemas.microsoft.com/office/drawing/2014/main" id="{3C091589-43B0-4AB8-8279-F4A7060DCD2F}"/>
            </a:ext>
          </a:extLst>
        </xdr:cNvPr>
        <xdr:cNvCxnSpPr/>
      </xdr:nvCxnSpPr>
      <xdr:spPr>
        <a:xfrm>
          <a:off x="14611350" y="55605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72407</xdr:rowOff>
    </xdr:from>
    <xdr:ext cx="405111" cy="259045"/>
    <xdr:sp macro="" textlink="">
      <xdr:nvSpPr>
        <xdr:cNvPr id="461" name="【試験研究機関】&#10;有形固定資産減価償却率平均値テキスト">
          <a:extLst>
            <a:ext uri="{FF2B5EF4-FFF2-40B4-BE49-F238E27FC236}">
              <a16:creationId xmlns:a16="http://schemas.microsoft.com/office/drawing/2014/main" id="{36551CA4-0BEC-49AD-9FE0-08AEAB32C68D}"/>
            </a:ext>
          </a:extLst>
        </xdr:cNvPr>
        <xdr:cNvSpPr txBox="1"/>
      </xdr:nvSpPr>
      <xdr:spPr>
        <a:xfrm>
          <a:off x="147447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62" name="フローチャート: 判断 461">
          <a:extLst>
            <a:ext uri="{FF2B5EF4-FFF2-40B4-BE49-F238E27FC236}">
              <a16:creationId xmlns:a16="http://schemas.microsoft.com/office/drawing/2014/main" id="{B82F104E-6571-4B12-9A51-90A87E980418}"/>
            </a:ext>
          </a:extLst>
        </xdr:cNvPr>
        <xdr:cNvSpPr/>
      </xdr:nvSpPr>
      <xdr:spPr>
        <a:xfrm>
          <a:off x="14649450" y="62566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66548</xdr:rowOff>
    </xdr:from>
    <xdr:to>
      <xdr:col>81</xdr:col>
      <xdr:colOff>101600</xdr:colOff>
      <xdr:row>38</xdr:row>
      <xdr:rowOff>168148</xdr:rowOff>
    </xdr:to>
    <xdr:sp macro="" textlink="">
      <xdr:nvSpPr>
        <xdr:cNvPr id="463" name="フローチャート: 判断 462">
          <a:extLst>
            <a:ext uri="{FF2B5EF4-FFF2-40B4-BE49-F238E27FC236}">
              <a16:creationId xmlns:a16="http://schemas.microsoft.com/office/drawing/2014/main" id="{5A141AD3-7F44-495C-BC1A-0A5A4D792607}"/>
            </a:ext>
          </a:extLst>
        </xdr:cNvPr>
        <xdr:cNvSpPr/>
      </xdr:nvSpPr>
      <xdr:spPr>
        <a:xfrm>
          <a:off x="13887450" y="623239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29972</xdr:rowOff>
    </xdr:from>
    <xdr:to>
      <xdr:col>76</xdr:col>
      <xdr:colOff>165100</xdr:colOff>
      <xdr:row>38</xdr:row>
      <xdr:rowOff>131572</xdr:rowOff>
    </xdr:to>
    <xdr:sp macro="" textlink="">
      <xdr:nvSpPr>
        <xdr:cNvPr id="464" name="フローチャート: 判断 463">
          <a:extLst>
            <a:ext uri="{FF2B5EF4-FFF2-40B4-BE49-F238E27FC236}">
              <a16:creationId xmlns:a16="http://schemas.microsoft.com/office/drawing/2014/main" id="{96F549EA-6096-4B05-BEF5-47161CE377BA}"/>
            </a:ext>
          </a:extLst>
        </xdr:cNvPr>
        <xdr:cNvSpPr/>
      </xdr:nvSpPr>
      <xdr:spPr>
        <a:xfrm>
          <a:off x="13096875" y="618947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29972</xdr:rowOff>
    </xdr:from>
    <xdr:to>
      <xdr:col>72</xdr:col>
      <xdr:colOff>38100</xdr:colOff>
      <xdr:row>38</xdr:row>
      <xdr:rowOff>131572</xdr:rowOff>
    </xdr:to>
    <xdr:sp macro="" textlink="">
      <xdr:nvSpPr>
        <xdr:cNvPr id="465" name="フローチャート: 判断 464">
          <a:extLst>
            <a:ext uri="{FF2B5EF4-FFF2-40B4-BE49-F238E27FC236}">
              <a16:creationId xmlns:a16="http://schemas.microsoft.com/office/drawing/2014/main" id="{14A6BD13-0035-4E94-A9C4-838BD59076BD}"/>
            </a:ext>
          </a:extLst>
        </xdr:cNvPr>
        <xdr:cNvSpPr/>
      </xdr:nvSpPr>
      <xdr:spPr>
        <a:xfrm>
          <a:off x="12296775" y="618947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862E1DFE-E359-4D22-A08B-9E4FE344F9EC}"/>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DA0BAC1F-4ADA-4A63-BDB3-ED73A6DDCA04}"/>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85E1304C-3453-4E4C-85B5-A30127D8A24C}"/>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843FA928-A289-4EE4-A52A-0A4E1BE28627}"/>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96F2332E-C5F4-4261-8235-A58D4D73A60F}"/>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100838</xdr:rowOff>
    </xdr:from>
    <xdr:to>
      <xdr:col>85</xdr:col>
      <xdr:colOff>177800</xdr:colOff>
      <xdr:row>38</xdr:row>
      <xdr:rowOff>30988</xdr:rowOff>
    </xdr:to>
    <xdr:sp macro="" textlink="">
      <xdr:nvSpPr>
        <xdr:cNvPr id="471" name="楕円 470">
          <a:extLst>
            <a:ext uri="{FF2B5EF4-FFF2-40B4-BE49-F238E27FC236}">
              <a16:creationId xmlns:a16="http://schemas.microsoft.com/office/drawing/2014/main" id="{55F2658C-83D2-4B63-9B61-C2110AC53D6F}"/>
            </a:ext>
          </a:extLst>
        </xdr:cNvPr>
        <xdr:cNvSpPr/>
      </xdr:nvSpPr>
      <xdr:spPr>
        <a:xfrm>
          <a:off x="14649450" y="610476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123715</xdr:rowOff>
    </xdr:from>
    <xdr:ext cx="405111" cy="259045"/>
    <xdr:sp macro="" textlink="">
      <xdr:nvSpPr>
        <xdr:cNvPr id="472" name="【試験研究機関】&#10;有形固定資産減価償却率該当値テキスト">
          <a:extLst>
            <a:ext uri="{FF2B5EF4-FFF2-40B4-BE49-F238E27FC236}">
              <a16:creationId xmlns:a16="http://schemas.microsoft.com/office/drawing/2014/main" id="{554941BF-E45A-466E-8A75-7079DC3114CB}"/>
            </a:ext>
          </a:extLst>
        </xdr:cNvPr>
        <xdr:cNvSpPr txBox="1"/>
      </xdr:nvSpPr>
      <xdr:spPr>
        <a:xfrm>
          <a:off x="14744700" y="5965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9398</xdr:rowOff>
    </xdr:from>
    <xdr:to>
      <xdr:col>81</xdr:col>
      <xdr:colOff>101600</xdr:colOff>
      <xdr:row>37</xdr:row>
      <xdr:rowOff>110998</xdr:rowOff>
    </xdr:to>
    <xdr:sp macro="" textlink="">
      <xdr:nvSpPr>
        <xdr:cNvPr id="473" name="楕円 472">
          <a:extLst>
            <a:ext uri="{FF2B5EF4-FFF2-40B4-BE49-F238E27FC236}">
              <a16:creationId xmlns:a16="http://schemas.microsoft.com/office/drawing/2014/main" id="{B5D3A108-87F0-4712-ABA0-66C5E260281C}"/>
            </a:ext>
          </a:extLst>
        </xdr:cNvPr>
        <xdr:cNvSpPr/>
      </xdr:nvSpPr>
      <xdr:spPr>
        <a:xfrm>
          <a:off x="13887450" y="601332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60198</xdr:rowOff>
    </xdr:from>
    <xdr:to>
      <xdr:col>85</xdr:col>
      <xdr:colOff>127000</xdr:colOff>
      <xdr:row>37</xdr:row>
      <xdr:rowOff>151638</xdr:rowOff>
    </xdr:to>
    <xdr:cxnSp macro="">
      <xdr:nvCxnSpPr>
        <xdr:cNvPr id="474" name="直線コネクタ 473">
          <a:extLst>
            <a:ext uri="{FF2B5EF4-FFF2-40B4-BE49-F238E27FC236}">
              <a16:creationId xmlns:a16="http://schemas.microsoft.com/office/drawing/2014/main" id="{7EA39842-73D7-4DE0-AD70-2964AAF8455B}"/>
            </a:ext>
          </a:extLst>
        </xdr:cNvPr>
        <xdr:cNvCxnSpPr/>
      </xdr:nvCxnSpPr>
      <xdr:spPr>
        <a:xfrm>
          <a:off x="13935075" y="6060948"/>
          <a:ext cx="762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9398</xdr:rowOff>
    </xdr:from>
    <xdr:to>
      <xdr:col>76</xdr:col>
      <xdr:colOff>165100</xdr:colOff>
      <xdr:row>37</xdr:row>
      <xdr:rowOff>110998</xdr:rowOff>
    </xdr:to>
    <xdr:sp macro="" textlink="">
      <xdr:nvSpPr>
        <xdr:cNvPr id="475" name="楕円 474">
          <a:extLst>
            <a:ext uri="{FF2B5EF4-FFF2-40B4-BE49-F238E27FC236}">
              <a16:creationId xmlns:a16="http://schemas.microsoft.com/office/drawing/2014/main" id="{7C2C62AE-7408-4CDE-B409-D4EBBD873CAF}"/>
            </a:ext>
          </a:extLst>
        </xdr:cNvPr>
        <xdr:cNvSpPr/>
      </xdr:nvSpPr>
      <xdr:spPr>
        <a:xfrm>
          <a:off x="13096875" y="60133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60198</xdr:rowOff>
    </xdr:from>
    <xdr:to>
      <xdr:col>81</xdr:col>
      <xdr:colOff>50800</xdr:colOff>
      <xdr:row>37</xdr:row>
      <xdr:rowOff>60198</xdr:rowOff>
    </xdr:to>
    <xdr:cxnSp macro="">
      <xdr:nvCxnSpPr>
        <xdr:cNvPr id="476" name="直線コネクタ 475">
          <a:extLst>
            <a:ext uri="{FF2B5EF4-FFF2-40B4-BE49-F238E27FC236}">
              <a16:creationId xmlns:a16="http://schemas.microsoft.com/office/drawing/2014/main" id="{9F2BBACE-A00F-40CE-9505-0F71E3B7C30B}"/>
            </a:ext>
          </a:extLst>
        </xdr:cNvPr>
        <xdr:cNvCxnSpPr/>
      </xdr:nvCxnSpPr>
      <xdr:spPr>
        <a:xfrm>
          <a:off x="13144500" y="606094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144272</xdr:rowOff>
    </xdr:from>
    <xdr:to>
      <xdr:col>72</xdr:col>
      <xdr:colOff>38100</xdr:colOff>
      <xdr:row>37</xdr:row>
      <xdr:rowOff>74422</xdr:rowOff>
    </xdr:to>
    <xdr:sp macro="" textlink="">
      <xdr:nvSpPr>
        <xdr:cNvPr id="477" name="楕円 476">
          <a:extLst>
            <a:ext uri="{FF2B5EF4-FFF2-40B4-BE49-F238E27FC236}">
              <a16:creationId xmlns:a16="http://schemas.microsoft.com/office/drawing/2014/main" id="{442E132B-ECED-4EF7-85C4-EB970FA0FB80}"/>
            </a:ext>
          </a:extLst>
        </xdr:cNvPr>
        <xdr:cNvSpPr/>
      </xdr:nvSpPr>
      <xdr:spPr>
        <a:xfrm>
          <a:off x="12296775" y="59799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23622</xdr:rowOff>
    </xdr:from>
    <xdr:to>
      <xdr:col>76</xdr:col>
      <xdr:colOff>114300</xdr:colOff>
      <xdr:row>37</xdr:row>
      <xdr:rowOff>60198</xdr:rowOff>
    </xdr:to>
    <xdr:cxnSp macro="">
      <xdr:nvCxnSpPr>
        <xdr:cNvPr id="478" name="直線コネクタ 477">
          <a:extLst>
            <a:ext uri="{FF2B5EF4-FFF2-40B4-BE49-F238E27FC236}">
              <a16:creationId xmlns:a16="http://schemas.microsoft.com/office/drawing/2014/main" id="{5B30B65F-785E-4E8F-A9A9-ADFA5D1FCDCA}"/>
            </a:ext>
          </a:extLst>
        </xdr:cNvPr>
        <xdr:cNvCxnSpPr/>
      </xdr:nvCxnSpPr>
      <xdr:spPr>
        <a:xfrm>
          <a:off x="12344400" y="6027547"/>
          <a:ext cx="8001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159275</xdr:rowOff>
    </xdr:from>
    <xdr:ext cx="405111" cy="259045"/>
    <xdr:sp macro="" textlink="">
      <xdr:nvSpPr>
        <xdr:cNvPr id="479" name="n_1aveValue【試験研究機関】&#10;有形固定資産減価償却率">
          <a:extLst>
            <a:ext uri="{FF2B5EF4-FFF2-40B4-BE49-F238E27FC236}">
              <a16:creationId xmlns:a16="http://schemas.microsoft.com/office/drawing/2014/main" id="{E9CB68FA-5D37-4F45-9636-6BD249F8EE3E}"/>
            </a:ext>
          </a:extLst>
        </xdr:cNvPr>
        <xdr:cNvSpPr txBox="1"/>
      </xdr:nvSpPr>
      <xdr:spPr>
        <a:xfrm>
          <a:off x="13745219" y="6325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122699</xdr:rowOff>
    </xdr:from>
    <xdr:ext cx="405111" cy="259045"/>
    <xdr:sp macro="" textlink="">
      <xdr:nvSpPr>
        <xdr:cNvPr id="480" name="n_2aveValue【試験研究機関】&#10;有形固定資産減価償却率">
          <a:extLst>
            <a:ext uri="{FF2B5EF4-FFF2-40B4-BE49-F238E27FC236}">
              <a16:creationId xmlns:a16="http://schemas.microsoft.com/office/drawing/2014/main" id="{6FD95427-2015-49B6-9F70-911346E0BF1C}"/>
            </a:ext>
          </a:extLst>
        </xdr:cNvPr>
        <xdr:cNvSpPr txBox="1"/>
      </xdr:nvSpPr>
      <xdr:spPr>
        <a:xfrm>
          <a:off x="12964169" y="6288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122699</xdr:rowOff>
    </xdr:from>
    <xdr:ext cx="405111" cy="259045"/>
    <xdr:sp macro="" textlink="">
      <xdr:nvSpPr>
        <xdr:cNvPr id="481" name="n_3aveValue【試験研究機関】&#10;有形固定資産減価償却率">
          <a:extLst>
            <a:ext uri="{FF2B5EF4-FFF2-40B4-BE49-F238E27FC236}">
              <a16:creationId xmlns:a16="http://schemas.microsoft.com/office/drawing/2014/main" id="{B721C954-64A2-4B2F-8582-609521752F76}"/>
            </a:ext>
          </a:extLst>
        </xdr:cNvPr>
        <xdr:cNvSpPr txBox="1"/>
      </xdr:nvSpPr>
      <xdr:spPr>
        <a:xfrm>
          <a:off x="12164069" y="6288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127525</xdr:rowOff>
    </xdr:from>
    <xdr:ext cx="405111" cy="259045"/>
    <xdr:sp macro="" textlink="">
      <xdr:nvSpPr>
        <xdr:cNvPr id="482" name="n_1mainValue【試験研究機関】&#10;有形固定資産減価償却率">
          <a:extLst>
            <a:ext uri="{FF2B5EF4-FFF2-40B4-BE49-F238E27FC236}">
              <a16:creationId xmlns:a16="http://schemas.microsoft.com/office/drawing/2014/main" id="{11C93ED0-EA41-4C0A-A545-338FA37FFE60}"/>
            </a:ext>
          </a:extLst>
        </xdr:cNvPr>
        <xdr:cNvSpPr txBox="1"/>
      </xdr:nvSpPr>
      <xdr:spPr>
        <a:xfrm>
          <a:off x="13745219" y="5801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127525</xdr:rowOff>
    </xdr:from>
    <xdr:ext cx="405111" cy="259045"/>
    <xdr:sp macro="" textlink="">
      <xdr:nvSpPr>
        <xdr:cNvPr id="483" name="n_2mainValue【試験研究機関】&#10;有形固定資産減価償却率">
          <a:extLst>
            <a:ext uri="{FF2B5EF4-FFF2-40B4-BE49-F238E27FC236}">
              <a16:creationId xmlns:a16="http://schemas.microsoft.com/office/drawing/2014/main" id="{56EEF080-D6EA-413F-A708-2434CE58169F}"/>
            </a:ext>
          </a:extLst>
        </xdr:cNvPr>
        <xdr:cNvSpPr txBox="1"/>
      </xdr:nvSpPr>
      <xdr:spPr>
        <a:xfrm>
          <a:off x="12964169" y="5801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90949</xdr:rowOff>
    </xdr:from>
    <xdr:ext cx="405111" cy="259045"/>
    <xdr:sp macro="" textlink="">
      <xdr:nvSpPr>
        <xdr:cNvPr id="484" name="n_3mainValue【試験研究機関】&#10;有形固定資産減価償却率">
          <a:extLst>
            <a:ext uri="{FF2B5EF4-FFF2-40B4-BE49-F238E27FC236}">
              <a16:creationId xmlns:a16="http://schemas.microsoft.com/office/drawing/2014/main" id="{89ABF6A0-F142-4887-B859-2E956CF18272}"/>
            </a:ext>
          </a:extLst>
        </xdr:cNvPr>
        <xdr:cNvSpPr txBox="1"/>
      </xdr:nvSpPr>
      <xdr:spPr>
        <a:xfrm>
          <a:off x="12164069" y="5764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5" name="正方形/長方形 484">
          <a:extLst>
            <a:ext uri="{FF2B5EF4-FFF2-40B4-BE49-F238E27FC236}">
              <a16:creationId xmlns:a16="http://schemas.microsoft.com/office/drawing/2014/main" id="{E55FAA20-D241-4CD5-AA65-037DBE71893D}"/>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6" name="正方形/長方形 485">
          <a:extLst>
            <a:ext uri="{FF2B5EF4-FFF2-40B4-BE49-F238E27FC236}">
              <a16:creationId xmlns:a16="http://schemas.microsoft.com/office/drawing/2014/main" id="{E92260A2-792E-4496-ACA7-1A05D72F29A5}"/>
            </a:ext>
          </a:extLst>
        </xdr:cNvPr>
        <xdr:cNvSpPr/>
      </xdr:nvSpPr>
      <xdr:spPr>
        <a:xfrm>
          <a:off x="169259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7" name="正方形/長方形 486">
          <a:extLst>
            <a:ext uri="{FF2B5EF4-FFF2-40B4-BE49-F238E27FC236}">
              <a16:creationId xmlns:a16="http://schemas.microsoft.com/office/drawing/2014/main" id="{C403C35A-ACD6-497E-985E-EF3C851F4E20}"/>
            </a:ext>
          </a:extLst>
        </xdr:cNvPr>
        <xdr:cNvSpPr/>
      </xdr:nvSpPr>
      <xdr:spPr>
        <a:xfrm>
          <a:off x="169259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8" name="正方形/長方形 487">
          <a:extLst>
            <a:ext uri="{FF2B5EF4-FFF2-40B4-BE49-F238E27FC236}">
              <a16:creationId xmlns:a16="http://schemas.microsoft.com/office/drawing/2014/main" id="{EFED9926-8B68-438D-A068-0B355280D9FF}"/>
            </a:ext>
          </a:extLst>
        </xdr:cNvPr>
        <xdr:cNvSpPr/>
      </xdr:nvSpPr>
      <xdr:spPr>
        <a:xfrm>
          <a:off x="1841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89" name="正方形/長方形 488">
          <a:extLst>
            <a:ext uri="{FF2B5EF4-FFF2-40B4-BE49-F238E27FC236}">
              <a16:creationId xmlns:a16="http://schemas.microsoft.com/office/drawing/2014/main" id="{4F7E18E1-73B9-4479-953A-38BCB78D42C6}"/>
            </a:ext>
          </a:extLst>
        </xdr:cNvPr>
        <xdr:cNvSpPr/>
      </xdr:nvSpPr>
      <xdr:spPr>
        <a:xfrm>
          <a:off x="1841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0" name="正方形/長方形 489">
          <a:extLst>
            <a:ext uri="{FF2B5EF4-FFF2-40B4-BE49-F238E27FC236}">
              <a16:creationId xmlns:a16="http://schemas.microsoft.com/office/drawing/2014/main" id="{3B276CB5-E4AC-4495-9C95-D51C991C2AD9}"/>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1" name="テキスト ボックス 490">
          <a:extLst>
            <a:ext uri="{FF2B5EF4-FFF2-40B4-BE49-F238E27FC236}">
              <a16:creationId xmlns:a16="http://schemas.microsoft.com/office/drawing/2014/main" id="{8017582C-D9A3-42D2-8A20-4BFFBBCB8A9B}"/>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2" name="直線コネクタ 491">
          <a:extLst>
            <a:ext uri="{FF2B5EF4-FFF2-40B4-BE49-F238E27FC236}">
              <a16:creationId xmlns:a16="http://schemas.microsoft.com/office/drawing/2014/main" id="{DA9DF5D0-42E0-4572-81C8-C991CD3DA6B1}"/>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93" name="直線コネクタ 492">
          <a:extLst>
            <a:ext uri="{FF2B5EF4-FFF2-40B4-BE49-F238E27FC236}">
              <a16:creationId xmlns:a16="http://schemas.microsoft.com/office/drawing/2014/main" id="{FD10F9F2-350E-4067-93EF-21CB4C7F7A15}"/>
            </a:ext>
          </a:extLst>
        </xdr:cNvPr>
        <xdr:cNvCxnSpPr/>
      </xdr:nvCxnSpPr>
      <xdr:spPr>
        <a:xfrm>
          <a:off x="164592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94" name="テキスト ボックス 493">
          <a:extLst>
            <a:ext uri="{FF2B5EF4-FFF2-40B4-BE49-F238E27FC236}">
              <a16:creationId xmlns:a16="http://schemas.microsoft.com/office/drawing/2014/main" id="{7FCD92DA-A28C-4441-8650-75FA086AB04F}"/>
            </a:ext>
          </a:extLst>
        </xdr:cNvPr>
        <xdr:cNvSpPr txBox="1"/>
      </xdr:nvSpPr>
      <xdr:spPr>
        <a:xfrm>
          <a:off x="16052346" y="6773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5" name="直線コネクタ 494">
          <a:extLst>
            <a:ext uri="{FF2B5EF4-FFF2-40B4-BE49-F238E27FC236}">
              <a16:creationId xmlns:a16="http://schemas.microsoft.com/office/drawing/2014/main" id="{6FD83DFF-98C8-4127-933A-FD2F134231A2}"/>
            </a:ext>
          </a:extLst>
        </xdr:cNvPr>
        <xdr:cNvCxnSpPr/>
      </xdr:nvCxnSpPr>
      <xdr:spPr>
        <a:xfrm>
          <a:off x="164592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96" name="テキスト ボックス 495">
          <a:extLst>
            <a:ext uri="{FF2B5EF4-FFF2-40B4-BE49-F238E27FC236}">
              <a16:creationId xmlns:a16="http://schemas.microsoft.com/office/drawing/2014/main" id="{32D81F02-15F6-49A4-9C36-3FDA83730F9F}"/>
            </a:ext>
          </a:extLst>
        </xdr:cNvPr>
        <xdr:cNvSpPr txBox="1"/>
      </xdr:nvSpPr>
      <xdr:spPr>
        <a:xfrm>
          <a:off x="16052346" y="6465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7" name="直線コネクタ 496">
          <a:extLst>
            <a:ext uri="{FF2B5EF4-FFF2-40B4-BE49-F238E27FC236}">
              <a16:creationId xmlns:a16="http://schemas.microsoft.com/office/drawing/2014/main" id="{A2B93C38-D4C9-44F3-B2F3-6C71C4387778}"/>
            </a:ext>
          </a:extLst>
        </xdr:cNvPr>
        <xdr:cNvCxnSpPr/>
      </xdr:nvCxnSpPr>
      <xdr:spPr>
        <a:xfrm>
          <a:off x="164592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98" name="テキスト ボックス 497">
          <a:extLst>
            <a:ext uri="{FF2B5EF4-FFF2-40B4-BE49-F238E27FC236}">
              <a16:creationId xmlns:a16="http://schemas.microsoft.com/office/drawing/2014/main" id="{5F2E5807-09C1-4782-BC65-412524B3026F}"/>
            </a:ext>
          </a:extLst>
        </xdr:cNvPr>
        <xdr:cNvSpPr txBox="1"/>
      </xdr:nvSpPr>
      <xdr:spPr>
        <a:xfrm>
          <a:off x="16052346" y="615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9" name="直線コネクタ 498">
          <a:extLst>
            <a:ext uri="{FF2B5EF4-FFF2-40B4-BE49-F238E27FC236}">
              <a16:creationId xmlns:a16="http://schemas.microsoft.com/office/drawing/2014/main" id="{9895E256-45F7-44A1-B458-6AF3BDD06BEF}"/>
            </a:ext>
          </a:extLst>
        </xdr:cNvPr>
        <xdr:cNvCxnSpPr/>
      </xdr:nvCxnSpPr>
      <xdr:spPr>
        <a:xfrm>
          <a:off x="164592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00" name="テキスト ボックス 499">
          <a:extLst>
            <a:ext uri="{FF2B5EF4-FFF2-40B4-BE49-F238E27FC236}">
              <a16:creationId xmlns:a16="http://schemas.microsoft.com/office/drawing/2014/main" id="{93269CE3-C02B-4196-9E2E-9AC0EC98535A}"/>
            </a:ext>
          </a:extLst>
        </xdr:cNvPr>
        <xdr:cNvSpPr txBox="1"/>
      </xdr:nvSpPr>
      <xdr:spPr>
        <a:xfrm>
          <a:off x="16052346" y="58381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01" name="直線コネクタ 500">
          <a:extLst>
            <a:ext uri="{FF2B5EF4-FFF2-40B4-BE49-F238E27FC236}">
              <a16:creationId xmlns:a16="http://schemas.microsoft.com/office/drawing/2014/main" id="{B2E5789D-0010-4C75-B21A-2C70497BCE19}"/>
            </a:ext>
          </a:extLst>
        </xdr:cNvPr>
        <xdr:cNvCxnSpPr/>
      </xdr:nvCxnSpPr>
      <xdr:spPr>
        <a:xfrm>
          <a:off x="164592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02" name="テキスト ボックス 501">
          <a:extLst>
            <a:ext uri="{FF2B5EF4-FFF2-40B4-BE49-F238E27FC236}">
              <a16:creationId xmlns:a16="http://schemas.microsoft.com/office/drawing/2014/main" id="{E249CCA2-DD78-44BD-9C2D-2CA0957A200E}"/>
            </a:ext>
          </a:extLst>
        </xdr:cNvPr>
        <xdr:cNvSpPr txBox="1"/>
      </xdr:nvSpPr>
      <xdr:spPr>
        <a:xfrm>
          <a:off x="16052346" y="5527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03" name="直線コネクタ 502">
          <a:extLst>
            <a:ext uri="{FF2B5EF4-FFF2-40B4-BE49-F238E27FC236}">
              <a16:creationId xmlns:a16="http://schemas.microsoft.com/office/drawing/2014/main" id="{0D258B12-D9F2-43C4-82F4-764EA6E766C0}"/>
            </a:ext>
          </a:extLst>
        </xdr:cNvPr>
        <xdr:cNvCxnSpPr/>
      </xdr:nvCxnSpPr>
      <xdr:spPr>
        <a:xfrm>
          <a:off x="164592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04" name="テキスト ボックス 503">
          <a:extLst>
            <a:ext uri="{FF2B5EF4-FFF2-40B4-BE49-F238E27FC236}">
              <a16:creationId xmlns:a16="http://schemas.microsoft.com/office/drawing/2014/main" id="{4892B846-2A82-4FA8-8D5E-2547546D85B8}"/>
            </a:ext>
          </a:extLst>
        </xdr:cNvPr>
        <xdr:cNvSpPr txBox="1"/>
      </xdr:nvSpPr>
      <xdr:spPr>
        <a:xfrm>
          <a:off x="16052346" y="52198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5" name="直線コネクタ 504">
          <a:extLst>
            <a:ext uri="{FF2B5EF4-FFF2-40B4-BE49-F238E27FC236}">
              <a16:creationId xmlns:a16="http://schemas.microsoft.com/office/drawing/2014/main" id="{CD823F86-EF89-417F-8A2A-3DC632B3AD4F}"/>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6" name="テキスト ボックス 505">
          <a:extLst>
            <a:ext uri="{FF2B5EF4-FFF2-40B4-BE49-F238E27FC236}">
              <a16:creationId xmlns:a16="http://schemas.microsoft.com/office/drawing/2014/main" id="{E3210BBB-CA96-4E10-B82A-FA2718C0F86E}"/>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7" name="【試験研究機関】&#10;一人当たり面積グラフ枠">
          <a:extLst>
            <a:ext uri="{FF2B5EF4-FFF2-40B4-BE49-F238E27FC236}">
              <a16:creationId xmlns:a16="http://schemas.microsoft.com/office/drawing/2014/main" id="{DDCD2756-BE1F-46DE-BBE6-8DB6C0D07766}"/>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122464</xdr:rowOff>
    </xdr:from>
    <xdr:to>
      <xdr:col>116</xdr:col>
      <xdr:colOff>62864</xdr:colOff>
      <xdr:row>41</xdr:row>
      <xdr:rowOff>155122</xdr:rowOff>
    </xdr:to>
    <xdr:cxnSp macro="">
      <xdr:nvCxnSpPr>
        <xdr:cNvPr id="508" name="直線コネクタ 507">
          <a:extLst>
            <a:ext uri="{FF2B5EF4-FFF2-40B4-BE49-F238E27FC236}">
              <a16:creationId xmlns:a16="http://schemas.microsoft.com/office/drawing/2014/main" id="{CFE2E915-E7C5-4816-A810-A9C5E2C7B7B4}"/>
            </a:ext>
          </a:extLst>
        </xdr:cNvPr>
        <xdr:cNvCxnSpPr/>
      </xdr:nvCxnSpPr>
      <xdr:spPr>
        <a:xfrm flipV="1">
          <a:off x="19952970" y="5478689"/>
          <a:ext cx="1269" cy="132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509" name="【試験研究機関】&#10;一人当たり面積最小値テキスト">
          <a:extLst>
            <a:ext uri="{FF2B5EF4-FFF2-40B4-BE49-F238E27FC236}">
              <a16:creationId xmlns:a16="http://schemas.microsoft.com/office/drawing/2014/main" id="{CBC28FD6-FEBD-43E9-9971-620940DEDC42}"/>
            </a:ext>
          </a:extLst>
        </xdr:cNvPr>
        <xdr:cNvSpPr txBox="1"/>
      </xdr:nvSpPr>
      <xdr:spPr>
        <a:xfrm>
          <a:off x="20002500" y="681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510" name="直線コネクタ 509">
          <a:extLst>
            <a:ext uri="{FF2B5EF4-FFF2-40B4-BE49-F238E27FC236}">
              <a16:creationId xmlns:a16="http://schemas.microsoft.com/office/drawing/2014/main" id="{28DBF3E7-1C64-4CFD-B66D-A03306B3A710}"/>
            </a:ext>
          </a:extLst>
        </xdr:cNvPr>
        <xdr:cNvCxnSpPr/>
      </xdr:nvCxnSpPr>
      <xdr:spPr>
        <a:xfrm>
          <a:off x="19878675" y="68035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69141</xdr:rowOff>
    </xdr:from>
    <xdr:ext cx="469744" cy="259045"/>
    <xdr:sp macro="" textlink="">
      <xdr:nvSpPr>
        <xdr:cNvPr id="511" name="【試験研究機関】&#10;一人当たり面積最大値テキスト">
          <a:extLst>
            <a:ext uri="{FF2B5EF4-FFF2-40B4-BE49-F238E27FC236}">
              <a16:creationId xmlns:a16="http://schemas.microsoft.com/office/drawing/2014/main" id="{232F3979-66BC-4535-9C0D-C9F1CD30C9D7}"/>
            </a:ext>
          </a:extLst>
        </xdr:cNvPr>
        <xdr:cNvSpPr txBox="1"/>
      </xdr:nvSpPr>
      <xdr:spPr>
        <a:xfrm>
          <a:off x="20002500" y="525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122464</xdr:rowOff>
    </xdr:from>
    <xdr:to>
      <xdr:col>116</xdr:col>
      <xdr:colOff>152400</xdr:colOff>
      <xdr:row>33</xdr:row>
      <xdr:rowOff>122464</xdr:rowOff>
    </xdr:to>
    <xdr:cxnSp macro="">
      <xdr:nvCxnSpPr>
        <xdr:cNvPr id="512" name="直線コネクタ 511">
          <a:extLst>
            <a:ext uri="{FF2B5EF4-FFF2-40B4-BE49-F238E27FC236}">
              <a16:creationId xmlns:a16="http://schemas.microsoft.com/office/drawing/2014/main" id="{CCEAFABD-655A-4474-92B2-2FE9563ADD5A}"/>
            </a:ext>
          </a:extLst>
        </xdr:cNvPr>
        <xdr:cNvCxnSpPr/>
      </xdr:nvCxnSpPr>
      <xdr:spPr>
        <a:xfrm>
          <a:off x="19878675" y="54786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123570</xdr:rowOff>
    </xdr:from>
    <xdr:ext cx="469744" cy="259045"/>
    <xdr:sp macro="" textlink="">
      <xdr:nvSpPr>
        <xdr:cNvPr id="513" name="【試験研究機関】&#10;一人当たり面積平均値テキスト">
          <a:extLst>
            <a:ext uri="{FF2B5EF4-FFF2-40B4-BE49-F238E27FC236}">
              <a16:creationId xmlns:a16="http://schemas.microsoft.com/office/drawing/2014/main" id="{85AB4BFC-CFB8-495E-9E5F-F0FCF9175408}"/>
            </a:ext>
          </a:extLst>
        </xdr:cNvPr>
        <xdr:cNvSpPr txBox="1"/>
      </xdr:nvSpPr>
      <xdr:spPr>
        <a:xfrm>
          <a:off x="20002500" y="5965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145143</xdr:rowOff>
    </xdr:from>
    <xdr:to>
      <xdr:col>116</xdr:col>
      <xdr:colOff>114300</xdr:colOff>
      <xdr:row>37</xdr:row>
      <xdr:rowOff>75293</xdr:rowOff>
    </xdr:to>
    <xdr:sp macro="" textlink="">
      <xdr:nvSpPr>
        <xdr:cNvPr id="514" name="フローチャート: 判断 513">
          <a:extLst>
            <a:ext uri="{FF2B5EF4-FFF2-40B4-BE49-F238E27FC236}">
              <a16:creationId xmlns:a16="http://schemas.microsoft.com/office/drawing/2014/main" id="{FBDD0EFB-7D24-4861-8D1A-AF6BAA12E7B3}"/>
            </a:ext>
          </a:extLst>
        </xdr:cNvPr>
        <xdr:cNvSpPr/>
      </xdr:nvSpPr>
      <xdr:spPr>
        <a:xfrm>
          <a:off x="19897725" y="59807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156028</xdr:rowOff>
    </xdr:from>
    <xdr:to>
      <xdr:col>112</xdr:col>
      <xdr:colOff>38100</xdr:colOff>
      <xdr:row>37</xdr:row>
      <xdr:rowOff>86178</xdr:rowOff>
    </xdr:to>
    <xdr:sp macro="" textlink="">
      <xdr:nvSpPr>
        <xdr:cNvPr id="515" name="フローチャート: 判断 514">
          <a:extLst>
            <a:ext uri="{FF2B5EF4-FFF2-40B4-BE49-F238E27FC236}">
              <a16:creationId xmlns:a16="http://schemas.microsoft.com/office/drawing/2014/main" id="{C428C3A6-9722-46C3-B1D1-4BE44F754A0C}"/>
            </a:ext>
          </a:extLst>
        </xdr:cNvPr>
        <xdr:cNvSpPr/>
      </xdr:nvSpPr>
      <xdr:spPr>
        <a:xfrm>
          <a:off x="19154775" y="599802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17236</xdr:rowOff>
    </xdr:from>
    <xdr:to>
      <xdr:col>107</xdr:col>
      <xdr:colOff>101600</xdr:colOff>
      <xdr:row>37</xdr:row>
      <xdr:rowOff>118836</xdr:rowOff>
    </xdr:to>
    <xdr:sp macro="" textlink="">
      <xdr:nvSpPr>
        <xdr:cNvPr id="516" name="フローチャート: 判断 515">
          <a:extLst>
            <a:ext uri="{FF2B5EF4-FFF2-40B4-BE49-F238E27FC236}">
              <a16:creationId xmlns:a16="http://schemas.microsoft.com/office/drawing/2014/main" id="{5F4DCAC2-4EAC-4EB1-B177-E80C5A6E7137}"/>
            </a:ext>
          </a:extLst>
        </xdr:cNvPr>
        <xdr:cNvSpPr/>
      </xdr:nvSpPr>
      <xdr:spPr>
        <a:xfrm>
          <a:off x="18345150" y="60179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156028</xdr:rowOff>
    </xdr:from>
    <xdr:to>
      <xdr:col>102</xdr:col>
      <xdr:colOff>165100</xdr:colOff>
      <xdr:row>37</xdr:row>
      <xdr:rowOff>86178</xdr:rowOff>
    </xdr:to>
    <xdr:sp macro="" textlink="">
      <xdr:nvSpPr>
        <xdr:cNvPr id="517" name="フローチャート: 判断 516">
          <a:extLst>
            <a:ext uri="{FF2B5EF4-FFF2-40B4-BE49-F238E27FC236}">
              <a16:creationId xmlns:a16="http://schemas.microsoft.com/office/drawing/2014/main" id="{B67A01A8-0E25-4274-AF34-5D572616037D}"/>
            </a:ext>
          </a:extLst>
        </xdr:cNvPr>
        <xdr:cNvSpPr/>
      </xdr:nvSpPr>
      <xdr:spPr>
        <a:xfrm>
          <a:off x="17554575" y="599802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002BC9C4-3F3C-401D-9E10-DC43724D7211}"/>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B827352A-9C5B-4603-B211-9E5597FF4C75}"/>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FED4BE3B-5EDA-42AD-A5E7-3F9F95C70857}"/>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73F55142-D72D-448B-9269-417E3D0972C9}"/>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8371FEF6-5EDB-4B91-AAD8-4FED2F88E303}"/>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77107</xdr:rowOff>
    </xdr:from>
    <xdr:to>
      <xdr:col>116</xdr:col>
      <xdr:colOff>114300</xdr:colOff>
      <xdr:row>36</xdr:row>
      <xdr:rowOff>7257</xdr:rowOff>
    </xdr:to>
    <xdr:sp macro="" textlink="">
      <xdr:nvSpPr>
        <xdr:cNvPr id="523" name="楕円 522">
          <a:extLst>
            <a:ext uri="{FF2B5EF4-FFF2-40B4-BE49-F238E27FC236}">
              <a16:creationId xmlns:a16="http://schemas.microsoft.com/office/drawing/2014/main" id="{C0156CD5-D529-4573-9D0C-569D75C7773B}"/>
            </a:ext>
          </a:extLst>
        </xdr:cNvPr>
        <xdr:cNvSpPr/>
      </xdr:nvSpPr>
      <xdr:spPr>
        <a:xfrm>
          <a:off x="19897725" y="57540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99984</xdr:rowOff>
    </xdr:from>
    <xdr:ext cx="469744" cy="259045"/>
    <xdr:sp macro="" textlink="">
      <xdr:nvSpPr>
        <xdr:cNvPr id="524" name="【試験研究機関】&#10;一人当たり面積該当値テキスト">
          <a:extLst>
            <a:ext uri="{FF2B5EF4-FFF2-40B4-BE49-F238E27FC236}">
              <a16:creationId xmlns:a16="http://schemas.microsoft.com/office/drawing/2014/main" id="{EF906B68-A96E-45A4-9DF5-4CBF882CFE4D}"/>
            </a:ext>
          </a:extLst>
        </xdr:cNvPr>
        <xdr:cNvSpPr txBox="1"/>
      </xdr:nvSpPr>
      <xdr:spPr>
        <a:xfrm>
          <a:off x="20002500" y="561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98878</xdr:rowOff>
    </xdr:from>
    <xdr:to>
      <xdr:col>112</xdr:col>
      <xdr:colOff>38100</xdr:colOff>
      <xdr:row>36</xdr:row>
      <xdr:rowOff>29028</xdr:rowOff>
    </xdr:to>
    <xdr:sp macro="" textlink="">
      <xdr:nvSpPr>
        <xdr:cNvPr id="525" name="楕円 524">
          <a:extLst>
            <a:ext uri="{FF2B5EF4-FFF2-40B4-BE49-F238E27FC236}">
              <a16:creationId xmlns:a16="http://schemas.microsoft.com/office/drawing/2014/main" id="{2BC65A08-A4A5-47DC-9453-A7B369F1CA0D}"/>
            </a:ext>
          </a:extLst>
        </xdr:cNvPr>
        <xdr:cNvSpPr/>
      </xdr:nvSpPr>
      <xdr:spPr>
        <a:xfrm>
          <a:off x="19154775" y="577895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127907</xdr:rowOff>
    </xdr:from>
    <xdr:to>
      <xdr:col>116</xdr:col>
      <xdr:colOff>63500</xdr:colOff>
      <xdr:row>35</xdr:row>
      <xdr:rowOff>149678</xdr:rowOff>
    </xdr:to>
    <xdr:cxnSp macro="">
      <xdr:nvCxnSpPr>
        <xdr:cNvPr id="526" name="直線コネクタ 525">
          <a:extLst>
            <a:ext uri="{FF2B5EF4-FFF2-40B4-BE49-F238E27FC236}">
              <a16:creationId xmlns:a16="http://schemas.microsoft.com/office/drawing/2014/main" id="{57F69CE7-A40C-4928-9DDB-6AC03F41EE5D}"/>
            </a:ext>
          </a:extLst>
        </xdr:cNvPr>
        <xdr:cNvCxnSpPr/>
      </xdr:nvCxnSpPr>
      <xdr:spPr>
        <a:xfrm flipV="1">
          <a:off x="19202400" y="5801632"/>
          <a:ext cx="752475" cy="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120650</xdr:rowOff>
    </xdr:from>
    <xdr:to>
      <xdr:col>107</xdr:col>
      <xdr:colOff>101600</xdr:colOff>
      <xdr:row>36</xdr:row>
      <xdr:rowOff>50800</xdr:rowOff>
    </xdr:to>
    <xdr:sp macro="" textlink="">
      <xdr:nvSpPr>
        <xdr:cNvPr id="527" name="楕円 526">
          <a:extLst>
            <a:ext uri="{FF2B5EF4-FFF2-40B4-BE49-F238E27FC236}">
              <a16:creationId xmlns:a16="http://schemas.microsoft.com/office/drawing/2014/main" id="{DBAEB563-B733-4BF2-9375-87E6B0356EDF}"/>
            </a:ext>
          </a:extLst>
        </xdr:cNvPr>
        <xdr:cNvSpPr/>
      </xdr:nvSpPr>
      <xdr:spPr>
        <a:xfrm>
          <a:off x="18345150" y="58007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149678</xdr:rowOff>
    </xdr:from>
    <xdr:to>
      <xdr:col>111</xdr:col>
      <xdr:colOff>177800</xdr:colOff>
      <xdr:row>36</xdr:row>
      <xdr:rowOff>0</xdr:rowOff>
    </xdr:to>
    <xdr:cxnSp macro="">
      <xdr:nvCxnSpPr>
        <xdr:cNvPr id="528" name="直線コネクタ 527">
          <a:extLst>
            <a:ext uri="{FF2B5EF4-FFF2-40B4-BE49-F238E27FC236}">
              <a16:creationId xmlns:a16="http://schemas.microsoft.com/office/drawing/2014/main" id="{6E1B4ED0-FF26-44B8-A14C-24AC453E3CA2}"/>
            </a:ext>
          </a:extLst>
        </xdr:cNvPr>
        <xdr:cNvCxnSpPr/>
      </xdr:nvCxnSpPr>
      <xdr:spPr>
        <a:xfrm flipV="1">
          <a:off x="18392775" y="5826578"/>
          <a:ext cx="809625"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131536</xdr:rowOff>
    </xdr:from>
    <xdr:to>
      <xdr:col>102</xdr:col>
      <xdr:colOff>165100</xdr:colOff>
      <xdr:row>36</xdr:row>
      <xdr:rowOff>61686</xdr:rowOff>
    </xdr:to>
    <xdr:sp macro="" textlink="">
      <xdr:nvSpPr>
        <xdr:cNvPr id="529" name="楕円 528">
          <a:extLst>
            <a:ext uri="{FF2B5EF4-FFF2-40B4-BE49-F238E27FC236}">
              <a16:creationId xmlns:a16="http://schemas.microsoft.com/office/drawing/2014/main" id="{63CD38DA-DC39-4409-B379-96F8ABEEB6E5}"/>
            </a:ext>
          </a:extLst>
        </xdr:cNvPr>
        <xdr:cNvSpPr/>
      </xdr:nvSpPr>
      <xdr:spPr>
        <a:xfrm>
          <a:off x="17554575" y="58084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0</xdr:rowOff>
    </xdr:from>
    <xdr:to>
      <xdr:col>107</xdr:col>
      <xdr:colOff>50800</xdr:colOff>
      <xdr:row>36</xdr:row>
      <xdr:rowOff>10886</xdr:rowOff>
    </xdr:to>
    <xdr:cxnSp macro="">
      <xdr:nvCxnSpPr>
        <xdr:cNvPr id="530" name="直線コネクタ 529">
          <a:extLst>
            <a:ext uri="{FF2B5EF4-FFF2-40B4-BE49-F238E27FC236}">
              <a16:creationId xmlns:a16="http://schemas.microsoft.com/office/drawing/2014/main" id="{28E7B506-5B7D-42A5-BA9F-54EC48D621F5}"/>
            </a:ext>
          </a:extLst>
        </xdr:cNvPr>
        <xdr:cNvCxnSpPr/>
      </xdr:nvCxnSpPr>
      <xdr:spPr>
        <a:xfrm flipV="1">
          <a:off x="17602200" y="5838825"/>
          <a:ext cx="79057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77305</xdr:rowOff>
    </xdr:from>
    <xdr:ext cx="469744" cy="259045"/>
    <xdr:sp macro="" textlink="">
      <xdr:nvSpPr>
        <xdr:cNvPr id="531" name="n_1aveValue【試験研究機関】&#10;一人当たり面積">
          <a:extLst>
            <a:ext uri="{FF2B5EF4-FFF2-40B4-BE49-F238E27FC236}">
              <a16:creationId xmlns:a16="http://schemas.microsoft.com/office/drawing/2014/main" id="{8FE98D5B-A7C0-4B8A-A07A-0869BAA24CD7}"/>
            </a:ext>
          </a:extLst>
        </xdr:cNvPr>
        <xdr:cNvSpPr txBox="1"/>
      </xdr:nvSpPr>
      <xdr:spPr>
        <a:xfrm>
          <a:off x="18983402" y="607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109963</xdr:rowOff>
    </xdr:from>
    <xdr:ext cx="469744" cy="259045"/>
    <xdr:sp macro="" textlink="">
      <xdr:nvSpPr>
        <xdr:cNvPr id="532" name="n_2aveValue【試験研究機関】&#10;一人当たり面積">
          <a:extLst>
            <a:ext uri="{FF2B5EF4-FFF2-40B4-BE49-F238E27FC236}">
              <a16:creationId xmlns:a16="http://schemas.microsoft.com/office/drawing/2014/main" id="{BD2A59D6-9211-4FDF-81C6-18CC6B7887DF}"/>
            </a:ext>
          </a:extLst>
        </xdr:cNvPr>
        <xdr:cNvSpPr txBox="1"/>
      </xdr:nvSpPr>
      <xdr:spPr>
        <a:xfrm>
          <a:off x="18183302" y="610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77305</xdr:rowOff>
    </xdr:from>
    <xdr:ext cx="469744" cy="259045"/>
    <xdr:sp macro="" textlink="">
      <xdr:nvSpPr>
        <xdr:cNvPr id="533" name="n_3aveValue【試験研究機関】&#10;一人当たり面積">
          <a:extLst>
            <a:ext uri="{FF2B5EF4-FFF2-40B4-BE49-F238E27FC236}">
              <a16:creationId xmlns:a16="http://schemas.microsoft.com/office/drawing/2014/main" id="{438DA793-4B4F-4CFB-A541-F7F3F8F65C0A}"/>
            </a:ext>
          </a:extLst>
        </xdr:cNvPr>
        <xdr:cNvSpPr txBox="1"/>
      </xdr:nvSpPr>
      <xdr:spPr>
        <a:xfrm>
          <a:off x="17383202" y="607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45555</xdr:rowOff>
    </xdr:from>
    <xdr:ext cx="469744" cy="259045"/>
    <xdr:sp macro="" textlink="">
      <xdr:nvSpPr>
        <xdr:cNvPr id="534" name="n_1mainValue【試験研究機関】&#10;一人当たり面積">
          <a:extLst>
            <a:ext uri="{FF2B5EF4-FFF2-40B4-BE49-F238E27FC236}">
              <a16:creationId xmlns:a16="http://schemas.microsoft.com/office/drawing/2014/main" id="{37140BBF-BFFA-464A-961D-5145880160AA}"/>
            </a:ext>
          </a:extLst>
        </xdr:cNvPr>
        <xdr:cNvSpPr txBox="1"/>
      </xdr:nvSpPr>
      <xdr:spPr>
        <a:xfrm>
          <a:off x="18983402" y="556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67327</xdr:rowOff>
    </xdr:from>
    <xdr:ext cx="469744" cy="259045"/>
    <xdr:sp macro="" textlink="">
      <xdr:nvSpPr>
        <xdr:cNvPr id="535" name="n_2mainValue【試験研究機関】&#10;一人当たり面積">
          <a:extLst>
            <a:ext uri="{FF2B5EF4-FFF2-40B4-BE49-F238E27FC236}">
              <a16:creationId xmlns:a16="http://schemas.microsoft.com/office/drawing/2014/main" id="{A8703D2E-FC18-4DDC-9D69-3453B1804EB9}"/>
            </a:ext>
          </a:extLst>
        </xdr:cNvPr>
        <xdr:cNvSpPr txBox="1"/>
      </xdr:nvSpPr>
      <xdr:spPr>
        <a:xfrm>
          <a:off x="18183302"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78213</xdr:rowOff>
    </xdr:from>
    <xdr:ext cx="469744" cy="259045"/>
    <xdr:sp macro="" textlink="">
      <xdr:nvSpPr>
        <xdr:cNvPr id="536" name="n_3mainValue【試験研究機関】&#10;一人当たり面積">
          <a:extLst>
            <a:ext uri="{FF2B5EF4-FFF2-40B4-BE49-F238E27FC236}">
              <a16:creationId xmlns:a16="http://schemas.microsoft.com/office/drawing/2014/main" id="{0AC522CD-E8F1-40A6-BFC8-05D82FAD53BF}"/>
            </a:ext>
          </a:extLst>
        </xdr:cNvPr>
        <xdr:cNvSpPr txBox="1"/>
      </xdr:nvSpPr>
      <xdr:spPr>
        <a:xfrm>
          <a:off x="17383202" y="55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7" name="正方形/長方形 536">
          <a:extLst>
            <a:ext uri="{FF2B5EF4-FFF2-40B4-BE49-F238E27FC236}">
              <a16:creationId xmlns:a16="http://schemas.microsoft.com/office/drawing/2014/main" id="{E905446F-8E67-4CD4-9922-F0825E2A15CE}"/>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38" name="正方形/長方形 537">
          <a:extLst>
            <a:ext uri="{FF2B5EF4-FFF2-40B4-BE49-F238E27FC236}">
              <a16:creationId xmlns:a16="http://schemas.microsoft.com/office/drawing/2014/main" id="{A42DE866-2F70-4200-BB6B-90BDF3F22401}"/>
            </a:ext>
          </a:extLst>
        </xdr:cNvPr>
        <xdr:cNvSpPr/>
      </xdr:nvSpPr>
      <xdr:spPr>
        <a:xfrm>
          <a:off x="11658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39" name="正方形/長方形 538">
          <a:extLst>
            <a:ext uri="{FF2B5EF4-FFF2-40B4-BE49-F238E27FC236}">
              <a16:creationId xmlns:a16="http://schemas.microsoft.com/office/drawing/2014/main" id="{3684DD3B-3392-4806-B726-614891F99A6F}"/>
            </a:ext>
          </a:extLst>
        </xdr:cNvPr>
        <xdr:cNvSpPr/>
      </xdr:nvSpPr>
      <xdr:spPr>
        <a:xfrm>
          <a:off x="11658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40" name="正方形/長方形 539">
          <a:extLst>
            <a:ext uri="{FF2B5EF4-FFF2-40B4-BE49-F238E27FC236}">
              <a16:creationId xmlns:a16="http://schemas.microsoft.com/office/drawing/2014/main" id="{475A7123-BEA6-4D8B-8A3E-0BE67537C44B}"/>
            </a:ext>
          </a:extLst>
        </xdr:cNvPr>
        <xdr:cNvSpPr/>
      </xdr:nvSpPr>
      <xdr:spPr>
        <a:xfrm>
          <a:off x="13154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41" name="正方形/長方形 540">
          <a:extLst>
            <a:ext uri="{FF2B5EF4-FFF2-40B4-BE49-F238E27FC236}">
              <a16:creationId xmlns:a16="http://schemas.microsoft.com/office/drawing/2014/main" id="{02AC7D21-DD88-4154-BFC8-B1041AFD062D}"/>
            </a:ext>
          </a:extLst>
        </xdr:cNvPr>
        <xdr:cNvSpPr/>
      </xdr:nvSpPr>
      <xdr:spPr>
        <a:xfrm>
          <a:off x="13154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a:extLst>
            <a:ext uri="{FF2B5EF4-FFF2-40B4-BE49-F238E27FC236}">
              <a16:creationId xmlns:a16="http://schemas.microsoft.com/office/drawing/2014/main" id="{6095AF0A-E3FD-4BBE-922B-1EABE81627DF}"/>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3" name="テキスト ボックス 542">
          <a:extLst>
            <a:ext uri="{FF2B5EF4-FFF2-40B4-BE49-F238E27FC236}">
              <a16:creationId xmlns:a16="http://schemas.microsoft.com/office/drawing/2014/main" id="{B49B85C6-AE8E-4BB9-8F04-4E3505ADD78D}"/>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4" name="直線コネクタ 543">
          <a:extLst>
            <a:ext uri="{FF2B5EF4-FFF2-40B4-BE49-F238E27FC236}">
              <a16:creationId xmlns:a16="http://schemas.microsoft.com/office/drawing/2014/main" id="{76C94DA0-1C01-40F1-8F20-4B8E82A51D2F}"/>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45" name="テキスト ボックス 544">
          <a:extLst>
            <a:ext uri="{FF2B5EF4-FFF2-40B4-BE49-F238E27FC236}">
              <a16:creationId xmlns:a16="http://schemas.microsoft.com/office/drawing/2014/main" id="{F207B4F1-89D4-4AD5-82F4-1B194193750F}"/>
            </a:ext>
          </a:extLst>
        </xdr:cNvPr>
        <xdr:cNvSpPr txBox="1"/>
      </xdr:nvSpPr>
      <xdr:spPr>
        <a:xfrm>
          <a:off x="10845966"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46" name="直線コネクタ 545">
          <a:extLst>
            <a:ext uri="{FF2B5EF4-FFF2-40B4-BE49-F238E27FC236}">
              <a16:creationId xmlns:a16="http://schemas.microsoft.com/office/drawing/2014/main" id="{69828C55-6999-4634-9A5C-7A217893FD73}"/>
            </a:ext>
          </a:extLst>
        </xdr:cNvPr>
        <xdr:cNvCxnSpPr/>
      </xdr:nvCxnSpPr>
      <xdr:spPr>
        <a:xfrm>
          <a:off x="11210925" y="1037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47" name="テキスト ボックス 546">
          <a:extLst>
            <a:ext uri="{FF2B5EF4-FFF2-40B4-BE49-F238E27FC236}">
              <a16:creationId xmlns:a16="http://schemas.microsoft.com/office/drawing/2014/main" id="{9B7082B1-ECB6-4C98-80D0-8C9558BBC047}"/>
            </a:ext>
          </a:extLst>
        </xdr:cNvPr>
        <xdr:cNvSpPr txBox="1"/>
      </xdr:nvSpPr>
      <xdr:spPr>
        <a:xfrm>
          <a:off x="10845966" y="1023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48" name="直線コネクタ 547">
          <a:extLst>
            <a:ext uri="{FF2B5EF4-FFF2-40B4-BE49-F238E27FC236}">
              <a16:creationId xmlns:a16="http://schemas.microsoft.com/office/drawing/2014/main" id="{6E9A64E9-30F3-4998-8EDF-C756EB83C289}"/>
            </a:ext>
          </a:extLst>
        </xdr:cNvPr>
        <xdr:cNvCxnSpPr/>
      </xdr:nvCxnSpPr>
      <xdr:spPr>
        <a:xfrm>
          <a:off x="11210925" y="994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9" name="テキスト ボックス 548">
          <a:extLst>
            <a:ext uri="{FF2B5EF4-FFF2-40B4-BE49-F238E27FC236}">
              <a16:creationId xmlns:a16="http://schemas.microsoft.com/office/drawing/2014/main" id="{5AF061AA-E52D-4398-935D-AF6E35803F86}"/>
            </a:ext>
          </a:extLst>
        </xdr:cNvPr>
        <xdr:cNvSpPr txBox="1"/>
      </xdr:nvSpPr>
      <xdr:spPr>
        <a:xfrm>
          <a:off x="10845966"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50" name="直線コネクタ 549">
          <a:extLst>
            <a:ext uri="{FF2B5EF4-FFF2-40B4-BE49-F238E27FC236}">
              <a16:creationId xmlns:a16="http://schemas.microsoft.com/office/drawing/2014/main" id="{4C176357-BBB8-4BFE-A8B0-9CEC37B716E6}"/>
            </a:ext>
          </a:extLst>
        </xdr:cNvPr>
        <xdr:cNvCxnSpPr/>
      </xdr:nvCxnSpPr>
      <xdr:spPr>
        <a:xfrm>
          <a:off x="11210925" y="951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51" name="テキスト ボックス 550">
          <a:extLst>
            <a:ext uri="{FF2B5EF4-FFF2-40B4-BE49-F238E27FC236}">
              <a16:creationId xmlns:a16="http://schemas.microsoft.com/office/drawing/2014/main" id="{BD987C23-420B-4610-9E1C-78D99EA77AF5}"/>
            </a:ext>
          </a:extLst>
        </xdr:cNvPr>
        <xdr:cNvSpPr txBox="1"/>
      </xdr:nvSpPr>
      <xdr:spPr>
        <a:xfrm>
          <a:off x="10845966"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52" name="直線コネクタ 551">
          <a:extLst>
            <a:ext uri="{FF2B5EF4-FFF2-40B4-BE49-F238E27FC236}">
              <a16:creationId xmlns:a16="http://schemas.microsoft.com/office/drawing/2014/main" id="{40C455E4-535E-4E41-B938-5F32D7B5DD98}"/>
            </a:ext>
          </a:extLst>
        </xdr:cNvPr>
        <xdr:cNvCxnSpPr/>
      </xdr:nvCxnSpPr>
      <xdr:spPr>
        <a:xfrm>
          <a:off x="11210925" y="907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53" name="テキスト ボックス 552">
          <a:extLst>
            <a:ext uri="{FF2B5EF4-FFF2-40B4-BE49-F238E27FC236}">
              <a16:creationId xmlns:a16="http://schemas.microsoft.com/office/drawing/2014/main" id="{22970C82-A662-409F-9077-275D5A1B5B07}"/>
            </a:ext>
          </a:extLst>
        </xdr:cNvPr>
        <xdr:cNvSpPr txBox="1"/>
      </xdr:nvSpPr>
      <xdr:spPr>
        <a:xfrm>
          <a:off x="10845966"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4" name="直線コネクタ 553">
          <a:extLst>
            <a:ext uri="{FF2B5EF4-FFF2-40B4-BE49-F238E27FC236}">
              <a16:creationId xmlns:a16="http://schemas.microsoft.com/office/drawing/2014/main" id="{DB0DD690-A1F5-4882-9914-B21004D62047}"/>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5" name="テキスト ボックス 554">
          <a:extLst>
            <a:ext uri="{FF2B5EF4-FFF2-40B4-BE49-F238E27FC236}">
              <a16:creationId xmlns:a16="http://schemas.microsoft.com/office/drawing/2014/main" id="{A1834A3E-77B9-4715-B968-AED9AA07CE37}"/>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6" name="【警察施設】&#10;有形固定資産減価償却率グラフ枠">
          <a:extLst>
            <a:ext uri="{FF2B5EF4-FFF2-40B4-BE49-F238E27FC236}">
              <a16:creationId xmlns:a16="http://schemas.microsoft.com/office/drawing/2014/main" id="{FFD7E346-985B-42D0-A7E0-C529314706A5}"/>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13716</xdr:rowOff>
    </xdr:from>
    <xdr:to>
      <xdr:col>85</xdr:col>
      <xdr:colOff>126364</xdr:colOff>
      <xdr:row>64</xdr:row>
      <xdr:rowOff>9144</xdr:rowOff>
    </xdr:to>
    <xdr:cxnSp macro="">
      <xdr:nvCxnSpPr>
        <xdr:cNvPr id="557" name="直線コネクタ 556">
          <a:extLst>
            <a:ext uri="{FF2B5EF4-FFF2-40B4-BE49-F238E27FC236}">
              <a16:creationId xmlns:a16="http://schemas.microsoft.com/office/drawing/2014/main" id="{DE2A5311-6651-4A3E-95A7-FC01B6474E21}"/>
            </a:ext>
          </a:extLst>
        </xdr:cNvPr>
        <xdr:cNvCxnSpPr/>
      </xdr:nvCxnSpPr>
      <xdr:spPr>
        <a:xfrm flipV="1">
          <a:off x="14695170" y="9087866"/>
          <a:ext cx="1269" cy="12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12971</xdr:rowOff>
    </xdr:from>
    <xdr:ext cx="405111" cy="259045"/>
    <xdr:sp macro="" textlink="">
      <xdr:nvSpPr>
        <xdr:cNvPr id="558" name="【警察施設】&#10;有形固定資産減価償却率最小値テキスト">
          <a:extLst>
            <a:ext uri="{FF2B5EF4-FFF2-40B4-BE49-F238E27FC236}">
              <a16:creationId xmlns:a16="http://schemas.microsoft.com/office/drawing/2014/main" id="{0F1B2FBC-F9BE-48FF-A58C-31CF597DF759}"/>
            </a:ext>
          </a:extLst>
        </xdr:cNvPr>
        <xdr:cNvSpPr txBox="1"/>
      </xdr:nvSpPr>
      <xdr:spPr>
        <a:xfrm>
          <a:off x="14744700" y="1038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xdr:rowOff>
    </xdr:from>
    <xdr:to>
      <xdr:col>86</xdr:col>
      <xdr:colOff>25400</xdr:colOff>
      <xdr:row>64</xdr:row>
      <xdr:rowOff>9144</xdr:rowOff>
    </xdr:to>
    <xdr:cxnSp macro="">
      <xdr:nvCxnSpPr>
        <xdr:cNvPr id="559" name="直線コネクタ 558">
          <a:extLst>
            <a:ext uri="{FF2B5EF4-FFF2-40B4-BE49-F238E27FC236}">
              <a16:creationId xmlns:a16="http://schemas.microsoft.com/office/drawing/2014/main" id="{F9B7147E-AC02-4222-AF3A-08023BFF5E1D}"/>
            </a:ext>
          </a:extLst>
        </xdr:cNvPr>
        <xdr:cNvCxnSpPr/>
      </xdr:nvCxnSpPr>
      <xdr:spPr>
        <a:xfrm>
          <a:off x="14611350" y="1038504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131843</xdr:rowOff>
    </xdr:from>
    <xdr:ext cx="405111" cy="259045"/>
    <xdr:sp macro="" textlink="">
      <xdr:nvSpPr>
        <xdr:cNvPr id="560" name="【警察施設】&#10;有形固定資産減価償却率最大値テキスト">
          <a:extLst>
            <a:ext uri="{FF2B5EF4-FFF2-40B4-BE49-F238E27FC236}">
              <a16:creationId xmlns:a16="http://schemas.microsoft.com/office/drawing/2014/main" id="{9C7EA014-4449-4AD4-9F4B-47F3C5E2F256}"/>
            </a:ext>
          </a:extLst>
        </xdr:cNvPr>
        <xdr:cNvSpPr txBox="1"/>
      </xdr:nvSpPr>
      <xdr:spPr>
        <a:xfrm>
          <a:off x="14744700" y="8885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xdr:rowOff>
    </xdr:from>
    <xdr:to>
      <xdr:col>86</xdr:col>
      <xdr:colOff>25400</xdr:colOff>
      <xdr:row>56</xdr:row>
      <xdr:rowOff>13716</xdr:rowOff>
    </xdr:to>
    <xdr:cxnSp macro="">
      <xdr:nvCxnSpPr>
        <xdr:cNvPr id="561" name="直線コネクタ 560">
          <a:extLst>
            <a:ext uri="{FF2B5EF4-FFF2-40B4-BE49-F238E27FC236}">
              <a16:creationId xmlns:a16="http://schemas.microsoft.com/office/drawing/2014/main" id="{7FC306DC-944C-4C3E-9730-6E65ED69FE6E}"/>
            </a:ext>
          </a:extLst>
        </xdr:cNvPr>
        <xdr:cNvCxnSpPr/>
      </xdr:nvCxnSpPr>
      <xdr:spPr>
        <a:xfrm>
          <a:off x="14611350" y="908786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127525</xdr:rowOff>
    </xdr:from>
    <xdr:ext cx="405111" cy="259045"/>
    <xdr:sp macro="" textlink="">
      <xdr:nvSpPr>
        <xdr:cNvPr id="562" name="【警察施設】&#10;有形固定資産減価償却率平均値テキスト">
          <a:extLst>
            <a:ext uri="{FF2B5EF4-FFF2-40B4-BE49-F238E27FC236}">
              <a16:creationId xmlns:a16="http://schemas.microsoft.com/office/drawing/2014/main" id="{AC47DE9E-609E-483A-AC4A-0D260B5A39E2}"/>
            </a:ext>
          </a:extLst>
        </xdr:cNvPr>
        <xdr:cNvSpPr txBox="1"/>
      </xdr:nvSpPr>
      <xdr:spPr>
        <a:xfrm>
          <a:off x="14744700" y="93636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104648</xdr:rowOff>
    </xdr:from>
    <xdr:to>
      <xdr:col>85</xdr:col>
      <xdr:colOff>177800</xdr:colOff>
      <xdr:row>59</xdr:row>
      <xdr:rowOff>34798</xdr:rowOff>
    </xdr:to>
    <xdr:sp macro="" textlink="">
      <xdr:nvSpPr>
        <xdr:cNvPr id="563" name="フローチャート: 判断 562">
          <a:extLst>
            <a:ext uri="{FF2B5EF4-FFF2-40B4-BE49-F238E27FC236}">
              <a16:creationId xmlns:a16="http://schemas.microsoft.com/office/drawing/2014/main" id="{8B256E91-53B7-4789-B856-36C254CBE498}"/>
            </a:ext>
          </a:extLst>
        </xdr:cNvPr>
        <xdr:cNvSpPr/>
      </xdr:nvSpPr>
      <xdr:spPr>
        <a:xfrm>
          <a:off x="14649450" y="950899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86360</xdr:rowOff>
    </xdr:from>
    <xdr:to>
      <xdr:col>81</xdr:col>
      <xdr:colOff>101600</xdr:colOff>
      <xdr:row>59</xdr:row>
      <xdr:rowOff>16510</xdr:rowOff>
    </xdr:to>
    <xdr:sp macro="" textlink="">
      <xdr:nvSpPr>
        <xdr:cNvPr id="564" name="フローチャート: 判断 563">
          <a:extLst>
            <a:ext uri="{FF2B5EF4-FFF2-40B4-BE49-F238E27FC236}">
              <a16:creationId xmlns:a16="http://schemas.microsoft.com/office/drawing/2014/main" id="{CB06F11A-DE5E-403F-89BB-7E889B524F36}"/>
            </a:ext>
          </a:extLst>
        </xdr:cNvPr>
        <xdr:cNvSpPr/>
      </xdr:nvSpPr>
      <xdr:spPr>
        <a:xfrm>
          <a:off x="13887450" y="94843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111506</xdr:rowOff>
    </xdr:from>
    <xdr:to>
      <xdr:col>76</xdr:col>
      <xdr:colOff>165100</xdr:colOff>
      <xdr:row>58</xdr:row>
      <xdr:rowOff>41656</xdr:rowOff>
    </xdr:to>
    <xdr:sp macro="" textlink="">
      <xdr:nvSpPr>
        <xdr:cNvPr id="565" name="フローチャート: 判断 564">
          <a:extLst>
            <a:ext uri="{FF2B5EF4-FFF2-40B4-BE49-F238E27FC236}">
              <a16:creationId xmlns:a16="http://schemas.microsoft.com/office/drawing/2014/main" id="{A0F0CB31-B232-4109-8600-A7C38D95ECAB}"/>
            </a:ext>
          </a:extLst>
        </xdr:cNvPr>
        <xdr:cNvSpPr/>
      </xdr:nvSpPr>
      <xdr:spPr>
        <a:xfrm>
          <a:off x="13096875" y="93507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54356</xdr:rowOff>
    </xdr:from>
    <xdr:to>
      <xdr:col>72</xdr:col>
      <xdr:colOff>38100</xdr:colOff>
      <xdr:row>58</xdr:row>
      <xdr:rowOff>155956</xdr:rowOff>
    </xdr:to>
    <xdr:sp macro="" textlink="">
      <xdr:nvSpPr>
        <xdr:cNvPr id="566" name="フローチャート: 判断 565">
          <a:extLst>
            <a:ext uri="{FF2B5EF4-FFF2-40B4-BE49-F238E27FC236}">
              <a16:creationId xmlns:a16="http://schemas.microsoft.com/office/drawing/2014/main" id="{27CB2117-CE1D-4546-B84D-3E75A59A512F}"/>
            </a:ext>
          </a:extLst>
        </xdr:cNvPr>
        <xdr:cNvSpPr/>
      </xdr:nvSpPr>
      <xdr:spPr>
        <a:xfrm>
          <a:off x="12296775" y="945553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6CC0522E-7302-47E7-B193-89E0737D3CA0}"/>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2EFB7C21-2B09-459B-B83D-CD5387213FEC}"/>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06C114B5-6610-48B0-851B-B6D7493131DC}"/>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0A75CE30-74B9-4C9A-AD18-06EEFA995C83}"/>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2CD74CF6-5B0F-4841-A3DF-623C68BA8EEE}"/>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72" name="楕円 571">
          <a:extLst>
            <a:ext uri="{FF2B5EF4-FFF2-40B4-BE49-F238E27FC236}">
              <a16:creationId xmlns:a16="http://schemas.microsoft.com/office/drawing/2014/main" id="{1E3D7AD2-5924-4605-B064-32EE67CE82ED}"/>
            </a:ext>
          </a:extLst>
        </xdr:cNvPr>
        <xdr:cNvSpPr/>
      </xdr:nvSpPr>
      <xdr:spPr>
        <a:xfrm>
          <a:off x="14649450" y="961974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35069</xdr:rowOff>
    </xdr:from>
    <xdr:ext cx="405111" cy="259045"/>
    <xdr:sp macro="" textlink="">
      <xdr:nvSpPr>
        <xdr:cNvPr id="573" name="【警察施設】&#10;有形固定資産減価償却率該当値テキスト">
          <a:extLst>
            <a:ext uri="{FF2B5EF4-FFF2-40B4-BE49-F238E27FC236}">
              <a16:creationId xmlns:a16="http://schemas.microsoft.com/office/drawing/2014/main" id="{25C048D7-7043-411B-986D-716F0D95F979}"/>
            </a:ext>
          </a:extLst>
        </xdr:cNvPr>
        <xdr:cNvSpPr txBox="1"/>
      </xdr:nvSpPr>
      <xdr:spPr>
        <a:xfrm>
          <a:off x="147447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49784</xdr:rowOff>
    </xdr:from>
    <xdr:to>
      <xdr:col>81</xdr:col>
      <xdr:colOff>101600</xdr:colOff>
      <xdr:row>58</xdr:row>
      <xdr:rowOff>151384</xdr:rowOff>
    </xdr:to>
    <xdr:sp macro="" textlink="">
      <xdr:nvSpPr>
        <xdr:cNvPr id="574" name="楕円 573">
          <a:extLst>
            <a:ext uri="{FF2B5EF4-FFF2-40B4-BE49-F238E27FC236}">
              <a16:creationId xmlns:a16="http://schemas.microsoft.com/office/drawing/2014/main" id="{53D21C2B-ABC2-4CD0-9611-3E7888B3050B}"/>
            </a:ext>
          </a:extLst>
        </xdr:cNvPr>
        <xdr:cNvSpPr/>
      </xdr:nvSpPr>
      <xdr:spPr>
        <a:xfrm>
          <a:off x="13887450" y="944778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100584</xdr:rowOff>
    </xdr:from>
    <xdr:to>
      <xdr:col>85</xdr:col>
      <xdr:colOff>127000</xdr:colOff>
      <xdr:row>59</xdr:row>
      <xdr:rowOff>107442</xdr:rowOff>
    </xdr:to>
    <xdr:cxnSp macro="">
      <xdr:nvCxnSpPr>
        <xdr:cNvPr id="575" name="直線コネクタ 574">
          <a:extLst>
            <a:ext uri="{FF2B5EF4-FFF2-40B4-BE49-F238E27FC236}">
              <a16:creationId xmlns:a16="http://schemas.microsoft.com/office/drawing/2014/main" id="{DEBE1EC9-1E5F-42DA-AFD9-F8E6E3F42A39}"/>
            </a:ext>
          </a:extLst>
        </xdr:cNvPr>
        <xdr:cNvCxnSpPr/>
      </xdr:nvCxnSpPr>
      <xdr:spPr>
        <a:xfrm>
          <a:off x="13935075" y="9504934"/>
          <a:ext cx="762000" cy="16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100076</xdr:rowOff>
    </xdr:from>
    <xdr:to>
      <xdr:col>76</xdr:col>
      <xdr:colOff>165100</xdr:colOff>
      <xdr:row>59</xdr:row>
      <xdr:rowOff>30226</xdr:rowOff>
    </xdr:to>
    <xdr:sp macro="" textlink="">
      <xdr:nvSpPr>
        <xdr:cNvPr id="576" name="楕円 575">
          <a:extLst>
            <a:ext uri="{FF2B5EF4-FFF2-40B4-BE49-F238E27FC236}">
              <a16:creationId xmlns:a16="http://schemas.microsoft.com/office/drawing/2014/main" id="{DF743B80-6E75-46AC-AC88-54A22D99A534}"/>
            </a:ext>
          </a:extLst>
        </xdr:cNvPr>
        <xdr:cNvSpPr/>
      </xdr:nvSpPr>
      <xdr:spPr>
        <a:xfrm>
          <a:off x="13096875" y="950442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100584</xdr:rowOff>
    </xdr:from>
    <xdr:to>
      <xdr:col>81</xdr:col>
      <xdr:colOff>50800</xdr:colOff>
      <xdr:row>58</xdr:row>
      <xdr:rowOff>150876</xdr:rowOff>
    </xdr:to>
    <xdr:cxnSp macro="">
      <xdr:nvCxnSpPr>
        <xdr:cNvPr id="577" name="直線コネクタ 576">
          <a:extLst>
            <a:ext uri="{FF2B5EF4-FFF2-40B4-BE49-F238E27FC236}">
              <a16:creationId xmlns:a16="http://schemas.microsoft.com/office/drawing/2014/main" id="{C2BE759B-A015-44CB-8048-DC2CFC6D241C}"/>
            </a:ext>
          </a:extLst>
        </xdr:cNvPr>
        <xdr:cNvCxnSpPr/>
      </xdr:nvCxnSpPr>
      <xdr:spPr>
        <a:xfrm flipV="1">
          <a:off x="13144500" y="9504934"/>
          <a:ext cx="79057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49784</xdr:rowOff>
    </xdr:from>
    <xdr:to>
      <xdr:col>72</xdr:col>
      <xdr:colOff>38100</xdr:colOff>
      <xdr:row>58</xdr:row>
      <xdr:rowOff>151384</xdr:rowOff>
    </xdr:to>
    <xdr:sp macro="" textlink="">
      <xdr:nvSpPr>
        <xdr:cNvPr id="578" name="楕円 577">
          <a:extLst>
            <a:ext uri="{FF2B5EF4-FFF2-40B4-BE49-F238E27FC236}">
              <a16:creationId xmlns:a16="http://schemas.microsoft.com/office/drawing/2014/main" id="{4595F44C-CD50-4326-B922-B00BED963FC4}"/>
            </a:ext>
          </a:extLst>
        </xdr:cNvPr>
        <xdr:cNvSpPr/>
      </xdr:nvSpPr>
      <xdr:spPr>
        <a:xfrm>
          <a:off x="12296775" y="944778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100584</xdr:rowOff>
    </xdr:from>
    <xdr:to>
      <xdr:col>76</xdr:col>
      <xdr:colOff>114300</xdr:colOff>
      <xdr:row>58</xdr:row>
      <xdr:rowOff>150876</xdr:rowOff>
    </xdr:to>
    <xdr:cxnSp macro="">
      <xdr:nvCxnSpPr>
        <xdr:cNvPr id="579" name="直線コネクタ 578">
          <a:extLst>
            <a:ext uri="{FF2B5EF4-FFF2-40B4-BE49-F238E27FC236}">
              <a16:creationId xmlns:a16="http://schemas.microsoft.com/office/drawing/2014/main" id="{B011CED5-7D2A-4509-9FCA-BC2C5364A308}"/>
            </a:ext>
          </a:extLst>
        </xdr:cNvPr>
        <xdr:cNvCxnSpPr/>
      </xdr:nvCxnSpPr>
      <xdr:spPr>
        <a:xfrm>
          <a:off x="12344400" y="9504934"/>
          <a:ext cx="800100"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7637</xdr:rowOff>
    </xdr:from>
    <xdr:ext cx="405111" cy="259045"/>
    <xdr:sp macro="" textlink="">
      <xdr:nvSpPr>
        <xdr:cNvPr id="580" name="n_1aveValue【警察施設】&#10;有形固定資産減価償却率">
          <a:extLst>
            <a:ext uri="{FF2B5EF4-FFF2-40B4-BE49-F238E27FC236}">
              <a16:creationId xmlns:a16="http://schemas.microsoft.com/office/drawing/2014/main" id="{D1062EEB-9D7E-4CFE-8C71-8A0D4362BCAC}"/>
            </a:ext>
          </a:extLst>
        </xdr:cNvPr>
        <xdr:cNvSpPr txBox="1"/>
      </xdr:nvSpPr>
      <xdr:spPr>
        <a:xfrm>
          <a:off x="13745219" y="9573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58183</xdr:rowOff>
    </xdr:from>
    <xdr:ext cx="405111" cy="259045"/>
    <xdr:sp macro="" textlink="">
      <xdr:nvSpPr>
        <xdr:cNvPr id="581" name="n_2aveValue【警察施設】&#10;有形固定資産減価償却率">
          <a:extLst>
            <a:ext uri="{FF2B5EF4-FFF2-40B4-BE49-F238E27FC236}">
              <a16:creationId xmlns:a16="http://schemas.microsoft.com/office/drawing/2014/main" id="{EBDDD66A-EBC6-4C99-BDAF-20D6515C10C7}"/>
            </a:ext>
          </a:extLst>
        </xdr:cNvPr>
        <xdr:cNvSpPr txBox="1"/>
      </xdr:nvSpPr>
      <xdr:spPr>
        <a:xfrm>
          <a:off x="12964169" y="91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147083</xdr:rowOff>
    </xdr:from>
    <xdr:ext cx="405111" cy="259045"/>
    <xdr:sp macro="" textlink="">
      <xdr:nvSpPr>
        <xdr:cNvPr id="582" name="n_3aveValue【警察施設】&#10;有形固定資産減価償却率">
          <a:extLst>
            <a:ext uri="{FF2B5EF4-FFF2-40B4-BE49-F238E27FC236}">
              <a16:creationId xmlns:a16="http://schemas.microsoft.com/office/drawing/2014/main" id="{648AAA59-CFF8-46C9-9E02-E9ECF4890077}"/>
            </a:ext>
          </a:extLst>
        </xdr:cNvPr>
        <xdr:cNvSpPr txBox="1"/>
      </xdr:nvSpPr>
      <xdr:spPr>
        <a:xfrm>
          <a:off x="12164069" y="954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167911</xdr:rowOff>
    </xdr:from>
    <xdr:ext cx="405111" cy="259045"/>
    <xdr:sp macro="" textlink="">
      <xdr:nvSpPr>
        <xdr:cNvPr id="583" name="n_1mainValue【警察施設】&#10;有形固定資産減価償却率">
          <a:extLst>
            <a:ext uri="{FF2B5EF4-FFF2-40B4-BE49-F238E27FC236}">
              <a16:creationId xmlns:a16="http://schemas.microsoft.com/office/drawing/2014/main" id="{6BDC936C-146A-47AB-A9D6-BA75B3101398}"/>
            </a:ext>
          </a:extLst>
        </xdr:cNvPr>
        <xdr:cNvSpPr txBox="1"/>
      </xdr:nvSpPr>
      <xdr:spPr>
        <a:xfrm>
          <a:off x="13745219" y="9242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21353</xdr:rowOff>
    </xdr:from>
    <xdr:ext cx="405111" cy="259045"/>
    <xdr:sp macro="" textlink="">
      <xdr:nvSpPr>
        <xdr:cNvPr id="584" name="n_2mainValue【警察施設】&#10;有形固定資産減価償却率">
          <a:extLst>
            <a:ext uri="{FF2B5EF4-FFF2-40B4-BE49-F238E27FC236}">
              <a16:creationId xmlns:a16="http://schemas.microsoft.com/office/drawing/2014/main" id="{C7698730-6025-47EF-87B1-2D5E5127534F}"/>
            </a:ext>
          </a:extLst>
        </xdr:cNvPr>
        <xdr:cNvSpPr txBox="1"/>
      </xdr:nvSpPr>
      <xdr:spPr>
        <a:xfrm>
          <a:off x="12964169" y="9584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167911</xdr:rowOff>
    </xdr:from>
    <xdr:ext cx="405111" cy="259045"/>
    <xdr:sp macro="" textlink="">
      <xdr:nvSpPr>
        <xdr:cNvPr id="585" name="n_3mainValue【警察施設】&#10;有形固定資産減価償却率">
          <a:extLst>
            <a:ext uri="{FF2B5EF4-FFF2-40B4-BE49-F238E27FC236}">
              <a16:creationId xmlns:a16="http://schemas.microsoft.com/office/drawing/2014/main" id="{57727460-8CBF-4C1E-AEDF-DBEE2E58C9B7}"/>
            </a:ext>
          </a:extLst>
        </xdr:cNvPr>
        <xdr:cNvSpPr txBox="1"/>
      </xdr:nvSpPr>
      <xdr:spPr>
        <a:xfrm>
          <a:off x="12164069" y="9242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a:extLst>
            <a:ext uri="{FF2B5EF4-FFF2-40B4-BE49-F238E27FC236}">
              <a16:creationId xmlns:a16="http://schemas.microsoft.com/office/drawing/2014/main" id="{5B549A08-9633-45C0-B411-19602D9A26AB}"/>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87" name="正方形/長方形 586">
          <a:extLst>
            <a:ext uri="{FF2B5EF4-FFF2-40B4-BE49-F238E27FC236}">
              <a16:creationId xmlns:a16="http://schemas.microsoft.com/office/drawing/2014/main" id="{75283DDA-1156-4313-9F3C-9F8B315D1D91}"/>
            </a:ext>
          </a:extLst>
        </xdr:cNvPr>
        <xdr:cNvSpPr/>
      </xdr:nvSpPr>
      <xdr:spPr>
        <a:xfrm>
          <a:off x="169259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88" name="正方形/長方形 587">
          <a:extLst>
            <a:ext uri="{FF2B5EF4-FFF2-40B4-BE49-F238E27FC236}">
              <a16:creationId xmlns:a16="http://schemas.microsoft.com/office/drawing/2014/main" id="{5EF14434-8542-42E5-8350-3EAD6E73AC26}"/>
            </a:ext>
          </a:extLst>
        </xdr:cNvPr>
        <xdr:cNvSpPr/>
      </xdr:nvSpPr>
      <xdr:spPr>
        <a:xfrm>
          <a:off x="169259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89" name="正方形/長方形 588">
          <a:extLst>
            <a:ext uri="{FF2B5EF4-FFF2-40B4-BE49-F238E27FC236}">
              <a16:creationId xmlns:a16="http://schemas.microsoft.com/office/drawing/2014/main" id="{1932C34B-A92D-4290-804F-7B77F11FF868}"/>
            </a:ext>
          </a:extLst>
        </xdr:cNvPr>
        <xdr:cNvSpPr/>
      </xdr:nvSpPr>
      <xdr:spPr>
        <a:xfrm>
          <a:off x="1841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90" name="正方形/長方形 589">
          <a:extLst>
            <a:ext uri="{FF2B5EF4-FFF2-40B4-BE49-F238E27FC236}">
              <a16:creationId xmlns:a16="http://schemas.microsoft.com/office/drawing/2014/main" id="{E3DED895-2A14-42E2-B132-2E3350DF97CC}"/>
            </a:ext>
          </a:extLst>
        </xdr:cNvPr>
        <xdr:cNvSpPr/>
      </xdr:nvSpPr>
      <xdr:spPr>
        <a:xfrm>
          <a:off x="1841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1" name="正方形/長方形 590">
          <a:extLst>
            <a:ext uri="{FF2B5EF4-FFF2-40B4-BE49-F238E27FC236}">
              <a16:creationId xmlns:a16="http://schemas.microsoft.com/office/drawing/2014/main" id="{BC8F608B-9CB0-4D18-843E-852ABC124890}"/>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2" name="テキスト ボックス 591">
          <a:extLst>
            <a:ext uri="{FF2B5EF4-FFF2-40B4-BE49-F238E27FC236}">
              <a16:creationId xmlns:a16="http://schemas.microsoft.com/office/drawing/2014/main" id="{F198C1F0-13AB-478D-8E23-E7CA908357A1}"/>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3" name="直線コネクタ 592">
          <a:extLst>
            <a:ext uri="{FF2B5EF4-FFF2-40B4-BE49-F238E27FC236}">
              <a16:creationId xmlns:a16="http://schemas.microsoft.com/office/drawing/2014/main" id="{C008B9E3-A6FA-44AB-BE36-0735D7D19569}"/>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94" name="テキスト ボックス 593">
          <a:extLst>
            <a:ext uri="{FF2B5EF4-FFF2-40B4-BE49-F238E27FC236}">
              <a16:creationId xmlns:a16="http://schemas.microsoft.com/office/drawing/2014/main" id="{6AEBB403-D98A-4422-8474-6FEA38AC91EA}"/>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95" name="直線コネクタ 594">
          <a:extLst>
            <a:ext uri="{FF2B5EF4-FFF2-40B4-BE49-F238E27FC236}">
              <a16:creationId xmlns:a16="http://schemas.microsoft.com/office/drawing/2014/main" id="{0D206B4F-6BB5-4458-BB5F-5E975E3B334B}"/>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6" name="テキスト ボックス 595">
          <a:extLst>
            <a:ext uri="{FF2B5EF4-FFF2-40B4-BE49-F238E27FC236}">
              <a16:creationId xmlns:a16="http://schemas.microsoft.com/office/drawing/2014/main" id="{0D7EE249-D112-49C8-B6D5-2CFE67AE4CFA}"/>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7" name="直線コネクタ 596">
          <a:extLst>
            <a:ext uri="{FF2B5EF4-FFF2-40B4-BE49-F238E27FC236}">
              <a16:creationId xmlns:a16="http://schemas.microsoft.com/office/drawing/2014/main" id="{EC9CA841-88E4-454C-929C-641A1371B206}"/>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8" name="テキスト ボックス 597">
          <a:extLst>
            <a:ext uri="{FF2B5EF4-FFF2-40B4-BE49-F238E27FC236}">
              <a16:creationId xmlns:a16="http://schemas.microsoft.com/office/drawing/2014/main" id="{B162CB6D-16EF-437E-8C02-12E712D6AC26}"/>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9" name="直線コネクタ 598">
          <a:extLst>
            <a:ext uri="{FF2B5EF4-FFF2-40B4-BE49-F238E27FC236}">
              <a16:creationId xmlns:a16="http://schemas.microsoft.com/office/drawing/2014/main" id="{854B048B-256F-4C21-A11B-3E90A1B153D1}"/>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00" name="テキスト ボックス 599">
          <a:extLst>
            <a:ext uri="{FF2B5EF4-FFF2-40B4-BE49-F238E27FC236}">
              <a16:creationId xmlns:a16="http://schemas.microsoft.com/office/drawing/2014/main" id="{DDBA8463-E4CE-4A8E-AE5E-BE84D488A583}"/>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01" name="直線コネクタ 600">
          <a:extLst>
            <a:ext uri="{FF2B5EF4-FFF2-40B4-BE49-F238E27FC236}">
              <a16:creationId xmlns:a16="http://schemas.microsoft.com/office/drawing/2014/main" id="{6A44947D-AEAA-44C9-A5E0-C54DBEF148D2}"/>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02" name="テキスト ボックス 601">
          <a:extLst>
            <a:ext uri="{FF2B5EF4-FFF2-40B4-BE49-F238E27FC236}">
              <a16:creationId xmlns:a16="http://schemas.microsoft.com/office/drawing/2014/main" id="{19A4406E-0083-4463-85E6-80D7779B20D2}"/>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03" name="直線コネクタ 602">
          <a:extLst>
            <a:ext uri="{FF2B5EF4-FFF2-40B4-BE49-F238E27FC236}">
              <a16:creationId xmlns:a16="http://schemas.microsoft.com/office/drawing/2014/main" id="{C1AFC412-29ED-44B3-853D-60505E9BE4CA}"/>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04" name="テキスト ボックス 603">
          <a:extLst>
            <a:ext uri="{FF2B5EF4-FFF2-40B4-BE49-F238E27FC236}">
              <a16:creationId xmlns:a16="http://schemas.microsoft.com/office/drawing/2014/main" id="{1DE57770-74B4-47CC-80DB-85787BDC58DD}"/>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5" name="直線コネクタ 604">
          <a:extLst>
            <a:ext uri="{FF2B5EF4-FFF2-40B4-BE49-F238E27FC236}">
              <a16:creationId xmlns:a16="http://schemas.microsoft.com/office/drawing/2014/main" id="{E156978E-8B4B-49E8-8732-EED39722B739}"/>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6" name="テキスト ボックス 605">
          <a:extLst>
            <a:ext uri="{FF2B5EF4-FFF2-40B4-BE49-F238E27FC236}">
              <a16:creationId xmlns:a16="http://schemas.microsoft.com/office/drawing/2014/main" id="{5EDD4F89-A7FA-4FDE-B16D-D730AE4D8DD6}"/>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7" name="【警察施設】&#10;一人当たり面積グラフ枠">
          <a:extLst>
            <a:ext uri="{FF2B5EF4-FFF2-40B4-BE49-F238E27FC236}">
              <a16:creationId xmlns:a16="http://schemas.microsoft.com/office/drawing/2014/main" id="{14243E2D-FC23-4925-97DE-583D09BF21C6}"/>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38100</xdr:rowOff>
    </xdr:from>
    <xdr:to>
      <xdr:col>116</xdr:col>
      <xdr:colOff>62864</xdr:colOff>
      <xdr:row>63</xdr:row>
      <xdr:rowOff>19050</xdr:rowOff>
    </xdr:to>
    <xdr:cxnSp macro="">
      <xdr:nvCxnSpPr>
        <xdr:cNvPr id="608" name="直線コネクタ 607">
          <a:extLst>
            <a:ext uri="{FF2B5EF4-FFF2-40B4-BE49-F238E27FC236}">
              <a16:creationId xmlns:a16="http://schemas.microsoft.com/office/drawing/2014/main" id="{03CFAFB7-86E6-4894-8101-44592F322D21}"/>
            </a:ext>
          </a:extLst>
        </xdr:cNvPr>
        <xdr:cNvCxnSpPr/>
      </xdr:nvCxnSpPr>
      <xdr:spPr>
        <a:xfrm flipV="1">
          <a:off x="19952970" y="8953500"/>
          <a:ext cx="1269"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22877</xdr:rowOff>
    </xdr:from>
    <xdr:ext cx="469744" cy="259045"/>
    <xdr:sp macro="" textlink="">
      <xdr:nvSpPr>
        <xdr:cNvPr id="609" name="【警察施設】&#10;一人当たり面積最小値テキスト">
          <a:extLst>
            <a:ext uri="{FF2B5EF4-FFF2-40B4-BE49-F238E27FC236}">
              <a16:creationId xmlns:a16="http://schemas.microsoft.com/office/drawing/2014/main" id="{F1BB1915-9B4B-4307-9C90-EE66F7FCA609}"/>
            </a:ext>
          </a:extLst>
        </xdr:cNvPr>
        <xdr:cNvSpPr txBox="1"/>
      </xdr:nvSpPr>
      <xdr:spPr>
        <a:xfrm>
          <a:off x="20002500" y="1023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19050</xdr:rowOff>
    </xdr:from>
    <xdr:to>
      <xdr:col>116</xdr:col>
      <xdr:colOff>152400</xdr:colOff>
      <xdr:row>63</xdr:row>
      <xdr:rowOff>19050</xdr:rowOff>
    </xdr:to>
    <xdr:cxnSp macro="">
      <xdr:nvCxnSpPr>
        <xdr:cNvPr id="610" name="直線コネクタ 609">
          <a:extLst>
            <a:ext uri="{FF2B5EF4-FFF2-40B4-BE49-F238E27FC236}">
              <a16:creationId xmlns:a16="http://schemas.microsoft.com/office/drawing/2014/main" id="{A252510D-4C59-4A5D-9A2E-A936BA112ABB}"/>
            </a:ext>
          </a:extLst>
        </xdr:cNvPr>
        <xdr:cNvCxnSpPr/>
      </xdr:nvCxnSpPr>
      <xdr:spPr>
        <a:xfrm>
          <a:off x="19878675" y="1022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156227</xdr:rowOff>
    </xdr:from>
    <xdr:ext cx="469744" cy="259045"/>
    <xdr:sp macro="" textlink="">
      <xdr:nvSpPr>
        <xdr:cNvPr id="611" name="【警察施設】&#10;一人当たり面積最大値テキスト">
          <a:extLst>
            <a:ext uri="{FF2B5EF4-FFF2-40B4-BE49-F238E27FC236}">
              <a16:creationId xmlns:a16="http://schemas.microsoft.com/office/drawing/2014/main" id="{6D2FA7F4-17BC-4B18-93C7-C7E24739724F}"/>
            </a:ext>
          </a:extLst>
        </xdr:cNvPr>
        <xdr:cNvSpPr txBox="1"/>
      </xdr:nvSpPr>
      <xdr:spPr>
        <a:xfrm>
          <a:off x="20002500" y="87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612" name="直線コネクタ 611">
          <a:extLst>
            <a:ext uri="{FF2B5EF4-FFF2-40B4-BE49-F238E27FC236}">
              <a16:creationId xmlns:a16="http://schemas.microsoft.com/office/drawing/2014/main" id="{2494760E-D1DA-4FA8-811B-B9FE925BA79E}"/>
            </a:ext>
          </a:extLst>
        </xdr:cNvPr>
        <xdr:cNvCxnSpPr/>
      </xdr:nvCxnSpPr>
      <xdr:spPr>
        <a:xfrm>
          <a:off x="19878675" y="8953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22877</xdr:rowOff>
    </xdr:from>
    <xdr:ext cx="469744" cy="259045"/>
    <xdr:sp macro="" textlink="">
      <xdr:nvSpPr>
        <xdr:cNvPr id="613" name="【警察施設】&#10;一人当たり面積平均値テキスト">
          <a:extLst>
            <a:ext uri="{FF2B5EF4-FFF2-40B4-BE49-F238E27FC236}">
              <a16:creationId xmlns:a16="http://schemas.microsoft.com/office/drawing/2014/main" id="{9F7FF22D-0A64-4E0D-A861-3A377384341F}"/>
            </a:ext>
          </a:extLst>
        </xdr:cNvPr>
        <xdr:cNvSpPr txBox="1"/>
      </xdr:nvSpPr>
      <xdr:spPr>
        <a:xfrm>
          <a:off x="20002500" y="9751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44450</xdr:rowOff>
    </xdr:from>
    <xdr:to>
      <xdr:col>116</xdr:col>
      <xdr:colOff>114300</xdr:colOff>
      <xdr:row>60</xdr:row>
      <xdr:rowOff>146050</xdr:rowOff>
    </xdr:to>
    <xdr:sp macro="" textlink="">
      <xdr:nvSpPr>
        <xdr:cNvPr id="614" name="フローチャート: 判断 613">
          <a:extLst>
            <a:ext uri="{FF2B5EF4-FFF2-40B4-BE49-F238E27FC236}">
              <a16:creationId xmlns:a16="http://schemas.microsoft.com/office/drawing/2014/main" id="{44296C7B-2C3B-4044-BE93-FCDF6F857BE8}"/>
            </a:ext>
          </a:extLst>
        </xdr:cNvPr>
        <xdr:cNvSpPr/>
      </xdr:nvSpPr>
      <xdr:spPr>
        <a:xfrm>
          <a:off x="19897725" y="9772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xdr:rowOff>
    </xdr:from>
    <xdr:to>
      <xdr:col>112</xdr:col>
      <xdr:colOff>38100</xdr:colOff>
      <xdr:row>60</xdr:row>
      <xdr:rowOff>107950</xdr:rowOff>
    </xdr:to>
    <xdr:sp macro="" textlink="">
      <xdr:nvSpPr>
        <xdr:cNvPr id="615" name="フローチャート: 判断 614">
          <a:extLst>
            <a:ext uri="{FF2B5EF4-FFF2-40B4-BE49-F238E27FC236}">
              <a16:creationId xmlns:a16="http://schemas.microsoft.com/office/drawing/2014/main" id="{703EE0CE-9EDE-4391-AFEC-F4F44BC4C4A0}"/>
            </a:ext>
          </a:extLst>
        </xdr:cNvPr>
        <xdr:cNvSpPr/>
      </xdr:nvSpPr>
      <xdr:spPr>
        <a:xfrm>
          <a:off x="19154775" y="97345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158750</xdr:rowOff>
    </xdr:from>
    <xdr:to>
      <xdr:col>107</xdr:col>
      <xdr:colOff>101600</xdr:colOff>
      <xdr:row>59</xdr:row>
      <xdr:rowOff>88900</xdr:rowOff>
    </xdr:to>
    <xdr:sp macro="" textlink="">
      <xdr:nvSpPr>
        <xdr:cNvPr id="616" name="フローチャート: 判断 615">
          <a:extLst>
            <a:ext uri="{FF2B5EF4-FFF2-40B4-BE49-F238E27FC236}">
              <a16:creationId xmlns:a16="http://schemas.microsoft.com/office/drawing/2014/main" id="{E7CAC36F-1267-45F6-8051-D2C23258435C}"/>
            </a:ext>
          </a:extLst>
        </xdr:cNvPr>
        <xdr:cNvSpPr/>
      </xdr:nvSpPr>
      <xdr:spPr>
        <a:xfrm>
          <a:off x="18345150" y="95631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617" name="フローチャート: 判断 616">
          <a:extLst>
            <a:ext uri="{FF2B5EF4-FFF2-40B4-BE49-F238E27FC236}">
              <a16:creationId xmlns:a16="http://schemas.microsoft.com/office/drawing/2014/main" id="{4949310B-0171-47ED-AEEF-AF5FEC7DA2B1}"/>
            </a:ext>
          </a:extLst>
        </xdr:cNvPr>
        <xdr:cNvSpPr/>
      </xdr:nvSpPr>
      <xdr:spPr>
        <a:xfrm>
          <a:off x="17554575" y="9848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F06471A7-D7CE-42C1-B2E2-595469D35FED}"/>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A8A376ED-95B1-426B-ABC9-E51197B5668F}"/>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CE5BF04A-52FA-40FD-9D27-3598116962D4}"/>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BA6E2BBE-2167-4098-8D4E-D2652581FCE9}"/>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A765DC12-8E2A-4E5D-A89D-DAF78BE85EED}"/>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158750</xdr:rowOff>
    </xdr:from>
    <xdr:to>
      <xdr:col>116</xdr:col>
      <xdr:colOff>114300</xdr:colOff>
      <xdr:row>55</xdr:row>
      <xdr:rowOff>88900</xdr:rowOff>
    </xdr:to>
    <xdr:sp macro="" textlink="">
      <xdr:nvSpPr>
        <xdr:cNvPr id="623" name="楕円 622">
          <a:extLst>
            <a:ext uri="{FF2B5EF4-FFF2-40B4-BE49-F238E27FC236}">
              <a16:creationId xmlns:a16="http://schemas.microsoft.com/office/drawing/2014/main" id="{75626591-2F00-4DA9-9B23-A8ED83A6320A}"/>
            </a:ext>
          </a:extLst>
        </xdr:cNvPr>
        <xdr:cNvSpPr/>
      </xdr:nvSpPr>
      <xdr:spPr>
        <a:xfrm>
          <a:off x="19897725" y="89154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111777</xdr:rowOff>
    </xdr:from>
    <xdr:ext cx="469744" cy="259045"/>
    <xdr:sp macro="" textlink="">
      <xdr:nvSpPr>
        <xdr:cNvPr id="624" name="【警察施設】&#10;一人当たり面積該当値テキスト">
          <a:extLst>
            <a:ext uri="{FF2B5EF4-FFF2-40B4-BE49-F238E27FC236}">
              <a16:creationId xmlns:a16="http://schemas.microsoft.com/office/drawing/2014/main" id="{E30EC287-9684-48BF-A2BB-E202320B55EE}"/>
            </a:ext>
          </a:extLst>
        </xdr:cNvPr>
        <xdr:cNvSpPr txBox="1"/>
      </xdr:nvSpPr>
      <xdr:spPr>
        <a:xfrm>
          <a:off x="20002500" y="886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158750</xdr:rowOff>
    </xdr:from>
    <xdr:to>
      <xdr:col>112</xdr:col>
      <xdr:colOff>38100</xdr:colOff>
      <xdr:row>55</xdr:row>
      <xdr:rowOff>88900</xdr:rowOff>
    </xdr:to>
    <xdr:sp macro="" textlink="">
      <xdr:nvSpPr>
        <xdr:cNvPr id="625" name="楕円 624">
          <a:extLst>
            <a:ext uri="{FF2B5EF4-FFF2-40B4-BE49-F238E27FC236}">
              <a16:creationId xmlns:a16="http://schemas.microsoft.com/office/drawing/2014/main" id="{12F09418-881C-4C0B-A807-4FC987E1398E}"/>
            </a:ext>
          </a:extLst>
        </xdr:cNvPr>
        <xdr:cNvSpPr/>
      </xdr:nvSpPr>
      <xdr:spPr>
        <a:xfrm>
          <a:off x="19154775" y="89154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38100</xdr:rowOff>
    </xdr:from>
    <xdr:to>
      <xdr:col>116</xdr:col>
      <xdr:colOff>63500</xdr:colOff>
      <xdr:row>55</xdr:row>
      <xdr:rowOff>38100</xdr:rowOff>
    </xdr:to>
    <xdr:cxnSp macro="">
      <xdr:nvCxnSpPr>
        <xdr:cNvPr id="626" name="直線コネクタ 625">
          <a:extLst>
            <a:ext uri="{FF2B5EF4-FFF2-40B4-BE49-F238E27FC236}">
              <a16:creationId xmlns:a16="http://schemas.microsoft.com/office/drawing/2014/main" id="{73C82631-A148-4FA1-9799-4F1FF0921E8B}"/>
            </a:ext>
          </a:extLst>
        </xdr:cNvPr>
        <xdr:cNvCxnSpPr/>
      </xdr:nvCxnSpPr>
      <xdr:spPr>
        <a:xfrm>
          <a:off x="19202400" y="89535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63500</xdr:rowOff>
    </xdr:from>
    <xdr:to>
      <xdr:col>107</xdr:col>
      <xdr:colOff>101600</xdr:colOff>
      <xdr:row>55</xdr:row>
      <xdr:rowOff>165100</xdr:rowOff>
    </xdr:to>
    <xdr:sp macro="" textlink="">
      <xdr:nvSpPr>
        <xdr:cNvPr id="627" name="楕円 626">
          <a:extLst>
            <a:ext uri="{FF2B5EF4-FFF2-40B4-BE49-F238E27FC236}">
              <a16:creationId xmlns:a16="http://schemas.microsoft.com/office/drawing/2014/main" id="{A40A887A-5FA9-48DA-95CA-760B12319DAF}"/>
            </a:ext>
          </a:extLst>
        </xdr:cNvPr>
        <xdr:cNvSpPr/>
      </xdr:nvSpPr>
      <xdr:spPr>
        <a:xfrm>
          <a:off x="18345150" y="8982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38100</xdr:rowOff>
    </xdr:from>
    <xdr:to>
      <xdr:col>111</xdr:col>
      <xdr:colOff>177800</xdr:colOff>
      <xdr:row>55</xdr:row>
      <xdr:rowOff>114300</xdr:rowOff>
    </xdr:to>
    <xdr:cxnSp macro="">
      <xdr:nvCxnSpPr>
        <xdr:cNvPr id="628" name="直線コネクタ 627">
          <a:extLst>
            <a:ext uri="{FF2B5EF4-FFF2-40B4-BE49-F238E27FC236}">
              <a16:creationId xmlns:a16="http://schemas.microsoft.com/office/drawing/2014/main" id="{EB814435-2E57-4095-B9D4-824EA9E8C9EA}"/>
            </a:ext>
          </a:extLst>
        </xdr:cNvPr>
        <xdr:cNvCxnSpPr/>
      </xdr:nvCxnSpPr>
      <xdr:spPr>
        <a:xfrm flipV="1">
          <a:off x="18392775" y="8953500"/>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139700</xdr:rowOff>
    </xdr:from>
    <xdr:to>
      <xdr:col>102</xdr:col>
      <xdr:colOff>165100</xdr:colOff>
      <xdr:row>56</xdr:row>
      <xdr:rowOff>69850</xdr:rowOff>
    </xdr:to>
    <xdr:sp macro="" textlink="">
      <xdr:nvSpPr>
        <xdr:cNvPr id="629" name="楕円 628">
          <a:extLst>
            <a:ext uri="{FF2B5EF4-FFF2-40B4-BE49-F238E27FC236}">
              <a16:creationId xmlns:a16="http://schemas.microsoft.com/office/drawing/2014/main" id="{AC7C06FE-2E96-43C8-85A7-F9639DA2C773}"/>
            </a:ext>
          </a:extLst>
        </xdr:cNvPr>
        <xdr:cNvSpPr/>
      </xdr:nvSpPr>
      <xdr:spPr>
        <a:xfrm>
          <a:off x="17554575" y="90582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114300</xdr:rowOff>
    </xdr:from>
    <xdr:to>
      <xdr:col>107</xdr:col>
      <xdr:colOff>50800</xdr:colOff>
      <xdr:row>56</xdr:row>
      <xdr:rowOff>19050</xdr:rowOff>
    </xdr:to>
    <xdr:cxnSp macro="">
      <xdr:nvCxnSpPr>
        <xdr:cNvPr id="630" name="直線コネクタ 629">
          <a:extLst>
            <a:ext uri="{FF2B5EF4-FFF2-40B4-BE49-F238E27FC236}">
              <a16:creationId xmlns:a16="http://schemas.microsoft.com/office/drawing/2014/main" id="{31FB291D-678C-402E-9E49-27B9A974E98B}"/>
            </a:ext>
          </a:extLst>
        </xdr:cNvPr>
        <xdr:cNvCxnSpPr/>
      </xdr:nvCxnSpPr>
      <xdr:spPr>
        <a:xfrm flipV="1">
          <a:off x="17602200" y="9029700"/>
          <a:ext cx="7905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99077</xdr:rowOff>
    </xdr:from>
    <xdr:ext cx="469744" cy="259045"/>
    <xdr:sp macro="" textlink="">
      <xdr:nvSpPr>
        <xdr:cNvPr id="631" name="n_1aveValue【警察施設】&#10;一人当たり面積">
          <a:extLst>
            <a:ext uri="{FF2B5EF4-FFF2-40B4-BE49-F238E27FC236}">
              <a16:creationId xmlns:a16="http://schemas.microsoft.com/office/drawing/2014/main" id="{DF3B6BD7-400A-42EB-B956-D1C9E0C7C2BE}"/>
            </a:ext>
          </a:extLst>
        </xdr:cNvPr>
        <xdr:cNvSpPr txBox="1"/>
      </xdr:nvSpPr>
      <xdr:spPr>
        <a:xfrm>
          <a:off x="18983402" y="982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80027</xdr:rowOff>
    </xdr:from>
    <xdr:ext cx="469744" cy="259045"/>
    <xdr:sp macro="" textlink="">
      <xdr:nvSpPr>
        <xdr:cNvPr id="632" name="n_2aveValue【警察施設】&#10;一人当たり面積">
          <a:extLst>
            <a:ext uri="{FF2B5EF4-FFF2-40B4-BE49-F238E27FC236}">
              <a16:creationId xmlns:a16="http://schemas.microsoft.com/office/drawing/2014/main" id="{6618023F-7C05-431F-9419-D925A2E4DDE7}"/>
            </a:ext>
          </a:extLst>
        </xdr:cNvPr>
        <xdr:cNvSpPr txBox="1"/>
      </xdr:nvSpPr>
      <xdr:spPr>
        <a:xfrm>
          <a:off x="18183302" y="964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41927</xdr:rowOff>
    </xdr:from>
    <xdr:ext cx="469744" cy="259045"/>
    <xdr:sp macro="" textlink="">
      <xdr:nvSpPr>
        <xdr:cNvPr id="633" name="n_3aveValue【警察施設】&#10;一人当たり面積">
          <a:extLst>
            <a:ext uri="{FF2B5EF4-FFF2-40B4-BE49-F238E27FC236}">
              <a16:creationId xmlns:a16="http://schemas.microsoft.com/office/drawing/2014/main" id="{21993F28-BF2E-4412-B807-7FA37AB8326F}"/>
            </a:ext>
          </a:extLst>
        </xdr:cNvPr>
        <xdr:cNvSpPr txBox="1"/>
      </xdr:nvSpPr>
      <xdr:spPr>
        <a:xfrm>
          <a:off x="17383202" y="993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105427</xdr:rowOff>
    </xdr:from>
    <xdr:ext cx="469744" cy="259045"/>
    <xdr:sp macro="" textlink="">
      <xdr:nvSpPr>
        <xdr:cNvPr id="634" name="n_1mainValue【警察施設】&#10;一人当たり面積">
          <a:extLst>
            <a:ext uri="{FF2B5EF4-FFF2-40B4-BE49-F238E27FC236}">
              <a16:creationId xmlns:a16="http://schemas.microsoft.com/office/drawing/2014/main" id="{89B9BF86-1DCA-4D16-B14E-7349A64288C6}"/>
            </a:ext>
          </a:extLst>
        </xdr:cNvPr>
        <xdr:cNvSpPr txBox="1"/>
      </xdr:nvSpPr>
      <xdr:spPr>
        <a:xfrm>
          <a:off x="18983402" y="869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10177</xdr:rowOff>
    </xdr:from>
    <xdr:ext cx="469744" cy="259045"/>
    <xdr:sp macro="" textlink="">
      <xdr:nvSpPr>
        <xdr:cNvPr id="635" name="n_2mainValue【警察施設】&#10;一人当たり面積">
          <a:extLst>
            <a:ext uri="{FF2B5EF4-FFF2-40B4-BE49-F238E27FC236}">
              <a16:creationId xmlns:a16="http://schemas.microsoft.com/office/drawing/2014/main" id="{B7F607E0-72EB-4028-8777-8CDE8EBA415C}"/>
            </a:ext>
          </a:extLst>
        </xdr:cNvPr>
        <xdr:cNvSpPr txBox="1"/>
      </xdr:nvSpPr>
      <xdr:spPr>
        <a:xfrm>
          <a:off x="18183302" y="876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86377</xdr:rowOff>
    </xdr:from>
    <xdr:ext cx="469744" cy="259045"/>
    <xdr:sp macro="" textlink="">
      <xdr:nvSpPr>
        <xdr:cNvPr id="636" name="n_3mainValue【警察施設】&#10;一人当たり面積">
          <a:extLst>
            <a:ext uri="{FF2B5EF4-FFF2-40B4-BE49-F238E27FC236}">
              <a16:creationId xmlns:a16="http://schemas.microsoft.com/office/drawing/2014/main" id="{CCBAC688-D224-4345-B809-7E83C2FEE05C}"/>
            </a:ext>
          </a:extLst>
        </xdr:cNvPr>
        <xdr:cNvSpPr txBox="1"/>
      </xdr:nvSpPr>
      <xdr:spPr>
        <a:xfrm>
          <a:off x="17383202" y="88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7" name="正方形/長方形 636">
          <a:extLst>
            <a:ext uri="{FF2B5EF4-FFF2-40B4-BE49-F238E27FC236}">
              <a16:creationId xmlns:a16="http://schemas.microsoft.com/office/drawing/2014/main" id="{22FE237A-4788-44BB-8633-1F9D7F689F7F}"/>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38" name="正方形/長方形 637">
          <a:extLst>
            <a:ext uri="{FF2B5EF4-FFF2-40B4-BE49-F238E27FC236}">
              <a16:creationId xmlns:a16="http://schemas.microsoft.com/office/drawing/2014/main" id="{01057630-7D3E-4C5B-851D-368103F45E64}"/>
            </a:ext>
          </a:extLst>
        </xdr:cNvPr>
        <xdr:cNvSpPr/>
      </xdr:nvSpPr>
      <xdr:spPr>
        <a:xfrm>
          <a:off x="11658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39" name="正方形/長方形 638">
          <a:extLst>
            <a:ext uri="{FF2B5EF4-FFF2-40B4-BE49-F238E27FC236}">
              <a16:creationId xmlns:a16="http://schemas.microsoft.com/office/drawing/2014/main" id="{629857E2-928A-4930-9E1C-EAD6ED2132CD}"/>
            </a:ext>
          </a:extLst>
        </xdr:cNvPr>
        <xdr:cNvSpPr/>
      </xdr:nvSpPr>
      <xdr:spPr>
        <a:xfrm>
          <a:off x="11658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40" name="正方形/長方形 639">
          <a:extLst>
            <a:ext uri="{FF2B5EF4-FFF2-40B4-BE49-F238E27FC236}">
              <a16:creationId xmlns:a16="http://schemas.microsoft.com/office/drawing/2014/main" id="{E80FD14D-4602-4C09-80A1-40040BD1488D}"/>
            </a:ext>
          </a:extLst>
        </xdr:cNvPr>
        <xdr:cNvSpPr/>
      </xdr:nvSpPr>
      <xdr:spPr>
        <a:xfrm>
          <a:off x="13154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41" name="正方形/長方形 640">
          <a:extLst>
            <a:ext uri="{FF2B5EF4-FFF2-40B4-BE49-F238E27FC236}">
              <a16:creationId xmlns:a16="http://schemas.microsoft.com/office/drawing/2014/main" id="{E1B5F30C-5EEE-4B13-8A54-B0467F37044C}"/>
            </a:ext>
          </a:extLst>
        </xdr:cNvPr>
        <xdr:cNvSpPr/>
      </xdr:nvSpPr>
      <xdr:spPr>
        <a:xfrm>
          <a:off x="13154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正方形/長方形 641">
          <a:extLst>
            <a:ext uri="{FF2B5EF4-FFF2-40B4-BE49-F238E27FC236}">
              <a16:creationId xmlns:a16="http://schemas.microsoft.com/office/drawing/2014/main" id="{4753D99C-5F10-423F-A075-A18A2340DB14}"/>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3" name="テキスト ボックス 642">
          <a:extLst>
            <a:ext uri="{FF2B5EF4-FFF2-40B4-BE49-F238E27FC236}">
              <a16:creationId xmlns:a16="http://schemas.microsoft.com/office/drawing/2014/main" id="{C534CC00-F04F-42A6-9F5E-18099A0954F1}"/>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4" name="直線コネクタ 643">
          <a:extLst>
            <a:ext uri="{FF2B5EF4-FFF2-40B4-BE49-F238E27FC236}">
              <a16:creationId xmlns:a16="http://schemas.microsoft.com/office/drawing/2014/main" id="{EED60412-89BE-4299-9D10-650EFA8A9FA6}"/>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45" name="テキスト ボックス 644">
          <a:extLst>
            <a:ext uri="{FF2B5EF4-FFF2-40B4-BE49-F238E27FC236}">
              <a16:creationId xmlns:a16="http://schemas.microsoft.com/office/drawing/2014/main" id="{30BBCAA2-7981-4DFC-B702-462516AA3742}"/>
            </a:ext>
          </a:extLst>
        </xdr:cNvPr>
        <xdr:cNvSpPr txBox="1"/>
      </xdr:nvSpPr>
      <xdr:spPr>
        <a:xfrm>
          <a:off x="10845966"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6" name="直線コネクタ 645">
          <a:extLst>
            <a:ext uri="{FF2B5EF4-FFF2-40B4-BE49-F238E27FC236}">
              <a16:creationId xmlns:a16="http://schemas.microsoft.com/office/drawing/2014/main" id="{AE0E6439-D579-4572-8DC9-A94EFBF89698}"/>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47" name="テキスト ボックス 646">
          <a:extLst>
            <a:ext uri="{FF2B5EF4-FFF2-40B4-BE49-F238E27FC236}">
              <a16:creationId xmlns:a16="http://schemas.microsoft.com/office/drawing/2014/main" id="{841F6963-BC72-4F8F-AAC5-0BE5B45A8000}"/>
            </a:ext>
          </a:extLst>
        </xdr:cNvPr>
        <xdr:cNvSpPr txBox="1"/>
      </xdr:nvSpPr>
      <xdr:spPr>
        <a:xfrm>
          <a:off x="10845966" y="13913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8" name="直線コネクタ 647">
          <a:extLst>
            <a:ext uri="{FF2B5EF4-FFF2-40B4-BE49-F238E27FC236}">
              <a16:creationId xmlns:a16="http://schemas.microsoft.com/office/drawing/2014/main" id="{C633885F-9550-475B-93C0-DA08466F0194}"/>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9" name="テキスト ボックス 648">
          <a:extLst>
            <a:ext uri="{FF2B5EF4-FFF2-40B4-BE49-F238E27FC236}">
              <a16:creationId xmlns:a16="http://schemas.microsoft.com/office/drawing/2014/main" id="{FA554590-9478-4758-A03C-73612E31D2E1}"/>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50" name="直線コネクタ 649">
          <a:extLst>
            <a:ext uri="{FF2B5EF4-FFF2-40B4-BE49-F238E27FC236}">
              <a16:creationId xmlns:a16="http://schemas.microsoft.com/office/drawing/2014/main" id="{187313B7-F7B5-4AE6-AAC7-6B43E62EE108}"/>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51" name="テキスト ボックス 650">
          <a:extLst>
            <a:ext uri="{FF2B5EF4-FFF2-40B4-BE49-F238E27FC236}">
              <a16:creationId xmlns:a16="http://schemas.microsoft.com/office/drawing/2014/main" id="{703E283B-D592-4A84-BFF0-1B1E13187D8C}"/>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2" name="直線コネクタ 651">
          <a:extLst>
            <a:ext uri="{FF2B5EF4-FFF2-40B4-BE49-F238E27FC236}">
              <a16:creationId xmlns:a16="http://schemas.microsoft.com/office/drawing/2014/main" id="{88CE8D32-A8A9-4D88-9165-11ACCD42DC09}"/>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3" name="テキスト ボックス 652">
          <a:extLst>
            <a:ext uri="{FF2B5EF4-FFF2-40B4-BE49-F238E27FC236}">
              <a16:creationId xmlns:a16="http://schemas.microsoft.com/office/drawing/2014/main" id="{2DC6659E-1A65-43C9-A9E9-47E56DF08687}"/>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4" name="直線コネクタ 653">
          <a:extLst>
            <a:ext uri="{FF2B5EF4-FFF2-40B4-BE49-F238E27FC236}">
              <a16:creationId xmlns:a16="http://schemas.microsoft.com/office/drawing/2014/main" id="{790D3598-CB4D-47D8-9861-EC1EEC9EF80D}"/>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5" name="テキスト ボックス 654">
          <a:extLst>
            <a:ext uri="{FF2B5EF4-FFF2-40B4-BE49-F238E27FC236}">
              <a16:creationId xmlns:a16="http://schemas.microsoft.com/office/drawing/2014/main" id="{3E4BE1BE-AD40-49FE-B6AD-01D7126142BC}"/>
            </a:ext>
          </a:extLst>
        </xdr:cNvPr>
        <xdr:cNvSpPr txBox="1"/>
      </xdr:nvSpPr>
      <xdr:spPr>
        <a:xfrm>
          <a:off x="10845966"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6" name="直線コネクタ 655">
          <a:extLst>
            <a:ext uri="{FF2B5EF4-FFF2-40B4-BE49-F238E27FC236}">
              <a16:creationId xmlns:a16="http://schemas.microsoft.com/office/drawing/2014/main" id="{3D64B4C6-04FE-4C05-9B0C-4A2071F53475}"/>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7" name="テキスト ボックス 656">
          <a:extLst>
            <a:ext uri="{FF2B5EF4-FFF2-40B4-BE49-F238E27FC236}">
              <a16:creationId xmlns:a16="http://schemas.microsoft.com/office/drawing/2014/main" id="{3C1877E3-7ED9-4D0A-804E-5600E6FAC2DF}"/>
            </a:ext>
          </a:extLst>
        </xdr:cNvPr>
        <xdr:cNvSpPr txBox="1"/>
      </xdr:nvSpPr>
      <xdr:spPr>
        <a:xfrm>
          <a:off x="10845966"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8" name="【庁舎】&#10;有形固定資産減価償却率グラフ枠">
          <a:extLst>
            <a:ext uri="{FF2B5EF4-FFF2-40B4-BE49-F238E27FC236}">
              <a16:creationId xmlns:a16="http://schemas.microsoft.com/office/drawing/2014/main" id="{D3AA4179-0E1B-40A4-8137-0729BF2CFA79}"/>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41911</xdr:rowOff>
    </xdr:from>
    <xdr:to>
      <xdr:col>85</xdr:col>
      <xdr:colOff>126364</xdr:colOff>
      <xdr:row>85</xdr:row>
      <xdr:rowOff>99061</xdr:rowOff>
    </xdr:to>
    <xdr:cxnSp macro="">
      <xdr:nvCxnSpPr>
        <xdr:cNvPr id="659" name="直線コネクタ 658">
          <a:extLst>
            <a:ext uri="{FF2B5EF4-FFF2-40B4-BE49-F238E27FC236}">
              <a16:creationId xmlns:a16="http://schemas.microsoft.com/office/drawing/2014/main" id="{BC61093C-3AD8-4E9D-A4C3-52979335836C}"/>
            </a:ext>
          </a:extLst>
        </xdr:cNvPr>
        <xdr:cNvCxnSpPr/>
      </xdr:nvCxnSpPr>
      <xdr:spPr>
        <a:xfrm flipV="1">
          <a:off x="14695170" y="12684761"/>
          <a:ext cx="1269"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102888</xdr:rowOff>
    </xdr:from>
    <xdr:ext cx="405111" cy="259045"/>
    <xdr:sp macro="" textlink="">
      <xdr:nvSpPr>
        <xdr:cNvPr id="660" name="【庁舎】&#10;有形固定資産減価償却率最小値テキスト">
          <a:extLst>
            <a:ext uri="{FF2B5EF4-FFF2-40B4-BE49-F238E27FC236}">
              <a16:creationId xmlns:a16="http://schemas.microsoft.com/office/drawing/2014/main" id="{833BE01C-61FD-46FB-A108-AFE71060D538}"/>
            </a:ext>
          </a:extLst>
        </xdr:cNvPr>
        <xdr:cNvSpPr txBox="1"/>
      </xdr:nvSpPr>
      <xdr:spPr>
        <a:xfrm>
          <a:off x="14744700" y="13879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99061</xdr:rowOff>
    </xdr:from>
    <xdr:to>
      <xdr:col>86</xdr:col>
      <xdr:colOff>25400</xdr:colOff>
      <xdr:row>85</xdr:row>
      <xdr:rowOff>99061</xdr:rowOff>
    </xdr:to>
    <xdr:cxnSp macro="">
      <xdr:nvCxnSpPr>
        <xdr:cNvPr id="661" name="直線コネクタ 660">
          <a:extLst>
            <a:ext uri="{FF2B5EF4-FFF2-40B4-BE49-F238E27FC236}">
              <a16:creationId xmlns:a16="http://schemas.microsoft.com/office/drawing/2014/main" id="{D41CD7A5-2E29-4F8A-98C2-EA6BC9257C10}"/>
            </a:ext>
          </a:extLst>
        </xdr:cNvPr>
        <xdr:cNvCxnSpPr/>
      </xdr:nvCxnSpPr>
      <xdr:spPr>
        <a:xfrm>
          <a:off x="14611350" y="138753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160038</xdr:rowOff>
    </xdr:from>
    <xdr:ext cx="405111" cy="259045"/>
    <xdr:sp macro="" textlink="">
      <xdr:nvSpPr>
        <xdr:cNvPr id="662" name="【庁舎】&#10;有形固定資産減価償却率最大値テキスト">
          <a:extLst>
            <a:ext uri="{FF2B5EF4-FFF2-40B4-BE49-F238E27FC236}">
              <a16:creationId xmlns:a16="http://schemas.microsoft.com/office/drawing/2014/main" id="{18B21DBC-E954-4FE0-9C01-D770EA806CFA}"/>
            </a:ext>
          </a:extLst>
        </xdr:cNvPr>
        <xdr:cNvSpPr txBox="1"/>
      </xdr:nvSpPr>
      <xdr:spPr>
        <a:xfrm>
          <a:off x="14744700" y="1247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41911</xdr:rowOff>
    </xdr:from>
    <xdr:to>
      <xdr:col>86</xdr:col>
      <xdr:colOff>25400</xdr:colOff>
      <xdr:row>78</xdr:row>
      <xdr:rowOff>41911</xdr:rowOff>
    </xdr:to>
    <xdr:cxnSp macro="">
      <xdr:nvCxnSpPr>
        <xdr:cNvPr id="663" name="直線コネクタ 662">
          <a:extLst>
            <a:ext uri="{FF2B5EF4-FFF2-40B4-BE49-F238E27FC236}">
              <a16:creationId xmlns:a16="http://schemas.microsoft.com/office/drawing/2014/main" id="{7C8CC136-6AC5-4505-AEA0-C858E66320A2}"/>
            </a:ext>
          </a:extLst>
        </xdr:cNvPr>
        <xdr:cNvCxnSpPr/>
      </xdr:nvCxnSpPr>
      <xdr:spPr>
        <a:xfrm>
          <a:off x="14611350" y="126847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29227</xdr:rowOff>
    </xdr:from>
    <xdr:ext cx="405111" cy="259045"/>
    <xdr:sp macro="" textlink="">
      <xdr:nvSpPr>
        <xdr:cNvPr id="664" name="【庁舎】&#10;有形固定資産減価償却率平均値テキスト">
          <a:extLst>
            <a:ext uri="{FF2B5EF4-FFF2-40B4-BE49-F238E27FC236}">
              <a16:creationId xmlns:a16="http://schemas.microsoft.com/office/drawing/2014/main" id="{C699110D-8591-42E9-AE77-71AE7EF5911F}"/>
            </a:ext>
          </a:extLst>
        </xdr:cNvPr>
        <xdr:cNvSpPr txBox="1"/>
      </xdr:nvSpPr>
      <xdr:spPr>
        <a:xfrm>
          <a:off x="14744700" y="13151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xdr:rowOff>
    </xdr:from>
    <xdr:to>
      <xdr:col>85</xdr:col>
      <xdr:colOff>177800</xdr:colOff>
      <xdr:row>82</xdr:row>
      <xdr:rowOff>107950</xdr:rowOff>
    </xdr:to>
    <xdr:sp macro="" textlink="">
      <xdr:nvSpPr>
        <xdr:cNvPr id="665" name="フローチャート: 判断 664">
          <a:extLst>
            <a:ext uri="{FF2B5EF4-FFF2-40B4-BE49-F238E27FC236}">
              <a16:creationId xmlns:a16="http://schemas.microsoft.com/office/drawing/2014/main" id="{73BEE56C-EC3A-429C-B54E-A25761B326A1}"/>
            </a:ext>
          </a:extLst>
        </xdr:cNvPr>
        <xdr:cNvSpPr/>
      </xdr:nvSpPr>
      <xdr:spPr>
        <a:xfrm>
          <a:off x="14649450" y="132969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66" name="フローチャート: 判断 665">
          <a:extLst>
            <a:ext uri="{FF2B5EF4-FFF2-40B4-BE49-F238E27FC236}">
              <a16:creationId xmlns:a16="http://schemas.microsoft.com/office/drawing/2014/main" id="{849DD93C-0F04-4F21-9CD9-52A70DC2399C}"/>
            </a:ext>
          </a:extLst>
        </xdr:cNvPr>
        <xdr:cNvSpPr/>
      </xdr:nvSpPr>
      <xdr:spPr>
        <a:xfrm>
          <a:off x="13887450" y="132041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151130</xdr:rowOff>
    </xdr:from>
    <xdr:to>
      <xdr:col>76</xdr:col>
      <xdr:colOff>165100</xdr:colOff>
      <xdr:row>81</xdr:row>
      <xdr:rowOff>81280</xdr:rowOff>
    </xdr:to>
    <xdr:sp macro="" textlink="">
      <xdr:nvSpPr>
        <xdr:cNvPr id="667" name="フローチャート: 判断 666">
          <a:extLst>
            <a:ext uri="{FF2B5EF4-FFF2-40B4-BE49-F238E27FC236}">
              <a16:creationId xmlns:a16="http://schemas.microsoft.com/office/drawing/2014/main" id="{8C591140-A757-4C1A-BF44-650F1CAEE08F}"/>
            </a:ext>
          </a:extLst>
        </xdr:cNvPr>
        <xdr:cNvSpPr/>
      </xdr:nvSpPr>
      <xdr:spPr>
        <a:xfrm>
          <a:off x="13096875" y="131146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668" name="フローチャート: 判断 667">
          <a:extLst>
            <a:ext uri="{FF2B5EF4-FFF2-40B4-BE49-F238E27FC236}">
              <a16:creationId xmlns:a16="http://schemas.microsoft.com/office/drawing/2014/main" id="{F1F2C19D-DFA8-476A-9815-B10A4E91FB3B}"/>
            </a:ext>
          </a:extLst>
        </xdr:cNvPr>
        <xdr:cNvSpPr/>
      </xdr:nvSpPr>
      <xdr:spPr>
        <a:xfrm>
          <a:off x="12296775" y="132124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FF40C910-7C6C-427E-855E-794585815FA1}"/>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B44DF50-B488-404B-ADC1-0B40EE756E15}"/>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58AE0A4E-D196-43D6-B9B4-EC69A70F5275}"/>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363876CF-0C21-48D8-A846-43872B3B825A}"/>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94A5CD64-BC8A-468D-9265-7621979A8D03}"/>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158750</xdr:rowOff>
    </xdr:from>
    <xdr:to>
      <xdr:col>85</xdr:col>
      <xdr:colOff>177800</xdr:colOff>
      <xdr:row>85</xdr:row>
      <xdr:rowOff>88900</xdr:rowOff>
    </xdr:to>
    <xdr:sp macro="" textlink="">
      <xdr:nvSpPr>
        <xdr:cNvPr id="674" name="楕円 673">
          <a:extLst>
            <a:ext uri="{FF2B5EF4-FFF2-40B4-BE49-F238E27FC236}">
              <a16:creationId xmlns:a16="http://schemas.microsoft.com/office/drawing/2014/main" id="{F768D947-0164-4A12-820A-760CBFFF712C}"/>
            </a:ext>
          </a:extLst>
        </xdr:cNvPr>
        <xdr:cNvSpPr/>
      </xdr:nvSpPr>
      <xdr:spPr>
        <a:xfrm>
          <a:off x="14649450" y="137731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73677</xdr:rowOff>
    </xdr:from>
    <xdr:ext cx="405111" cy="259045"/>
    <xdr:sp macro="" textlink="">
      <xdr:nvSpPr>
        <xdr:cNvPr id="675" name="【庁舎】&#10;有形固定資産減価償却率該当値テキスト">
          <a:extLst>
            <a:ext uri="{FF2B5EF4-FFF2-40B4-BE49-F238E27FC236}">
              <a16:creationId xmlns:a16="http://schemas.microsoft.com/office/drawing/2014/main" id="{0AF967A9-446A-4770-8051-9BEC733141F2}"/>
            </a:ext>
          </a:extLst>
        </xdr:cNvPr>
        <xdr:cNvSpPr txBox="1"/>
      </xdr:nvSpPr>
      <xdr:spPr>
        <a:xfrm>
          <a:off x="14744700" y="1368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132080</xdr:rowOff>
    </xdr:from>
    <xdr:to>
      <xdr:col>81</xdr:col>
      <xdr:colOff>101600</xdr:colOff>
      <xdr:row>85</xdr:row>
      <xdr:rowOff>62230</xdr:rowOff>
    </xdr:to>
    <xdr:sp macro="" textlink="">
      <xdr:nvSpPr>
        <xdr:cNvPr id="676" name="楕円 675">
          <a:extLst>
            <a:ext uri="{FF2B5EF4-FFF2-40B4-BE49-F238E27FC236}">
              <a16:creationId xmlns:a16="http://schemas.microsoft.com/office/drawing/2014/main" id="{B0D10B18-5C1E-43B6-8704-06A3FAEEF6A1}"/>
            </a:ext>
          </a:extLst>
        </xdr:cNvPr>
        <xdr:cNvSpPr/>
      </xdr:nvSpPr>
      <xdr:spPr>
        <a:xfrm>
          <a:off x="13887450" y="137433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11430</xdr:rowOff>
    </xdr:from>
    <xdr:to>
      <xdr:col>85</xdr:col>
      <xdr:colOff>127000</xdr:colOff>
      <xdr:row>85</xdr:row>
      <xdr:rowOff>38100</xdr:rowOff>
    </xdr:to>
    <xdr:cxnSp macro="">
      <xdr:nvCxnSpPr>
        <xdr:cNvPr id="677" name="直線コネクタ 676">
          <a:extLst>
            <a:ext uri="{FF2B5EF4-FFF2-40B4-BE49-F238E27FC236}">
              <a16:creationId xmlns:a16="http://schemas.microsoft.com/office/drawing/2014/main" id="{A93DAA6D-A0A7-4054-A8A0-8E6575D9D608}"/>
            </a:ext>
          </a:extLst>
        </xdr:cNvPr>
        <xdr:cNvCxnSpPr/>
      </xdr:nvCxnSpPr>
      <xdr:spPr>
        <a:xfrm>
          <a:off x="13935075" y="13781405"/>
          <a:ext cx="7620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135889</xdr:rowOff>
    </xdr:from>
    <xdr:to>
      <xdr:col>76</xdr:col>
      <xdr:colOff>165100</xdr:colOff>
      <xdr:row>85</xdr:row>
      <xdr:rowOff>66039</xdr:rowOff>
    </xdr:to>
    <xdr:sp macro="" textlink="">
      <xdr:nvSpPr>
        <xdr:cNvPr id="678" name="楕円 677">
          <a:extLst>
            <a:ext uri="{FF2B5EF4-FFF2-40B4-BE49-F238E27FC236}">
              <a16:creationId xmlns:a16="http://schemas.microsoft.com/office/drawing/2014/main" id="{C27C8132-FEC5-4229-9CA1-A47CF5484F79}"/>
            </a:ext>
          </a:extLst>
        </xdr:cNvPr>
        <xdr:cNvSpPr/>
      </xdr:nvSpPr>
      <xdr:spPr>
        <a:xfrm>
          <a:off x="13096875" y="137471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11430</xdr:rowOff>
    </xdr:from>
    <xdr:to>
      <xdr:col>81</xdr:col>
      <xdr:colOff>50800</xdr:colOff>
      <xdr:row>85</xdr:row>
      <xdr:rowOff>15239</xdr:rowOff>
    </xdr:to>
    <xdr:cxnSp macro="">
      <xdr:nvCxnSpPr>
        <xdr:cNvPr id="679" name="直線コネクタ 678">
          <a:extLst>
            <a:ext uri="{FF2B5EF4-FFF2-40B4-BE49-F238E27FC236}">
              <a16:creationId xmlns:a16="http://schemas.microsoft.com/office/drawing/2014/main" id="{582BE376-72BC-4AF9-9412-0B6EBAAC9A6E}"/>
            </a:ext>
          </a:extLst>
        </xdr:cNvPr>
        <xdr:cNvCxnSpPr/>
      </xdr:nvCxnSpPr>
      <xdr:spPr>
        <a:xfrm flipV="1">
          <a:off x="13144500" y="13781405"/>
          <a:ext cx="79057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139700</xdr:rowOff>
    </xdr:from>
    <xdr:to>
      <xdr:col>72</xdr:col>
      <xdr:colOff>38100</xdr:colOff>
      <xdr:row>85</xdr:row>
      <xdr:rowOff>69850</xdr:rowOff>
    </xdr:to>
    <xdr:sp macro="" textlink="">
      <xdr:nvSpPr>
        <xdr:cNvPr id="680" name="楕円 679">
          <a:extLst>
            <a:ext uri="{FF2B5EF4-FFF2-40B4-BE49-F238E27FC236}">
              <a16:creationId xmlns:a16="http://schemas.microsoft.com/office/drawing/2014/main" id="{A858ECEB-8FB4-426F-9259-89467EBD638A}"/>
            </a:ext>
          </a:extLst>
        </xdr:cNvPr>
        <xdr:cNvSpPr/>
      </xdr:nvSpPr>
      <xdr:spPr>
        <a:xfrm>
          <a:off x="12296775" y="137541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15239</xdr:rowOff>
    </xdr:from>
    <xdr:to>
      <xdr:col>76</xdr:col>
      <xdr:colOff>114300</xdr:colOff>
      <xdr:row>85</xdr:row>
      <xdr:rowOff>19050</xdr:rowOff>
    </xdr:to>
    <xdr:cxnSp macro="">
      <xdr:nvCxnSpPr>
        <xdr:cNvPr id="681" name="直線コネクタ 680">
          <a:extLst>
            <a:ext uri="{FF2B5EF4-FFF2-40B4-BE49-F238E27FC236}">
              <a16:creationId xmlns:a16="http://schemas.microsoft.com/office/drawing/2014/main" id="{B93F0C5F-4ABE-4207-BACE-A9E25A8D6269}"/>
            </a:ext>
          </a:extLst>
        </xdr:cNvPr>
        <xdr:cNvCxnSpPr/>
      </xdr:nvCxnSpPr>
      <xdr:spPr>
        <a:xfrm flipV="1">
          <a:off x="12344400" y="13785214"/>
          <a:ext cx="8001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25416</xdr:rowOff>
    </xdr:from>
    <xdr:ext cx="405111" cy="259045"/>
    <xdr:sp macro="" textlink="">
      <xdr:nvSpPr>
        <xdr:cNvPr id="682" name="n_1aveValue【庁舎】&#10;有形固定資産減価償却率">
          <a:extLst>
            <a:ext uri="{FF2B5EF4-FFF2-40B4-BE49-F238E27FC236}">
              <a16:creationId xmlns:a16="http://schemas.microsoft.com/office/drawing/2014/main" id="{B60D5D45-ABFA-46E0-A62F-8C0C1A455561}"/>
            </a:ext>
          </a:extLst>
        </xdr:cNvPr>
        <xdr:cNvSpPr txBox="1"/>
      </xdr:nvSpPr>
      <xdr:spPr>
        <a:xfrm>
          <a:off x="13745219" y="1299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97807</xdr:rowOff>
    </xdr:from>
    <xdr:ext cx="405111" cy="259045"/>
    <xdr:sp macro="" textlink="">
      <xdr:nvSpPr>
        <xdr:cNvPr id="683" name="n_2aveValue【庁舎】&#10;有形固定資産減価償却率">
          <a:extLst>
            <a:ext uri="{FF2B5EF4-FFF2-40B4-BE49-F238E27FC236}">
              <a16:creationId xmlns:a16="http://schemas.microsoft.com/office/drawing/2014/main" id="{F5FF07B8-5D90-4659-8484-CB3704C28B24}"/>
            </a:ext>
          </a:extLst>
        </xdr:cNvPr>
        <xdr:cNvSpPr txBox="1"/>
      </xdr:nvSpPr>
      <xdr:spPr>
        <a:xfrm>
          <a:off x="12964169" y="1289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684" name="n_3aveValue【庁舎】&#10;有形固定資産減価償却率">
          <a:extLst>
            <a:ext uri="{FF2B5EF4-FFF2-40B4-BE49-F238E27FC236}">
              <a16:creationId xmlns:a16="http://schemas.microsoft.com/office/drawing/2014/main" id="{7A700BE5-96FB-49E1-A0A3-F3EE30873D8B}"/>
            </a:ext>
          </a:extLst>
        </xdr:cNvPr>
        <xdr:cNvSpPr txBox="1"/>
      </xdr:nvSpPr>
      <xdr:spPr>
        <a:xfrm>
          <a:off x="12164069" y="1300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53357</xdr:rowOff>
    </xdr:from>
    <xdr:ext cx="405111" cy="259045"/>
    <xdr:sp macro="" textlink="">
      <xdr:nvSpPr>
        <xdr:cNvPr id="685" name="n_1mainValue【庁舎】&#10;有形固定資産減価償却率">
          <a:extLst>
            <a:ext uri="{FF2B5EF4-FFF2-40B4-BE49-F238E27FC236}">
              <a16:creationId xmlns:a16="http://schemas.microsoft.com/office/drawing/2014/main" id="{E8E9D8A2-3A37-40E5-99BB-AB146816E3BB}"/>
            </a:ext>
          </a:extLst>
        </xdr:cNvPr>
        <xdr:cNvSpPr txBox="1"/>
      </xdr:nvSpPr>
      <xdr:spPr>
        <a:xfrm>
          <a:off x="13745219"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57166</xdr:rowOff>
    </xdr:from>
    <xdr:ext cx="405111" cy="259045"/>
    <xdr:sp macro="" textlink="">
      <xdr:nvSpPr>
        <xdr:cNvPr id="686" name="n_2mainValue【庁舎】&#10;有形固定資産減価償却率">
          <a:extLst>
            <a:ext uri="{FF2B5EF4-FFF2-40B4-BE49-F238E27FC236}">
              <a16:creationId xmlns:a16="http://schemas.microsoft.com/office/drawing/2014/main" id="{3C6CF3C0-9F05-4777-97B1-A70E6059AEED}"/>
            </a:ext>
          </a:extLst>
        </xdr:cNvPr>
        <xdr:cNvSpPr txBox="1"/>
      </xdr:nvSpPr>
      <xdr:spPr>
        <a:xfrm>
          <a:off x="12964169" y="1383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60977</xdr:rowOff>
    </xdr:from>
    <xdr:ext cx="405111" cy="259045"/>
    <xdr:sp macro="" textlink="">
      <xdr:nvSpPr>
        <xdr:cNvPr id="687" name="n_3mainValue【庁舎】&#10;有形固定資産減価償却率">
          <a:extLst>
            <a:ext uri="{FF2B5EF4-FFF2-40B4-BE49-F238E27FC236}">
              <a16:creationId xmlns:a16="http://schemas.microsoft.com/office/drawing/2014/main" id="{6F333F34-BF37-4CB6-949C-B13C9F197AF6}"/>
            </a:ext>
          </a:extLst>
        </xdr:cNvPr>
        <xdr:cNvSpPr txBox="1"/>
      </xdr:nvSpPr>
      <xdr:spPr>
        <a:xfrm>
          <a:off x="12164069" y="13837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a:extLst>
            <a:ext uri="{FF2B5EF4-FFF2-40B4-BE49-F238E27FC236}">
              <a16:creationId xmlns:a16="http://schemas.microsoft.com/office/drawing/2014/main" id="{17D6DE7C-FA4F-43AF-8156-D532150D0751}"/>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89" name="正方形/長方形 688">
          <a:extLst>
            <a:ext uri="{FF2B5EF4-FFF2-40B4-BE49-F238E27FC236}">
              <a16:creationId xmlns:a16="http://schemas.microsoft.com/office/drawing/2014/main" id="{C3425635-2CB0-4351-AAE3-1011FEF7A20A}"/>
            </a:ext>
          </a:extLst>
        </xdr:cNvPr>
        <xdr:cNvSpPr/>
      </xdr:nvSpPr>
      <xdr:spPr>
        <a:xfrm>
          <a:off x="169259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90" name="正方形/長方形 689">
          <a:extLst>
            <a:ext uri="{FF2B5EF4-FFF2-40B4-BE49-F238E27FC236}">
              <a16:creationId xmlns:a16="http://schemas.microsoft.com/office/drawing/2014/main" id="{2D38DAF1-8649-47E7-B12A-E9BD719E2E60}"/>
            </a:ext>
          </a:extLst>
        </xdr:cNvPr>
        <xdr:cNvSpPr/>
      </xdr:nvSpPr>
      <xdr:spPr>
        <a:xfrm>
          <a:off x="169259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91" name="正方形/長方形 690">
          <a:extLst>
            <a:ext uri="{FF2B5EF4-FFF2-40B4-BE49-F238E27FC236}">
              <a16:creationId xmlns:a16="http://schemas.microsoft.com/office/drawing/2014/main" id="{08BC9617-420A-4CC3-B7F6-96E04D82B499}"/>
            </a:ext>
          </a:extLst>
        </xdr:cNvPr>
        <xdr:cNvSpPr/>
      </xdr:nvSpPr>
      <xdr:spPr>
        <a:xfrm>
          <a:off x="1841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92" name="正方形/長方形 691">
          <a:extLst>
            <a:ext uri="{FF2B5EF4-FFF2-40B4-BE49-F238E27FC236}">
              <a16:creationId xmlns:a16="http://schemas.microsoft.com/office/drawing/2014/main" id="{EBF354AF-6F66-449D-91D6-549B5554BBC0}"/>
            </a:ext>
          </a:extLst>
        </xdr:cNvPr>
        <xdr:cNvSpPr/>
      </xdr:nvSpPr>
      <xdr:spPr>
        <a:xfrm>
          <a:off x="1841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58E7131C-C154-40EF-8788-9F316D70BC82}"/>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20580A83-50A1-4C86-8814-51360153B7E3}"/>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1DB0C2CA-C901-4274-80F7-02F9DF01831D}"/>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27615306-F272-41FE-B3CA-C8C0F8869D68}"/>
            </a:ext>
          </a:extLst>
        </xdr:cNvPr>
        <xdr:cNvCxnSpPr/>
      </xdr:nvCxnSpPr>
      <xdr:spPr>
        <a:xfrm>
          <a:off x="164592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57C28E8B-ACA2-43F6-916C-0DDAACA24620}"/>
            </a:ext>
          </a:extLst>
        </xdr:cNvPr>
        <xdr:cNvSpPr txBox="1"/>
      </xdr:nvSpPr>
      <xdr:spPr>
        <a:xfrm>
          <a:off x="160523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832B17EC-6006-473C-9DED-C0E1A73867CA}"/>
            </a:ext>
          </a:extLst>
        </xdr:cNvPr>
        <xdr:cNvCxnSpPr/>
      </xdr:nvCxnSpPr>
      <xdr:spPr>
        <a:xfrm>
          <a:off x="164592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9DBC48FE-CFE6-46AF-9027-8D56D9BADB0F}"/>
            </a:ext>
          </a:extLst>
        </xdr:cNvPr>
        <xdr:cNvSpPr txBox="1"/>
      </xdr:nvSpPr>
      <xdr:spPr>
        <a:xfrm>
          <a:off x="16052346" y="1340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4E5FB273-2E36-4E99-B476-5BA71EF537A0}"/>
            </a:ext>
          </a:extLst>
        </xdr:cNvPr>
        <xdr:cNvCxnSpPr/>
      </xdr:nvCxnSpPr>
      <xdr:spPr>
        <a:xfrm>
          <a:off x="164592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A146B030-75C2-49DC-9EB4-63D940556D09}"/>
            </a:ext>
          </a:extLst>
        </xdr:cNvPr>
        <xdr:cNvSpPr txBox="1"/>
      </xdr:nvSpPr>
      <xdr:spPr>
        <a:xfrm>
          <a:off x="16052346"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32448C36-AADF-419E-B650-F166B4A2CFB3}"/>
            </a:ext>
          </a:extLst>
        </xdr:cNvPr>
        <xdr:cNvCxnSpPr/>
      </xdr:nvCxnSpPr>
      <xdr:spPr>
        <a:xfrm>
          <a:off x="164592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75BF35C3-879B-47EE-A55A-C8D7F0EC6630}"/>
            </a:ext>
          </a:extLst>
        </xdr:cNvPr>
        <xdr:cNvSpPr txBox="1"/>
      </xdr:nvSpPr>
      <xdr:spPr>
        <a:xfrm>
          <a:off x="16052346" y="12541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46469A80-69AD-4546-B08B-0AD016BF1EC9}"/>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9ED24CA8-D01A-4DB1-829C-7FB4874A463A}"/>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庁舎】&#10;一人当たり面積グラフ枠">
          <a:extLst>
            <a:ext uri="{FF2B5EF4-FFF2-40B4-BE49-F238E27FC236}">
              <a16:creationId xmlns:a16="http://schemas.microsoft.com/office/drawing/2014/main" id="{6FC17859-DEC9-4DD4-A05D-AF92CB59008D}"/>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70104</xdr:rowOff>
    </xdr:from>
    <xdr:to>
      <xdr:col>116</xdr:col>
      <xdr:colOff>62864</xdr:colOff>
      <xdr:row>84</xdr:row>
      <xdr:rowOff>42672</xdr:rowOff>
    </xdr:to>
    <xdr:cxnSp macro="">
      <xdr:nvCxnSpPr>
        <xdr:cNvPr id="707" name="直線コネクタ 706">
          <a:extLst>
            <a:ext uri="{FF2B5EF4-FFF2-40B4-BE49-F238E27FC236}">
              <a16:creationId xmlns:a16="http://schemas.microsoft.com/office/drawing/2014/main" id="{BC03F3C9-E868-41F4-A3AE-D6379533D41B}"/>
            </a:ext>
          </a:extLst>
        </xdr:cNvPr>
        <xdr:cNvCxnSpPr/>
      </xdr:nvCxnSpPr>
      <xdr:spPr>
        <a:xfrm flipV="1">
          <a:off x="19952970" y="12706604"/>
          <a:ext cx="1269" cy="950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46499</xdr:rowOff>
    </xdr:from>
    <xdr:ext cx="469744" cy="259045"/>
    <xdr:sp macro="" textlink="">
      <xdr:nvSpPr>
        <xdr:cNvPr id="708" name="【庁舎】&#10;一人当たり面積最小値テキスト">
          <a:extLst>
            <a:ext uri="{FF2B5EF4-FFF2-40B4-BE49-F238E27FC236}">
              <a16:creationId xmlns:a16="http://schemas.microsoft.com/office/drawing/2014/main" id="{2A84489F-DB18-40FD-9705-F1FAEB7620A7}"/>
            </a:ext>
          </a:extLst>
        </xdr:cNvPr>
        <xdr:cNvSpPr txBox="1"/>
      </xdr:nvSpPr>
      <xdr:spPr>
        <a:xfrm>
          <a:off x="20002500" y="1366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42672</xdr:rowOff>
    </xdr:from>
    <xdr:to>
      <xdr:col>116</xdr:col>
      <xdr:colOff>152400</xdr:colOff>
      <xdr:row>84</xdr:row>
      <xdr:rowOff>42672</xdr:rowOff>
    </xdr:to>
    <xdr:cxnSp macro="">
      <xdr:nvCxnSpPr>
        <xdr:cNvPr id="709" name="直線コネクタ 708">
          <a:extLst>
            <a:ext uri="{FF2B5EF4-FFF2-40B4-BE49-F238E27FC236}">
              <a16:creationId xmlns:a16="http://schemas.microsoft.com/office/drawing/2014/main" id="{8119CBDA-3557-4831-A464-F2D3481C2041}"/>
            </a:ext>
          </a:extLst>
        </xdr:cNvPr>
        <xdr:cNvCxnSpPr/>
      </xdr:nvCxnSpPr>
      <xdr:spPr>
        <a:xfrm>
          <a:off x="19878675" y="136570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16781</xdr:rowOff>
    </xdr:from>
    <xdr:ext cx="469744" cy="259045"/>
    <xdr:sp macro="" textlink="">
      <xdr:nvSpPr>
        <xdr:cNvPr id="710" name="【庁舎】&#10;一人当たり面積最大値テキスト">
          <a:extLst>
            <a:ext uri="{FF2B5EF4-FFF2-40B4-BE49-F238E27FC236}">
              <a16:creationId xmlns:a16="http://schemas.microsoft.com/office/drawing/2014/main" id="{67838E7D-8705-482A-AFE1-49E28FCF4B9B}"/>
            </a:ext>
          </a:extLst>
        </xdr:cNvPr>
        <xdr:cNvSpPr txBox="1"/>
      </xdr:nvSpPr>
      <xdr:spPr>
        <a:xfrm>
          <a:off x="20002500" y="1249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70104</xdr:rowOff>
    </xdr:from>
    <xdr:to>
      <xdr:col>116</xdr:col>
      <xdr:colOff>152400</xdr:colOff>
      <xdr:row>78</xdr:row>
      <xdr:rowOff>70104</xdr:rowOff>
    </xdr:to>
    <xdr:cxnSp macro="">
      <xdr:nvCxnSpPr>
        <xdr:cNvPr id="711" name="直線コネクタ 710">
          <a:extLst>
            <a:ext uri="{FF2B5EF4-FFF2-40B4-BE49-F238E27FC236}">
              <a16:creationId xmlns:a16="http://schemas.microsoft.com/office/drawing/2014/main" id="{56329F3D-9B79-480D-9C27-B66BC98D0F33}"/>
            </a:ext>
          </a:extLst>
        </xdr:cNvPr>
        <xdr:cNvCxnSpPr/>
      </xdr:nvCxnSpPr>
      <xdr:spPr>
        <a:xfrm>
          <a:off x="19878675" y="127066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80</xdr:row>
      <xdr:rowOff>167912</xdr:rowOff>
    </xdr:from>
    <xdr:ext cx="469744" cy="259045"/>
    <xdr:sp macro="" textlink="">
      <xdr:nvSpPr>
        <xdr:cNvPr id="712" name="【庁舎】&#10;一人当たり面積平均値テキスト">
          <a:extLst>
            <a:ext uri="{FF2B5EF4-FFF2-40B4-BE49-F238E27FC236}">
              <a16:creationId xmlns:a16="http://schemas.microsoft.com/office/drawing/2014/main" id="{68FE303E-546A-4F95-8C51-57A2CDBD7590}"/>
            </a:ext>
          </a:extLst>
        </xdr:cNvPr>
        <xdr:cNvSpPr txBox="1"/>
      </xdr:nvSpPr>
      <xdr:spPr>
        <a:xfrm>
          <a:off x="20002500" y="1312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145035</xdr:rowOff>
    </xdr:from>
    <xdr:to>
      <xdr:col>116</xdr:col>
      <xdr:colOff>114300</xdr:colOff>
      <xdr:row>82</xdr:row>
      <xdr:rowOff>75185</xdr:rowOff>
    </xdr:to>
    <xdr:sp macro="" textlink="">
      <xdr:nvSpPr>
        <xdr:cNvPr id="713" name="フローチャート: 判断 712">
          <a:extLst>
            <a:ext uri="{FF2B5EF4-FFF2-40B4-BE49-F238E27FC236}">
              <a16:creationId xmlns:a16="http://schemas.microsoft.com/office/drawing/2014/main" id="{4F0783F1-62F2-475B-A44C-211AACC916F6}"/>
            </a:ext>
          </a:extLst>
        </xdr:cNvPr>
        <xdr:cNvSpPr/>
      </xdr:nvSpPr>
      <xdr:spPr>
        <a:xfrm>
          <a:off x="19897725" y="132673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135889</xdr:rowOff>
    </xdr:from>
    <xdr:to>
      <xdr:col>112</xdr:col>
      <xdr:colOff>38100</xdr:colOff>
      <xdr:row>82</xdr:row>
      <xdr:rowOff>66039</xdr:rowOff>
    </xdr:to>
    <xdr:sp macro="" textlink="">
      <xdr:nvSpPr>
        <xdr:cNvPr id="714" name="フローチャート: 判断 713">
          <a:extLst>
            <a:ext uri="{FF2B5EF4-FFF2-40B4-BE49-F238E27FC236}">
              <a16:creationId xmlns:a16="http://schemas.microsoft.com/office/drawing/2014/main" id="{938A9209-0605-4A0D-B347-704D7A35E7E2}"/>
            </a:ext>
          </a:extLst>
        </xdr:cNvPr>
        <xdr:cNvSpPr/>
      </xdr:nvSpPr>
      <xdr:spPr>
        <a:xfrm>
          <a:off x="19154775" y="132613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131318</xdr:rowOff>
    </xdr:from>
    <xdr:to>
      <xdr:col>107</xdr:col>
      <xdr:colOff>101600</xdr:colOff>
      <xdr:row>82</xdr:row>
      <xdr:rowOff>61468</xdr:rowOff>
    </xdr:to>
    <xdr:sp macro="" textlink="">
      <xdr:nvSpPr>
        <xdr:cNvPr id="715" name="フローチャート: 判断 714">
          <a:extLst>
            <a:ext uri="{FF2B5EF4-FFF2-40B4-BE49-F238E27FC236}">
              <a16:creationId xmlns:a16="http://schemas.microsoft.com/office/drawing/2014/main" id="{A0016EB0-FD85-4779-B79F-D9F5182CB637}"/>
            </a:ext>
          </a:extLst>
        </xdr:cNvPr>
        <xdr:cNvSpPr/>
      </xdr:nvSpPr>
      <xdr:spPr>
        <a:xfrm>
          <a:off x="18345150" y="132567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126746</xdr:rowOff>
    </xdr:from>
    <xdr:to>
      <xdr:col>102</xdr:col>
      <xdr:colOff>165100</xdr:colOff>
      <xdr:row>82</xdr:row>
      <xdr:rowOff>56896</xdr:rowOff>
    </xdr:to>
    <xdr:sp macro="" textlink="">
      <xdr:nvSpPr>
        <xdr:cNvPr id="716" name="フローチャート: 判断 715">
          <a:extLst>
            <a:ext uri="{FF2B5EF4-FFF2-40B4-BE49-F238E27FC236}">
              <a16:creationId xmlns:a16="http://schemas.microsoft.com/office/drawing/2014/main" id="{82FDB2C0-BB6F-489F-AB7B-223471E21553}"/>
            </a:ext>
          </a:extLst>
        </xdr:cNvPr>
        <xdr:cNvSpPr/>
      </xdr:nvSpPr>
      <xdr:spPr>
        <a:xfrm>
          <a:off x="17554575" y="132490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B9A183D3-57F6-492E-B4E6-3A05C50274EB}"/>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634BC3BE-0772-46A9-8036-41CFFA24F737}"/>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C8A2AD80-4707-4E2F-809A-157C324406AB}"/>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8FCA21DB-EA12-408B-BDBC-9BA9BC4C9DA3}"/>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97028E99-4013-4BE2-9B9C-AE2F1BD7FD0D}"/>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xdr:rowOff>
    </xdr:from>
    <xdr:to>
      <xdr:col>116</xdr:col>
      <xdr:colOff>114300</xdr:colOff>
      <xdr:row>83</xdr:row>
      <xdr:rowOff>118618</xdr:rowOff>
    </xdr:to>
    <xdr:sp macro="" textlink="">
      <xdr:nvSpPr>
        <xdr:cNvPr id="722" name="楕円 721">
          <a:extLst>
            <a:ext uri="{FF2B5EF4-FFF2-40B4-BE49-F238E27FC236}">
              <a16:creationId xmlns:a16="http://schemas.microsoft.com/office/drawing/2014/main" id="{57AD119A-4EDB-4203-9A8C-F1DE41C8AFC3}"/>
            </a:ext>
          </a:extLst>
        </xdr:cNvPr>
        <xdr:cNvSpPr/>
      </xdr:nvSpPr>
      <xdr:spPr>
        <a:xfrm>
          <a:off x="19897725" y="134663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166895</xdr:rowOff>
    </xdr:from>
    <xdr:ext cx="469744" cy="259045"/>
    <xdr:sp macro="" textlink="">
      <xdr:nvSpPr>
        <xdr:cNvPr id="723" name="【庁舎】&#10;一人当たり面積該当値テキスト">
          <a:extLst>
            <a:ext uri="{FF2B5EF4-FFF2-40B4-BE49-F238E27FC236}">
              <a16:creationId xmlns:a16="http://schemas.microsoft.com/office/drawing/2014/main" id="{CAD72D0F-A4ED-4B6F-B5C3-B8FFCC0440BD}"/>
            </a:ext>
          </a:extLst>
        </xdr:cNvPr>
        <xdr:cNvSpPr txBox="1"/>
      </xdr:nvSpPr>
      <xdr:spPr>
        <a:xfrm>
          <a:off x="20002500" y="134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26163</xdr:rowOff>
    </xdr:from>
    <xdr:to>
      <xdr:col>112</xdr:col>
      <xdr:colOff>38100</xdr:colOff>
      <xdr:row>83</xdr:row>
      <xdr:rowOff>127763</xdr:rowOff>
    </xdr:to>
    <xdr:sp macro="" textlink="">
      <xdr:nvSpPr>
        <xdr:cNvPr id="724" name="楕円 723">
          <a:extLst>
            <a:ext uri="{FF2B5EF4-FFF2-40B4-BE49-F238E27FC236}">
              <a16:creationId xmlns:a16="http://schemas.microsoft.com/office/drawing/2014/main" id="{53B2CCB2-E91B-4A83-B498-969623E61728}"/>
            </a:ext>
          </a:extLst>
        </xdr:cNvPr>
        <xdr:cNvSpPr/>
      </xdr:nvSpPr>
      <xdr:spPr>
        <a:xfrm>
          <a:off x="19154775" y="134786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67818</xdr:rowOff>
    </xdr:from>
    <xdr:to>
      <xdr:col>116</xdr:col>
      <xdr:colOff>63500</xdr:colOff>
      <xdr:row>83</xdr:row>
      <xdr:rowOff>76963</xdr:rowOff>
    </xdr:to>
    <xdr:cxnSp macro="">
      <xdr:nvCxnSpPr>
        <xdr:cNvPr id="725" name="直線コネクタ 724">
          <a:extLst>
            <a:ext uri="{FF2B5EF4-FFF2-40B4-BE49-F238E27FC236}">
              <a16:creationId xmlns:a16="http://schemas.microsoft.com/office/drawing/2014/main" id="{42484505-6BAD-4AB6-8CF7-D35930EB5733}"/>
            </a:ext>
          </a:extLst>
        </xdr:cNvPr>
        <xdr:cNvCxnSpPr/>
      </xdr:nvCxnSpPr>
      <xdr:spPr>
        <a:xfrm flipV="1">
          <a:off x="19202400" y="13513943"/>
          <a:ext cx="752475"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30735</xdr:rowOff>
    </xdr:from>
    <xdr:to>
      <xdr:col>107</xdr:col>
      <xdr:colOff>101600</xdr:colOff>
      <xdr:row>83</xdr:row>
      <xdr:rowOff>132335</xdr:rowOff>
    </xdr:to>
    <xdr:sp macro="" textlink="">
      <xdr:nvSpPr>
        <xdr:cNvPr id="726" name="楕円 725">
          <a:extLst>
            <a:ext uri="{FF2B5EF4-FFF2-40B4-BE49-F238E27FC236}">
              <a16:creationId xmlns:a16="http://schemas.microsoft.com/office/drawing/2014/main" id="{788341B8-7FD3-4946-ABD3-985A066D61AF}"/>
            </a:ext>
          </a:extLst>
        </xdr:cNvPr>
        <xdr:cNvSpPr/>
      </xdr:nvSpPr>
      <xdr:spPr>
        <a:xfrm>
          <a:off x="18345150" y="134768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76963</xdr:rowOff>
    </xdr:from>
    <xdr:to>
      <xdr:col>111</xdr:col>
      <xdr:colOff>177800</xdr:colOff>
      <xdr:row>83</xdr:row>
      <xdr:rowOff>81535</xdr:rowOff>
    </xdr:to>
    <xdr:cxnSp macro="">
      <xdr:nvCxnSpPr>
        <xdr:cNvPr id="727" name="直線コネクタ 726">
          <a:extLst>
            <a:ext uri="{FF2B5EF4-FFF2-40B4-BE49-F238E27FC236}">
              <a16:creationId xmlns:a16="http://schemas.microsoft.com/office/drawing/2014/main" id="{5FFE3DED-D4C7-40F2-AA79-D8E9E2877E89}"/>
            </a:ext>
          </a:extLst>
        </xdr:cNvPr>
        <xdr:cNvCxnSpPr/>
      </xdr:nvCxnSpPr>
      <xdr:spPr>
        <a:xfrm flipV="1">
          <a:off x="18392775" y="13526263"/>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728" name="楕円 727">
          <a:extLst>
            <a:ext uri="{FF2B5EF4-FFF2-40B4-BE49-F238E27FC236}">
              <a16:creationId xmlns:a16="http://schemas.microsoft.com/office/drawing/2014/main" id="{51ECA68F-5EB8-4952-A0C3-CFB4445AF681}"/>
            </a:ext>
          </a:extLst>
        </xdr:cNvPr>
        <xdr:cNvSpPr/>
      </xdr:nvSpPr>
      <xdr:spPr>
        <a:xfrm>
          <a:off x="17554575" y="1348917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81535</xdr:rowOff>
    </xdr:from>
    <xdr:to>
      <xdr:col>107</xdr:col>
      <xdr:colOff>50800</xdr:colOff>
      <xdr:row>83</xdr:row>
      <xdr:rowOff>90678</xdr:rowOff>
    </xdr:to>
    <xdr:cxnSp macro="">
      <xdr:nvCxnSpPr>
        <xdr:cNvPr id="729" name="直線コネクタ 728">
          <a:extLst>
            <a:ext uri="{FF2B5EF4-FFF2-40B4-BE49-F238E27FC236}">
              <a16:creationId xmlns:a16="http://schemas.microsoft.com/office/drawing/2014/main" id="{44A19E93-F3B7-4A97-81D0-813E98D6E7B9}"/>
            </a:ext>
          </a:extLst>
        </xdr:cNvPr>
        <xdr:cNvCxnSpPr/>
      </xdr:nvCxnSpPr>
      <xdr:spPr>
        <a:xfrm flipV="1">
          <a:off x="17602200" y="13534010"/>
          <a:ext cx="790575"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82566</xdr:rowOff>
    </xdr:from>
    <xdr:ext cx="469744" cy="259045"/>
    <xdr:sp macro="" textlink="">
      <xdr:nvSpPr>
        <xdr:cNvPr id="730" name="n_1aveValue【庁舎】&#10;一人当たり面積">
          <a:extLst>
            <a:ext uri="{FF2B5EF4-FFF2-40B4-BE49-F238E27FC236}">
              <a16:creationId xmlns:a16="http://schemas.microsoft.com/office/drawing/2014/main" id="{31C1355A-74BE-4908-985A-FE867B2B0AD4}"/>
            </a:ext>
          </a:extLst>
        </xdr:cNvPr>
        <xdr:cNvSpPr txBox="1"/>
      </xdr:nvSpPr>
      <xdr:spPr>
        <a:xfrm>
          <a:off x="18983402"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77995</xdr:rowOff>
    </xdr:from>
    <xdr:ext cx="469744" cy="259045"/>
    <xdr:sp macro="" textlink="">
      <xdr:nvSpPr>
        <xdr:cNvPr id="731" name="n_2aveValue【庁舎】&#10;一人当たり面積">
          <a:extLst>
            <a:ext uri="{FF2B5EF4-FFF2-40B4-BE49-F238E27FC236}">
              <a16:creationId xmlns:a16="http://schemas.microsoft.com/office/drawing/2014/main" id="{2D28A26A-DC6B-4E11-A332-B894875B6D80}"/>
            </a:ext>
          </a:extLst>
        </xdr:cNvPr>
        <xdr:cNvSpPr txBox="1"/>
      </xdr:nvSpPr>
      <xdr:spPr>
        <a:xfrm>
          <a:off x="18183302" y="1304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73423</xdr:rowOff>
    </xdr:from>
    <xdr:ext cx="469744" cy="259045"/>
    <xdr:sp macro="" textlink="">
      <xdr:nvSpPr>
        <xdr:cNvPr id="732" name="n_3aveValue【庁舎】&#10;一人当たり面積">
          <a:extLst>
            <a:ext uri="{FF2B5EF4-FFF2-40B4-BE49-F238E27FC236}">
              <a16:creationId xmlns:a16="http://schemas.microsoft.com/office/drawing/2014/main" id="{E6663D11-22D6-4523-9AC4-D7C9C20CBA08}"/>
            </a:ext>
          </a:extLst>
        </xdr:cNvPr>
        <xdr:cNvSpPr txBox="1"/>
      </xdr:nvSpPr>
      <xdr:spPr>
        <a:xfrm>
          <a:off x="17383202" y="1303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118890</xdr:rowOff>
    </xdr:from>
    <xdr:ext cx="469744" cy="259045"/>
    <xdr:sp macro="" textlink="">
      <xdr:nvSpPr>
        <xdr:cNvPr id="733" name="n_1mainValue【庁舎】&#10;一人当たり面積">
          <a:extLst>
            <a:ext uri="{FF2B5EF4-FFF2-40B4-BE49-F238E27FC236}">
              <a16:creationId xmlns:a16="http://schemas.microsoft.com/office/drawing/2014/main" id="{42314951-1A4E-4CAC-A8F0-F70E87D72BC9}"/>
            </a:ext>
          </a:extLst>
        </xdr:cNvPr>
        <xdr:cNvSpPr txBox="1"/>
      </xdr:nvSpPr>
      <xdr:spPr>
        <a:xfrm>
          <a:off x="18983402" y="1357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123462</xdr:rowOff>
    </xdr:from>
    <xdr:ext cx="469744" cy="259045"/>
    <xdr:sp macro="" textlink="">
      <xdr:nvSpPr>
        <xdr:cNvPr id="734" name="n_2mainValue【庁舎】&#10;一人当たり面積">
          <a:extLst>
            <a:ext uri="{FF2B5EF4-FFF2-40B4-BE49-F238E27FC236}">
              <a16:creationId xmlns:a16="http://schemas.microsoft.com/office/drawing/2014/main" id="{F07B5F19-77A7-4764-B5EB-B005D5F63224}"/>
            </a:ext>
          </a:extLst>
        </xdr:cNvPr>
        <xdr:cNvSpPr txBox="1"/>
      </xdr:nvSpPr>
      <xdr:spPr>
        <a:xfrm>
          <a:off x="18183302" y="1357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132605</xdr:rowOff>
    </xdr:from>
    <xdr:ext cx="469744" cy="259045"/>
    <xdr:sp macro="" textlink="">
      <xdr:nvSpPr>
        <xdr:cNvPr id="735" name="n_3mainValue【庁舎】&#10;一人当たり面積">
          <a:extLst>
            <a:ext uri="{FF2B5EF4-FFF2-40B4-BE49-F238E27FC236}">
              <a16:creationId xmlns:a16="http://schemas.microsoft.com/office/drawing/2014/main" id="{37C33AC2-B28C-4D11-8CB9-A30B5FD5FD1A}"/>
            </a:ext>
          </a:extLst>
        </xdr:cNvPr>
        <xdr:cNvSpPr txBox="1"/>
      </xdr:nvSpPr>
      <xdr:spPr>
        <a:xfrm>
          <a:off x="17383202" y="1358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a:extLst>
            <a:ext uri="{FF2B5EF4-FFF2-40B4-BE49-F238E27FC236}">
              <a16:creationId xmlns:a16="http://schemas.microsoft.com/office/drawing/2014/main" id="{E1A1AFB1-DC22-427A-9EE5-01F5CA4B3ECF}"/>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a:extLst>
            <a:ext uri="{FF2B5EF4-FFF2-40B4-BE49-F238E27FC236}">
              <a16:creationId xmlns:a16="http://schemas.microsoft.com/office/drawing/2014/main" id="{E9619632-E360-4A5C-8CEB-A181E56A59C4}"/>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a:extLst>
            <a:ext uri="{FF2B5EF4-FFF2-40B4-BE49-F238E27FC236}">
              <a16:creationId xmlns:a16="http://schemas.microsoft.com/office/drawing/2014/main" id="{F16B28A6-37C3-4C1F-B74D-5A7752DB5F36}"/>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である。ほとんどの県の庁舎が昭和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前半に建設された建物であるため、老朽化が進行している。なお、耐震化を図る県有建築として設定された庁舎については、既に耐震化が完了しており、使用する上での問題は生じない。庁舎の建替等の更新時期については未定のため、今後も維持管理に要する費用の増加に留意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県民会館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み有形固定資産減価償却率が昨年度よりも低くなり、一人当たりの面積も小さくなっている。これは、新たな文化施設を整備するために、老朽化が進んでいた県民会館を解体したためである。文化施設完成後には、有形固定資産減価償却率が類似団体の平均値に更に近づくとともに、一人当たりの面積が令和元年度よりも大きくなる予定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06_&#20844;&#20250;&#35336;&#20418;\14&#12304;&#22823;&#20998;&#39006;&#12305;&#22320;&#26041;&#20844;&#20250;&#35336;\40&#12304;&#20013;&#20998;&#39006;&#12305;&#29031;&#20250;&#12539;&#22238;&#31572;\13&#12304;&#23567;&#20998;&#39006;&#65306;03&#24259;&#12305;&#12289;&#12304;&#23567;&#20998;&#39006;&#65306;2024.3.31%20&#24259;&#12305;&#20196;&#21644;&#65299;&#24180;&#24230;&#29031;&#20250;&#12539;&#22238;&#31572;\02%20&#12473;&#12488;&#12483;&#12463;&#24773;&#22577;&#35519;&#26619;&#65288;&#65300;&#26376;&#65289;\09%20&#20844;&#34920;\01%20&#12304;&#37117;&#36947;&#24220;&#30476;&#12539;&#25351;&#23450;&#37117;&#24066;&#12305;&#20844;&#34920;&#29992;&#12501;&#12449;&#12452;&#12523;&#65288;&#32080;&#21512;&#21069;&#65289;\01%20&#37117;&#36947;&#24220;&#30476;\&#12304;&#36001;&#25919;&#29366;&#27841;&#36039;&#26009;&#38598;&#12305;_050008_&#31179;&#30000;&#3047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249.3</v>
          </cell>
          <cell r="CF51">
            <v>254.7</v>
          </cell>
          <cell r="CN51">
            <v>256.89999999999998</v>
          </cell>
          <cell r="CV51">
            <v>260.2</v>
          </cell>
        </row>
        <row r="53">
          <cell r="BX53">
            <v>58.7</v>
          </cell>
          <cell r="CF53">
            <v>50.6</v>
          </cell>
          <cell r="CN53">
            <v>52.2</v>
          </cell>
          <cell r="CV53">
            <v>53.8</v>
          </cell>
        </row>
        <row r="55">
          <cell r="AN55" t="str">
            <v>グループ内平均値</v>
          </cell>
          <cell r="BX55">
            <v>174.6</v>
          </cell>
          <cell r="CF55">
            <v>173</v>
          </cell>
          <cell r="CN55">
            <v>171.9</v>
          </cell>
          <cell r="CV55">
            <v>173</v>
          </cell>
        </row>
        <row r="57">
          <cell r="BX57">
            <v>53.3</v>
          </cell>
          <cell r="CF57">
            <v>53.7</v>
          </cell>
          <cell r="CN57">
            <v>55.8</v>
          </cell>
          <cell r="CV57">
            <v>57.2</v>
          </cell>
        </row>
        <row r="72">
          <cell r="BP72" t="str">
            <v>H27</v>
          </cell>
          <cell r="BX72" t="str">
            <v>H28</v>
          </cell>
          <cell r="CF72" t="str">
            <v>H29</v>
          </cell>
          <cell r="CN72" t="str">
            <v>H30</v>
          </cell>
          <cell r="CV72" t="str">
            <v>R01</v>
          </cell>
        </row>
        <row r="73">
          <cell r="AN73" t="str">
            <v>当該団体値</v>
          </cell>
          <cell r="BP73">
            <v>238.3</v>
          </cell>
          <cell r="BX73">
            <v>249.3</v>
          </cell>
          <cell r="CF73">
            <v>254.7</v>
          </cell>
          <cell r="CN73">
            <v>256.89999999999998</v>
          </cell>
          <cell r="CV73">
            <v>260.2</v>
          </cell>
        </row>
        <row r="75">
          <cell r="BP75">
            <v>14.1</v>
          </cell>
          <cell r="BX75">
            <v>13.6</v>
          </cell>
          <cell r="CF75">
            <v>13</v>
          </cell>
          <cell r="CN75">
            <v>13.3</v>
          </cell>
          <cell r="CV75">
            <v>13.1</v>
          </cell>
        </row>
        <row r="77">
          <cell r="AN77" t="str">
            <v>グループ内平均値</v>
          </cell>
          <cell r="BP77">
            <v>173.8</v>
          </cell>
          <cell r="BX77">
            <v>174.6</v>
          </cell>
          <cell r="CF77">
            <v>173</v>
          </cell>
          <cell r="CN77">
            <v>171.9</v>
          </cell>
          <cell r="CV77">
            <v>173</v>
          </cell>
        </row>
        <row r="79">
          <cell r="BP79">
            <v>12</v>
          </cell>
          <cell r="BX79">
            <v>13.1</v>
          </cell>
          <cell r="CF79">
            <v>12.2</v>
          </cell>
          <cell r="CN79">
            <v>11.7</v>
          </cell>
          <cell r="CV79">
            <v>11.1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election activeCell="Y97" sqref="Y97"/>
    </sheetView>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80" t="s">
        <v>78</v>
      </c>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T1" s="580"/>
      <c r="AU1" s="580"/>
      <c r="AV1" s="580"/>
      <c r="AW1" s="580"/>
      <c r="AX1" s="580"/>
      <c r="AY1" s="580"/>
      <c r="AZ1" s="580"/>
      <c r="BA1" s="580"/>
      <c r="BB1" s="580"/>
      <c r="BC1" s="580"/>
      <c r="BD1" s="580"/>
      <c r="BE1" s="580"/>
      <c r="BF1" s="580"/>
      <c r="BG1" s="580"/>
      <c r="BH1" s="580"/>
      <c r="BI1" s="580"/>
      <c r="BJ1" s="580"/>
      <c r="BK1" s="580"/>
      <c r="BL1" s="580"/>
      <c r="BM1" s="580"/>
      <c r="BN1" s="580"/>
      <c r="BO1" s="580"/>
      <c r="BP1" s="580"/>
      <c r="BQ1" s="580"/>
      <c r="BR1" s="580"/>
      <c r="BS1" s="580"/>
      <c r="BT1" s="580"/>
      <c r="BU1" s="580"/>
      <c r="BV1" s="580"/>
      <c r="BW1" s="580"/>
      <c r="BX1" s="580"/>
      <c r="BY1" s="580"/>
      <c r="BZ1" s="580"/>
      <c r="CA1" s="580"/>
      <c r="CB1" s="580"/>
      <c r="CC1" s="580"/>
      <c r="CD1" s="580"/>
      <c r="CE1" s="580"/>
      <c r="CF1" s="580"/>
      <c r="CG1" s="580"/>
      <c r="CH1" s="580"/>
      <c r="CI1" s="580"/>
      <c r="CJ1" s="580"/>
      <c r="CK1" s="580"/>
      <c r="CL1" s="580"/>
      <c r="CM1" s="580"/>
      <c r="CN1" s="580"/>
      <c r="CO1" s="580"/>
      <c r="CP1" s="580"/>
      <c r="CQ1" s="580"/>
      <c r="CR1" s="580"/>
      <c r="CS1" s="580"/>
      <c r="CT1" s="580"/>
      <c r="CU1" s="580"/>
      <c r="CV1" s="580"/>
      <c r="CW1" s="580"/>
      <c r="CX1" s="580"/>
      <c r="CY1" s="580"/>
      <c r="CZ1" s="580"/>
      <c r="DA1" s="580"/>
      <c r="DB1" s="580"/>
      <c r="DC1" s="580"/>
      <c r="DD1" s="580"/>
      <c r="DE1" s="580"/>
      <c r="DF1" s="580"/>
      <c r="DG1" s="580"/>
      <c r="DH1" s="580"/>
      <c r="DI1" s="580"/>
      <c r="DJ1" s="159"/>
      <c r="DK1" s="159"/>
      <c r="DL1" s="159"/>
      <c r="DM1" s="159"/>
      <c r="DN1" s="159"/>
      <c r="DO1" s="159"/>
    </row>
    <row r="2" spans="1:119" ht="24" thickBot="1" x14ac:dyDescent="0.25">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1" t="s">
        <v>80</v>
      </c>
      <c r="C3" s="552"/>
      <c r="D3" s="553"/>
      <c r="E3" s="553"/>
      <c r="F3" s="553"/>
      <c r="G3" s="553"/>
      <c r="H3" s="553"/>
      <c r="I3" s="553"/>
      <c r="J3" s="553"/>
      <c r="K3" s="553"/>
      <c r="L3" s="553" t="s">
        <v>81</v>
      </c>
      <c r="M3" s="553"/>
      <c r="N3" s="553"/>
      <c r="O3" s="553"/>
      <c r="P3" s="553"/>
      <c r="Q3" s="553"/>
      <c r="R3" s="554"/>
      <c r="S3" s="554"/>
      <c r="T3" s="554"/>
      <c r="U3" s="554"/>
      <c r="V3" s="555"/>
      <c r="W3" s="583" t="s">
        <v>82</v>
      </c>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584"/>
      <c r="AV3" s="584"/>
      <c r="AW3" s="584"/>
      <c r="AX3" s="584"/>
      <c r="AY3" s="585"/>
      <c r="AZ3" s="449" t="s">
        <v>1</v>
      </c>
      <c r="BA3" s="450"/>
      <c r="BB3" s="450"/>
      <c r="BC3" s="450"/>
      <c r="BD3" s="450"/>
      <c r="BE3" s="450"/>
      <c r="BF3" s="450"/>
      <c r="BG3" s="450"/>
      <c r="BH3" s="450"/>
      <c r="BI3" s="450"/>
      <c r="BJ3" s="450"/>
      <c r="BK3" s="450"/>
      <c r="BL3" s="450"/>
      <c r="BM3" s="586"/>
      <c r="BN3" s="550" t="s">
        <v>83</v>
      </c>
      <c r="BO3" s="551"/>
      <c r="BP3" s="551"/>
      <c r="BQ3" s="551"/>
      <c r="BR3" s="551"/>
      <c r="BS3" s="551"/>
      <c r="BT3" s="551"/>
      <c r="BU3" s="587"/>
      <c r="BV3" s="550" t="s">
        <v>84</v>
      </c>
      <c r="BW3" s="551"/>
      <c r="BX3" s="551"/>
      <c r="BY3" s="551"/>
      <c r="BZ3" s="551"/>
      <c r="CA3" s="551"/>
      <c r="CB3" s="551"/>
      <c r="CC3" s="587"/>
      <c r="CD3" s="449" t="s">
        <v>1</v>
      </c>
      <c r="CE3" s="450"/>
      <c r="CF3" s="450"/>
      <c r="CG3" s="450"/>
      <c r="CH3" s="450"/>
      <c r="CI3" s="450"/>
      <c r="CJ3" s="450"/>
      <c r="CK3" s="450"/>
      <c r="CL3" s="450"/>
      <c r="CM3" s="450"/>
      <c r="CN3" s="450"/>
      <c r="CO3" s="450"/>
      <c r="CP3" s="450"/>
      <c r="CQ3" s="450"/>
      <c r="CR3" s="450"/>
      <c r="CS3" s="586"/>
      <c r="CT3" s="550" t="s">
        <v>85</v>
      </c>
      <c r="CU3" s="551"/>
      <c r="CV3" s="551"/>
      <c r="CW3" s="551"/>
      <c r="CX3" s="551"/>
      <c r="CY3" s="551"/>
      <c r="CZ3" s="551"/>
      <c r="DA3" s="587"/>
      <c r="DB3" s="550" t="s">
        <v>86</v>
      </c>
      <c r="DC3" s="551"/>
      <c r="DD3" s="551"/>
      <c r="DE3" s="551"/>
      <c r="DF3" s="551"/>
      <c r="DG3" s="551"/>
      <c r="DH3" s="551"/>
      <c r="DI3" s="587"/>
      <c r="DJ3" s="158"/>
      <c r="DK3" s="158"/>
      <c r="DL3" s="158"/>
      <c r="DM3" s="158"/>
      <c r="DN3" s="158"/>
      <c r="DO3" s="158"/>
    </row>
    <row r="4" spans="1:119" ht="18.75" customHeight="1" x14ac:dyDescent="0.2">
      <c r="A4" s="159"/>
      <c r="B4" s="582"/>
      <c r="C4" s="540"/>
      <c r="D4" s="556"/>
      <c r="E4" s="556"/>
      <c r="F4" s="556"/>
      <c r="G4" s="556"/>
      <c r="H4" s="556"/>
      <c r="I4" s="556"/>
      <c r="J4" s="556"/>
      <c r="K4" s="556"/>
      <c r="L4" s="556"/>
      <c r="M4" s="556"/>
      <c r="N4" s="556"/>
      <c r="O4" s="556"/>
      <c r="P4" s="556"/>
      <c r="Q4" s="556"/>
      <c r="R4" s="557"/>
      <c r="S4" s="557"/>
      <c r="T4" s="557"/>
      <c r="U4" s="557"/>
      <c r="V4" s="558"/>
      <c r="W4" s="502" t="s">
        <v>87</v>
      </c>
      <c r="X4" s="503"/>
      <c r="Y4" s="504"/>
      <c r="Z4" s="511" t="s">
        <v>1</v>
      </c>
      <c r="AA4" s="512"/>
      <c r="AB4" s="512"/>
      <c r="AC4" s="512"/>
      <c r="AD4" s="512"/>
      <c r="AE4" s="512"/>
      <c r="AF4" s="512"/>
      <c r="AG4" s="512"/>
      <c r="AH4" s="513"/>
      <c r="AI4" s="511" t="s">
        <v>88</v>
      </c>
      <c r="AJ4" s="561"/>
      <c r="AK4" s="561"/>
      <c r="AL4" s="561"/>
      <c r="AM4" s="561"/>
      <c r="AN4" s="561"/>
      <c r="AO4" s="561"/>
      <c r="AP4" s="562"/>
      <c r="AQ4" s="517" t="s">
        <v>89</v>
      </c>
      <c r="AR4" s="518"/>
      <c r="AS4" s="561"/>
      <c r="AT4" s="561"/>
      <c r="AU4" s="561"/>
      <c r="AV4" s="561"/>
      <c r="AW4" s="561"/>
      <c r="AX4" s="561"/>
      <c r="AY4" s="566"/>
      <c r="AZ4" s="423" t="s">
        <v>90</v>
      </c>
      <c r="BA4" s="424"/>
      <c r="BB4" s="424"/>
      <c r="BC4" s="424"/>
      <c r="BD4" s="424"/>
      <c r="BE4" s="424"/>
      <c r="BF4" s="424"/>
      <c r="BG4" s="424"/>
      <c r="BH4" s="424"/>
      <c r="BI4" s="424"/>
      <c r="BJ4" s="424"/>
      <c r="BK4" s="424"/>
      <c r="BL4" s="424"/>
      <c r="BM4" s="425"/>
      <c r="BN4" s="426">
        <v>591629505</v>
      </c>
      <c r="BO4" s="427"/>
      <c r="BP4" s="427"/>
      <c r="BQ4" s="427"/>
      <c r="BR4" s="427"/>
      <c r="BS4" s="427"/>
      <c r="BT4" s="427"/>
      <c r="BU4" s="428"/>
      <c r="BV4" s="426">
        <v>607086914</v>
      </c>
      <c r="BW4" s="427"/>
      <c r="BX4" s="427"/>
      <c r="BY4" s="427"/>
      <c r="BZ4" s="427"/>
      <c r="CA4" s="427"/>
      <c r="CB4" s="427"/>
      <c r="CC4" s="428"/>
      <c r="CD4" s="535" t="s">
        <v>91</v>
      </c>
      <c r="CE4" s="536"/>
      <c r="CF4" s="536"/>
      <c r="CG4" s="536"/>
      <c r="CH4" s="536"/>
      <c r="CI4" s="536"/>
      <c r="CJ4" s="536"/>
      <c r="CK4" s="536"/>
      <c r="CL4" s="536"/>
      <c r="CM4" s="536"/>
      <c r="CN4" s="536"/>
      <c r="CO4" s="536"/>
      <c r="CP4" s="536"/>
      <c r="CQ4" s="536"/>
      <c r="CR4" s="536"/>
      <c r="CS4" s="537"/>
      <c r="CT4" s="588">
        <v>2.2999999999999998</v>
      </c>
      <c r="CU4" s="589"/>
      <c r="CV4" s="589"/>
      <c r="CW4" s="589"/>
      <c r="CX4" s="589"/>
      <c r="CY4" s="589"/>
      <c r="CZ4" s="589"/>
      <c r="DA4" s="590"/>
      <c r="DB4" s="588">
        <v>1.5</v>
      </c>
      <c r="DC4" s="589"/>
      <c r="DD4" s="589"/>
      <c r="DE4" s="589"/>
      <c r="DF4" s="589"/>
      <c r="DG4" s="589"/>
      <c r="DH4" s="589"/>
      <c r="DI4" s="590"/>
      <c r="DJ4" s="158"/>
      <c r="DK4" s="158"/>
      <c r="DL4" s="158"/>
      <c r="DM4" s="158"/>
      <c r="DN4" s="158"/>
      <c r="DO4" s="158"/>
    </row>
    <row r="5" spans="1:119" ht="18.75" customHeight="1" thickBot="1" x14ac:dyDescent="0.25">
      <c r="A5" s="159"/>
      <c r="B5" s="582"/>
      <c r="C5" s="540"/>
      <c r="D5" s="556"/>
      <c r="E5" s="556"/>
      <c r="F5" s="556"/>
      <c r="G5" s="556"/>
      <c r="H5" s="556"/>
      <c r="I5" s="556"/>
      <c r="J5" s="556"/>
      <c r="K5" s="556"/>
      <c r="L5" s="559"/>
      <c r="M5" s="559"/>
      <c r="N5" s="559"/>
      <c r="O5" s="559"/>
      <c r="P5" s="559"/>
      <c r="Q5" s="559"/>
      <c r="R5" s="514"/>
      <c r="S5" s="514"/>
      <c r="T5" s="514"/>
      <c r="U5" s="514"/>
      <c r="V5" s="560"/>
      <c r="W5" s="505"/>
      <c r="X5" s="506"/>
      <c r="Y5" s="507"/>
      <c r="Z5" s="514"/>
      <c r="AA5" s="515"/>
      <c r="AB5" s="515"/>
      <c r="AC5" s="515"/>
      <c r="AD5" s="515"/>
      <c r="AE5" s="515"/>
      <c r="AF5" s="515"/>
      <c r="AG5" s="515"/>
      <c r="AH5" s="516"/>
      <c r="AI5" s="563"/>
      <c r="AJ5" s="564"/>
      <c r="AK5" s="564"/>
      <c r="AL5" s="564"/>
      <c r="AM5" s="564"/>
      <c r="AN5" s="564"/>
      <c r="AO5" s="564"/>
      <c r="AP5" s="565"/>
      <c r="AQ5" s="563"/>
      <c r="AR5" s="564"/>
      <c r="AS5" s="564"/>
      <c r="AT5" s="564"/>
      <c r="AU5" s="564"/>
      <c r="AV5" s="564"/>
      <c r="AW5" s="564"/>
      <c r="AX5" s="564"/>
      <c r="AY5" s="567"/>
      <c r="AZ5" s="429" t="s">
        <v>92</v>
      </c>
      <c r="BA5" s="430"/>
      <c r="BB5" s="430"/>
      <c r="BC5" s="430"/>
      <c r="BD5" s="430"/>
      <c r="BE5" s="430"/>
      <c r="BF5" s="430"/>
      <c r="BG5" s="430"/>
      <c r="BH5" s="430"/>
      <c r="BI5" s="430"/>
      <c r="BJ5" s="430"/>
      <c r="BK5" s="430"/>
      <c r="BL5" s="430"/>
      <c r="BM5" s="431"/>
      <c r="BN5" s="432">
        <v>581507250</v>
      </c>
      <c r="BO5" s="433"/>
      <c r="BP5" s="433"/>
      <c r="BQ5" s="433"/>
      <c r="BR5" s="433"/>
      <c r="BS5" s="433"/>
      <c r="BT5" s="433"/>
      <c r="BU5" s="434"/>
      <c r="BV5" s="432">
        <v>598044832</v>
      </c>
      <c r="BW5" s="433"/>
      <c r="BX5" s="433"/>
      <c r="BY5" s="433"/>
      <c r="BZ5" s="433"/>
      <c r="CA5" s="433"/>
      <c r="CB5" s="433"/>
      <c r="CC5" s="434"/>
      <c r="CD5" s="479" t="s">
        <v>93</v>
      </c>
      <c r="CE5" s="480"/>
      <c r="CF5" s="480"/>
      <c r="CG5" s="480"/>
      <c r="CH5" s="480"/>
      <c r="CI5" s="480"/>
      <c r="CJ5" s="480"/>
      <c r="CK5" s="480"/>
      <c r="CL5" s="480"/>
      <c r="CM5" s="480"/>
      <c r="CN5" s="480"/>
      <c r="CO5" s="480"/>
      <c r="CP5" s="480"/>
      <c r="CQ5" s="480"/>
      <c r="CR5" s="480"/>
      <c r="CS5" s="481"/>
      <c r="CT5" s="411">
        <v>93.7</v>
      </c>
      <c r="CU5" s="412"/>
      <c r="CV5" s="412"/>
      <c r="CW5" s="412"/>
      <c r="CX5" s="412"/>
      <c r="CY5" s="412"/>
      <c r="CZ5" s="412"/>
      <c r="DA5" s="413"/>
      <c r="DB5" s="411">
        <v>93</v>
      </c>
      <c r="DC5" s="412"/>
      <c r="DD5" s="412"/>
      <c r="DE5" s="412"/>
      <c r="DF5" s="412"/>
      <c r="DG5" s="412"/>
      <c r="DH5" s="412"/>
      <c r="DI5" s="413"/>
      <c r="DJ5" s="158"/>
      <c r="DK5" s="158"/>
      <c r="DL5" s="158"/>
      <c r="DM5" s="158"/>
      <c r="DN5" s="158"/>
      <c r="DO5" s="158"/>
    </row>
    <row r="6" spans="1:119" ht="18.75" customHeight="1" x14ac:dyDescent="0.2">
      <c r="A6" s="159"/>
      <c r="B6" s="550" t="s">
        <v>94</v>
      </c>
      <c r="C6" s="551"/>
      <c r="D6" s="551"/>
      <c r="E6" s="551"/>
      <c r="F6" s="551"/>
      <c r="G6" s="551"/>
      <c r="H6" s="551"/>
      <c r="I6" s="551"/>
      <c r="J6" s="551"/>
      <c r="K6" s="552"/>
      <c r="L6" s="553" t="s">
        <v>95</v>
      </c>
      <c r="M6" s="553"/>
      <c r="N6" s="553"/>
      <c r="O6" s="553"/>
      <c r="P6" s="553"/>
      <c r="Q6" s="553"/>
      <c r="R6" s="554"/>
      <c r="S6" s="554"/>
      <c r="T6" s="554"/>
      <c r="U6" s="554"/>
      <c r="V6" s="555"/>
      <c r="W6" s="505"/>
      <c r="X6" s="506"/>
      <c r="Y6" s="507"/>
      <c r="Z6" s="532" t="s">
        <v>96</v>
      </c>
      <c r="AA6" s="533"/>
      <c r="AB6" s="533"/>
      <c r="AC6" s="533"/>
      <c r="AD6" s="533"/>
      <c r="AE6" s="533"/>
      <c r="AF6" s="533"/>
      <c r="AG6" s="533"/>
      <c r="AH6" s="534"/>
      <c r="AI6" s="457">
        <v>1</v>
      </c>
      <c r="AJ6" s="458"/>
      <c r="AK6" s="458"/>
      <c r="AL6" s="458"/>
      <c r="AM6" s="458"/>
      <c r="AN6" s="458"/>
      <c r="AO6" s="458"/>
      <c r="AP6" s="459"/>
      <c r="AQ6" s="457">
        <v>9680</v>
      </c>
      <c r="AR6" s="458"/>
      <c r="AS6" s="458"/>
      <c r="AT6" s="458"/>
      <c r="AU6" s="458"/>
      <c r="AV6" s="458"/>
      <c r="AW6" s="458"/>
      <c r="AX6" s="458"/>
      <c r="AY6" s="460"/>
      <c r="AZ6" s="429" t="s">
        <v>97</v>
      </c>
      <c r="BA6" s="430"/>
      <c r="BB6" s="430"/>
      <c r="BC6" s="430"/>
      <c r="BD6" s="430"/>
      <c r="BE6" s="430"/>
      <c r="BF6" s="430"/>
      <c r="BG6" s="430"/>
      <c r="BH6" s="430"/>
      <c r="BI6" s="430"/>
      <c r="BJ6" s="430"/>
      <c r="BK6" s="430"/>
      <c r="BL6" s="430"/>
      <c r="BM6" s="431"/>
      <c r="BN6" s="432">
        <v>10122255</v>
      </c>
      <c r="BO6" s="433"/>
      <c r="BP6" s="433"/>
      <c r="BQ6" s="433"/>
      <c r="BR6" s="433"/>
      <c r="BS6" s="433"/>
      <c r="BT6" s="433"/>
      <c r="BU6" s="434"/>
      <c r="BV6" s="432">
        <v>9042082</v>
      </c>
      <c r="BW6" s="433"/>
      <c r="BX6" s="433"/>
      <c r="BY6" s="433"/>
      <c r="BZ6" s="433"/>
      <c r="CA6" s="433"/>
      <c r="CB6" s="433"/>
      <c r="CC6" s="434"/>
      <c r="CD6" s="479" t="s">
        <v>98</v>
      </c>
      <c r="CE6" s="480"/>
      <c r="CF6" s="480"/>
      <c r="CG6" s="480"/>
      <c r="CH6" s="480"/>
      <c r="CI6" s="480"/>
      <c r="CJ6" s="480"/>
      <c r="CK6" s="480"/>
      <c r="CL6" s="480"/>
      <c r="CM6" s="480"/>
      <c r="CN6" s="480"/>
      <c r="CO6" s="480"/>
      <c r="CP6" s="480"/>
      <c r="CQ6" s="480"/>
      <c r="CR6" s="480"/>
      <c r="CS6" s="481"/>
      <c r="CT6" s="577">
        <v>99.2</v>
      </c>
      <c r="CU6" s="578"/>
      <c r="CV6" s="578"/>
      <c r="CW6" s="578"/>
      <c r="CX6" s="578"/>
      <c r="CY6" s="578"/>
      <c r="CZ6" s="578"/>
      <c r="DA6" s="579"/>
      <c r="DB6" s="577">
        <v>100.1</v>
      </c>
      <c r="DC6" s="578"/>
      <c r="DD6" s="578"/>
      <c r="DE6" s="578"/>
      <c r="DF6" s="578"/>
      <c r="DG6" s="578"/>
      <c r="DH6" s="578"/>
      <c r="DI6" s="579"/>
      <c r="DJ6" s="158"/>
      <c r="DK6" s="158"/>
      <c r="DL6" s="158"/>
      <c r="DM6" s="158"/>
      <c r="DN6" s="158"/>
      <c r="DO6" s="158"/>
    </row>
    <row r="7" spans="1:119" ht="18.75" customHeight="1" x14ac:dyDescent="0.2">
      <c r="A7" s="159"/>
      <c r="B7" s="539"/>
      <c r="C7" s="402"/>
      <c r="D7" s="402"/>
      <c r="E7" s="402"/>
      <c r="F7" s="402"/>
      <c r="G7" s="402"/>
      <c r="H7" s="402"/>
      <c r="I7" s="402"/>
      <c r="J7" s="402"/>
      <c r="K7" s="540"/>
      <c r="L7" s="556"/>
      <c r="M7" s="556"/>
      <c r="N7" s="556"/>
      <c r="O7" s="556"/>
      <c r="P7" s="556"/>
      <c r="Q7" s="556"/>
      <c r="R7" s="557"/>
      <c r="S7" s="557"/>
      <c r="T7" s="557"/>
      <c r="U7" s="557"/>
      <c r="V7" s="558"/>
      <c r="W7" s="505"/>
      <c r="X7" s="506"/>
      <c r="Y7" s="507"/>
      <c r="Z7" s="532" t="s">
        <v>99</v>
      </c>
      <c r="AA7" s="533"/>
      <c r="AB7" s="533"/>
      <c r="AC7" s="533"/>
      <c r="AD7" s="533"/>
      <c r="AE7" s="533"/>
      <c r="AF7" s="533"/>
      <c r="AG7" s="533"/>
      <c r="AH7" s="534"/>
      <c r="AI7" s="457">
        <v>2</v>
      </c>
      <c r="AJ7" s="458"/>
      <c r="AK7" s="458"/>
      <c r="AL7" s="458"/>
      <c r="AM7" s="458"/>
      <c r="AN7" s="458"/>
      <c r="AO7" s="458"/>
      <c r="AP7" s="459"/>
      <c r="AQ7" s="457">
        <v>7905</v>
      </c>
      <c r="AR7" s="458"/>
      <c r="AS7" s="458"/>
      <c r="AT7" s="458"/>
      <c r="AU7" s="458"/>
      <c r="AV7" s="458"/>
      <c r="AW7" s="458"/>
      <c r="AX7" s="458"/>
      <c r="AY7" s="460"/>
      <c r="AZ7" s="429" t="s">
        <v>100</v>
      </c>
      <c r="BA7" s="430"/>
      <c r="BB7" s="430"/>
      <c r="BC7" s="430"/>
      <c r="BD7" s="430"/>
      <c r="BE7" s="430"/>
      <c r="BF7" s="430"/>
      <c r="BG7" s="430"/>
      <c r="BH7" s="430"/>
      <c r="BI7" s="430"/>
      <c r="BJ7" s="430"/>
      <c r="BK7" s="430"/>
      <c r="BL7" s="430"/>
      <c r="BM7" s="431"/>
      <c r="BN7" s="432">
        <v>2714821</v>
      </c>
      <c r="BO7" s="433"/>
      <c r="BP7" s="433"/>
      <c r="BQ7" s="433"/>
      <c r="BR7" s="433"/>
      <c r="BS7" s="433"/>
      <c r="BT7" s="433"/>
      <c r="BU7" s="434"/>
      <c r="BV7" s="432">
        <v>4123457</v>
      </c>
      <c r="BW7" s="433"/>
      <c r="BX7" s="433"/>
      <c r="BY7" s="433"/>
      <c r="BZ7" s="433"/>
      <c r="CA7" s="433"/>
      <c r="CB7" s="433"/>
      <c r="CC7" s="434"/>
      <c r="CD7" s="479" t="s">
        <v>101</v>
      </c>
      <c r="CE7" s="480"/>
      <c r="CF7" s="480"/>
      <c r="CG7" s="480"/>
      <c r="CH7" s="480"/>
      <c r="CI7" s="480"/>
      <c r="CJ7" s="480"/>
      <c r="CK7" s="480"/>
      <c r="CL7" s="480"/>
      <c r="CM7" s="480"/>
      <c r="CN7" s="480"/>
      <c r="CO7" s="480"/>
      <c r="CP7" s="480"/>
      <c r="CQ7" s="480"/>
      <c r="CR7" s="480"/>
      <c r="CS7" s="481"/>
      <c r="CT7" s="432">
        <v>319230693</v>
      </c>
      <c r="CU7" s="433"/>
      <c r="CV7" s="433"/>
      <c r="CW7" s="433"/>
      <c r="CX7" s="433"/>
      <c r="CY7" s="433"/>
      <c r="CZ7" s="433"/>
      <c r="DA7" s="434"/>
      <c r="DB7" s="432">
        <v>322519605</v>
      </c>
      <c r="DC7" s="433"/>
      <c r="DD7" s="433"/>
      <c r="DE7" s="433"/>
      <c r="DF7" s="433"/>
      <c r="DG7" s="433"/>
      <c r="DH7" s="433"/>
      <c r="DI7" s="434"/>
      <c r="DJ7" s="158"/>
      <c r="DK7" s="158"/>
      <c r="DL7" s="158"/>
      <c r="DM7" s="158"/>
      <c r="DN7" s="158"/>
      <c r="DO7" s="158"/>
    </row>
    <row r="8" spans="1:119" ht="18.75" customHeight="1" thickBot="1" x14ac:dyDescent="0.25">
      <c r="A8" s="159"/>
      <c r="B8" s="541"/>
      <c r="C8" s="542"/>
      <c r="D8" s="542"/>
      <c r="E8" s="542"/>
      <c r="F8" s="542"/>
      <c r="G8" s="542"/>
      <c r="H8" s="542"/>
      <c r="I8" s="542"/>
      <c r="J8" s="542"/>
      <c r="K8" s="543"/>
      <c r="L8" s="559"/>
      <c r="M8" s="559"/>
      <c r="N8" s="559"/>
      <c r="O8" s="559"/>
      <c r="P8" s="559"/>
      <c r="Q8" s="559"/>
      <c r="R8" s="514"/>
      <c r="S8" s="514"/>
      <c r="T8" s="514"/>
      <c r="U8" s="514"/>
      <c r="V8" s="560"/>
      <c r="W8" s="505"/>
      <c r="X8" s="506"/>
      <c r="Y8" s="507"/>
      <c r="Z8" s="532" t="s">
        <v>102</v>
      </c>
      <c r="AA8" s="533"/>
      <c r="AB8" s="533"/>
      <c r="AC8" s="533"/>
      <c r="AD8" s="533"/>
      <c r="AE8" s="533"/>
      <c r="AF8" s="533"/>
      <c r="AG8" s="533"/>
      <c r="AH8" s="534"/>
      <c r="AI8" s="457">
        <v>1</v>
      </c>
      <c r="AJ8" s="458"/>
      <c r="AK8" s="458"/>
      <c r="AL8" s="458"/>
      <c r="AM8" s="458"/>
      <c r="AN8" s="458"/>
      <c r="AO8" s="458"/>
      <c r="AP8" s="459"/>
      <c r="AQ8" s="457">
        <v>6545</v>
      </c>
      <c r="AR8" s="458"/>
      <c r="AS8" s="458"/>
      <c r="AT8" s="458"/>
      <c r="AU8" s="458"/>
      <c r="AV8" s="458"/>
      <c r="AW8" s="458"/>
      <c r="AX8" s="458"/>
      <c r="AY8" s="460"/>
      <c r="AZ8" s="429" t="s">
        <v>103</v>
      </c>
      <c r="BA8" s="430"/>
      <c r="BB8" s="430"/>
      <c r="BC8" s="430"/>
      <c r="BD8" s="430"/>
      <c r="BE8" s="430"/>
      <c r="BF8" s="430"/>
      <c r="BG8" s="430"/>
      <c r="BH8" s="430"/>
      <c r="BI8" s="430"/>
      <c r="BJ8" s="430"/>
      <c r="BK8" s="430"/>
      <c r="BL8" s="430"/>
      <c r="BM8" s="431"/>
      <c r="BN8" s="432">
        <v>7407434</v>
      </c>
      <c r="BO8" s="433"/>
      <c r="BP8" s="433"/>
      <c r="BQ8" s="433"/>
      <c r="BR8" s="433"/>
      <c r="BS8" s="433"/>
      <c r="BT8" s="433"/>
      <c r="BU8" s="434"/>
      <c r="BV8" s="432">
        <v>4918625</v>
      </c>
      <c r="BW8" s="433"/>
      <c r="BX8" s="433"/>
      <c r="BY8" s="433"/>
      <c r="BZ8" s="433"/>
      <c r="CA8" s="433"/>
      <c r="CB8" s="433"/>
      <c r="CC8" s="434"/>
      <c r="CD8" s="479" t="s">
        <v>104</v>
      </c>
      <c r="CE8" s="480"/>
      <c r="CF8" s="480"/>
      <c r="CG8" s="480"/>
      <c r="CH8" s="480"/>
      <c r="CI8" s="480"/>
      <c r="CJ8" s="480"/>
      <c r="CK8" s="480"/>
      <c r="CL8" s="480"/>
      <c r="CM8" s="480"/>
      <c r="CN8" s="480"/>
      <c r="CO8" s="480"/>
      <c r="CP8" s="480"/>
      <c r="CQ8" s="480"/>
      <c r="CR8" s="480"/>
      <c r="CS8" s="481"/>
      <c r="CT8" s="574">
        <v>0.31752000000000002</v>
      </c>
      <c r="CU8" s="575"/>
      <c r="CV8" s="575"/>
      <c r="CW8" s="575"/>
      <c r="CX8" s="575"/>
      <c r="CY8" s="575"/>
      <c r="CZ8" s="575"/>
      <c r="DA8" s="576"/>
      <c r="DB8" s="574">
        <v>0.31247999999999998</v>
      </c>
      <c r="DC8" s="575"/>
      <c r="DD8" s="575"/>
      <c r="DE8" s="575"/>
      <c r="DF8" s="575"/>
      <c r="DG8" s="575"/>
      <c r="DH8" s="575"/>
      <c r="DI8" s="576"/>
      <c r="DJ8" s="158"/>
      <c r="DK8" s="158"/>
      <c r="DL8" s="158"/>
      <c r="DM8" s="158"/>
      <c r="DN8" s="158"/>
      <c r="DO8" s="158"/>
    </row>
    <row r="9" spans="1:119" ht="18.75" customHeight="1" thickBot="1" x14ac:dyDescent="0.25">
      <c r="A9" s="159"/>
      <c r="B9" s="538" t="s">
        <v>105</v>
      </c>
      <c r="C9" s="512"/>
      <c r="D9" s="512"/>
      <c r="E9" s="512"/>
      <c r="F9" s="512"/>
      <c r="G9" s="512"/>
      <c r="H9" s="512"/>
      <c r="I9" s="512"/>
      <c r="J9" s="512"/>
      <c r="K9" s="513"/>
      <c r="L9" s="544" t="s">
        <v>106</v>
      </c>
      <c r="M9" s="545"/>
      <c r="N9" s="545"/>
      <c r="O9" s="545"/>
      <c r="P9" s="545"/>
      <c r="Q9" s="546"/>
      <c r="R9" s="547">
        <v>1023119</v>
      </c>
      <c r="S9" s="548"/>
      <c r="T9" s="548"/>
      <c r="U9" s="548"/>
      <c r="V9" s="549"/>
      <c r="W9" s="505"/>
      <c r="X9" s="506"/>
      <c r="Y9" s="507"/>
      <c r="Z9" s="532" t="s">
        <v>107</v>
      </c>
      <c r="AA9" s="533"/>
      <c r="AB9" s="533"/>
      <c r="AC9" s="533"/>
      <c r="AD9" s="533"/>
      <c r="AE9" s="533"/>
      <c r="AF9" s="533"/>
      <c r="AG9" s="533"/>
      <c r="AH9" s="534"/>
      <c r="AI9" s="457">
        <v>1</v>
      </c>
      <c r="AJ9" s="458"/>
      <c r="AK9" s="458"/>
      <c r="AL9" s="458"/>
      <c r="AM9" s="458"/>
      <c r="AN9" s="458"/>
      <c r="AO9" s="458"/>
      <c r="AP9" s="459"/>
      <c r="AQ9" s="457">
        <v>9100</v>
      </c>
      <c r="AR9" s="458"/>
      <c r="AS9" s="458"/>
      <c r="AT9" s="458"/>
      <c r="AU9" s="458"/>
      <c r="AV9" s="458"/>
      <c r="AW9" s="458"/>
      <c r="AX9" s="458"/>
      <c r="AY9" s="460"/>
      <c r="AZ9" s="429" t="s">
        <v>108</v>
      </c>
      <c r="BA9" s="430"/>
      <c r="BB9" s="430"/>
      <c r="BC9" s="430"/>
      <c r="BD9" s="430"/>
      <c r="BE9" s="430"/>
      <c r="BF9" s="430"/>
      <c r="BG9" s="430"/>
      <c r="BH9" s="430"/>
      <c r="BI9" s="430"/>
      <c r="BJ9" s="430"/>
      <c r="BK9" s="430"/>
      <c r="BL9" s="430"/>
      <c r="BM9" s="431"/>
      <c r="BN9" s="432">
        <v>2488809</v>
      </c>
      <c r="BO9" s="433"/>
      <c r="BP9" s="433"/>
      <c r="BQ9" s="433"/>
      <c r="BR9" s="433"/>
      <c r="BS9" s="433"/>
      <c r="BT9" s="433"/>
      <c r="BU9" s="434"/>
      <c r="BV9" s="432">
        <v>68009</v>
      </c>
      <c r="BW9" s="433"/>
      <c r="BX9" s="433"/>
      <c r="BY9" s="433"/>
      <c r="BZ9" s="433"/>
      <c r="CA9" s="433"/>
      <c r="CB9" s="433"/>
      <c r="CC9" s="434"/>
      <c r="CD9" s="403" t="s">
        <v>109</v>
      </c>
      <c r="CE9" s="404"/>
      <c r="CF9" s="404"/>
      <c r="CG9" s="404"/>
      <c r="CH9" s="404"/>
      <c r="CI9" s="404"/>
      <c r="CJ9" s="404"/>
      <c r="CK9" s="404"/>
      <c r="CL9" s="404"/>
      <c r="CM9" s="404"/>
      <c r="CN9" s="404"/>
      <c r="CO9" s="404"/>
      <c r="CP9" s="404"/>
      <c r="CQ9" s="404"/>
      <c r="CR9" s="404"/>
      <c r="CS9" s="405"/>
      <c r="CT9" s="411">
        <v>25.9</v>
      </c>
      <c r="CU9" s="412"/>
      <c r="CV9" s="412"/>
      <c r="CW9" s="412"/>
      <c r="CX9" s="412"/>
      <c r="CY9" s="412"/>
      <c r="CZ9" s="412"/>
      <c r="DA9" s="413"/>
      <c r="DB9" s="411">
        <v>26.8</v>
      </c>
      <c r="DC9" s="412"/>
      <c r="DD9" s="412"/>
      <c r="DE9" s="412"/>
      <c r="DF9" s="412"/>
      <c r="DG9" s="412"/>
      <c r="DH9" s="412"/>
      <c r="DI9" s="413"/>
      <c r="DJ9" s="158"/>
      <c r="DK9" s="158"/>
      <c r="DL9" s="158"/>
      <c r="DM9" s="158"/>
      <c r="DN9" s="158"/>
      <c r="DO9" s="158"/>
    </row>
    <row r="10" spans="1:119" ht="18.75" customHeight="1" x14ac:dyDescent="0.2">
      <c r="A10" s="159"/>
      <c r="B10" s="539"/>
      <c r="C10" s="402"/>
      <c r="D10" s="402"/>
      <c r="E10" s="402"/>
      <c r="F10" s="402"/>
      <c r="G10" s="402"/>
      <c r="H10" s="402"/>
      <c r="I10" s="402"/>
      <c r="J10" s="402"/>
      <c r="K10" s="540"/>
      <c r="L10" s="454" t="s">
        <v>110</v>
      </c>
      <c r="M10" s="455"/>
      <c r="N10" s="455"/>
      <c r="O10" s="455"/>
      <c r="P10" s="455"/>
      <c r="Q10" s="456"/>
      <c r="R10" s="457">
        <v>1085997</v>
      </c>
      <c r="S10" s="458"/>
      <c r="T10" s="458"/>
      <c r="U10" s="458"/>
      <c r="V10" s="460"/>
      <c r="W10" s="505"/>
      <c r="X10" s="506"/>
      <c r="Y10" s="507"/>
      <c r="Z10" s="532" t="s">
        <v>111</v>
      </c>
      <c r="AA10" s="533"/>
      <c r="AB10" s="533"/>
      <c r="AC10" s="533"/>
      <c r="AD10" s="533"/>
      <c r="AE10" s="533"/>
      <c r="AF10" s="533"/>
      <c r="AG10" s="533"/>
      <c r="AH10" s="534"/>
      <c r="AI10" s="457">
        <v>1</v>
      </c>
      <c r="AJ10" s="458"/>
      <c r="AK10" s="458"/>
      <c r="AL10" s="458"/>
      <c r="AM10" s="458"/>
      <c r="AN10" s="458"/>
      <c r="AO10" s="458"/>
      <c r="AP10" s="459"/>
      <c r="AQ10" s="457">
        <v>8100</v>
      </c>
      <c r="AR10" s="458"/>
      <c r="AS10" s="458"/>
      <c r="AT10" s="458"/>
      <c r="AU10" s="458"/>
      <c r="AV10" s="458"/>
      <c r="AW10" s="458"/>
      <c r="AX10" s="458"/>
      <c r="AY10" s="460"/>
      <c r="AZ10" s="429" t="s">
        <v>112</v>
      </c>
      <c r="BA10" s="430"/>
      <c r="BB10" s="430"/>
      <c r="BC10" s="430"/>
      <c r="BD10" s="430"/>
      <c r="BE10" s="430"/>
      <c r="BF10" s="430"/>
      <c r="BG10" s="430"/>
      <c r="BH10" s="430"/>
      <c r="BI10" s="430"/>
      <c r="BJ10" s="430"/>
      <c r="BK10" s="430"/>
      <c r="BL10" s="430"/>
      <c r="BM10" s="431"/>
      <c r="BN10" s="432">
        <v>2785793</v>
      </c>
      <c r="BO10" s="433"/>
      <c r="BP10" s="433"/>
      <c r="BQ10" s="433"/>
      <c r="BR10" s="433"/>
      <c r="BS10" s="433"/>
      <c r="BT10" s="433"/>
      <c r="BU10" s="434"/>
      <c r="BV10" s="432">
        <v>2658815</v>
      </c>
      <c r="BW10" s="433"/>
      <c r="BX10" s="433"/>
      <c r="BY10" s="433"/>
      <c r="BZ10" s="433"/>
      <c r="CA10" s="433"/>
      <c r="CB10" s="433"/>
      <c r="CC10" s="434"/>
      <c r="CD10" s="535" t="s">
        <v>113</v>
      </c>
      <c r="CE10" s="536"/>
      <c r="CF10" s="536"/>
      <c r="CG10" s="536"/>
      <c r="CH10" s="536"/>
      <c r="CI10" s="536"/>
      <c r="CJ10" s="536"/>
      <c r="CK10" s="536"/>
      <c r="CL10" s="536"/>
      <c r="CM10" s="536"/>
      <c r="CN10" s="536"/>
      <c r="CO10" s="536"/>
      <c r="CP10" s="536"/>
      <c r="CQ10" s="536"/>
      <c r="CR10" s="536"/>
      <c r="CS10" s="537"/>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1"/>
      <c r="C11" s="542"/>
      <c r="D11" s="542"/>
      <c r="E11" s="542"/>
      <c r="F11" s="542"/>
      <c r="G11" s="542"/>
      <c r="H11" s="542"/>
      <c r="I11" s="542"/>
      <c r="J11" s="542"/>
      <c r="K11" s="543"/>
      <c r="L11" s="568" t="s">
        <v>114</v>
      </c>
      <c r="M11" s="569"/>
      <c r="N11" s="569"/>
      <c r="O11" s="569"/>
      <c r="P11" s="569"/>
      <c r="Q11" s="570"/>
      <c r="R11" s="571" t="s">
        <v>115</v>
      </c>
      <c r="S11" s="572"/>
      <c r="T11" s="572"/>
      <c r="U11" s="572"/>
      <c r="V11" s="573"/>
      <c r="W11" s="508"/>
      <c r="X11" s="509"/>
      <c r="Y11" s="510"/>
      <c r="Z11" s="532" t="s">
        <v>116</v>
      </c>
      <c r="AA11" s="533"/>
      <c r="AB11" s="533"/>
      <c r="AC11" s="533"/>
      <c r="AD11" s="533"/>
      <c r="AE11" s="533"/>
      <c r="AF11" s="533"/>
      <c r="AG11" s="533"/>
      <c r="AH11" s="534"/>
      <c r="AI11" s="457">
        <v>43</v>
      </c>
      <c r="AJ11" s="458"/>
      <c r="AK11" s="458"/>
      <c r="AL11" s="458"/>
      <c r="AM11" s="458"/>
      <c r="AN11" s="458"/>
      <c r="AO11" s="458"/>
      <c r="AP11" s="459"/>
      <c r="AQ11" s="457">
        <v>7800</v>
      </c>
      <c r="AR11" s="458"/>
      <c r="AS11" s="458"/>
      <c r="AT11" s="458"/>
      <c r="AU11" s="458"/>
      <c r="AV11" s="458"/>
      <c r="AW11" s="458"/>
      <c r="AX11" s="458"/>
      <c r="AY11" s="460"/>
      <c r="AZ11" s="429" t="s">
        <v>117</v>
      </c>
      <c r="BA11" s="430"/>
      <c r="BB11" s="430"/>
      <c r="BC11" s="430"/>
      <c r="BD11" s="430"/>
      <c r="BE11" s="430"/>
      <c r="BF11" s="430"/>
      <c r="BG11" s="430"/>
      <c r="BH11" s="430"/>
      <c r="BI11" s="430"/>
      <c r="BJ11" s="430"/>
      <c r="BK11" s="430"/>
      <c r="BL11" s="430"/>
      <c r="BM11" s="431"/>
      <c r="BN11" s="432">
        <v>0</v>
      </c>
      <c r="BO11" s="433"/>
      <c r="BP11" s="433"/>
      <c r="BQ11" s="433"/>
      <c r="BR11" s="433"/>
      <c r="BS11" s="433"/>
      <c r="BT11" s="433"/>
      <c r="BU11" s="434"/>
      <c r="BV11" s="432">
        <v>0</v>
      </c>
      <c r="BW11" s="433"/>
      <c r="BX11" s="433"/>
      <c r="BY11" s="433"/>
      <c r="BZ11" s="433"/>
      <c r="CA11" s="433"/>
      <c r="CB11" s="433"/>
      <c r="CC11" s="434"/>
      <c r="CD11" s="479" t="s">
        <v>118</v>
      </c>
      <c r="CE11" s="480"/>
      <c r="CF11" s="480"/>
      <c r="CG11" s="480"/>
      <c r="CH11" s="480"/>
      <c r="CI11" s="480"/>
      <c r="CJ11" s="480"/>
      <c r="CK11" s="480"/>
      <c r="CL11" s="480"/>
      <c r="CM11" s="480"/>
      <c r="CN11" s="480"/>
      <c r="CO11" s="480"/>
      <c r="CP11" s="480"/>
      <c r="CQ11" s="480"/>
      <c r="CR11" s="480"/>
      <c r="CS11" s="481"/>
      <c r="CT11" s="482" t="s">
        <v>119</v>
      </c>
      <c r="CU11" s="483"/>
      <c r="CV11" s="483"/>
      <c r="CW11" s="483"/>
      <c r="CX11" s="483"/>
      <c r="CY11" s="483"/>
      <c r="CZ11" s="483"/>
      <c r="DA11" s="484"/>
      <c r="DB11" s="482" t="s">
        <v>119</v>
      </c>
      <c r="DC11" s="483"/>
      <c r="DD11" s="483"/>
      <c r="DE11" s="483"/>
      <c r="DF11" s="483"/>
      <c r="DG11" s="483"/>
      <c r="DH11" s="483"/>
      <c r="DI11" s="484"/>
      <c r="DJ11" s="158"/>
      <c r="DK11" s="158"/>
      <c r="DL11" s="158"/>
      <c r="DM11" s="158"/>
      <c r="DN11" s="158"/>
      <c r="DO11" s="158"/>
    </row>
    <row r="12" spans="1:119" ht="18.75" customHeight="1" x14ac:dyDescent="0.2">
      <c r="A12" s="159"/>
      <c r="B12" s="487" t="s">
        <v>120</v>
      </c>
      <c r="C12" s="488"/>
      <c r="D12" s="488"/>
      <c r="E12" s="488"/>
      <c r="F12" s="488"/>
      <c r="G12" s="488"/>
      <c r="H12" s="488"/>
      <c r="I12" s="488"/>
      <c r="J12" s="488"/>
      <c r="K12" s="489"/>
      <c r="L12" s="496" t="s">
        <v>121</v>
      </c>
      <c r="M12" s="497"/>
      <c r="N12" s="497"/>
      <c r="O12" s="497"/>
      <c r="P12" s="497"/>
      <c r="Q12" s="498"/>
      <c r="R12" s="499">
        <v>985416</v>
      </c>
      <c r="S12" s="500"/>
      <c r="T12" s="500"/>
      <c r="U12" s="500"/>
      <c r="V12" s="501"/>
      <c r="W12" s="502" t="s">
        <v>122</v>
      </c>
      <c r="X12" s="503"/>
      <c r="Y12" s="504"/>
      <c r="Z12" s="511" t="s">
        <v>1</v>
      </c>
      <c r="AA12" s="512"/>
      <c r="AB12" s="512"/>
      <c r="AC12" s="512"/>
      <c r="AD12" s="512"/>
      <c r="AE12" s="512"/>
      <c r="AF12" s="512"/>
      <c r="AG12" s="512"/>
      <c r="AH12" s="513"/>
      <c r="AI12" s="517" t="s">
        <v>123</v>
      </c>
      <c r="AJ12" s="512"/>
      <c r="AK12" s="512"/>
      <c r="AL12" s="512"/>
      <c r="AM12" s="513"/>
      <c r="AN12" s="517" t="s">
        <v>124</v>
      </c>
      <c r="AO12" s="518"/>
      <c r="AP12" s="518"/>
      <c r="AQ12" s="518"/>
      <c r="AR12" s="518"/>
      <c r="AS12" s="519"/>
      <c r="AT12" s="526" t="s">
        <v>125</v>
      </c>
      <c r="AU12" s="527"/>
      <c r="AV12" s="527"/>
      <c r="AW12" s="527"/>
      <c r="AX12" s="527"/>
      <c r="AY12" s="528"/>
      <c r="AZ12" s="429" t="s">
        <v>126</v>
      </c>
      <c r="BA12" s="430"/>
      <c r="BB12" s="430"/>
      <c r="BC12" s="430"/>
      <c r="BD12" s="430"/>
      <c r="BE12" s="430"/>
      <c r="BF12" s="430"/>
      <c r="BG12" s="430"/>
      <c r="BH12" s="430"/>
      <c r="BI12" s="430"/>
      <c r="BJ12" s="430"/>
      <c r="BK12" s="430"/>
      <c r="BL12" s="430"/>
      <c r="BM12" s="431"/>
      <c r="BN12" s="432">
        <v>2635365</v>
      </c>
      <c r="BO12" s="433"/>
      <c r="BP12" s="433"/>
      <c r="BQ12" s="433"/>
      <c r="BR12" s="433"/>
      <c r="BS12" s="433"/>
      <c r="BT12" s="433"/>
      <c r="BU12" s="434"/>
      <c r="BV12" s="432">
        <v>3013774</v>
      </c>
      <c r="BW12" s="433"/>
      <c r="BX12" s="433"/>
      <c r="BY12" s="433"/>
      <c r="BZ12" s="433"/>
      <c r="CA12" s="433"/>
      <c r="CB12" s="433"/>
      <c r="CC12" s="434"/>
      <c r="CD12" s="479" t="s">
        <v>127</v>
      </c>
      <c r="CE12" s="480"/>
      <c r="CF12" s="480"/>
      <c r="CG12" s="480"/>
      <c r="CH12" s="480"/>
      <c r="CI12" s="480"/>
      <c r="CJ12" s="480"/>
      <c r="CK12" s="480"/>
      <c r="CL12" s="480"/>
      <c r="CM12" s="480"/>
      <c r="CN12" s="480"/>
      <c r="CO12" s="480"/>
      <c r="CP12" s="480"/>
      <c r="CQ12" s="480"/>
      <c r="CR12" s="480"/>
      <c r="CS12" s="481"/>
      <c r="CT12" s="482" t="s">
        <v>128</v>
      </c>
      <c r="CU12" s="483"/>
      <c r="CV12" s="483"/>
      <c r="CW12" s="483"/>
      <c r="CX12" s="483"/>
      <c r="CY12" s="483"/>
      <c r="CZ12" s="483"/>
      <c r="DA12" s="484"/>
      <c r="DB12" s="482" t="s">
        <v>129</v>
      </c>
      <c r="DC12" s="483"/>
      <c r="DD12" s="483"/>
      <c r="DE12" s="483"/>
      <c r="DF12" s="483"/>
      <c r="DG12" s="483"/>
      <c r="DH12" s="483"/>
      <c r="DI12" s="484"/>
      <c r="DJ12" s="158"/>
      <c r="DK12" s="158"/>
      <c r="DL12" s="158"/>
      <c r="DM12" s="158"/>
      <c r="DN12" s="158"/>
      <c r="DO12" s="158"/>
    </row>
    <row r="13" spans="1:119" ht="18.75" customHeight="1" thickBot="1" x14ac:dyDescent="0.25">
      <c r="A13" s="159"/>
      <c r="B13" s="490"/>
      <c r="C13" s="491"/>
      <c r="D13" s="491"/>
      <c r="E13" s="491"/>
      <c r="F13" s="491"/>
      <c r="G13" s="491"/>
      <c r="H13" s="491"/>
      <c r="I13" s="491"/>
      <c r="J13" s="491"/>
      <c r="K13" s="492"/>
      <c r="L13" s="166"/>
      <c r="M13" s="473" t="s">
        <v>130</v>
      </c>
      <c r="N13" s="474"/>
      <c r="O13" s="474"/>
      <c r="P13" s="474"/>
      <c r="Q13" s="475"/>
      <c r="R13" s="523">
        <v>981114</v>
      </c>
      <c r="S13" s="524"/>
      <c r="T13" s="524"/>
      <c r="U13" s="524"/>
      <c r="V13" s="525"/>
      <c r="W13" s="505"/>
      <c r="X13" s="506"/>
      <c r="Y13" s="507"/>
      <c r="Z13" s="514"/>
      <c r="AA13" s="515"/>
      <c r="AB13" s="515"/>
      <c r="AC13" s="515"/>
      <c r="AD13" s="515"/>
      <c r="AE13" s="515"/>
      <c r="AF13" s="515"/>
      <c r="AG13" s="515"/>
      <c r="AH13" s="516"/>
      <c r="AI13" s="514"/>
      <c r="AJ13" s="515"/>
      <c r="AK13" s="515"/>
      <c r="AL13" s="515"/>
      <c r="AM13" s="516"/>
      <c r="AN13" s="520"/>
      <c r="AO13" s="521"/>
      <c r="AP13" s="521"/>
      <c r="AQ13" s="521"/>
      <c r="AR13" s="521"/>
      <c r="AS13" s="522"/>
      <c r="AT13" s="529"/>
      <c r="AU13" s="530"/>
      <c r="AV13" s="530"/>
      <c r="AW13" s="530"/>
      <c r="AX13" s="530"/>
      <c r="AY13" s="531"/>
      <c r="AZ13" s="440" t="s">
        <v>131</v>
      </c>
      <c r="BA13" s="441"/>
      <c r="BB13" s="441"/>
      <c r="BC13" s="441"/>
      <c r="BD13" s="441"/>
      <c r="BE13" s="441"/>
      <c r="BF13" s="441"/>
      <c r="BG13" s="441"/>
      <c r="BH13" s="441"/>
      <c r="BI13" s="441"/>
      <c r="BJ13" s="441"/>
      <c r="BK13" s="441"/>
      <c r="BL13" s="441"/>
      <c r="BM13" s="442"/>
      <c r="BN13" s="432">
        <v>2639237</v>
      </c>
      <c r="BO13" s="433"/>
      <c r="BP13" s="433"/>
      <c r="BQ13" s="433"/>
      <c r="BR13" s="433"/>
      <c r="BS13" s="433"/>
      <c r="BT13" s="433"/>
      <c r="BU13" s="434"/>
      <c r="BV13" s="432">
        <v>-286950</v>
      </c>
      <c r="BW13" s="433"/>
      <c r="BX13" s="433"/>
      <c r="BY13" s="433"/>
      <c r="BZ13" s="433"/>
      <c r="CA13" s="433"/>
      <c r="CB13" s="433"/>
      <c r="CC13" s="434"/>
      <c r="CD13" s="479" t="s">
        <v>132</v>
      </c>
      <c r="CE13" s="480"/>
      <c r="CF13" s="480"/>
      <c r="CG13" s="480"/>
      <c r="CH13" s="480"/>
      <c r="CI13" s="480"/>
      <c r="CJ13" s="480"/>
      <c r="CK13" s="480"/>
      <c r="CL13" s="480"/>
      <c r="CM13" s="480"/>
      <c r="CN13" s="480"/>
      <c r="CO13" s="480"/>
      <c r="CP13" s="480"/>
      <c r="CQ13" s="480"/>
      <c r="CR13" s="480"/>
      <c r="CS13" s="481"/>
      <c r="CT13" s="411">
        <v>13.1</v>
      </c>
      <c r="CU13" s="412"/>
      <c r="CV13" s="412"/>
      <c r="CW13" s="412"/>
      <c r="CX13" s="412"/>
      <c r="CY13" s="412"/>
      <c r="CZ13" s="412"/>
      <c r="DA13" s="413"/>
      <c r="DB13" s="411">
        <v>13.3</v>
      </c>
      <c r="DC13" s="412"/>
      <c r="DD13" s="412"/>
      <c r="DE13" s="412"/>
      <c r="DF13" s="412"/>
      <c r="DG13" s="412"/>
      <c r="DH13" s="412"/>
      <c r="DI13" s="413"/>
      <c r="DJ13" s="158"/>
      <c r="DK13" s="158"/>
      <c r="DL13" s="158"/>
      <c r="DM13" s="158"/>
      <c r="DN13" s="158"/>
      <c r="DO13" s="158"/>
    </row>
    <row r="14" spans="1:119" ht="18.75" customHeight="1" thickBot="1" x14ac:dyDescent="0.25">
      <c r="A14" s="159"/>
      <c r="B14" s="490"/>
      <c r="C14" s="491"/>
      <c r="D14" s="491"/>
      <c r="E14" s="491"/>
      <c r="F14" s="491"/>
      <c r="G14" s="491"/>
      <c r="H14" s="491"/>
      <c r="I14" s="491"/>
      <c r="J14" s="491"/>
      <c r="K14" s="492"/>
      <c r="L14" s="467" t="s">
        <v>133</v>
      </c>
      <c r="M14" s="485"/>
      <c r="N14" s="485"/>
      <c r="O14" s="485"/>
      <c r="P14" s="485"/>
      <c r="Q14" s="486"/>
      <c r="R14" s="476">
        <v>1000223</v>
      </c>
      <c r="S14" s="477"/>
      <c r="T14" s="477"/>
      <c r="U14" s="477"/>
      <c r="V14" s="478"/>
      <c r="W14" s="505"/>
      <c r="X14" s="506"/>
      <c r="Y14" s="507"/>
      <c r="Z14" s="454" t="s">
        <v>134</v>
      </c>
      <c r="AA14" s="455"/>
      <c r="AB14" s="455"/>
      <c r="AC14" s="455"/>
      <c r="AD14" s="455"/>
      <c r="AE14" s="455"/>
      <c r="AF14" s="455"/>
      <c r="AG14" s="455"/>
      <c r="AH14" s="456"/>
      <c r="AI14" s="457">
        <v>4508</v>
      </c>
      <c r="AJ14" s="458"/>
      <c r="AK14" s="458"/>
      <c r="AL14" s="458"/>
      <c r="AM14" s="459"/>
      <c r="AN14" s="457">
        <v>14876400</v>
      </c>
      <c r="AO14" s="458"/>
      <c r="AP14" s="458"/>
      <c r="AQ14" s="458"/>
      <c r="AR14" s="458"/>
      <c r="AS14" s="459"/>
      <c r="AT14" s="457">
        <v>3300</v>
      </c>
      <c r="AU14" s="458"/>
      <c r="AV14" s="458"/>
      <c r="AW14" s="458"/>
      <c r="AX14" s="458"/>
      <c r="AY14" s="460"/>
      <c r="AZ14" s="423" t="s">
        <v>135</v>
      </c>
      <c r="BA14" s="424"/>
      <c r="BB14" s="424"/>
      <c r="BC14" s="424"/>
      <c r="BD14" s="424"/>
      <c r="BE14" s="424"/>
      <c r="BF14" s="424"/>
      <c r="BG14" s="424"/>
      <c r="BH14" s="424"/>
      <c r="BI14" s="424"/>
      <c r="BJ14" s="424"/>
      <c r="BK14" s="424"/>
      <c r="BL14" s="424"/>
      <c r="BM14" s="425"/>
      <c r="BN14" s="426">
        <v>91228872</v>
      </c>
      <c r="BO14" s="427"/>
      <c r="BP14" s="427"/>
      <c r="BQ14" s="427"/>
      <c r="BR14" s="427"/>
      <c r="BS14" s="427"/>
      <c r="BT14" s="427"/>
      <c r="BU14" s="428"/>
      <c r="BV14" s="426">
        <v>87463459</v>
      </c>
      <c r="BW14" s="427"/>
      <c r="BX14" s="427"/>
      <c r="BY14" s="427"/>
      <c r="BZ14" s="427"/>
      <c r="CA14" s="427"/>
      <c r="CB14" s="427"/>
      <c r="CC14" s="428"/>
      <c r="CD14" s="403" t="s">
        <v>136</v>
      </c>
      <c r="CE14" s="404"/>
      <c r="CF14" s="404"/>
      <c r="CG14" s="404"/>
      <c r="CH14" s="404"/>
      <c r="CI14" s="404"/>
      <c r="CJ14" s="404"/>
      <c r="CK14" s="404"/>
      <c r="CL14" s="404"/>
      <c r="CM14" s="404"/>
      <c r="CN14" s="404"/>
      <c r="CO14" s="404"/>
      <c r="CP14" s="404"/>
      <c r="CQ14" s="404"/>
      <c r="CR14" s="404"/>
      <c r="CS14" s="405"/>
      <c r="CT14" s="437">
        <v>260.2</v>
      </c>
      <c r="CU14" s="438"/>
      <c r="CV14" s="438"/>
      <c r="CW14" s="438"/>
      <c r="CX14" s="438"/>
      <c r="CY14" s="438"/>
      <c r="CZ14" s="438"/>
      <c r="DA14" s="439"/>
      <c r="DB14" s="437">
        <v>256.89999999999998</v>
      </c>
      <c r="DC14" s="438"/>
      <c r="DD14" s="438"/>
      <c r="DE14" s="438"/>
      <c r="DF14" s="438"/>
      <c r="DG14" s="438"/>
      <c r="DH14" s="438"/>
      <c r="DI14" s="439"/>
      <c r="DJ14" s="158"/>
      <c r="DK14" s="158"/>
      <c r="DL14" s="158"/>
      <c r="DM14" s="158"/>
      <c r="DN14" s="158"/>
      <c r="DO14" s="158"/>
    </row>
    <row r="15" spans="1:119" ht="18.75" customHeight="1" x14ac:dyDescent="0.2">
      <c r="A15" s="159"/>
      <c r="B15" s="490"/>
      <c r="C15" s="491"/>
      <c r="D15" s="491"/>
      <c r="E15" s="491"/>
      <c r="F15" s="491"/>
      <c r="G15" s="491"/>
      <c r="H15" s="491"/>
      <c r="I15" s="491"/>
      <c r="J15" s="491"/>
      <c r="K15" s="492"/>
      <c r="L15" s="166"/>
      <c r="M15" s="473" t="s">
        <v>130</v>
      </c>
      <c r="N15" s="474"/>
      <c r="O15" s="474"/>
      <c r="P15" s="474"/>
      <c r="Q15" s="475"/>
      <c r="R15" s="476">
        <v>996292</v>
      </c>
      <c r="S15" s="477"/>
      <c r="T15" s="477"/>
      <c r="U15" s="477"/>
      <c r="V15" s="478"/>
      <c r="W15" s="505"/>
      <c r="X15" s="506"/>
      <c r="Y15" s="507"/>
      <c r="Z15" s="454" t="s">
        <v>137</v>
      </c>
      <c r="AA15" s="455"/>
      <c r="AB15" s="455"/>
      <c r="AC15" s="455"/>
      <c r="AD15" s="455"/>
      <c r="AE15" s="455"/>
      <c r="AF15" s="455"/>
      <c r="AG15" s="455"/>
      <c r="AH15" s="456"/>
      <c r="AI15" s="457" t="s">
        <v>129</v>
      </c>
      <c r="AJ15" s="458"/>
      <c r="AK15" s="458"/>
      <c r="AL15" s="458"/>
      <c r="AM15" s="459"/>
      <c r="AN15" s="457" t="s">
        <v>129</v>
      </c>
      <c r="AO15" s="458"/>
      <c r="AP15" s="458"/>
      <c r="AQ15" s="458"/>
      <c r="AR15" s="458"/>
      <c r="AS15" s="459"/>
      <c r="AT15" s="457" t="s">
        <v>128</v>
      </c>
      <c r="AU15" s="458"/>
      <c r="AV15" s="458"/>
      <c r="AW15" s="458"/>
      <c r="AX15" s="458"/>
      <c r="AY15" s="460"/>
      <c r="AZ15" s="429" t="s">
        <v>138</v>
      </c>
      <c r="BA15" s="430"/>
      <c r="BB15" s="430"/>
      <c r="BC15" s="430"/>
      <c r="BD15" s="430"/>
      <c r="BE15" s="430"/>
      <c r="BF15" s="430"/>
      <c r="BG15" s="430"/>
      <c r="BH15" s="430"/>
      <c r="BI15" s="430"/>
      <c r="BJ15" s="430"/>
      <c r="BK15" s="430"/>
      <c r="BL15" s="430"/>
      <c r="BM15" s="431"/>
      <c r="BN15" s="432">
        <v>279322722</v>
      </c>
      <c r="BO15" s="433"/>
      <c r="BP15" s="433"/>
      <c r="BQ15" s="433"/>
      <c r="BR15" s="433"/>
      <c r="BS15" s="433"/>
      <c r="BT15" s="433"/>
      <c r="BU15" s="434"/>
      <c r="BV15" s="432">
        <v>277545593</v>
      </c>
      <c r="BW15" s="433"/>
      <c r="BX15" s="433"/>
      <c r="BY15" s="433"/>
      <c r="BZ15" s="433"/>
      <c r="CA15" s="433"/>
      <c r="CB15" s="433"/>
      <c r="CC15" s="434"/>
      <c r="CD15" s="470" t="s">
        <v>139</v>
      </c>
      <c r="CE15" s="471"/>
      <c r="CF15" s="471"/>
      <c r="CG15" s="471"/>
      <c r="CH15" s="471"/>
      <c r="CI15" s="471"/>
      <c r="CJ15" s="471"/>
      <c r="CK15" s="471"/>
      <c r="CL15" s="471"/>
      <c r="CM15" s="471"/>
      <c r="CN15" s="471"/>
      <c r="CO15" s="471"/>
      <c r="CP15" s="471"/>
      <c r="CQ15" s="471"/>
      <c r="CR15" s="471"/>
      <c r="CS15" s="472"/>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90"/>
      <c r="C16" s="491"/>
      <c r="D16" s="491"/>
      <c r="E16" s="491"/>
      <c r="F16" s="491"/>
      <c r="G16" s="491"/>
      <c r="H16" s="491"/>
      <c r="I16" s="491"/>
      <c r="J16" s="491"/>
      <c r="K16" s="492"/>
      <c r="L16" s="467" t="s">
        <v>140</v>
      </c>
      <c r="M16" s="468"/>
      <c r="N16" s="468"/>
      <c r="O16" s="468"/>
      <c r="P16" s="468"/>
      <c r="Q16" s="469"/>
      <c r="R16" s="464" t="s">
        <v>141</v>
      </c>
      <c r="S16" s="465"/>
      <c r="T16" s="465"/>
      <c r="U16" s="465"/>
      <c r="V16" s="466"/>
      <c r="W16" s="505"/>
      <c r="X16" s="506"/>
      <c r="Y16" s="507"/>
      <c r="Z16" s="454" t="s">
        <v>142</v>
      </c>
      <c r="AA16" s="455"/>
      <c r="AB16" s="455"/>
      <c r="AC16" s="455"/>
      <c r="AD16" s="455"/>
      <c r="AE16" s="455"/>
      <c r="AF16" s="455"/>
      <c r="AG16" s="455"/>
      <c r="AH16" s="456"/>
      <c r="AI16" s="457">
        <v>243</v>
      </c>
      <c r="AJ16" s="458"/>
      <c r="AK16" s="458"/>
      <c r="AL16" s="458"/>
      <c r="AM16" s="459"/>
      <c r="AN16" s="457">
        <v>794124</v>
      </c>
      <c r="AO16" s="458"/>
      <c r="AP16" s="458"/>
      <c r="AQ16" s="458"/>
      <c r="AR16" s="458"/>
      <c r="AS16" s="459"/>
      <c r="AT16" s="457">
        <v>3268</v>
      </c>
      <c r="AU16" s="458"/>
      <c r="AV16" s="458"/>
      <c r="AW16" s="458"/>
      <c r="AX16" s="458"/>
      <c r="AY16" s="460"/>
      <c r="AZ16" s="429" t="s">
        <v>143</v>
      </c>
      <c r="BA16" s="430"/>
      <c r="BB16" s="430"/>
      <c r="BC16" s="430"/>
      <c r="BD16" s="430"/>
      <c r="BE16" s="430"/>
      <c r="BF16" s="430"/>
      <c r="BG16" s="430"/>
      <c r="BH16" s="430"/>
      <c r="BI16" s="430"/>
      <c r="BJ16" s="430"/>
      <c r="BK16" s="430"/>
      <c r="BL16" s="430"/>
      <c r="BM16" s="431"/>
      <c r="BN16" s="432">
        <v>113787838</v>
      </c>
      <c r="BO16" s="433"/>
      <c r="BP16" s="433"/>
      <c r="BQ16" s="433"/>
      <c r="BR16" s="433"/>
      <c r="BS16" s="433"/>
      <c r="BT16" s="433"/>
      <c r="BU16" s="434"/>
      <c r="BV16" s="432">
        <v>109058545</v>
      </c>
      <c r="BW16" s="433"/>
      <c r="BX16" s="433"/>
      <c r="BY16" s="433"/>
      <c r="BZ16" s="433"/>
      <c r="CA16" s="433"/>
      <c r="CB16" s="433"/>
      <c r="CC16" s="434"/>
      <c r="CD16" s="170"/>
      <c r="CE16" s="409"/>
      <c r="CF16" s="409"/>
      <c r="CG16" s="409"/>
      <c r="CH16" s="409"/>
      <c r="CI16" s="409"/>
      <c r="CJ16" s="409"/>
      <c r="CK16" s="409"/>
      <c r="CL16" s="409"/>
      <c r="CM16" s="409"/>
      <c r="CN16" s="409"/>
      <c r="CO16" s="409"/>
      <c r="CP16" s="409"/>
      <c r="CQ16" s="409"/>
      <c r="CR16" s="409"/>
      <c r="CS16" s="410"/>
      <c r="CT16" s="411"/>
      <c r="CU16" s="412"/>
      <c r="CV16" s="412"/>
      <c r="CW16" s="412"/>
      <c r="CX16" s="412"/>
      <c r="CY16" s="412"/>
      <c r="CZ16" s="412"/>
      <c r="DA16" s="413"/>
      <c r="DB16" s="411"/>
      <c r="DC16" s="412"/>
      <c r="DD16" s="412"/>
      <c r="DE16" s="412"/>
      <c r="DF16" s="412"/>
      <c r="DG16" s="412"/>
      <c r="DH16" s="412"/>
      <c r="DI16" s="413"/>
      <c r="DJ16" s="158"/>
      <c r="DK16" s="158"/>
      <c r="DL16" s="158"/>
      <c r="DM16" s="158"/>
      <c r="DN16" s="158"/>
      <c r="DO16" s="158"/>
    </row>
    <row r="17" spans="1:119" ht="18.75" customHeight="1" thickBot="1" x14ac:dyDescent="0.25">
      <c r="A17" s="159"/>
      <c r="B17" s="493"/>
      <c r="C17" s="494"/>
      <c r="D17" s="494"/>
      <c r="E17" s="494"/>
      <c r="F17" s="494"/>
      <c r="G17" s="494"/>
      <c r="H17" s="494"/>
      <c r="I17" s="494"/>
      <c r="J17" s="494"/>
      <c r="K17" s="495"/>
      <c r="L17" s="171"/>
      <c r="M17" s="461" t="s">
        <v>144</v>
      </c>
      <c r="N17" s="462"/>
      <c r="O17" s="462"/>
      <c r="P17" s="462"/>
      <c r="Q17" s="463"/>
      <c r="R17" s="464" t="s">
        <v>141</v>
      </c>
      <c r="S17" s="465"/>
      <c r="T17" s="465"/>
      <c r="U17" s="465"/>
      <c r="V17" s="466"/>
      <c r="W17" s="505"/>
      <c r="X17" s="506"/>
      <c r="Y17" s="507"/>
      <c r="Z17" s="454" t="s">
        <v>145</v>
      </c>
      <c r="AA17" s="455"/>
      <c r="AB17" s="455"/>
      <c r="AC17" s="455"/>
      <c r="AD17" s="455"/>
      <c r="AE17" s="455"/>
      <c r="AF17" s="455"/>
      <c r="AG17" s="455"/>
      <c r="AH17" s="456"/>
      <c r="AI17" s="457">
        <v>1993</v>
      </c>
      <c r="AJ17" s="458"/>
      <c r="AK17" s="458"/>
      <c r="AL17" s="458"/>
      <c r="AM17" s="459"/>
      <c r="AN17" s="457">
        <v>6345712</v>
      </c>
      <c r="AO17" s="458"/>
      <c r="AP17" s="458"/>
      <c r="AQ17" s="458"/>
      <c r="AR17" s="458"/>
      <c r="AS17" s="459"/>
      <c r="AT17" s="457">
        <v>3184</v>
      </c>
      <c r="AU17" s="458"/>
      <c r="AV17" s="458"/>
      <c r="AW17" s="458"/>
      <c r="AX17" s="458"/>
      <c r="AY17" s="460"/>
      <c r="AZ17" s="429" t="s">
        <v>146</v>
      </c>
      <c r="BA17" s="430"/>
      <c r="BB17" s="430"/>
      <c r="BC17" s="430"/>
      <c r="BD17" s="430"/>
      <c r="BE17" s="430"/>
      <c r="BF17" s="430"/>
      <c r="BG17" s="430"/>
      <c r="BH17" s="430"/>
      <c r="BI17" s="430"/>
      <c r="BJ17" s="430"/>
      <c r="BK17" s="430"/>
      <c r="BL17" s="430"/>
      <c r="BM17" s="431"/>
      <c r="BN17" s="432">
        <v>298425612</v>
      </c>
      <c r="BO17" s="433"/>
      <c r="BP17" s="433"/>
      <c r="BQ17" s="433"/>
      <c r="BR17" s="433"/>
      <c r="BS17" s="433"/>
      <c r="BT17" s="433"/>
      <c r="BU17" s="434"/>
      <c r="BV17" s="432">
        <v>304713452</v>
      </c>
      <c r="BW17" s="433"/>
      <c r="BX17" s="433"/>
      <c r="BY17" s="433"/>
      <c r="BZ17" s="433"/>
      <c r="CA17" s="433"/>
      <c r="CB17" s="433"/>
      <c r="CC17" s="434"/>
      <c r="CD17" s="170"/>
      <c r="CE17" s="409"/>
      <c r="CF17" s="409"/>
      <c r="CG17" s="409"/>
      <c r="CH17" s="409"/>
      <c r="CI17" s="409"/>
      <c r="CJ17" s="409"/>
      <c r="CK17" s="409"/>
      <c r="CL17" s="409"/>
      <c r="CM17" s="409"/>
      <c r="CN17" s="409"/>
      <c r="CO17" s="409"/>
      <c r="CP17" s="409"/>
      <c r="CQ17" s="409"/>
      <c r="CR17" s="409"/>
      <c r="CS17" s="410"/>
      <c r="CT17" s="411"/>
      <c r="CU17" s="412"/>
      <c r="CV17" s="412"/>
      <c r="CW17" s="412"/>
      <c r="CX17" s="412"/>
      <c r="CY17" s="412"/>
      <c r="CZ17" s="412"/>
      <c r="DA17" s="413"/>
      <c r="DB17" s="411"/>
      <c r="DC17" s="412"/>
      <c r="DD17" s="412"/>
      <c r="DE17" s="412"/>
      <c r="DF17" s="412"/>
      <c r="DG17" s="412"/>
      <c r="DH17" s="412"/>
      <c r="DI17" s="413"/>
      <c r="DJ17" s="158"/>
      <c r="DK17" s="158"/>
      <c r="DL17" s="158"/>
      <c r="DM17" s="158"/>
      <c r="DN17" s="158"/>
      <c r="DO17" s="158"/>
    </row>
    <row r="18" spans="1:119" ht="18.75" customHeight="1" thickBot="1" x14ac:dyDescent="0.25">
      <c r="A18" s="159"/>
      <c r="B18" s="449" t="s">
        <v>147</v>
      </c>
      <c r="C18" s="450"/>
      <c r="D18" s="450"/>
      <c r="E18" s="450"/>
      <c r="F18" s="450"/>
      <c r="G18" s="450"/>
      <c r="H18" s="450"/>
      <c r="I18" s="450"/>
      <c r="J18" s="450"/>
      <c r="K18" s="451"/>
      <c r="L18" s="452">
        <v>11638</v>
      </c>
      <c r="M18" s="453"/>
      <c r="N18" s="453"/>
      <c r="O18" s="453"/>
      <c r="P18" s="453"/>
      <c r="Q18" s="453"/>
      <c r="R18" s="453"/>
      <c r="S18" s="453"/>
      <c r="T18" s="453"/>
      <c r="U18" s="453"/>
      <c r="V18" s="453"/>
      <c r="W18" s="505"/>
      <c r="X18" s="506"/>
      <c r="Y18" s="507"/>
      <c r="Z18" s="454" t="s">
        <v>148</v>
      </c>
      <c r="AA18" s="455"/>
      <c r="AB18" s="455"/>
      <c r="AC18" s="455"/>
      <c r="AD18" s="455"/>
      <c r="AE18" s="455"/>
      <c r="AF18" s="455"/>
      <c r="AG18" s="455"/>
      <c r="AH18" s="456"/>
      <c r="AI18" s="457">
        <v>7605</v>
      </c>
      <c r="AJ18" s="458"/>
      <c r="AK18" s="458"/>
      <c r="AL18" s="458"/>
      <c r="AM18" s="459"/>
      <c r="AN18" s="457">
        <v>29984120</v>
      </c>
      <c r="AO18" s="458"/>
      <c r="AP18" s="458"/>
      <c r="AQ18" s="458"/>
      <c r="AR18" s="458"/>
      <c r="AS18" s="459"/>
      <c r="AT18" s="457">
        <v>3943</v>
      </c>
      <c r="AU18" s="458"/>
      <c r="AV18" s="458"/>
      <c r="AW18" s="458"/>
      <c r="AX18" s="458"/>
      <c r="AY18" s="460"/>
      <c r="AZ18" s="440" t="s">
        <v>149</v>
      </c>
      <c r="BA18" s="441"/>
      <c r="BB18" s="441"/>
      <c r="BC18" s="441"/>
      <c r="BD18" s="441"/>
      <c r="BE18" s="441"/>
      <c r="BF18" s="441"/>
      <c r="BG18" s="441"/>
      <c r="BH18" s="441"/>
      <c r="BI18" s="441"/>
      <c r="BJ18" s="441"/>
      <c r="BK18" s="441"/>
      <c r="BL18" s="441"/>
      <c r="BM18" s="442"/>
      <c r="BN18" s="406">
        <v>364060093</v>
      </c>
      <c r="BO18" s="407"/>
      <c r="BP18" s="407"/>
      <c r="BQ18" s="407"/>
      <c r="BR18" s="407"/>
      <c r="BS18" s="407"/>
      <c r="BT18" s="407"/>
      <c r="BU18" s="408"/>
      <c r="BV18" s="406">
        <v>372466427</v>
      </c>
      <c r="BW18" s="407"/>
      <c r="BX18" s="407"/>
      <c r="BY18" s="407"/>
      <c r="BZ18" s="407"/>
      <c r="CA18" s="407"/>
      <c r="CB18" s="407"/>
      <c r="CC18" s="408"/>
      <c r="CD18" s="170"/>
      <c r="CE18" s="409"/>
      <c r="CF18" s="409"/>
      <c r="CG18" s="409"/>
      <c r="CH18" s="409"/>
      <c r="CI18" s="409"/>
      <c r="CJ18" s="409"/>
      <c r="CK18" s="409"/>
      <c r="CL18" s="409"/>
      <c r="CM18" s="409"/>
      <c r="CN18" s="409"/>
      <c r="CO18" s="409"/>
      <c r="CP18" s="409"/>
      <c r="CQ18" s="409"/>
      <c r="CR18" s="409"/>
      <c r="CS18" s="410"/>
      <c r="CT18" s="411"/>
      <c r="CU18" s="412"/>
      <c r="CV18" s="412"/>
      <c r="CW18" s="412"/>
      <c r="CX18" s="412"/>
      <c r="CY18" s="412"/>
      <c r="CZ18" s="412"/>
      <c r="DA18" s="413"/>
      <c r="DB18" s="411"/>
      <c r="DC18" s="412"/>
      <c r="DD18" s="412"/>
      <c r="DE18" s="412"/>
      <c r="DF18" s="412"/>
      <c r="DG18" s="412"/>
      <c r="DH18" s="412"/>
      <c r="DI18" s="413"/>
      <c r="DJ18" s="158"/>
      <c r="DK18" s="158"/>
      <c r="DL18" s="158"/>
      <c r="DM18" s="158"/>
      <c r="DN18" s="158"/>
      <c r="DO18" s="158"/>
    </row>
    <row r="19" spans="1:119" ht="18.75" customHeight="1" thickBot="1" x14ac:dyDescent="0.25">
      <c r="A19" s="159"/>
      <c r="B19" s="449" t="s">
        <v>150</v>
      </c>
      <c r="C19" s="450"/>
      <c r="D19" s="450"/>
      <c r="E19" s="450"/>
      <c r="F19" s="450"/>
      <c r="G19" s="450"/>
      <c r="H19" s="450"/>
      <c r="I19" s="450"/>
      <c r="J19" s="450"/>
      <c r="K19" s="451"/>
      <c r="L19" s="452">
        <v>85</v>
      </c>
      <c r="M19" s="453"/>
      <c r="N19" s="453"/>
      <c r="O19" s="453"/>
      <c r="P19" s="453"/>
      <c r="Q19" s="453"/>
      <c r="R19" s="453"/>
      <c r="S19" s="453"/>
      <c r="T19" s="453"/>
      <c r="U19" s="453"/>
      <c r="V19" s="453"/>
      <c r="W19" s="505"/>
      <c r="X19" s="506"/>
      <c r="Y19" s="507"/>
      <c r="Z19" s="454" t="s">
        <v>151</v>
      </c>
      <c r="AA19" s="455"/>
      <c r="AB19" s="455"/>
      <c r="AC19" s="455"/>
      <c r="AD19" s="455"/>
      <c r="AE19" s="455"/>
      <c r="AF19" s="455"/>
      <c r="AG19" s="455"/>
      <c r="AH19" s="456"/>
      <c r="AI19" s="457" t="s">
        <v>129</v>
      </c>
      <c r="AJ19" s="458"/>
      <c r="AK19" s="458"/>
      <c r="AL19" s="458"/>
      <c r="AM19" s="459"/>
      <c r="AN19" s="457" t="s">
        <v>128</v>
      </c>
      <c r="AO19" s="458"/>
      <c r="AP19" s="458"/>
      <c r="AQ19" s="458"/>
      <c r="AR19" s="458"/>
      <c r="AS19" s="459"/>
      <c r="AT19" s="457" t="s">
        <v>128</v>
      </c>
      <c r="AU19" s="458"/>
      <c r="AV19" s="458"/>
      <c r="AW19" s="458"/>
      <c r="AX19" s="458"/>
      <c r="AY19" s="460"/>
      <c r="AZ19" s="423" t="s">
        <v>152</v>
      </c>
      <c r="BA19" s="424"/>
      <c r="BB19" s="424"/>
      <c r="BC19" s="424"/>
      <c r="BD19" s="424"/>
      <c r="BE19" s="424"/>
      <c r="BF19" s="424"/>
      <c r="BG19" s="424"/>
      <c r="BH19" s="424"/>
      <c r="BI19" s="424"/>
      <c r="BJ19" s="424"/>
      <c r="BK19" s="424"/>
      <c r="BL19" s="424"/>
      <c r="BM19" s="425"/>
      <c r="BN19" s="426">
        <v>1254092887</v>
      </c>
      <c r="BO19" s="427"/>
      <c r="BP19" s="427"/>
      <c r="BQ19" s="427"/>
      <c r="BR19" s="427"/>
      <c r="BS19" s="427"/>
      <c r="BT19" s="427"/>
      <c r="BU19" s="428"/>
      <c r="BV19" s="426">
        <v>1255801278</v>
      </c>
      <c r="BW19" s="427"/>
      <c r="BX19" s="427"/>
      <c r="BY19" s="427"/>
      <c r="BZ19" s="427"/>
      <c r="CA19" s="427"/>
      <c r="CB19" s="427"/>
      <c r="CC19" s="428"/>
      <c r="CD19" s="170"/>
      <c r="CE19" s="409"/>
      <c r="CF19" s="409"/>
      <c r="CG19" s="409"/>
      <c r="CH19" s="409"/>
      <c r="CI19" s="409"/>
      <c r="CJ19" s="409"/>
      <c r="CK19" s="409"/>
      <c r="CL19" s="409"/>
      <c r="CM19" s="409"/>
      <c r="CN19" s="409"/>
      <c r="CO19" s="409"/>
      <c r="CP19" s="409"/>
      <c r="CQ19" s="409"/>
      <c r="CR19" s="409"/>
      <c r="CS19" s="410"/>
      <c r="CT19" s="411"/>
      <c r="CU19" s="412"/>
      <c r="CV19" s="412"/>
      <c r="CW19" s="412"/>
      <c r="CX19" s="412"/>
      <c r="CY19" s="412"/>
      <c r="CZ19" s="412"/>
      <c r="DA19" s="413"/>
      <c r="DB19" s="411"/>
      <c r="DC19" s="412"/>
      <c r="DD19" s="412"/>
      <c r="DE19" s="412"/>
      <c r="DF19" s="412"/>
      <c r="DG19" s="412"/>
      <c r="DH19" s="412"/>
      <c r="DI19" s="413"/>
      <c r="DJ19" s="158"/>
      <c r="DK19" s="158"/>
      <c r="DL19" s="158"/>
      <c r="DM19" s="158"/>
      <c r="DN19" s="158"/>
      <c r="DO19" s="158"/>
    </row>
    <row r="20" spans="1:119" ht="18.75" customHeight="1" thickBot="1" x14ac:dyDescent="0.25">
      <c r="A20" s="159"/>
      <c r="B20" s="449" t="s">
        <v>153</v>
      </c>
      <c r="C20" s="450"/>
      <c r="D20" s="450"/>
      <c r="E20" s="450"/>
      <c r="F20" s="450"/>
      <c r="G20" s="450"/>
      <c r="H20" s="450"/>
      <c r="I20" s="450"/>
      <c r="J20" s="450"/>
      <c r="K20" s="451"/>
      <c r="L20" s="452">
        <v>388560</v>
      </c>
      <c r="M20" s="453"/>
      <c r="N20" s="453"/>
      <c r="O20" s="453"/>
      <c r="P20" s="453"/>
      <c r="Q20" s="453"/>
      <c r="R20" s="453"/>
      <c r="S20" s="453"/>
      <c r="T20" s="453"/>
      <c r="U20" s="453"/>
      <c r="V20" s="453"/>
      <c r="W20" s="508"/>
      <c r="X20" s="509"/>
      <c r="Y20" s="510"/>
      <c r="Z20" s="454" t="s">
        <v>154</v>
      </c>
      <c r="AA20" s="455"/>
      <c r="AB20" s="455"/>
      <c r="AC20" s="455"/>
      <c r="AD20" s="455"/>
      <c r="AE20" s="455"/>
      <c r="AF20" s="455"/>
      <c r="AG20" s="455"/>
      <c r="AH20" s="456"/>
      <c r="AI20" s="457">
        <v>14106</v>
      </c>
      <c r="AJ20" s="458"/>
      <c r="AK20" s="458"/>
      <c r="AL20" s="458"/>
      <c r="AM20" s="459"/>
      <c r="AN20" s="457">
        <v>51206232</v>
      </c>
      <c r="AO20" s="458"/>
      <c r="AP20" s="458"/>
      <c r="AQ20" s="458"/>
      <c r="AR20" s="458"/>
      <c r="AS20" s="459"/>
      <c r="AT20" s="457">
        <v>3630</v>
      </c>
      <c r="AU20" s="458"/>
      <c r="AV20" s="458"/>
      <c r="AW20" s="458"/>
      <c r="AX20" s="458"/>
      <c r="AY20" s="460"/>
      <c r="AZ20" s="440" t="s">
        <v>155</v>
      </c>
      <c r="BA20" s="441"/>
      <c r="BB20" s="441"/>
      <c r="BC20" s="441"/>
      <c r="BD20" s="441"/>
      <c r="BE20" s="441"/>
      <c r="BF20" s="441"/>
      <c r="BG20" s="441"/>
      <c r="BH20" s="441"/>
      <c r="BI20" s="441"/>
      <c r="BJ20" s="441"/>
      <c r="BK20" s="441"/>
      <c r="BL20" s="441"/>
      <c r="BM20" s="442"/>
      <c r="BN20" s="406">
        <v>165848611</v>
      </c>
      <c r="BO20" s="407"/>
      <c r="BP20" s="407"/>
      <c r="BQ20" s="407"/>
      <c r="BR20" s="407"/>
      <c r="BS20" s="407"/>
      <c r="BT20" s="407"/>
      <c r="BU20" s="408"/>
      <c r="BV20" s="406">
        <v>176376850</v>
      </c>
      <c r="BW20" s="407"/>
      <c r="BX20" s="407"/>
      <c r="BY20" s="407"/>
      <c r="BZ20" s="407"/>
      <c r="CA20" s="407"/>
      <c r="CB20" s="407"/>
      <c r="CC20" s="408"/>
      <c r="CD20" s="170"/>
      <c r="CE20" s="409"/>
      <c r="CF20" s="409"/>
      <c r="CG20" s="409"/>
      <c r="CH20" s="409"/>
      <c r="CI20" s="409"/>
      <c r="CJ20" s="409"/>
      <c r="CK20" s="409"/>
      <c r="CL20" s="409"/>
      <c r="CM20" s="409"/>
      <c r="CN20" s="409"/>
      <c r="CO20" s="409"/>
      <c r="CP20" s="409"/>
      <c r="CQ20" s="409"/>
      <c r="CR20" s="409"/>
      <c r="CS20" s="410"/>
      <c r="CT20" s="411"/>
      <c r="CU20" s="412"/>
      <c r="CV20" s="412"/>
      <c r="CW20" s="412"/>
      <c r="CX20" s="412"/>
      <c r="CY20" s="412"/>
      <c r="CZ20" s="412"/>
      <c r="DA20" s="413"/>
      <c r="DB20" s="411"/>
      <c r="DC20" s="412"/>
      <c r="DD20" s="412"/>
      <c r="DE20" s="412"/>
      <c r="DF20" s="412"/>
      <c r="DG20" s="412"/>
      <c r="DH20" s="412"/>
      <c r="DI20" s="413"/>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3" t="s">
        <v>156</v>
      </c>
      <c r="X21" s="444"/>
      <c r="Y21" s="444"/>
      <c r="Z21" s="444"/>
      <c r="AA21" s="444"/>
      <c r="AB21" s="444"/>
      <c r="AC21" s="444"/>
      <c r="AD21" s="444"/>
      <c r="AE21" s="444"/>
      <c r="AF21" s="444"/>
      <c r="AG21" s="444"/>
      <c r="AH21" s="445"/>
      <c r="AI21" s="446">
        <v>100.4</v>
      </c>
      <c r="AJ21" s="447"/>
      <c r="AK21" s="447"/>
      <c r="AL21" s="447"/>
      <c r="AM21" s="447"/>
      <c r="AN21" s="447"/>
      <c r="AO21" s="447"/>
      <c r="AP21" s="447"/>
      <c r="AQ21" s="447"/>
      <c r="AR21" s="447"/>
      <c r="AS21" s="447"/>
      <c r="AT21" s="447"/>
      <c r="AU21" s="447"/>
      <c r="AV21" s="447"/>
      <c r="AW21" s="447"/>
      <c r="AX21" s="447"/>
      <c r="AY21" s="448"/>
      <c r="AZ21" s="423" t="s">
        <v>157</v>
      </c>
      <c r="BA21" s="424"/>
      <c r="BB21" s="424"/>
      <c r="BC21" s="424"/>
      <c r="BD21" s="424"/>
      <c r="BE21" s="424"/>
      <c r="BF21" s="424"/>
      <c r="BG21" s="424"/>
      <c r="BH21" s="424"/>
      <c r="BI21" s="424"/>
      <c r="BJ21" s="424"/>
      <c r="BK21" s="424"/>
      <c r="BL21" s="424"/>
      <c r="BM21" s="425"/>
      <c r="BN21" s="426">
        <v>37328388</v>
      </c>
      <c r="BO21" s="427"/>
      <c r="BP21" s="427"/>
      <c r="BQ21" s="427"/>
      <c r="BR21" s="427"/>
      <c r="BS21" s="427"/>
      <c r="BT21" s="427"/>
      <c r="BU21" s="428"/>
      <c r="BV21" s="426">
        <v>38425062</v>
      </c>
      <c r="BW21" s="427"/>
      <c r="BX21" s="427"/>
      <c r="BY21" s="427"/>
      <c r="BZ21" s="427"/>
      <c r="CA21" s="427"/>
      <c r="CB21" s="427"/>
      <c r="CC21" s="428"/>
      <c r="CD21" s="170"/>
      <c r="CE21" s="409"/>
      <c r="CF21" s="409"/>
      <c r="CG21" s="409"/>
      <c r="CH21" s="409"/>
      <c r="CI21" s="409"/>
      <c r="CJ21" s="409"/>
      <c r="CK21" s="409"/>
      <c r="CL21" s="409"/>
      <c r="CM21" s="409"/>
      <c r="CN21" s="409"/>
      <c r="CO21" s="409"/>
      <c r="CP21" s="409"/>
      <c r="CQ21" s="409"/>
      <c r="CR21" s="409"/>
      <c r="CS21" s="410"/>
      <c r="CT21" s="411"/>
      <c r="CU21" s="412"/>
      <c r="CV21" s="412"/>
      <c r="CW21" s="412"/>
      <c r="CX21" s="412"/>
      <c r="CY21" s="412"/>
      <c r="CZ21" s="412"/>
      <c r="DA21" s="413"/>
      <c r="DB21" s="411"/>
      <c r="DC21" s="412"/>
      <c r="DD21" s="412"/>
      <c r="DE21" s="412"/>
      <c r="DF21" s="412"/>
      <c r="DG21" s="412"/>
      <c r="DH21" s="412"/>
      <c r="DI21" s="413"/>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9" t="s">
        <v>158</v>
      </c>
      <c r="BA22" s="430"/>
      <c r="BB22" s="430"/>
      <c r="BC22" s="430"/>
      <c r="BD22" s="430"/>
      <c r="BE22" s="430"/>
      <c r="BF22" s="430"/>
      <c r="BG22" s="430"/>
      <c r="BH22" s="430"/>
      <c r="BI22" s="430"/>
      <c r="BJ22" s="430"/>
      <c r="BK22" s="430"/>
      <c r="BL22" s="430"/>
      <c r="BM22" s="431"/>
      <c r="BN22" s="432">
        <v>2404428</v>
      </c>
      <c r="BO22" s="433"/>
      <c r="BP22" s="433"/>
      <c r="BQ22" s="433"/>
      <c r="BR22" s="433"/>
      <c r="BS22" s="433"/>
      <c r="BT22" s="433"/>
      <c r="BU22" s="434"/>
      <c r="BV22" s="432">
        <v>2436176</v>
      </c>
      <c r="BW22" s="433"/>
      <c r="BX22" s="433"/>
      <c r="BY22" s="433"/>
      <c r="BZ22" s="433"/>
      <c r="CA22" s="433"/>
      <c r="CB22" s="433"/>
      <c r="CC22" s="434"/>
      <c r="CD22" s="170"/>
      <c r="CE22" s="409"/>
      <c r="CF22" s="409"/>
      <c r="CG22" s="409"/>
      <c r="CH22" s="409"/>
      <c r="CI22" s="409"/>
      <c r="CJ22" s="409"/>
      <c r="CK22" s="409"/>
      <c r="CL22" s="409"/>
      <c r="CM22" s="409"/>
      <c r="CN22" s="409"/>
      <c r="CO22" s="409"/>
      <c r="CP22" s="409"/>
      <c r="CQ22" s="409"/>
      <c r="CR22" s="409"/>
      <c r="CS22" s="410"/>
      <c r="CT22" s="411"/>
      <c r="CU22" s="412"/>
      <c r="CV22" s="412"/>
      <c r="CW22" s="412"/>
      <c r="CX22" s="412"/>
      <c r="CY22" s="412"/>
      <c r="CZ22" s="412"/>
      <c r="DA22" s="413"/>
      <c r="DB22" s="411"/>
      <c r="DC22" s="412"/>
      <c r="DD22" s="412"/>
      <c r="DE22" s="412"/>
      <c r="DF22" s="412"/>
      <c r="DG22" s="412"/>
      <c r="DH22" s="412"/>
      <c r="DI22" s="413"/>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9" t="s">
        <v>159</v>
      </c>
      <c r="BA23" s="430"/>
      <c r="BB23" s="430"/>
      <c r="BC23" s="430"/>
      <c r="BD23" s="430"/>
      <c r="BE23" s="430"/>
      <c r="BF23" s="430"/>
      <c r="BG23" s="430"/>
      <c r="BH23" s="430"/>
      <c r="BI23" s="430"/>
      <c r="BJ23" s="430"/>
      <c r="BK23" s="430"/>
      <c r="BL23" s="430"/>
      <c r="BM23" s="431"/>
      <c r="BN23" s="432">
        <v>33407496</v>
      </c>
      <c r="BO23" s="433"/>
      <c r="BP23" s="433"/>
      <c r="BQ23" s="433"/>
      <c r="BR23" s="433"/>
      <c r="BS23" s="433"/>
      <c r="BT23" s="433"/>
      <c r="BU23" s="434"/>
      <c r="BV23" s="432">
        <v>32603946</v>
      </c>
      <c r="BW23" s="433"/>
      <c r="BX23" s="433"/>
      <c r="BY23" s="433"/>
      <c r="BZ23" s="433"/>
      <c r="CA23" s="433"/>
      <c r="CB23" s="433"/>
      <c r="CC23" s="434"/>
      <c r="CD23" s="170"/>
      <c r="CE23" s="409"/>
      <c r="CF23" s="409"/>
      <c r="CG23" s="409"/>
      <c r="CH23" s="409"/>
      <c r="CI23" s="409"/>
      <c r="CJ23" s="409"/>
      <c r="CK23" s="409"/>
      <c r="CL23" s="409"/>
      <c r="CM23" s="409"/>
      <c r="CN23" s="409"/>
      <c r="CO23" s="409"/>
      <c r="CP23" s="409"/>
      <c r="CQ23" s="409"/>
      <c r="CR23" s="409"/>
      <c r="CS23" s="410"/>
      <c r="CT23" s="411"/>
      <c r="CU23" s="412"/>
      <c r="CV23" s="412"/>
      <c r="CW23" s="412"/>
      <c r="CX23" s="412"/>
      <c r="CY23" s="412"/>
      <c r="CZ23" s="412"/>
      <c r="DA23" s="413"/>
      <c r="DB23" s="411"/>
      <c r="DC23" s="412"/>
      <c r="DD23" s="412"/>
      <c r="DE23" s="412"/>
      <c r="DF23" s="412"/>
      <c r="DG23" s="412"/>
      <c r="DH23" s="412"/>
      <c r="DI23" s="413"/>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3" t="s">
        <v>160</v>
      </c>
      <c r="BA24" s="404"/>
      <c r="BB24" s="404"/>
      <c r="BC24" s="404"/>
      <c r="BD24" s="404"/>
      <c r="BE24" s="404"/>
      <c r="BF24" s="404"/>
      <c r="BG24" s="404"/>
      <c r="BH24" s="404"/>
      <c r="BI24" s="404"/>
      <c r="BJ24" s="404"/>
      <c r="BK24" s="404"/>
      <c r="BL24" s="404"/>
      <c r="BM24" s="405"/>
      <c r="BN24" s="406">
        <v>1345006</v>
      </c>
      <c r="BO24" s="407"/>
      <c r="BP24" s="407"/>
      <c r="BQ24" s="407"/>
      <c r="BR24" s="407"/>
      <c r="BS24" s="407"/>
      <c r="BT24" s="407"/>
      <c r="BU24" s="408"/>
      <c r="BV24" s="406">
        <v>1344885</v>
      </c>
      <c r="BW24" s="407"/>
      <c r="BX24" s="407"/>
      <c r="BY24" s="407"/>
      <c r="BZ24" s="407"/>
      <c r="CA24" s="407"/>
      <c r="CB24" s="407"/>
      <c r="CC24" s="408"/>
      <c r="CD24" s="170"/>
      <c r="CE24" s="409"/>
      <c r="CF24" s="409"/>
      <c r="CG24" s="409"/>
      <c r="CH24" s="409"/>
      <c r="CI24" s="409"/>
      <c r="CJ24" s="409"/>
      <c r="CK24" s="409"/>
      <c r="CL24" s="409"/>
      <c r="CM24" s="409"/>
      <c r="CN24" s="409"/>
      <c r="CO24" s="409"/>
      <c r="CP24" s="409"/>
      <c r="CQ24" s="409"/>
      <c r="CR24" s="409"/>
      <c r="CS24" s="410"/>
      <c r="CT24" s="411"/>
      <c r="CU24" s="412"/>
      <c r="CV24" s="412"/>
      <c r="CW24" s="412"/>
      <c r="CX24" s="412"/>
      <c r="CY24" s="412"/>
      <c r="CZ24" s="412"/>
      <c r="DA24" s="413"/>
      <c r="DB24" s="411"/>
      <c r="DC24" s="412"/>
      <c r="DD24" s="412"/>
      <c r="DE24" s="412"/>
      <c r="DF24" s="412"/>
      <c r="DG24" s="412"/>
      <c r="DH24" s="412"/>
      <c r="DI24" s="413"/>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4" t="s">
        <v>161</v>
      </c>
      <c r="BA25" s="415"/>
      <c r="BB25" s="415"/>
      <c r="BC25" s="416"/>
      <c r="BD25" s="423" t="s">
        <v>45</v>
      </c>
      <c r="BE25" s="424"/>
      <c r="BF25" s="424"/>
      <c r="BG25" s="424"/>
      <c r="BH25" s="424"/>
      <c r="BI25" s="424"/>
      <c r="BJ25" s="424"/>
      <c r="BK25" s="424"/>
      <c r="BL25" s="424"/>
      <c r="BM25" s="425"/>
      <c r="BN25" s="426">
        <v>10686829</v>
      </c>
      <c r="BO25" s="427"/>
      <c r="BP25" s="427"/>
      <c r="BQ25" s="427"/>
      <c r="BR25" s="427"/>
      <c r="BS25" s="427"/>
      <c r="BT25" s="427"/>
      <c r="BU25" s="428"/>
      <c r="BV25" s="426">
        <v>10536401</v>
      </c>
      <c r="BW25" s="427"/>
      <c r="BX25" s="427"/>
      <c r="BY25" s="427"/>
      <c r="BZ25" s="427"/>
      <c r="CA25" s="427"/>
      <c r="CB25" s="427"/>
      <c r="CC25" s="428"/>
      <c r="CD25" s="170"/>
      <c r="CE25" s="409"/>
      <c r="CF25" s="409"/>
      <c r="CG25" s="409"/>
      <c r="CH25" s="409"/>
      <c r="CI25" s="409"/>
      <c r="CJ25" s="409"/>
      <c r="CK25" s="409"/>
      <c r="CL25" s="409"/>
      <c r="CM25" s="409"/>
      <c r="CN25" s="409"/>
      <c r="CO25" s="409"/>
      <c r="CP25" s="409"/>
      <c r="CQ25" s="409"/>
      <c r="CR25" s="409"/>
      <c r="CS25" s="410"/>
      <c r="CT25" s="411"/>
      <c r="CU25" s="412"/>
      <c r="CV25" s="412"/>
      <c r="CW25" s="412"/>
      <c r="CX25" s="412"/>
      <c r="CY25" s="412"/>
      <c r="CZ25" s="412"/>
      <c r="DA25" s="413"/>
      <c r="DB25" s="411"/>
      <c r="DC25" s="412"/>
      <c r="DD25" s="412"/>
      <c r="DE25" s="412"/>
      <c r="DF25" s="412"/>
      <c r="DG25" s="412"/>
      <c r="DH25" s="412"/>
      <c r="DI25" s="413"/>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7"/>
      <c r="BA26" s="418"/>
      <c r="BB26" s="418"/>
      <c r="BC26" s="419"/>
      <c r="BD26" s="429" t="s">
        <v>162</v>
      </c>
      <c r="BE26" s="430"/>
      <c r="BF26" s="430"/>
      <c r="BG26" s="430"/>
      <c r="BH26" s="430"/>
      <c r="BI26" s="430"/>
      <c r="BJ26" s="430"/>
      <c r="BK26" s="430"/>
      <c r="BL26" s="430"/>
      <c r="BM26" s="431"/>
      <c r="BN26" s="432">
        <v>19105067</v>
      </c>
      <c r="BO26" s="433"/>
      <c r="BP26" s="433"/>
      <c r="BQ26" s="433"/>
      <c r="BR26" s="433"/>
      <c r="BS26" s="433"/>
      <c r="BT26" s="433"/>
      <c r="BU26" s="434"/>
      <c r="BV26" s="432">
        <v>20034492</v>
      </c>
      <c r="BW26" s="433"/>
      <c r="BX26" s="433"/>
      <c r="BY26" s="433"/>
      <c r="BZ26" s="433"/>
      <c r="CA26" s="433"/>
      <c r="CB26" s="433"/>
      <c r="CC26" s="434"/>
      <c r="CD26" s="170"/>
      <c r="CE26" s="409"/>
      <c r="CF26" s="409"/>
      <c r="CG26" s="409"/>
      <c r="CH26" s="409"/>
      <c r="CI26" s="409"/>
      <c r="CJ26" s="409"/>
      <c r="CK26" s="409"/>
      <c r="CL26" s="409"/>
      <c r="CM26" s="409"/>
      <c r="CN26" s="409"/>
      <c r="CO26" s="409"/>
      <c r="CP26" s="409"/>
      <c r="CQ26" s="409"/>
      <c r="CR26" s="409"/>
      <c r="CS26" s="410"/>
      <c r="CT26" s="411"/>
      <c r="CU26" s="412"/>
      <c r="CV26" s="412"/>
      <c r="CW26" s="412"/>
      <c r="CX26" s="412"/>
      <c r="CY26" s="412"/>
      <c r="CZ26" s="412"/>
      <c r="DA26" s="413"/>
      <c r="DB26" s="411"/>
      <c r="DC26" s="412"/>
      <c r="DD26" s="412"/>
      <c r="DE26" s="412"/>
      <c r="DF26" s="412"/>
      <c r="DG26" s="412"/>
      <c r="DH26" s="412"/>
      <c r="DI26" s="413"/>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20"/>
      <c r="BA27" s="421"/>
      <c r="BB27" s="421"/>
      <c r="BC27" s="422"/>
      <c r="BD27" s="440" t="s">
        <v>47</v>
      </c>
      <c r="BE27" s="441"/>
      <c r="BF27" s="441"/>
      <c r="BG27" s="441"/>
      <c r="BH27" s="441"/>
      <c r="BI27" s="441"/>
      <c r="BJ27" s="441"/>
      <c r="BK27" s="441"/>
      <c r="BL27" s="441"/>
      <c r="BM27" s="442"/>
      <c r="BN27" s="406">
        <v>18466789</v>
      </c>
      <c r="BO27" s="407"/>
      <c r="BP27" s="407"/>
      <c r="BQ27" s="407"/>
      <c r="BR27" s="407"/>
      <c r="BS27" s="407"/>
      <c r="BT27" s="407"/>
      <c r="BU27" s="408"/>
      <c r="BV27" s="406">
        <v>18749177</v>
      </c>
      <c r="BW27" s="407"/>
      <c r="BX27" s="407"/>
      <c r="BY27" s="407"/>
      <c r="BZ27" s="407"/>
      <c r="CA27" s="407"/>
      <c r="CB27" s="407"/>
      <c r="CC27" s="408"/>
      <c r="CD27" s="190"/>
      <c r="CE27" s="435"/>
      <c r="CF27" s="435"/>
      <c r="CG27" s="435"/>
      <c r="CH27" s="435"/>
      <c r="CI27" s="435"/>
      <c r="CJ27" s="435"/>
      <c r="CK27" s="435"/>
      <c r="CL27" s="435"/>
      <c r="CM27" s="435"/>
      <c r="CN27" s="435"/>
      <c r="CO27" s="435"/>
      <c r="CP27" s="435"/>
      <c r="CQ27" s="435"/>
      <c r="CR27" s="435"/>
      <c r="CS27" s="436"/>
      <c r="CT27" s="437"/>
      <c r="CU27" s="438"/>
      <c r="CV27" s="438"/>
      <c r="CW27" s="438"/>
      <c r="CX27" s="438"/>
      <c r="CY27" s="438"/>
      <c r="CZ27" s="438"/>
      <c r="DA27" s="439"/>
      <c r="DB27" s="437"/>
      <c r="DC27" s="438"/>
      <c r="DD27" s="438"/>
      <c r="DE27" s="438"/>
      <c r="DF27" s="438"/>
      <c r="DG27" s="438"/>
      <c r="DH27" s="438"/>
      <c r="DI27" s="439"/>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163</v>
      </c>
      <c r="D29" s="200"/>
      <c r="E29" s="192"/>
      <c r="F29" s="192"/>
      <c r="G29" s="192"/>
      <c r="H29" s="192"/>
      <c r="I29" s="192"/>
      <c r="J29" s="192"/>
      <c r="K29" s="192"/>
      <c r="L29" s="192"/>
      <c r="M29" s="192"/>
      <c r="N29" s="192"/>
      <c r="O29" s="192"/>
      <c r="P29" s="192"/>
      <c r="Q29" s="192"/>
      <c r="R29" s="192"/>
      <c r="S29" s="192"/>
      <c r="T29" s="192"/>
      <c r="U29" s="192" t="s">
        <v>164</v>
      </c>
      <c r="V29" s="192"/>
      <c r="W29" s="192"/>
      <c r="X29" s="192"/>
      <c r="Y29" s="192"/>
      <c r="Z29" s="192"/>
      <c r="AA29" s="192"/>
      <c r="AB29" s="192"/>
      <c r="AC29" s="192"/>
      <c r="AD29" s="192"/>
      <c r="AE29" s="192"/>
      <c r="AF29" s="192"/>
      <c r="AG29" s="192"/>
      <c r="AH29" s="192"/>
      <c r="AI29" s="192"/>
      <c r="AJ29" s="192"/>
      <c r="AK29" s="192"/>
      <c r="AL29" s="192"/>
      <c r="AM29" s="182" t="s">
        <v>165</v>
      </c>
      <c r="AN29" s="192"/>
      <c r="AO29" s="192"/>
      <c r="AP29" s="192"/>
      <c r="AQ29" s="192"/>
      <c r="AR29" s="182"/>
      <c r="AS29" s="182"/>
      <c r="AT29" s="182"/>
      <c r="AU29" s="182"/>
      <c r="AV29" s="182"/>
      <c r="AW29" s="182"/>
      <c r="AX29" s="182"/>
      <c r="AY29" s="182"/>
      <c r="AZ29" s="182"/>
      <c r="BA29" s="182"/>
      <c r="BB29" s="192"/>
      <c r="BC29" s="182"/>
      <c r="BD29" s="182"/>
      <c r="BE29" s="182" t="s">
        <v>166</v>
      </c>
      <c r="BF29" s="192"/>
      <c r="BG29" s="192"/>
      <c r="BH29" s="192"/>
      <c r="BI29" s="192"/>
      <c r="BJ29" s="182"/>
      <c r="BK29" s="182"/>
      <c r="BL29" s="182"/>
      <c r="BM29" s="182"/>
      <c r="BN29" s="182"/>
      <c r="BO29" s="182"/>
      <c r="BP29" s="182"/>
      <c r="BQ29" s="182"/>
      <c r="BR29" s="192"/>
      <c r="BS29" s="192"/>
      <c r="BT29" s="192"/>
      <c r="BU29" s="192"/>
      <c r="BV29" s="192"/>
      <c r="BW29" s="192" t="s">
        <v>167</v>
      </c>
      <c r="BX29" s="192"/>
      <c r="BY29" s="192"/>
      <c r="BZ29" s="192"/>
      <c r="CA29" s="192"/>
      <c r="CB29" s="182"/>
      <c r="CC29" s="182"/>
      <c r="CD29" s="182"/>
      <c r="CE29" s="182"/>
      <c r="CF29" s="182"/>
      <c r="CG29" s="182"/>
      <c r="CH29" s="182"/>
      <c r="CI29" s="182"/>
      <c r="CJ29" s="182"/>
      <c r="CK29" s="182"/>
      <c r="CL29" s="182"/>
      <c r="CM29" s="182"/>
      <c r="CN29" s="182"/>
      <c r="CO29" s="182" t="s">
        <v>168</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1" t="s">
        <v>169</v>
      </c>
      <c r="D30" s="401"/>
      <c r="E30" s="402" t="s">
        <v>170</v>
      </c>
      <c r="F30" s="402"/>
      <c r="G30" s="402"/>
      <c r="H30" s="402"/>
      <c r="I30" s="402"/>
      <c r="J30" s="402"/>
      <c r="K30" s="402"/>
      <c r="L30" s="402"/>
      <c r="M30" s="402"/>
      <c r="N30" s="402"/>
      <c r="O30" s="402"/>
      <c r="P30" s="402"/>
      <c r="Q30" s="402"/>
      <c r="R30" s="402"/>
      <c r="S30" s="402"/>
      <c r="T30" s="176"/>
      <c r="U30" s="401" t="s">
        <v>171</v>
      </c>
      <c r="V30" s="401"/>
      <c r="W30" s="402" t="s">
        <v>170</v>
      </c>
      <c r="X30" s="402"/>
      <c r="Y30" s="402"/>
      <c r="Z30" s="402"/>
      <c r="AA30" s="402"/>
      <c r="AB30" s="402"/>
      <c r="AC30" s="402"/>
      <c r="AD30" s="402"/>
      <c r="AE30" s="402"/>
      <c r="AF30" s="402"/>
      <c r="AG30" s="402"/>
      <c r="AH30" s="402"/>
      <c r="AI30" s="402"/>
      <c r="AJ30" s="402"/>
      <c r="AK30" s="402"/>
      <c r="AL30" s="176"/>
      <c r="AM30" s="401" t="s">
        <v>169</v>
      </c>
      <c r="AN30" s="401"/>
      <c r="AO30" s="402" t="s">
        <v>172</v>
      </c>
      <c r="AP30" s="402"/>
      <c r="AQ30" s="402"/>
      <c r="AR30" s="402"/>
      <c r="AS30" s="402"/>
      <c r="AT30" s="402"/>
      <c r="AU30" s="402"/>
      <c r="AV30" s="402"/>
      <c r="AW30" s="402"/>
      <c r="AX30" s="402"/>
      <c r="AY30" s="402"/>
      <c r="AZ30" s="402"/>
      <c r="BA30" s="402"/>
      <c r="BB30" s="402"/>
      <c r="BC30" s="402"/>
      <c r="BD30" s="201"/>
      <c r="BE30" s="401" t="s">
        <v>169</v>
      </c>
      <c r="BF30" s="401"/>
      <c r="BG30" s="402" t="s">
        <v>170</v>
      </c>
      <c r="BH30" s="402"/>
      <c r="BI30" s="402"/>
      <c r="BJ30" s="402"/>
      <c r="BK30" s="402"/>
      <c r="BL30" s="402"/>
      <c r="BM30" s="402"/>
      <c r="BN30" s="402"/>
      <c r="BO30" s="402"/>
      <c r="BP30" s="402"/>
      <c r="BQ30" s="402"/>
      <c r="BR30" s="402"/>
      <c r="BS30" s="402"/>
      <c r="BT30" s="402"/>
      <c r="BU30" s="402"/>
      <c r="BV30" s="202"/>
      <c r="BW30" s="401" t="s">
        <v>169</v>
      </c>
      <c r="BX30" s="401"/>
      <c r="BY30" s="402" t="s">
        <v>173</v>
      </c>
      <c r="BZ30" s="402"/>
      <c r="CA30" s="402"/>
      <c r="CB30" s="402"/>
      <c r="CC30" s="402"/>
      <c r="CD30" s="402"/>
      <c r="CE30" s="402"/>
      <c r="CF30" s="402"/>
      <c r="CG30" s="402"/>
      <c r="CH30" s="402"/>
      <c r="CI30" s="402"/>
      <c r="CJ30" s="402"/>
      <c r="CK30" s="402"/>
      <c r="CL30" s="402"/>
      <c r="CM30" s="402"/>
      <c r="CN30" s="176"/>
      <c r="CO30" s="401" t="s">
        <v>169</v>
      </c>
      <c r="CP30" s="401"/>
      <c r="CQ30" s="402" t="s">
        <v>174</v>
      </c>
      <c r="CR30" s="402"/>
      <c r="CS30" s="402"/>
      <c r="CT30" s="402"/>
      <c r="CU30" s="402"/>
      <c r="CV30" s="402"/>
      <c r="CW30" s="402"/>
      <c r="CX30" s="402"/>
      <c r="CY30" s="402"/>
      <c r="CZ30" s="402"/>
      <c r="DA30" s="402"/>
      <c r="DB30" s="402"/>
      <c r="DC30" s="402"/>
      <c r="DD30" s="402"/>
      <c r="DE30" s="402"/>
      <c r="DF30" s="176"/>
      <c r="DG30" s="400" t="s">
        <v>175</v>
      </c>
      <c r="DH30" s="400"/>
      <c r="DI30" s="203"/>
      <c r="DJ30" s="158"/>
      <c r="DK30" s="158"/>
      <c r="DL30" s="158"/>
      <c r="DM30" s="158"/>
      <c r="DN30" s="158"/>
      <c r="DO30" s="158"/>
    </row>
    <row r="31" spans="1:119" ht="32.25" customHeight="1" x14ac:dyDescent="0.2">
      <c r="A31" s="159"/>
      <c r="B31" s="199"/>
      <c r="C31" s="398">
        <f>IF(E31="","",1)</f>
        <v>1</v>
      </c>
      <c r="D31" s="398"/>
      <c r="E31" s="397" t="str">
        <f>IF('各会計、関係団体の財政状況及び健全化判断比率'!B7="","",'各会計、関係団体の財政状況及び健全化判断比率'!B7)</f>
        <v>一般会計</v>
      </c>
      <c r="F31" s="397"/>
      <c r="G31" s="397"/>
      <c r="H31" s="397"/>
      <c r="I31" s="397"/>
      <c r="J31" s="397"/>
      <c r="K31" s="397"/>
      <c r="L31" s="397"/>
      <c r="M31" s="397"/>
      <c r="N31" s="397"/>
      <c r="O31" s="397"/>
      <c r="P31" s="397"/>
      <c r="Q31" s="397"/>
      <c r="R31" s="397"/>
      <c r="S31" s="397"/>
      <c r="T31" s="200"/>
      <c r="U31" s="398">
        <f>IF(W31="","",MAX(C31:D40)+1)</f>
        <v>11</v>
      </c>
      <c r="V31" s="398"/>
      <c r="W31" s="397" t="str">
        <f>IF('各会計、関係団体の財政状況及び健全化判断比率'!B28="","",'各会計、関係団体の財政状況及び健全化判断比率'!B28)</f>
        <v>国民健康保険特別会計</v>
      </c>
      <c r="X31" s="397"/>
      <c r="Y31" s="397"/>
      <c r="Z31" s="397"/>
      <c r="AA31" s="397"/>
      <c r="AB31" s="397"/>
      <c r="AC31" s="397"/>
      <c r="AD31" s="397"/>
      <c r="AE31" s="397"/>
      <c r="AF31" s="397"/>
      <c r="AG31" s="397"/>
      <c r="AH31" s="397"/>
      <c r="AI31" s="397"/>
      <c r="AJ31" s="397"/>
      <c r="AK31" s="397"/>
      <c r="AL31" s="200"/>
      <c r="AM31" s="398">
        <f>IF(AO31="","",MAX(C31:D40,U31:V40)+1)</f>
        <v>12</v>
      </c>
      <c r="AN31" s="398"/>
      <c r="AO31" s="397" t="str">
        <f>IF('各会計、関係団体の財政状況及び健全化判断比率'!B29="","",'各会計、関係団体の財政状況及び健全化判断比率'!B29)</f>
        <v>電気事業会計</v>
      </c>
      <c r="AP31" s="397"/>
      <c r="AQ31" s="397"/>
      <c r="AR31" s="397"/>
      <c r="AS31" s="397"/>
      <c r="AT31" s="397"/>
      <c r="AU31" s="397"/>
      <c r="AV31" s="397"/>
      <c r="AW31" s="397"/>
      <c r="AX31" s="397"/>
      <c r="AY31" s="397"/>
      <c r="AZ31" s="397"/>
      <c r="BA31" s="397"/>
      <c r="BB31" s="397"/>
      <c r="BC31" s="397"/>
      <c r="BD31" s="200"/>
      <c r="BE31" s="398">
        <f>IF(BG31="","",MAX(C31:D40,U31:V40,AM31:AN40)+1)</f>
        <v>14</v>
      </c>
      <c r="BF31" s="398"/>
      <c r="BG31" s="397" t="str">
        <f>IF('各会計、関係団体の財政状況及び健全化判断比率'!B31="","",'各会計、関係団体の財政状況及び健全化判断比率'!B31)</f>
        <v>下水道事業特別会計</v>
      </c>
      <c r="BH31" s="397"/>
      <c r="BI31" s="397"/>
      <c r="BJ31" s="397"/>
      <c r="BK31" s="397"/>
      <c r="BL31" s="397"/>
      <c r="BM31" s="397"/>
      <c r="BN31" s="397"/>
      <c r="BO31" s="397"/>
      <c r="BP31" s="397"/>
      <c r="BQ31" s="397"/>
      <c r="BR31" s="397"/>
      <c r="BS31" s="397"/>
      <c r="BT31" s="397"/>
      <c r="BU31" s="397"/>
      <c r="BV31" s="200"/>
      <c r="BW31" s="398" t="str">
        <f>IF(BY31="","",MAX(C31:D40,U31:V40,AM31:AN40,BE31:BF40)+1)</f>
        <v/>
      </c>
      <c r="BX31" s="398"/>
      <c r="BY31" s="397" t="str">
        <f>IF('各会計、関係団体の財政状況及び健全化判断比率'!B68="","",'各会計、関係団体の財政状況及び健全化判断比率'!B68)</f>
        <v/>
      </c>
      <c r="BZ31" s="397"/>
      <c r="CA31" s="397"/>
      <c r="CB31" s="397"/>
      <c r="CC31" s="397"/>
      <c r="CD31" s="397"/>
      <c r="CE31" s="397"/>
      <c r="CF31" s="397"/>
      <c r="CG31" s="397"/>
      <c r="CH31" s="397"/>
      <c r="CI31" s="397"/>
      <c r="CJ31" s="397"/>
      <c r="CK31" s="397"/>
      <c r="CL31" s="397"/>
      <c r="CM31" s="397"/>
      <c r="CN31" s="200"/>
      <c r="CO31" s="398">
        <f>IF(CQ31="","",MAX(C31:D40,U31:V40,AM31:AN40,BE31:BF40,BW31:BX40)+1)</f>
        <v>19</v>
      </c>
      <c r="CP31" s="398"/>
      <c r="CQ31" s="397" t="str">
        <f>IF('各会計、関係団体の財政状況及び健全化判断比率'!BS7="","",'各会計、関係団体の財政状況及び健全化判断比率'!BS7)</f>
        <v>公益財団法人　秋田県国際交流協会</v>
      </c>
      <c r="CR31" s="397"/>
      <c r="CS31" s="397"/>
      <c r="CT31" s="397"/>
      <c r="CU31" s="397"/>
      <c r="CV31" s="397"/>
      <c r="CW31" s="397"/>
      <c r="CX31" s="397"/>
      <c r="CY31" s="397"/>
      <c r="CZ31" s="397"/>
      <c r="DA31" s="397"/>
      <c r="DB31" s="397"/>
      <c r="DC31" s="397"/>
      <c r="DD31" s="397"/>
      <c r="DE31" s="397"/>
      <c r="DF31" s="192"/>
      <c r="DG31" s="399" t="str">
        <f>IF('各会計、関係団体の財政状況及び健全化判断比率'!BR7="","",'各会計、関係団体の財政状況及び健全化判断比率'!BR7)</f>
        <v/>
      </c>
      <c r="DH31" s="399"/>
      <c r="DI31" s="203"/>
      <c r="DJ31" s="158"/>
      <c r="DK31" s="158"/>
      <c r="DL31" s="158"/>
      <c r="DM31" s="158"/>
      <c r="DN31" s="158"/>
      <c r="DO31" s="158"/>
    </row>
    <row r="32" spans="1:119" ht="32.25" customHeight="1" x14ac:dyDescent="0.2">
      <c r="A32" s="159"/>
      <c r="B32" s="199"/>
      <c r="C32" s="398">
        <f>IF(E32="","",C31+1)</f>
        <v>2</v>
      </c>
      <c r="D32" s="398"/>
      <c r="E32" s="397" t="str">
        <f>IF('各会計、関係団体の財政状況及び健全化判断比率'!B8="","",'各会計、関係団体の財政状況及び健全化判断比率'!B8)</f>
        <v>母子父子寡婦福祉資金特別会計</v>
      </c>
      <c r="F32" s="397"/>
      <c r="G32" s="397"/>
      <c r="H32" s="397"/>
      <c r="I32" s="397"/>
      <c r="J32" s="397"/>
      <c r="K32" s="397"/>
      <c r="L32" s="397"/>
      <c r="M32" s="397"/>
      <c r="N32" s="397"/>
      <c r="O32" s="397"/>
      <c r="P32" s="397"/>
      <c r="Q32" s="397"/>
      <c r="R32" s="397"/>
      <c r="S32" s="397"/>
      <c r="T32" s="200"/>
      <c r="U32" s="398" t="str">
        <f t="shared" ref="U32:U40" si="0">IF(W32="","",U31+1)</f>
        <v/>
      </c>
      <c r="V32" s="398"/>
      <c r="W32" s="397"/>
      <c r="X32" s="397"/>
      <c r="Y32" s="397"/>
      <c r="Z32" s="397"/>
      <c r="AA32" s="397"/>
      <c r="AB32" s="397"/>
      <c r="AC32" s="397"/>
      <c r="AD32" s="397"/>
      <c r="AE32" s="397"/>
      <c r="AF32" s="397"/>
      <c r="AG32" s="397"/>
      <c r="AH32" s="397"/>
      <c r="AI32" s="397"/>
      <c r="AJ32" s="397"/>
      <c r="AK32" s="397"/>
      <c r="AL32" s="200"/>
      <c r="AM32" s="398">
        <f t="shared" ref="AM32:AM40" si="1">IF(AO32="","",AM31+1)</f>
        <v>13</v>
      </c>
      <c r="AN32" s="398"/>
      <c r="AO32" s="397" t="str">
        <f>IF('各会計、関係団体の財政状況及び健全化判断比率'!B30="","",'各会計、関係団体の財政状況及び健全化判断比率'!B30)</f>
        <v>工業用水道事業会計</v>
      </c>
      <c r="AP32" s="397"/>
      <c r="AQ32" s="397"/>
      <c r="AR32" s="397"/>
      <c r="AS32" s="397"/>
      <c r="AT32" s="397"/>
      <c r="AU32" s="397"/>
      <c r="AV32" s="397"/>
      <c r="AW32" s="397"/>
      <c r="AX32" s="397"/>
      <c r="AY32" s="397"/>
      <c r="AZ32" s="397"/>
      <c r="BA32" s="397"/>
      <c r="BB32" s="397"/>
      <c r="BC32" s="397"/>
      <c r="BD32" s="200"/>
      <c r="BE32" s="398">
        <f t="shared" ref="BE32:BE40" si="2">IF(BG32="","",BE31+1)</f>
        <v>15</v>
      </c>
      <c r="BF32" s="398"/>
      <c r="BG32" s="397" t="str">
        <f>IF('各会計、関係団体の財政状況及び健全化判断比率'!B32="","",'各会計、関係団体の財政状況及び健全化判断比率'!B32)</f>
        <v>港湾整備事業特別会計</v>
      </c>
      <c r="BH32" s="397"/>
      <c r="BI32" s="397"/>
      <c r="BJ32" s="397"/>
      <c r="BK32" s="397"/>
      <c r="BL32" s="397"/>
      <c r="BM32" s="397"/>
      <c r="BN32" s="397"/>
      <c r="BO32" s="397"/>
      <c r="BP32" s="397"/>
      <c r="BQ32" s="397"/>
      <c r="BR32" s="397"/>
      <c r="BS32" s="397"/>
      <c r="BT32" s="397"/>
      <c r="BU32" s="397"/>
      <c r="BV32" s="200"/>
      <c r="BW32" s="398" t="str">
        <f t="shared" ref="BW32:BW40" si="3">IF(BY32="","",BW31+1)</f>
        <v/>
      </c>
      <c r="BX32" s="398"/>
      <c r="BY32" s="397" t="str">
        <f>IF('各会計、関係団体の財政状況及び健全化判断比率'!B69="","",'各会計、関係団体の財政状況及び健全化判断比率'!B69)</f>
        <v/>
      </c>
      <c r="BZ32" s="397"/>
      <c r="CA32" s="397"/>
      <c r="CB32" s="397"/>
      <c r="CC32" s="397"/>
      <c r="CD32" s="397"/>
      <c r="CE32" s="397"/>
      <c r="CF32" s="397"/>
      <c r="CG32" s="397"/>
      <c r="CH32" s="397"/>
      <c r="CI32" s="397"/>
      <c r="CJ32" s="397"/>
      <c r="CK32" s="397"/>
      <c r="CL32" s="397"/>
      <c r="CM32" s="397"/>
      <c r="CN32" s="200"/>
      <c r="CO32" s="398">
        <f t="shared" ref="CO32:CO40" si="4">IF(CQ32="","",CO31+1)</f>
        <v>20</v>
      </c>
      <c r="CP32" s="398"/>
      <c r="CQ32" s="397" t="str">
        <f>IF('各会計、関係団体の財政状況及び健全化判断比率'!BS8="","",'各会計、関係団体の財政状況及び健全化判断比率'!BS8)</f>
        <v>公立大学法人　秋田県立大学</v>
      </c>
      <c r="CR32" s="397"/>
      <c r="CS32" s="397"/>
      <c r="CT32" s="397"/>
      <c r="CU32" s="397"/>
      <c r="CV32" s="397"/>
      <c r="CW32" s="397"/>
      <c r="CX32" s="397"/>
      <c r="CY32" s="397"/>
      <c r="CZ32" s="397"/>
      <c r="DA32" s="397"/>
      <c r="DB32" s="397"/>
      <c r="DC32" s="397"/>
      <c r="DD32" s="397"/>
      <c r="DE32" s="397"/>
      <c r="DF32" s="192"/>
      <c r="DG32" s="399" t="str">
        <f>IF('各会計、関係団体の財政状況及び健全化判断比率'!BR8="","",'各会計、関係団体の財政状況及び健全化判断比率'!BR8)</f>
        <v>○</v>
      </c>
      <c r="DH32" s="399"/>
      <c r="DI32" s="203"/>
      <c r="DJ32" s="158"/>
      <c r="DK32" s="158"/>
      <c r="DL32" s="158"/>
      <c r="DM32" s="158"/>
      <c r="DN32" s="158"/>
      <c r="DO32" s="158"/>
    </row>
    <row r="33" spans="1:119" ht="32.25" customHeight="1" x14ac:dyDescent="0.2">
      <c r="A33" s="159"/>
      <c r="B33" s="199"/>
      <c r="C33" s="398">
        <f>IF(E33="","",C32+1)</f>
        <v>3</v>
      </c>
      <c r="D33" s="398"/>
      <c r="E33" s="397" t="str">
        <f>IF('各会計、関係団体の財政状況及び健全化判断比率'!B9="","",'各会計、関係団体の財政状況及び健全化判断比率'!B9)</f>
        <v>就農支援資金貸付事業等特別会計</v>
      </c>
      <c r="F33" s="397"/>
      <c r="G33" s="397"/>
      <c r="H33" s="397"/>
      <c r="I33" s="397"/>
      <c r="J33" s="397"/>
      <c r="K33" s="397"/>
      <c r="L33" s="397"/>
      <c r="M33" s="397"/>
      <c r="N33" s="397"/>
      <c r="O33" s="397"/>
      <c r="P33" s="397"/>
      <c r="Q33" s="397"/>
      <c r="R33" s="397"/>
      <c r="S33" s="397"/>
      <c r="T33" s="200"/>
      <c r="U33" s="398" t="str">
        <f t="shared" si="0"/>
        <v/>
      </c>
      <c r="V33" s="398"/>
      <c r="W33" s="397"/>
      <c r="X33" s="397"/>
      <c r="Y33" s="397"/>
      <c r="Z33" s="397"/>
      <c r="AA33" s="397"/>
      <c r="AB33" s="397"/>
      <c r="AC33" s="397"/>
      <c r="AD33" s="397"/>
      <c r="AE33" s="397"/>
      <c r="AF33" s="397"/>
      <c r="AG33" s="397"/>
      <c r="AH33" s="397"/>
      <c r="AI33" s="397"/>
      <c r="AJ33" s="397"/>
      <c r="AK33" s="397"/>
      <c r="AL33" s="200"/>
      <c r="AM33" s="398" t="str">
        <f t="shared" si="1"/>
        <v/>
      </c>
      <c r="AN33" s="398"/>
      <c r="AO33" s="397"/>
      <c r="AP33" s="397"/>
      <c r="AQ33" s="397"/>
      <c r="AR33" s="397"/>
      <c r="AS33" s="397"/>
      <c r="AT33" s="397"/>
      <c r="AU33" s="397"/>
      <c r="AV33" s="397"/>
      <c r="AW33" s="397"/>
      <c r="AX33" s="397"/>
      <c r="AY33" s="397"/>
      <c r="AZ33" s="397"/>
      <c r="BA33" s="397"/>
      <c r="BB33" s="397"/>
      <c r="BC33" s="397"/>
      <c r="BD33" s="200"/>
      <c r="BE33" s="398">
        <f t="shared" si="2"/>
        <v>16</v>
      </c>
      <c r="BF33" s="398"/>
      <c r="BG33" s="397" t="str">
        <f>IF('各会計、関係団体の財政状況及び健全化判断比率'!B33="","",'各会計、関係団体の財政状況及び健全化判断比率'!B33)</f>
        <v>能代港エネルギー基地建設用地整備事業特別会計</v>
      </c>
      <c r="BH33" s="397"/>
      <c r="BI33" s="397"/>
      <c r="BJ33" s="397"/>
      <c r="BK33" s="397"/>
      <c r="BL33" s="397"/>
      <c r="BM33" s="397"/>
      <c r="BN33" s="397"/>
      <c r="BO33" s="397"/>
      <c r="BP33" s="397"/>
      <c r="BQ33" s="397"/>
      <c r="BR33" s="397"/>
      <c r="BS33" s="397"/>
      <c r="BT33" s="397"/>
      <c r="BU33" s="397"/>
      <c r="BV33" s="200"/>
      <c r="BW33" s="398" t="str">
        <f t="shared" si="3"/>
        <v/>
      </c>
      <c r="BX33" s="398"/>
      <c r="BY33" s="397" t="str">
        <f>IF('各会計、関係団体の財政状況及び健全化判断比率'!B70="","",'各会計、関係団体の財政状況及び健全化判断比率'!B70)</f>
        <v/>
      </c>
      <c r="BZ33" s="397"/>
      <c r="CA33" s="397"/>
      <c r="CB33" s="397"/>
      <c r="CC33" s="397"/>
      <c r="CD33" s="397"/>
      <c r="CE33" s="397"/>
      <c r="CF33" s="397"/>
      <c r="CG33" s="397"/>
      <c r="CH33" s="397"/>
      <c r="CI33" s="397"/>
      <c r="CJ33" s="397"/>
      <c r="CK33" s="397"/>
      <c r="CL33" s="397"/>
      <c r="CM33" s="397"/>
      <c r="CN33" s="200"/>
      <c r="CO33" s="398">
        <f t="shared" si="4"/>
        <v>21</v>
      </c>
      <c r="CP33" s="398"/>
      <c r="CQ33" s="397" t="str">
        <f>IF('各会計、関係団体の財政状況及び健全化判断比率'!BS9="","",'各会計、関係団体の財政状況及び健全化判断比率'!BS9)</f>
        <v>公立大学法人　国際教養大学</v>
      </c>
      <c r="CR33" s="397"/>
      <c r="CS33" s="397"/>
      <c r="CT33" s="397"/>
      <c r="CU33" s="397"/>
      <c r="CV33" s="397"/>
      <c r="CW33" s="397"/>
      <c r="CX33" s="397"/>
      <c r="CY33" s="397"/>
      <c r="CZ33" s="397"/>
      <c r="DA33" s="397"/>
      <c r="DB33" s="397"/>
      <c r="DC33" s="397"/>
      <c r="DD33" s="397"/>
      <c r="DE33" s="397"/>
      <c r="DF33" s="192"/>
      <c r="DG33" s="399" t="str">
        <f>IF('各会計、関係団体の財政状況及び健全化判断比率'!BR9="","",'各会計、関係団体の財政状況及び健全化判断比率'!BR9)</f>
        <v>○</v>
      </c>
      <c r="DH33" s="399"/>
      <c r="DI33" s="203"/>
      <c r="DJ33" s="158"/>
      <c r="DK33" s="158"/>
      <c r="DL33" s="158"/>
      <c r="DM33" s="158"/>
      <c r="DN33" s="158"/>
      <c r="DO33" s="158"/>
    </row>
    <row r="34" spans="1:119" ht="32.25" customHeight="1" x14ac:dyDescent="0.2">
      <c r="A34" s="159"/>
      <c r="B34" s="199"/>
      <c r="C34" s="398">
        <f>IF(E34="","",C33+1)</f>
        <v>4</v>
      </c>
      <c r="D34" s="398"/>
      <c r="E34" s="397" t="str">
        <f>IF('各会計、関係団体の財政状況及び健全化判断比率'!B10="","",'各会計、関係団体の財政状況及び健全化判断比率'!B10)</f>
        <v>中小企業設備導入助成資金特別会計</v>
      </c>
      <c r="F34" s="397"/>
      <c r="G34" s="397"/>
      <c r="H34" s="397"/>
      <c r="I34" s="397"/>
      <c r="J34" s="397"/>
      <c r="K34" s="397"/>
      <c r="L34" s="397"/>
      <c r="M34" s="397"/>
      <c r="N34" s="397"/>
      <c r="O34" s="397"/>
      <c r="P34" s="397"/>
      <c r="Q34" s="397"/>
      <c r="R34" s="397"/>
      <c r="S34" s="397"/>
      <c r="T34" s="200"/>
      <c r="U34" s="398" t="str">
        <f t="shared" si="0"/>
        <v/>
      </c>
      <c r="V34" s="398"/>
      <c r="W34" s="397"/>
      <c r="X34" s="397"/>
      <c r="Y34" s="397"/>
      <c r="Z34" s="397"/>
      <c r="AA34" s="397"/>
      <c r="AB34" s="397"/>
      <c r="AC34" s="397"/>
      <c r="AD34" s="397"/>
      <c r="AE34" s="397"/>
      <c r="AF34" s="397"/>
      <c r="AG34" s="397"/>
      <c r="AH34" s="397"/>
      <c r="AI34" s="397"/>
      <c r="AJ34" s="397"/>
      <c r="AK34" s="397"/>
      <c r="AL34" s="200"/>
      <c r="AM34" s="398" t="str">
        <f t="shared" si="1"/>
        <v/>
      </c>
      <c r="AN34" s="398"/>
      <c r="AO34" s="397"/>
      <c r="AP34" s="397"/>
      <c r="AQ34" s="397"/>
      <c r="AR34" s="397"/>
      <c r="AS34" s="397"/>
      <c r="AT34" s="397"/>
      <c r="AU34" s="397"/>
      <c r="AV34" s="397"/>
      <c r="AW34" s="397"/>
      <c r="AX34" s="397"/>
      <c r="AY34" s="397"/>
      <c r="AZ34" s="397"/>
      <c r="BA34" s="397"/>
      <c r="BB34" s="397"/>
      <c r="BC34" s="397"/>
      <c r="BD34" s="200"/>
      <c r="BE34" s="398">
        <f t="shared" si="2"/>
        <v>17</v>
      </c>
      <c r="BF34" s="398"/>
      <c r="BG34" s="397" t="str">
        <f>IF('各会計、関係団体の財政状況及び健全化判断比率'!B34="","",'各会計、関係団体の財政状況及び健全化判断比率'!B34)</f>
        <v>工業団地開発事業特別会計</v>
      </c>
      <c r="BH34" s="397"/>
      <c r="BI34" s="397"/>
      <c r="BJ34" s="397"/>
      <c r="BK34" s="397"/>
      <c r="BL34" s="397"/>
      <c r="BM34" s="397"/>
      <c r="BN34" s="397"/>
      <c r="BO34" s="397"/>
      <c r="BP34" s="397"/>
      <c r="BQ34" s="397"/>
      <c r="BR34" s="397"/>
      <c r="BS34" s="397"/>
      <c r="BT34" s="397"/>
      <c r="BU34" s="397"/>
      <c r="BV34" s="200"/>
      <c r="BW34" s="398" t="str">
        <f t="shared" si="3"/>
        <v/>
      </c>
      <c r="BX34" s="398"/>
      <c r="BY34" s="397" t="str">
        <f>IF('各会計、関係団体の財政状況及び健全化判断比率'!B71="","",'各会計、関係団体の財政状況及び健全化判断比率'!B71)</f>
        <v/>
      </c>
      <c r="BZ34" s="397"/>
      <c r="CA34" s="397"/>
      <c r="CB34" s="397"/>
      <c r="CC34" s="397"/>
      <c r="CD34" s="397"/>
      <c r="CE34" s="397"/>
      <c r="CF34" s="397"/>
      <c r="CG34" s="397"/>
      <c r="CH34" s="397"/>
      <c r="CI34" s="397"/>
      <c r="CJ34" s="397"/>
      <c r="CK34" s="397"/>
      <c r="CL34" s="397"/>
      <c r="CM34" s="397"/>
      <c r="CN34" s="200"/>
      <c r="CO34" s="398">
        <f t="shared" si="4"/>
        <v>22</v>
      </c>
      <c r="CP34" s="398"/>
      <c r="CQ34" s="397" t="str">
        <f>IF('各会計、関係団体の財政状況及び健全化判断比率'!BS10="","",'各会計、関係団体の財政状況及び健全化判断比率'!BS10)</f>
        <v>田沢湖高原リフト　株式会社</v>
      </c>
      <c r="CR34" s="397"/>
      <c r="CS34" s="397"/>
      <c r="CT34" s="397"/>
      <c r="CU34" s="397"/>
      <c r="CV34" s="397"/>
      <c r="CW34" s="397"/>
      <c r="CX34" s="397"/>
      <c r="CY34" s="397"/>
      <c r="CZ34" s="397"/>
      <c r="DA34" s="397"/>
      <c r="DB34" s="397"/>
      <c r="DC34" s="397"/>
      <c r="DD34" s="397"/>
      <c r="DE34" s="397"/>
      <c r="DF34" s="192"/>
      <c r="DG34" s="399" t="str">
        <f>IF('各会計、関係団体の財政状況及び健全化判断比率'!BR10="","",'各会計、関係団体の財政状況及び健全化判断比率'!BR10)</f>
        <v/>
      </c>
      <c r="DH34" s="399"/>
      <c r="DI34" s="203"/>
      <c r="DJ34" s="158"/>
      <c r="DK34" s="158"/>
      <c r="DL34" s="158"/>
      <c r="DM34" s="158"/>
      <c r="DN34" s="158"/>
      <c r="DO34" s="158"/>
    </row>
    <row r="35" spans="1:119" ht="32.25" customHeight="1" x14ac:dyDescent="0.2">
      <c r="A35" s="159"/>
      <c r="B35" s="199"/>
      <c r="C35" s="398">
        <f t="shared" ref="C35:C40" si="5">IF(E35="","",C34+1)</f>
        <v>5</v>
      </c>
      <c r="D35" s="398"/>
      <c r="E35" s="397" t="str">
        <f>IF('各会計、関係団体の財政状況及び健全化判断比率'!B11="","",'各会計、関係団体の財政状況及び健全化判断比率'!B11)</f>
        <v>土地取得事業特別会計</v>
      </c>
      <c r="F35" s="397"/>
      <c r="G35" s="397"/>
      <c r="H35" s="397"/>
      <c r="I35" s="397"/>
      <c r="J35" s="397"/>
      <c r="K35" s="397"/>
      <c r="L35" s="397"/>
      <c r="M35" s="397"/>
      <c r="N35" s="397"/>
      <c r="O35" s="397"/>
      <c r="P35" s="397"/>
      <c r="Q35" s="397"/>
      <c r="R35" s="397"/>
      <c r="S35" s="397"/>
      <c r="T35" s="200"/>
      <c r="U35" s="398" t="str">
        <f t="shared" si="0"/>
        <v/>
      </c>
      <c r="V35" s="398"/>
      <c r="W35" s="397"/>
      <c r="X35" s="397"/>
      <c r="Y35" s="397"/>
      <c r="Z35" s="397"/>
      <c r="AA35" s="397"/>
      <c r="AB35" s="397"/>
      <c r="AC35" s="397"/>
      <c r="AD35" s="397"/>
      <c r="AE35" s="397"/>
      <c r="AF35" s="397"/>
      <c r="AG35" s="397"/>
      <c r="AH35" s="397"/>
      <c r="AI35" s="397"/>
      <c r="AJ35" s="397"/>
      <c r="AK35" s="397"/>
      <c r="AL35" s="200"/>
      <c r="AM35" s="398" t="str">
        <f t="shared" si="1"/>
        <v/>
      </c>
      <c r="AN35" s="398"/>
      <c r="AO35" s="397"/>
      <c r="AP35" s="397"/>
      <c r="AQ35" s="397"/>
      <c r="AR35" s="397"/>
      <c r="AS35" s="397"/>
      <c r="AT35" s="397"/>
      <c r="AU35" s="397"/>
      <c r="AV35" s="397"/>
      <c r="AW35" s="397"/>
      <c r="AX35" s="397"/>
      <c r="AY35" s="397"/>
      <c r="AZ35" s="397"/>
      <c r="BA35" s="397"/>
      <c r="BB35" s="397"/>
      <c r="BC35" s="397"/>
      <c r="BD35" s="200"/>
      <c r="BE35" s="398">
        <f t="shared" si="2"/>
        <v>18</v>
      </c>
      <c r="BF35" s="398"/>
      <c r="BG35" s="397" t="str">
        <f>IF('各会計、関係団体の財政状況及び健全化判断比率'!B35="","",'各会計、関係団体の財政状況及び健全化判断比率'!B35)</f>
        <v>秋田港飯島地区工業用地整備事業特別会計</v>
      </c>
      <c r="BH35" s="397"/>
      <c r="BI35" s="397"/>
      <c r="BJ35" s="397"/>
      <c r="BK35" s="397"/>
      <c r="BL35" s="397"/>
      <c r="BM35" s="397"/>
      <c r="BN35" s="397"/>
      <c r="BO35" s="397"/>
      <c r="BP35" s="397"/>
      <c r="BQ35" s="397"/>
      <c r="BR35" s="397"/>
      <c r="BS35" s="397"/>
      <c r="BT35" s="397"/>
      <c r="BU35" s="397"/>
      <c r="BV35" s="200"/>
      <c r="BW35" s="398" t="str">
        <f t="shared" si="3"/>
        <v/>
      </c>
      <c r="BX35" s="398"/>
      <c r="BY35" s="397" t="str">
        <f>IF('各会計、関係団体の財政状況及び健全化判断比率'!B72="","",'各会計、関係団体の財政状況及び健全化判断比率'!B72)</f>
        <v/>
      </c>
      <c r="BZ35" s="397"/>
      <c r="CA35" s="397"/>
      <c r="CB35" s="397"/>
      <c r="CC35" s="397"/>
      <c r="CD35" s="397"/>
      <c r="CE35" s="397"/>
      <c r="CF35" s="397"/>
      <c r="CG35" s="397"/>
      <c r="CH35" s="397"/>
      <c r="CI35" s="397"/>
      <c r="CJ35" s="397"/>
      <c r="CK35" s="397"/>
      <c r="CL35" s="397"/>
      <c r="CM35" s="397"/>
      <c r="CN35" s="200"/>
      <c r="CO35" s="398">
        <f t="shared" si="4"/>
        <v>23</v>
      </c>
      <c r="CP35" s="398"/>
      <c r="CQ35" s="397" t="str">
        <f>IF('各会計、関係団体の財政状況及び健全化判断比率'!BS11="","",'各会計、関係団体の財政状況及び健全化判断比率'!BS11)</f>
        <v>株式会社　玉川サービス</v>
      </c>
      <c r="CR35" s="397"/>
      <c r="CS35" s="397"/>
      <c r="CT35" s="397"/>
      <c r="CU35" s="397"/>
      <c r="CV35" s="397"/>
      <c r="CW35" s="397"/>
      <c r="CX35" s="397"/>
      <c r="CY35" s="397"/>
      <c r="CZ35" s="397"/>
      <c r="DA35" s="397"/>
      <c r="DB35" s="397"/>
      <c r="DC35" s="397"/>
      <c r="DD35" s="397"/>
      <c r="DE35" s="397"/>
      <c r="DF35" s="192"/>
      <c r="DG35" s="399" t="str">
        <f>IF('各会計、関係団体の財政状況及び健全化判断比率'!BR11="","",'各会計、関係団体の財政状況及び健全化判断比率'!BR11)</f>
        <v/>
      </c>
      <c r="DH35" s="399"/>
      <c r="DI35" s="203"/>
      <c r="DJ35" s="158"/>
      <c r="DK35" s="158"/>
      <c r="DL35" s="158"/>
      <c r="DM35" s="158"/>
      <c r="DN35" s="158"/>
      <c r="DO35" s="158"/>
    </row>
    <row r="36" spans="1:119" ht="32.25" customHeight="1" x14ac:dyDescent="0.2">
      <c r="A36" s="159"/>
      <c r="B36" s="199"/>
      <c r="C36" s="398">
        <f t="shared" si="5"/>
        <v>6</v>
      </c>
      <c r="D36" s="398"/>
      <c r="E36" s="397" t="str">
        <f>IF('各会計、関係団体の財政状況及び健全化判断比率'!B12="","",'各会計、関係団体の財政状況及び健全化判断比率'!B12)</f>
        <v>林業・木材産業改善資金特別会計</v>
      </c>
      <c r="F36" s="397"/>
      <c r="G36" s="397"/>
      <c r="H36" s="397"/>
      <c r="I36" s="397"/>
      <c r="J36" s="397"/>
      <c r="K36" s="397"/>
      <c r="L36" s="397"/>
      <c r="M36" s="397"/>
      <c r="N36" s="397"/>
      <c r="O36" s="397"/>
      <c r="P36" s="397"/>
      <c r="Q36" s="397"/>
      <c r="R36" s="397"/>
      <c r="S36" s="397"/>
      <c r="T36" s="200"/>
      <c r="U36" s="398" t="str">
        <f t="shared" si="0"/>
        <v/>
      </c>
      <c r="V36" s="398"/>
      <c r="W36" s="397"/>
      <c r="X36" s="397"/>
      <c r="Y36" s="397"/>
      <c r="Z36" s="397"/>
      <c r="AA36" s="397"/>
      <c r="AB36" s="397"/>
      <c r="AC36" s="397"/>
      <c r="AD36" s="397"/>
      <c r="AE36" s="397"/>
      <c r="AF36" s="397"/>
      <c r="AG36" s="397"/>
      <c r="AH36" s="397"/>
      <c r="AI36" s="397"/>
      <c r="AJ36" s="397"/>
      <c r="AK36" s="397"/>
      <c r="AL36" s="200"/>
      <c r="AM36" s="398" t="str">
        <f t="shared" si="1"/>
        <v/>
      </c>
      <c r="AN36" s="398"/>
      <c r="AO36" s="397"/>
      <c r="AP36" s="397"/>
      <c r="AQ36" s="397"/>
      <c r="AR36" s="397"/>
      <c r="AS36" s="397"/>
      <c r="AT36" s="397"/>
      <c r="AU36" s="397"/>
      <c r="AV36" s="397"/>
      <c r="AW36" s="397"/>
      <c r="AX36" s="397"/>
      <c r="AY36" s="397"/>
      <c r="AZ36" s="397"/>
      <c r="BA36" s="397"/>
      <c r="BB36" s="397"/>
      <c r="BC36" s="397"/>
      <c r="BD36" s="200"/>
      <c r="BE36" s="398" t="str">
        <f t="shared" si="2"/>
        <v/>
      </c>
      <c r="BF36" s="398"/>
      <c r="BG36" s="397"/>
      <c r="BH36" s="397"/>
      <c r="BI36" s="397"/>
      <c r="BJ36" s="397"/>
      <c r="BK36" s="397"/>
      <c r="BL36" s="397"/>
      <c r="BM36" s="397"/>
      <c r="BN36" s="397"/>
      <c r="BO36" s="397"/>
      <c r="BP36" s="397"/>
      <c r="BQ36" s="397"/>
      <c r="BR36" s="397"/>
      <c r="BS36" s="397"/>
      <c r="BT36" s="397"/>
      <c r="BU36" s="397"/>
      <c r="BV36" s="200"/>
      <c r="BW36" s="398" t="str">
        <f t="shared" si="3"/>
        <v/>
      </c>
      <c r="BX36" s="398"/>
      <c r="BY36" s="397" t="str">
        <f>IF('各会計、関係団体の財政状況及び健全化判断比率'!B73="","",'各会計、関係団体の財政状況及び健全化判断比率'!B73)</f>
        <v/>
      </c>
      <c r="BZ36" s="397"/>
      <c r="CA36" s="397"/>
      <c r="CB36" s="397"/>
      <c r="CC36" s="397"/>
      <c r="CD36" s="397"/>
      <c r="CE36" s="397"/>
      <c r="CF36" s="397"/>
      <c r="CG36" s="397"/>
      <c r="CH36" s="397"/>
      <c r="CI36" s="397"/>
      <c r="CJ36" s="397"/>
      <c r="CK36" s="397"/>
      <c r="CL36" s="397"/>
      <c r="CM36" s="397"/>
      <c r="CN36" s="200"/>
      <c r="CO36" s="398">
        <f t="shared" si="4"/>
        <v>24</v>
      </c>
      <c r="CP36" s="398"/>
      <c r="CQ36" s="397" t="str">
        <f>IF('各会計、関係団体の財政状況及び健全化判断比率'!BS12="","",'各会計、関係団体の財政状況及び健全化判断比率'!BS12)</f>
        <v>株式会社　秋田ふるさと村</v>
      </c>
      <c r="CR36" s="397"/>
      <c r="CS36" s="397"/>
      <c r="CT36" s="397"/>
      <c r="CU36" s="397"/>
      <c r="CV36" s="397"/>
      <c r="CW36" s="397"/>
      <c r="CX36" s="397"/>
      <c r="CY36" s="397"/>
      <c r="CZ36" s="397"/>
      <c r="DA36" s="397"/>
      <c r="DB36" s="397"/>
      <c r="DC36" s="397"/>
      <c r="DD36" s="397"/>
      <c r="DE36" s="397"/>
      <c r="DF36" s="192"/>
      <c r="DG36" s="399" t="str">
        <f>IF('各会計、関係団体の財政状況及び健全化判断比率'!BR12="","",'各会計、関係団体の財政状況及び健全化判断比率'!BR12)</f>
        <v/>
      </c>
      <c r="DH36" s="399"/>
      <c r="DI36" s="203"/>
      <c r="DJ36" s="158"/>
      <c r="DK36" s="158"/>
      <c r="DL36" s="158"/>
      <c r="DM36" s="158"/>
      <c r="DN36" s="158"/>
      <c r="DO36" s="158"/>
    </row>
    <row r="37" spans="1:119" ht="32.25" customHeight="1" x14ac:dyDescent="0.2">
      <c r="A37" s="159"/>
      <c r="B37" s="199"/>
      <c r="C37" s="398">
        <f t="shared" si="5"/>
        <v>7</v>
      </c>
      <c r="D37" s="398"/>
      <c r="E37" s="397" t="str">
        <f>IF('各会計、関係団体の財政状況及び健全化判断比率'!B13="","",'各会計、関係団体の財政状況及び健全化判断比率'!B13)</f>
        <v>市町村振興資金特別会計</v>
      </c>
      <c r="F37" s="397"/>
      <c r="G37" s="397"/>
      <c r="H37" s="397"/>
      <c r="I37" s="397"/>
      <c r="J37" s="397"/>
      <c r="K37" s="397"/>
      <c r="L37" s="397"/>
      <c r="M37" s="397"/>
      <c r="N37" s="397"/>
      <c r="O37" s="397"/>
      <c r="P37" s="397"/>
      <c r="Q37" s="397"/>
      <c r="R37" s="397"/>
      <c r="S37" s="397"/>
      <c r="T37" s="200"/>
      <c r="U37" s="398" t="str">
        <f t="shared" si="0"/>
        <v/>
      </c>
      <c r="V37" s="398"/>
      <c r="W37" s="397"/>
      <c r="X37" s="397"/>
      <c r="Y37" s="397"/>
      <c r="Z37" s="397"/>
      <c r="AA37" s="397"/>
      <c r="AB37" s="397"/>
      <c r="AC37" s="397"/>
      <c r="AD37" s="397"/>
      <c r="AE37" s="397"/>
      <c r="AF37" s="397"/>
      <c r="AG37" s="397"/>
      <c r="AH37" s="397"/>
      <c r="AI37" s="397"/>
      <c r="AJ37" s="397"/>
      <c r="AK37" s="397"/>
      <c r="AL37" s="200"/>
      <c r="AM37" s="398" t="str">
        <f t="shared" si="1"/>
        <v/>
      </c>
      <c r="AN37" s="398"/>
      <c r="AO37" s="397"/>
      <c r="AP37" s="397"/>
      <c r="AQ37" s="397"/>
      <c r="AR37" s="397"/>
      <c r="AS37" s="397"/>
      <c r="AT37" s="397"/>
      <c r="AU37" s="397"/>
      <c r="AV37" s="397"/>
      <c r="AW37" s="397"/>
      <c r="AX37" s="397"/>
      <c r="AY37" s="397"/>
      <c r="AZ37" s="397"/>
      <c r="BA37" s="397"/>
      <c r="BB37" s="397"/>
      <c r="BC37" s="397"/>
      <c r="BD37" s="200"/>
      <c r="BE37" s="398" t="str">
        <f t="shared" si="2"/>
        <v/>
      </c>
      <c r="BF37" s="398"/>
      <c r="BG37" s="397"/>
      <c r="BH37" s="397"/>
      <c r="BI37" s="397"/>
      <c r="BJ37" s="397"/>
      <c r="BK37" s="397"/>
      <c r="BL37" s="397"/>
      <c r="BM37" s="397"/>
      <c r="BN37" s="397"/>
      <c r="BO37" s="397"/>
      <c r="BP37" s="397"/>
      <c r="BQ37" s="397"/>
      <c r="BR37" s="397"/>
      <c r="BS37" s="397"/>
      <c r="BT37" s="397"/>
      <c r="BU37" s="397"/>
      <c r="BV37" s="200"/>
      <c r="BW37" s="398" t="str">
        <f t="shared" si="3"/>
        <v/>
      </c>
      <c r="BX37" s="398"/>
      <c r="BY37" s="397" t="str">
        <f>IF('各会計、関係団体の財政状況及び健全化判断比率'!B74="","",'各会計、関係団体の財政状況及び健全化判断比率'!B74)</f>
        <v/>
      </c>
      <c r="BZ37" s="397"/>
      <c r="CA37" s="397"/>
      <c r="CB37" s="397"/>
      <c r="CC37" s="397"/>
      <c r="CD37" s="397"/>
      <c r="CE37" s="397"/>
      <c r="CF37" s="397"/>
      <c r="CG37" s="397"/>
      <c r="CH37" s="397"/>
      <c r="CI37" s="397"/>
      <c r="CJ37" s="397"/>
      <c r="CK37" s="397"/>
      <c r="CL37" s="397"/>
      <c r="CM37" s="397"/>
      <c r="CN37" s="200"/>
      <c r="CO37" s="398">
        <f t="shared" si="4"/>
        <v>25</v>
      </c>
      <c r="CP37" s="398"/>
      <c r="CQ37" s="397" t="str">
        <f>IF('各会計、関係団体の財政状況及び健全化判断比率'!BS13="","",'各会計、関係団体の財政状況及び健全化判断比率'!BS13)</f>
        <v>十和田ホテル　株式会社</v>
      </c>
      <c r="CR37" s="397"/>
      <c r="CS37" s="397"/>
      <c r="CT37" s="397"/>
      <c r="CU37" s="397"/>
      <c r="CV37" s="397"/>
      <c r="CW37" s="397"/>
      <c r="CX37" s="397"/>
      <c r="CY37" s="397"/>
      <c r="CZ37" s="397"/>
      <c r="DA37" s="397"/>
      <c r="DB37" s="397"/>
      <c r="DC37" s="397"/>
      <c r="DD37" s="397"/>
      <c r="DE37" s="397"/>
      <c r="DF37" s="192"/>
      <c r="DG37" s="399" t="str">
        <f>IF('各会計、関係団体の財政状況及び健全化判断比率'!BR13="","",'各会計、関係団体の財政状況及び健全化判断比率'!BR13)</f>
        <v/>
      </c>
      <c r="DH37" s="399"/>
      <c r="DI37" s="203"/>
      <c r="DJ37" s="158"/>
      <c r="DK37" s="158"/>
      <c r="DL37" s="158"/>
      <c r="DM37" s="158"/>
      <c r="DN37" s="158"/>
      <c r="DO37" s="158"/>
    </row>
    <row r="38" spans="1:119" ht="32.25" customHeight="1" x14ac:dyDescent="0.2">
      <c r="A38" s="159"/>
      <c r="B38" s="199"/>
      <c r="C38" s="398">
        <f t="shared" si="5"/>
        <v>8</v>
      </c>
      <c r="D38" s="398"/>
      <c r="E38" s="397" t="str">
        <f>IF('各会計、関係団体の財政状況及び健全化判断比率'!B14="","",'各会計、関係団体の財政状況及び健全化判断比率'!B14)</f>
        <v>沿岸漁業改善資金特別会計</v>
      </c>
      <c r="F38" s="397"/>
      <c r="G38" s="397"/>
      <c r="H38" s="397"/>
      <c r="I38" s="397"/>
      <c r="J38" s="397"/>
      <c r="K38" s="397"/>
      <c r="L38" s="397"/>
      <c r="M38" s="397"/>
      <c r="N38" s="397"/>
      <c r="O38" s="397"/>
      <c r="P38" s="397"/>
      <c r="Q38" s="397"/>
      <c r="R38" s="397"/>
      <c r="S38" s="397"/>
      <c r="T38" s="200"/>
      <c r="U38" s="398" t="str">
        <f t="shared" si="0"/>
        <v/>
      </c>
      <c r="V38" s="398"/>
      <c r="W38" s="397"/>
      <c r="X38" s="397"/>
      <c r="Y38" s="397"/>
      <c r="Z38" s="397"/>
      <c r="AA38" s="397"/>
      <c r="AB38" s="397"/>
      <c r="AC38" s="397"/>
      <c r="AD38" s="397"/>
      <c r="AE38" s="397"/>
      <c r="AF38" s="397"/>
      <c r="AG38" s="397"/>
      <c r="AH38" s="397"/>
      <c r="AI38" s="397"/>
      <c r="AJ38" s="397"/>
      <c r="AK38" s="397"/>
      <c r="AL38" s="200"/>
      <c r="AM38" s="398" t="str">
        <f t="shared" si="1"/>
        <v/>
      </c>
      <c r="AN38" s="398"/>
      <c r="AO38" s="397"/>
      <c r="AP38" s="397"/>
      <c r="AQ38" s="397"/>
      <c r="AR38" s="397"/>
      <c r="AS38" s="397"/>
      <c r="AT38" s="397"/>
      <c r="AU38" s="397"/>
      <c r="AV38" s="397"/>
      <c r="AW38" s="397"/>
      <c r="AX38" s="397"/>
      <c r="AY38" s="397"/>
      <c r="AZ38" s="397"/>
      <c r="BA38" s="397"/>
      <c r="BB38" s="397"/>
      <c r="BC38" s="397"/>
      <c r="BD38" s="200"/>
      <c r="BE38" s="398" t="str">
        <f t="shared" si="2"/>
        <v/>
      </c>
      <c r="BF38" s="398"/>
      <c r="BG38" s="397"/>
      <c r="BH38" s="397"/>
      <c r="BI38" s="397"/>
      <c r="BJ38" s="397"/>
      <c r="BK38" s="397"/>
      <c r="BL38" s="397"/>
      <c r="BM38" s="397"/>
      <c r="BN38" s="397"/>
      <c r="BO38" s="397"/>
      <c r="BP38" s="397"/>
      <c r="BQ38" s="397"/>
      <c r="BR38" s="397"/>
      <c r="BS38" s="397"/>
      <c r="BT38" s="397"/>
      <c r="BU38" s="397"/>
      <c r="BV38" s="200"/>
      <c r="BW38" s="398" t="str">
        <f t="shared" si="3"/>
        <v/>
      </c>
      <c r="BX38" s="398"/>
      <c r="BY38" s="397" t="str">
        <f>IF('各会計、関係団体の財政状況及び健全化判断比率'!B75="","",'各会計、関係団体の財政状況及び健全化判断比率'!B75)</f>
        <v/>
      </c>
      <c r="BZ38" s="397"/>
      <c r="CA38" s="397"/>
      <c r="CB38" s="397"/>
      <c r="CC38" s="397"/>
      <c r="CD38" s="397"/>
      <c r="CE38" s="397"/>
      <c r="CF38" s="397"/>
      <c r="CG38" s="397"/>
      <c r="CH38" s="397"/>
      <c r="CI38" s="397"/>
      <c r="CJ38" s="397"/>
      <c r="CK38" s="397"/>
      <c r="CL38" s="397"/>
      <c r="CM38" s="397"/>
      <c r="CN38" s="200"/>
      <c r="CO38" s="398">
        <f t="shared" si="4"/>
        <v>26</v>
      </c>
      <c r="CP38" s="398"/>
      <c r="CQ38" s="397" t="str">
        <f>IF('各会計、関係団体の財政状況及び健全化判断比率'!BS14="","",'各会計、関係団体の財政状況及び健全化判断比率'!BS14)</f>
        <v>株式会社　男鹿水族館</v>
      </c>
      <c r="CR38" s="397"/>
      <c r="CS38" s="397"/>
      <c r="CT38" s="397"/>
      <c r="CU38" s="397"/>
      <c r="CV38" s="397"/>
      <c r="CW38" s="397"/>
      <c r="CX38" s="397"/>
      <c r="CY38" s="397"/>
      <c r="CZ38" s="397"/>
      <c r="DA38" s="397"/>
      <c r="DB38" s="397"/>
      <c r="DC38" s="397"/>
      <c r="DD38" s="397"/>
      <c r="DE38" s="397"/>
      <c r="DF38" s="192"/>
      <c r="DG38" s="399" t="str">
        <f>IF('各会計、関係団体の財政状況及び健全化判断比率'!BR14="","",'各会計、関係団体の財政状況及び健全化判断比率'!BR14)</f>
        <v/>
      </c>
      <c r="DH38" s="399"/>
      <c r="DI38" s="203"/>
      <c r="DJ38" s="158"/>
      <c r="DK38" s="158"/>
      <c r="DL38" s="158"/>
      <c r="DM38" s="158"/>
      <c r="DN38" s="158"/>
      <c r="DO38" s="158"/>
    </row>
    <row r="39" spans="1:119" ht="32.25" customHeight="1" x14ac:dyDescent="0.2">
      <c r="A39" s="159"/>
      <c r="B39" s="199"/>
      <c r="C39" s="398">
        <f t="shared" si="5"/>
        <v>9</v>
      </c>
      <c r="D39" s="398"/>
      <c r="E39" s="397" t="str">
        <f>IF('各会計、関係団体の財政状況及び健全化判断比率'!B15="","",'各会計、関係団体の財政状況及び健全化判断比率'!B15)</f>
        <v>地域総合整備資金特別会計</v>
      </c>
      <c r="F39" s="397"/>
      <c r="G39" s="397"/>
      <c r="H39" s="397"/>
      <c r="I39" s="397"/>
      <c r="J39" s="397"/>
      <c r="K39" s="397"/>
      <c r="L39" s="397"/>
      <c r="M39" s="397"/>
      <c r="N39" s="397"/>
      <c r="O39" s="397"/>
      <c r="P39" s="397"/>
      <c r="Q39" s="397"/>
      <c r="R39" s="397"/>
      <c r="S39" s="397"/>
      <c r="T39" s="200"/>
      <c r="U39" s="398" t="str">
        <f t="shared" si="0"/>
        <v/>
      </c>
      <c r="V39" s="398"/>
      <c r="W39" s="397"/>
      <c r="X39" s="397"/>
      <c r="Y39" s="397"/>
      <c r="Z39" s="397"/>
      <c r="AA39" s="397"/>
      <c r="AB39" s="397"/>
      <c r="AC39" s="397"/>
      <c r="AD39" s="397"/>
      <c r="AE39" s="397"/>
      <c r="AF39" s="397"/>
      <c r="AG39" s="397"/>
      <c r="AH39" s="397"/>
      <c r="AI39" s="397"/>
      <c r="AJ39" s="397"/>
      <c r="AK39" s="397"/>
      <c r="AL39" s="200"/>
      <c r="AM39" s="398" t="str">
        <f t="shared" si="1"/>
        <v/>
      </c>
      <c r="AN39" s="398"/>
      <c r="AO39" s="397"/>
      <c r="AP39" s="397"/>
      <c r="AQ39" s="397"/>
      <c r="AR39" s="397"/>
      <c r="AS39" s="397"/>
      <c r="AT39" s="397"/>
      <c r="AU39" s="397"/>
      <c r="AV39" s="397"/>
      <c r="AW39" s="397"/>
      <c r="AX39" s="397"/>
      <c r="AY39" s="397"/>
      <c r="AZ39" s="397"/>
      <c r="BA39" s="397"/>
      <c r="BB39" s="397"/>
      <c r="BC39" s="397"/>
      <c r="BD39" s="200"/>
      <c r="BE39" s="398" t="str">
        <f t="shared" si="2"/>
        <v/>
      </c>
      <c r="BF39" s="398"/>
      <c r="BG39" s="397"/>
      <c r="BH39" s="397"/>
      <c r="BI39" s="397"/>
      <c r="BJ39" s="397"/>
      <c r="BK39" s="397"/>
      <c r="BL39" s="397"/>
      <c r="BM39" s="397"/>
      <c r="BN39" s="397"/>
      <c r="BO39" s="397"/>
      <c r="BP39" s="397"/>
      <c r="BQ39" s="397"/>
      <c r="BR39" s="397"/>
      <c r="BS39" s="397"/>
      <c r="BT39" s="397"/>
      <c r="BU39" s="397"/>
      <c r="BV39" s="200"/>
      <c r="BW39" s="398" t="str">
        <f t="shared" si="3"/>
        <v/>
      </c>
      <c r="BX39" s="398"/>
      <c r="BY39" s="397" t="str">
        <f>IF('各会計、関係団体の財政状況及び健全化判断比率'!B76="","",'各会計、関係団体の財政状況及び健全化判断比率'!B76)</f>
        <v/>
      </c>
      <c r="BZ39" s="397"/>
      <c r="CA39" s="397"/>
      <c r="CB39" s="397"/>
      <c r="CC39" s="397"/>
      <c r="CD39" s="397"/>
      <c r="CE39" s="397"/>
      <c r="CF39" s="397"/>
      <c r="CG39" s="397"/>
      <c r="CH39" s="397"/>
      <c r="CI39" s="397"/>
      <c r="CJ39" s="397"/>
      <c r="CK39" s="397"/>
      <c r="CL39" s="397"/>
      <c r="CM39" s="397"/>
      <c r="CN39" s="200"/>
      <c r="CO39" s="398">
        <f t="shared" si="4"/>
        <v>27</v>
      </c>
      <c r="CP39" s="398"/>
      <c r="CQ39" s="397" t="str">
        <f>IF('各会計、関係団体の財政状況及び健全化判断比率'!BS15="","",'各会計、関係団体の財政状況及び健全化判断比率'!BS15)</f>
        <v>秋田臨海鉄道　株式会社</v>
      </c>
      <c r="CR39" s="397"/>
      <c r="CS39" s="397"/>
      <c r="CT39" s="397"/>
      <c r="CU39" s="397"/>
      <c r="CV39" s="397"/>
      <c r="CW39" s="397"/>
      <c r="CX39" s="397"/>
      <c r="CY39" s="397"/>
      <c r="CZ39" s="397"/>
      <c r="DA39" s="397"/>
      <c r="DB39" s="397"/>
      <c r="DC39" s="397"/>
      <c r="DD39" s="397"/>
      <c r="DE39" s="397"/>
      <c r="DF39" s="192"/>
      <c r="DG39" s="399" t="str">
        <f>IF('各会計、関係団体の財政状況及び健全化判断比率'!BR15="","",'各会計、関係団体の財政状況及び健全化判断比率'!BR15)</f>
        <v/>
      </c>
      <c r="DH39" s="399"/>
      <c r="DI39" s="203"/>
      <c r="DJ39" s="158"/>
      <c r="DK39" s="158"/>
      <c r="DL39" s="158"/>
      <c r="DM39" s="158"/>
      <c r="DN39" s="158"/>
      <c r="DO39" s="158"/>
    </row>
    <row r="40" spans="1:119" ht="32.25" customHeight="1" x14ac:dyDescent="0.2">
      <c r="A40" s="159"/>
      <c r="B40" s="199"/>
      <c r="C40" s="398">
        <f t="shared" si="5"/>
        <v>10</v>
      </c>
      <c r="D40" s="398"/>
      <c r="E40" s="397" t="str">
        <f>IF('各会計、関係団体の財政状況及び健全化判断比率'!B16="","",'各会計、関係団体の財政状況及び健全化判断比率'!B16)</f>
        <v>環境保全センター事業特別会計</v>
      </c>
      <c r="F40" s="397"/>
      <c r="G40" s="397"/>
      <c r="H40" s="397"/>
      <c r="I40" s="397"/>
      <c r="J40" s="397"/>
      <c r="K40" s="397"/>
      <c r="L40" s="397"/>
      <c r="M40" s="397"/>
      <c r="N40" s="397"/>
      <c r="O40" s="397"/>
      <c r="P40" s="397"/>
      <c r="Q40" s="397"/>
      <c r="R40" s="397"/>
      <c r="S40" s="397"/>
      <c r="T40" s="200"/>
      <c r="U40" s="398" t="str">
        <f t="shared" si="0"/>
        <v/>
      </c>
      <c r="V40" s="398"/>
      <c r="W40" s="397"/>
      <c r="X40" s="397"/>
      <c r="Y40" s="397"/>
      <c r="Z40" s="397"/>
      <c r="AA40" s="397"/>
      <c r="AB40" s="397"/>
      <c r="AC40" s="397"/>
      <c r="AD40" s="397"/>
      <c r="AE40" s="397"/>
      <c r="AF40" s="397"/>
      <c r="AG40" s="397"/>
      <c r="AH40" s="397"/>
      <c r="AI40" s="397"/>
      <c r="AJ40" s="397"/>
      <c r="AK40" s="397"/>
      <c r="AL40" s="200"/>
      <c r="AM40" s="398" t="str">
        <f t="shared" si="1"/>
        <v/>
      </c>
      <c r="AN40" s="398"/>
      <c r="AO40" s="397"/>
      <c r="AP40" s="397"/>
      <c r="AQ40" s="397"/>
      <c r="AR40" s="397"/>
      <c r="AS40" s="397"/>
      <c r="AT40" s="397"/>
      <c r="AU40" s="397"/>
      <c r="AV40" s="397"/>
      <c r="AW40" s="397"/>
      <c r="AX40" s="397"/>
      <c r="AY40" s="397"/>
      <c r="AZ40" s="397"/>
      <c r="BA40" s="397"/>
      <c r="BB40" s="397"/>
      <c r="BC40" s="397"/>
      <c r="BD40" s="200"/>
      <c r="BE40" s="398" t="str">
        <f t="shared" si="2"/>
        <v/>
      </c>
      <c r="BF40" s="398"/>
      <c r="BG40" s="397"/>
      <c r="BH40" s="397"/>
      <c r="BI40" s="397"/>
      <c r="BJ40" s="397"/>
      <c r="BK40" s="397"/>
      <c r="BL40" s="397"/>
      <c r="BM40" s="397"/>
      <c r="BN40" s="397"/>
      <c r="BO40" s="397"/>
      <c r="BP40" s="397"/>
      <c r="BQ40" s="397"/>
      <c r="BR40" s="397"/>
      <c r="BS40" s="397"/>
      <c r="BT40" s="397"/>
      <c r="BU40" s="397"/>
      <c r="BV40" s="200"/>
      <c r="BW40" s="398" t="str">
        <f t="shared" si="3"/>
        <v/>
      </c>
      <c r="BX40" s="398"/>
      <c r="BY40" s="397" t="str">
        <f>IF('各会計、関係団体の財政状況及び健全化判断比率'!B77="","",'各会計、関係団体の財政状況及び健全化判断比率'!B77)</f>
        <v/>
      </c>
      <c r="BZ40" s="397"/>
      <c r="CA40" s="397"/>
      <c r="CB40" s="397"/>
      <c r="CC40" s="397"/>
      <c r="CD40" s="397"/>
      <c r="CE40" s="397"/>
      <c r="CF40" s="397"/>
      <c r="CG40" s="397"/>
      <c r="CH40" s="397"/>
      <c r="CI40" s="397"/>
      <c r="CJ40" s="397"/>
      <c r="CK40" s="397"/>
      <c r="CL40" s="397"/>
      <c r="CM40" s="397"/>
      <c r="CN40" s="200"/>
      <c r="CO40" s="398">
        <f t="shared" si="4"/>
        <v>28</v>
      </c>
      <c r="CP40" s="398"/>
      <c r="CQ40" s="397" t="str">
        <f>IF('各会計、関係団体の財政状況及び健全化判断比率'!BS16="","",'各会計、関係団体の財政状況及び健全化判断比率'!BS16)</f>
        <v>秋田空港ターミナルビル　株式会社</v>
      </c>
      <c r="CR40" s="397"/>
      <c r="CS40" s="397"/>
      <c r="CT40" s="397"/>
      <c r="CU40" s="397"/>
      <c r="CV40" s="397"/>
      <c r="CW40" s="397"/>
      <c r="CX40" s="397"/>
      <c r="CY40" s="397"/>
      <c r="CZ40" s="397"/>
      <c r="DA40" s="397"/>
      <c r="DB40" s="397"/>
      <c r="DC40" s="397"/>
      <c r="DD40" s="397"/>
      <c r="DE40" s="397"/>
      <c r="DF40" s="192"/>
      <c r="DG40" s="399" t="str">
        <f>IF('各会計、関係団体の財政状況及び健全化判断比率'!BR16="","",'各会計、関係団体の財政状況及び健全化判断比率'!BR16)</f>
        <v/>
      </c>
      <c r="DH40" s="399"/>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176</v>
      </c>
      <c r="C43" s="158"/>
      <c r="D43" s="158"/>
      <c r="E43" s="158" t="s">
        <v>177</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178</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179</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180</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181</v>
      </c>
    </row>
    <row r="48" spans="1:119" x14ac:dyDescent="0.2">
      <c r="E48" s="160" t="s">
        <v>182</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j3W4W91i0yGCQ9PQB7ANMgt9vTsULfJjxApTjNptFtwYulyO1btxWwg2N8oCCIQ8oNfT/J64ancJniUNZ+PUnw==" saltValue="soHUfv5BFw+R5/qiZii1z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election activeCell="Y97" sqref="Y97"/>
    </sheetView>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01" t="s">
        <v>183</v>
      </c>
      <c r="DD1" s="702"/>
      <c r="DE1" s="702"/>
      <c r="DF1" s="702"/>
      <c r="DG1" s="702"/>
      <c r="DH1" s="702"/>
      <c r="DI1" s="703"/>
      <c r="DK1" s="701" t="s">
        <v>184</v>
      </c>
      <c r="DL1" s="702"/>
      <c r="DM1" s="702"/>
      <c r="DN1" s="702"/>
      <c r="DO1" s="702"/>
      <c r="DP1" s="702"/>
      <c r="DQ1" s="702"/>
      <c r="DR1" s="702"/>
      <c r="DS1" s="702"/>
      <c r="DT1" s="702"/>
      <c r="DU1" s="702"/>
      <c r="DV1" s="702"/>
      <c r="DW1" s="702"/>
      <c r="DX1" s="703"/>
      <c r="DY1" s="208"/>
      <c r="DZ1" s="208"/>
      <c r="EA1" s="208"/>
      <c r="EB1" s="208"/>
      <c r="EC1" s="208"/>
      <c r="ED1" s="208"/>
      <c r="EE1" s="208"/>
      <c r="EF1" s="208"/>
      <c r="EG1" s="208"/>
      <c r="EH1" s="208"/>
    </row>
    <row r="2" spans="2:138" ht="22.5" customHeight="1" x14ac:dyDescent="0.2">
      <c r="B2" s="210" t="s">
        <v>185</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74" t="s">
        <v>186</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187</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6"/>
      <c r="BY3" s="674" t="s">
        <v>188</v>
      </c>
      <c r="BZ3" s="675"/>
      <c r="CA3" s="675"/>
      <c r="CB3" s="675"/>
      <c r="CC3" s="675"/>
      <c r="CD3" s="675"/>
      <c r="CE3" s="675"/>
      <c r="CF3" s="675"/>
      <c r="CG3" s="675"/>
      <c r="CH3" s="675"/>
      <c r="CI3" s="675"/>
      <c r="CJ3" s="675"/>
      <c r="CK3" s="675"/>
      <c r="CL3" s="675"/>
      <c r="CM3" s="675"/>
      <c r="CN3" s="675"/>
      <c r="CO3" s="675"/>
      <c r="CP3" s="675"/>
      <c r="CQ3" s="675"/>
      <c r="CR3" s="675"/>
      <c r="CS3" s="675"/>
      <c r="CT3" s="675"/>
      <c r="CU3" s="675"/>
      <c r="CV3" s="675"/>
      <c r="CW3" s="675"/>
      <c r="CX3" s="675"/>
      <c r="CY3" s="675"/>
      <c r="CZ3" s="675"/>
      <c r="DA3" s="675"/>
      <c r="DB3" s="675"/>
      <c r="DC3" s="675"/>
      <c r="DD3" s="675"/>
      <c r="DE3" s="675"/>
      <c r="DF3" s="675"/>
      <c r="DG3" s="675"/>
      <c r="DH3" s="675"/>
      <c r="DI3" s="675"/>
      <c r="DJ3" s="675"/>
      <c r="DK3" s="675"/>
      <c r="DL3" s="675"/>
      <c r="DM3" s="675"/>
      <c r="DN3" s="675"/>
      <c r="DO3" s="675"/>
      <c r="DP3" s="675"/>
      <c r="DQ3" s="675"/>
      <c r="DR3" s="675"/>
      <c r="DS3" s="675"/>
      <c r="DT3" s="675"/>
      <c r="DU3" s="675"/>
      <c r="DV3" s="675"/>
      <c r="DW3" s="675"/>
      <c r="DX3" s="676"/>
    </row>
    <row r="4" spans="2:138" ht="11.25" customHeight="1" x14ac:dyDescent="0.2">
      <c r="B4" s="674" t="s">
        <v>1</v>
      </c>
      <c r="C4" s="675"/>
      <c r="D4" s="675"/>
      <c r="E4" s="675"/>
      <c r="F4" s="675"/>
      <c r="G4" s="675"/>
      <c r="H4" s="675"/>
      <c r="I4" s="675"/>
      <c r="J4" s="675"/>
      <c r="K4" s="675"/>
      <c r="L4" s="675"/>
      <c r="M4" s="675"/>
      <c r="N4" s="675"/>
      <c r="O4" s="675"/>
      <c r="P4" s="675"/>
      <c r="Q4" s="676"/>
      <c r="R4" s="674" t="s">
        <v>189</v>
      </c>
      <c r="S4" s="675"/>
      <c r="T4" s="675"/>
      <c r="U4" s="675"/>
      <c r="V4" s="675"/>
      <c r="W4" s="675"/>
      <c r="X4" s="675"/>
      <c r="Y4" s="676"/>
      <c r="Z4" s="674" t="s">
        <v>190</v>
      </c>
      <c r="AA4" s="675"/>
      <c r="AB4" s="675"/>
      <c r="AC4" s="676"/>
      <c r="AD4" s="674" t="s">
        <v>191</v>
      </c>
      <c r="AE4" s="675"/>
      <c r="AF4" s="675"/>
      <c r="AG4" s="675"/>
      <c r="AH4" s="675"/>
      <c r="AI4" s="675"/>
      <c r="AJ4" s="675"/>
      <c r="AK4" s="676"/>
      <c r="AL4" s="674" t="s">
        <v>190</v>
      </c>
      <c r="AM4" s="675"/>
      <c r="AN4" s="675"/>
      <c r="AO4" s="676"/>
      <c r="AP4" s="704" t="s">
        <v>192</v>
      </c>
      <c r="AQ4" s="704"/>
      <c r="AR4" s="704"/>
      <c r="AS4" s="704"/>
      <c r="AT4" s="704"/>
      <c r="AU4" s="704"/>
      <c r="AV4" s="704"/>
      <c r="AW4" s="704"/>
      <c r="AX4" s="704"/>
      <c r="AY4" s="704"/>
      <c r="AZ4" s="704"/>
      <c r="BA4" s="704"/>
      <c r="BB4" s="704"/>
      <c r="BC4" s="704"/>
      <c r="BD4" s="704" t="s">
        <v>193</v>
      </c>
      <c r="BE4" s="704"/>
      <c r="BF4" s="704"/>
      <c r="BG4" s="704"/>
      <c r="BH4" s="704"/>
      <c r="BI4" s="704"/>
      <c r="BJ4" s="704"/>
      <c r="BK4" s="704"/>
      <c r="BL4" s="704" t="s">
        <v>190</v>
      </c>
      <c r="BM4" s="704"/>
      <c r="BN4" s="704"/>
      <c r="BO4" s="704"/>
      <c r="BP4" s="704" t="s">
        <v>194</v>
      </c>
      <c r="BQ4" s="704"/>
      <c r="BR4" s="704"/>
      <c r="BS4" s="704"/>
      <c r="BT4" s="704"/>
      <c r="BU4" s="704"/>
      <c r="BV4" s="704"/>
      <c r="BW4" s="704"/>
      <c r="BY4" s="674" t="s">
        <v>195</v>
      </c>
      <c r="BZ4" s="675"/>
      <c r="CA4" s="675"/>
      <c r="CB4" s="675"/>
      <c r="CC4" s="675"/>
      <c r="CD4" s="675"/>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6"/>
    </row>
    <row r="5" spans="2:138" s="213" customFormat="1" ht="11.25" customHeight="1" x14ac:dyDescent="0.2">
      <c r="B5" s="666" t="s">
        <v>196</v>
      </c>
      <c r="C5" s="667"/>
      <c r="D5" s="667"/>
      <c r="E5" s="667"/>
      <c r="F5" s="667"/>
      <c r="G5" s="667"/>
      <c r="H5" s="667"/>
      <c r="I5" s="667"/>
      <c r="J5" s="667"/>
      <c r="K5" s="667"/>
      <c r="L5" s="667"/>
      <c r="M5" s="667"/>
      <c r="N5" s="667"/>
      <c r="O5" s="667"/>
      <c r="P5" s="667"/>
      <c r="Q5" s="668"/>
      <c r="R5" s="687">
        <v>113491140</v>
      </c>
      <c r="S5" s="688"/>
      <c r="T5" s="688"/>
      <c r="U5" s="688"/>
      <c r="V5" s="688"/>
      <c r="W5" s="688"/>
      <c r="X5" s="688"/>
      <c r="Y5" s="689"/>
      <c r="Z5" s="699">
        <v>19.2</v>
      </c>
      <c r="AA5" s="699"/>
      <c r="AB5" s="699"/>
      <c r="AC5" s="699"/>
      <c r="AD5" s="700">
        <v>92392447</v>
      </c>
      <c r="AE5" s="700"/>
      <c r="AF5" s="700"/>
      <c r="AG5" s="700"/>
      <c r="AH5" s="700"/>
      <c r="AI5" s="700"/>
      <c r="AJ5" s="700"/>
      <c r="AK5" s="700"/>
      <c r="AL5" s="684">
        <v>30.7</v>
      </c>
      <c r="AM5" s="685"/>
      <c r="AN5" s="685"/>
      <c r="AO5" s="686"/>
      <c r="AP5" s="666" t="s">
        <v>197</v>
      </c>
      <c r="AQ5" s="667"/>
      <c r="AR5" s="667"/>
      <c r="AS5" s="667"/>
      <c r="AT5" s="667"/>
      <c r="AU5" s="667"/>
      <c r="AV5" s="667"/>
      <c r="AW5" s="667"/>
      <c r="AX5" s="667"/>
      <c r="AY5" s="667"/>
      <c r="AZ5" s="667"/>
      <c r="BA5" s="667"/>
      <c r="BB5" s="667"/>
      <c r="BC5" s="668"/>
      <c r="BD5" s="613">
        <v>113255932</v>
      </c>
      <c r="BE5" s="614"/>
      <c r="BF5" s="614"/>
      <c r="BG5" s="614"/>
      <c r="BH5" s="614"/>
      <c r="BI5" s="614"/>
      <c r="BJ5" s="614"/>
      <c r="BK5" s="615"/>
      <c r="BL5" s="677">
        <v>99.8</v>
      </c>
      <c r="BM5" s="677"/>
      <c r="BN5" s="677"/>
      <c r="BO5" s="677"/>
      <c r="BP5" s="672">
        <v>828255</v>
      </c>
      <c r="BQ5" s="672"/>
      <c r="BR5" s="672"/>
      <c r="BS5" s="672"/>
      <c r="BT5" s="672"/>
      <c r="BU5" s="672"/>
      <c r="BV5" s="672"/>
      <c r="BW5" s="673"/>
      <c r="BY5" s="674" t="s">
        <v>192</v>
      </c>
      <c r="BZ5" s="675"/>
      <c r="CA5" s="675"/>
      <c r="CB5" s="675"/>
      <c r="CC5" s="675"/>
      <c r="CD5" s="675"/>
      <c r="CE5" s="675"/>
      <c r="CF5" s="675"/>
      <c r="CG5" s="675"/>
      <c r="CH5" s="675"/>
      <c r="CI5" s="675"/>
      <c r="CJ5" s="675"/>
      <c r="CK5" s="675"/>
      <c r="CL5" s="676"/>
      <c r="CM5" s="674" t="s">
        <v>198</v>
      </c>
      <c r="CN5" s="675"/>
      <c r="CO5" s="675"/>
      <c r="CP5" s="675"/>
      <c r="CQ5" s="675"/>
      <c r="CR5" s="675"/>
      <c r="CS5" s="675"/>
      <c r="CT5" s="676"/>
      <c r="CU5" s="674" t="s">
        <v>190</v>
      </c>
      <c r="CV5" s="675"/>
      <c r="CW5" s="675"/>
      <c r="CX5" s="676"/>
      <c r="CY5" s="674" t="s">
        <v>199</v>
      </c>
      <c r="CZ5" s="675"/>
      <c r="DA5" s="675"/>
      <c r="DB5" s="675"/>
      <c r="DC5" s="675"/>
      <c r="DD5" s="675"/>
      <c r="DE5" s="675"/>
      <c r="DF5" s="675"/>
      <c r="DG5" s="675"/>
      <c r="DH5" s="675"/>
      <c r="DI5" s="675"/>
      <c r="DJ5" s="675"/>
      <c r="DK5" s="676"/>
      <c r="DL5" s="674" t="s">
        <v>200</v>
      </c>
      <c r="DM5" s="675"/>
      <c r="DN5" s="675"/>
      <c r="DO5" s="675"/>
      <c r="DP5" s="675"/>
      <c r="DQ5" s="675"/>
      <c r="DR5" s="675"/>
      <c r="DS5" s="675"/>
      <c r="DT5" s="675"/>
      <c r="DU5" s="675"/>
      <c r="DV5" s="675"/>
      <c r="DW5" s="675"/>
      <c r="DX5" s="676"/>
    </row>
    <row r="6" spans="2:138" ht="11.25" customHeight="1" x14ac:dyDescent="0.2">
      <c r="B6" s="610" t="s">
        <v>201</v>
      </c>
      <c r="C6" s="611"/>
      <c r="D6" s="611"/>
      <c r="E6" s="611"/>
      <c r="F6" s="611"/>
      <c r="G6" s="611"/>
      <c r="H6" s="611"/>
      <c r="I6" s="611"/>
      <c r="J6" s="611"/>
      <c r="K6" s="611"/>
      <c r="L6" s="611"/>
      <c r="M6" s="611"/>
      <c r="N6" s="611"/>
      <c r="O6" s="611"/>
      <c r="P6" s="611"/>
      <c r="Q6" s="612"/>
      <c r="R6" s="613">
        <v>18737205</v>
      </c>
      <c r="S6" s="614"/>
      <c r="T6" s="614"/>
      <c r="U6" s="614"/>
      <c r="V6" s="614"/>
      <c r="W6" s="614"/>
      <c r="X6" s="614"/>
      <c r="Y6" s="615"/>
      <c r="Z6" s="677">
        <v>3.2</v>
      </c>
      <c r="AA6" s="677"/>
      <c r="AB6" s="677"/>
      <c r="AC6" s="677"/>
      <c r="AD6" s="672">
        <v>18737205</v>
      </c>
      <c r="AE6" s="672"/>
      <c r="AF6" s="672"/>
      <c r="AG6" s="672"/>
      <c r="AH6" s="672"/>
      <c r="AI6" s="672"/>
      <c r="AJ6" s="672"/>
      <c r="AK6" s="672"/>
      <c r="AL6" s="616">
        <v>6.2</v>
      </c>
      <c r="AM6" s="678"/>
      <c r="AN6" s="678"/>
      <c r="AO6" s="679"/>
      <c r="AP6" s="610" t="s">
        <v>202</v>
      </c>
      <c r="AQ6" s="611"/>
      <c r="AR6" s="611"/>
      <c r="AS6" s="611"/>
      <c r="AT6" s="611"/>
      <c r="AU6" s="611"/>
      <c r="AV6" s="611"/>
      <c r="AW6" s="611"/>
      <c r="AX6" s="611"/>
      <c r="AY6" s="611"/>
      <c r="AZ6" s="611"/>
      <c r="BA6" s="611"/>
      <c r="BB6" s="611"/>
      <c r="BC6" s="612"/>
      <c r="BD6" s="613">
        <v>113255932</v>
      </c>
      <c r="BE6" s="614"/>
      <c r="BF6" s="614"/>
      <c r="BG6" s="614"/>
      <c r="BH6" s="614"/>
      <c r="BI6" s="614"/>
      <c r="BJ6" s="614"/>
      <c r="BK6" s="615"/>
      <c r="BL6" s="677">
        <v>99.8</v>
      </c>
      <c r="BM6" s="677"/>
      <c r="BN6" s="677"/>
      <c r="BO6" s="677"/>
      <c r="BP6" s="672">
        <v>828255</v>
      </c>
      <c r="BQ6" s="672"/>
      <c r="BR6" s="672"/>
      <c r="BS6" s="672"/>
      <c r="BT6" s="672"/>
      <c r="BU6" s="672"/>
      <c r="BV6" s="672"/>
      <c r="BW6" s="673"/>
      <c r="BY6" s="666" t="s">
        <v>203</v>
      </c>
      <c r="BZ6" s="667"/>
      <c r="CA6" s="667"/>
      <c r="CB6" s="667"/>
      <c r="CC6" s="667"/>
      <c r="CD6" s="667"/>
      <c r="CE6" s="667"/>
      <c r="CF6" s="667"/>
      <c r="CG6" s="667"/>
      <c r="CH6" s="667"/>
      <c r="CI6" s="667"/>
      <c r="CJ6" s="667"/>
      <c r="CK6" s="667"/>
      <c r="CL6" s="668"/>
      <c r="CM6" s="613">
        <v>1185634</v>
      </c>
      <c r="CN6" s="614"/>
      <c r="CO6" s="614"/>
      <c r="CP6" s="614"/>
      <c r="CQ6" s="614"/>
      <c r="CR6" s="614"/>
      <c r="CS6" s="614"/>
      <c r="CT6" s="615"/>
      <c r="CU6" s="677">
        <v>0.2</v>
      </c>
      <c r="CV6" s="677"/>
      <c r="CW6" s="677"/>
      <c r="CX6" s="677"/>
      <c r="CY6" s="619">
        <v>8921</v>
      </c>
      <c r="CZ6" s="614"/>
      <c r="DA6" s="614"/>
      <c r="DB6" s="614"/>
      <c r="DC6" s="614"/>
      <c r="DD6" s="614"/>
      <c r="DE6" s="614"/>
      <c r="DF6" s="614"/>
      <c r="DG6" s="614"/>
      <c r="DH6" s="614"/>
      <c r="DI6" s="614"/>
      <c r="DJ6" s="614"/>
      <c r="DK6" s="615"/>
      <c r="DL6" s="619">
        <v>1185567</v>
      </c>
      <c r="DM6" s="614"/>
      <c r="DN6" s="614"/>
      <c r="DO6" s="614"/>
      <c r="DP6" s="614"/>
      <c r="DQ6" s="614"/>
      <c r="DR6" s="614"/>
      <c r="DS6" s="614"/>
      <c r="DT6" s="614"/>
      <c r="DU6" s="614"/>
      <c r="DV6" s="614"/>
      <c r="DW6" s="614"/>
      <c r="DX6" s="697"/>
    </row>
    <row r="7" spans="2:138" ht="11.25" customHeight="1" x14ac:dyDescent="0.2">
      <c r="B7" s="610" t="s">
        <v>204</v>
      </c>
      <c r="C7" s="611"/>
      <c r="D7" s="611"/>
      <c r="E7" s="611"/>
      <c r="F7" s="611"/>
      <c r="G7" s="611"/>
      <c r="H7" s="611"/>
      <c r="I7" s="611"/>
      <c r="J7" s="611"/>
      <c r="K7" s="611"/>
      <c r="L7" s="611"/>
      <c r="M7" s="611"/>
      <c r="N7" s="611"/>
      <c r="O7" s="611"/>
      <c r="P7" s="611"/>
      <c r="Q7" s="612"/>
      <c r="R7" s="613">
        <v>2432438</v>
      </c>
      <c r="S7" s="614"/>
      <c r="T7" s="614"/>
      <c r="U7" s="614"/>
      <c r="V7" s="614"/>
      <c r="W7" s="614"/>
      <c r="X7" s="614"/>
      <c r="Y7" s="615"/>
      <c r="Z7" s="677">
        <v>0.4</v>
      </c>
      <c r="AA7" s="677"/>
      <c r="AB7" s="677"/>
      <c r="AC7" s="677"/>
      <c r="AD7" s="672">
        <v>2432438</v>
      </c>
      <c r="AE7" s="672"/>
      <c r="AF7" s="672"/>
      <c r="AG7" s="672"/>
      <c r="AH7" s="672"/>
      <c r="AI7" s="672"/>
      <c r="AJ7" s="672"/>
      <c r="AK7" s="672"/>
      <c r="AL7" s="616">
        <v>0.8</v>
      </c>
      <c r="AM7" s="678"/>
      <c r="AN7" s="678"/>
      <c r="AO7" s="679"/>
      <c r="AP7" s="610" t="s">
        <v>205</v>
      </c>
      <c r="AQ7" s="611"/>
      <c r="AR7" s="611"/>
      <c r="AS7" s="611"/>
      <c r="AT7" s="611"/>
      <c r="AU7" s="611"/>
      <c r="AV7" s="611"/>
      <c r="AW7" s="611"/>
      <c r="AX7" s="611"/>
      <c r="AY7" s="611"/>
      <c r="AZ7" s="611"/>
      <c r="BA7" s="611"/>
      <c r="BB7" s="611"/>
      <c r="BC7" s="612"/>
      <c r="BD7" s="613">
        <v>29621943</v>
      </c>
      <c r="BE7" s="614"/>
      <c r="BF7" s="614"/>
      <c r="BG7" s="614"/>
      <c r="BH7" s="614"/>
      <c r="BI7" s="614"/>
      <c r="BJ7" s="614"/>
      <c r="BK7" s="615"/>
      <c r="BL7" s="677">
        <v>26.1</v>
      </c>
      <c r="BM7" s="677"/>
      <c r="BN7" s="677"/>
      <c r="BO7" s="677"/>
      <c r="BP7" s="672">
        <v>828255</v>
      </c>
      <c r="BQ7" s="672"/>
      <c r="BR7" s="672"/>
      <c r="BS7" s="672"/>
      <c r="BT7" s="672"/>
      <c r="BU7" s="672"/>
      <c r="BV7" s="672"/>
      <c r="BW7" s="673"/>
      <c r="BY7" s="610" t="s">
        <v>206</v>
      </c>
      <c r="BZ7" s="611"/>
      <c r="CA7" s="611"/>
      <c r="CB7" s="611"/>
      <c r="CC7" s="611"/>
      <c r="CD7" s="611"/>
      <c r="CE7" s="611"/>
      <c r="CF7" s="611"/>
      <c r="CG7" s="611"/>
      <c r="CH7" s="611"/>
      <c r="CI7" s="611"/>
      <c r="CJ7" s="611"/>
      <c r="CK7" s="611"/>
      <c r="CL7" s="612"/>
      <c r="CM7" s="613">
        <v>30190916</v>
      </c>
      <c r="CN7" s="614"/>
      <c r="CO7" s="614"/>
      <c r="CP7" s="614"/>
      <c r="CQ7" s="614"/>
      <c r="CR7" s="614"/>
      <c r="CS7" s="614"/>
      <c r="CT7" s="615"/>
      <c r="CU7" s="677">
        <v>5.2</v>
      </c>
      <c r="CV7" s="677"/>
      <c r="CW7" s="677"/>
      <c r="CX7" s="677"/>
      <c r="CY7" s="619">
        <v>5369855</v>
      </c>
      <c r="CZ7" s="614"/>
      <c r="DA7" s="614"/>
      <c r="DB7" s="614"/>
      <c r="DC7" s="614"/>
      <c r="DD7" s="614"/>
      <c r="DE7" s="614"/>
      <c r="DF7" s="614"/>
      <c r="DG7" s="614"/>
      <c r="DH7" s="614"/>
      <c r="DI7" s="614"/>
      <c r="DJ7" s="614"/>
      <c r="DK7" s="615"/>
      <c r="DL7" s="619">
        <v>21372788</v>
      </c>
      <c r="DM7" s="614"/>
      <c r="DN7" s="614"/>
      <c r="DO7" s="614"/>
      <c r="DP7" s="614"/>
      <c r="DQ7" s="614"/>
      <c r="DR7" s="614"/>
      <c r="DS7" s="614"/>
      <c r="DT7" s="614"/>
      <c r="DU7" s="614"/>
      <c r="DV7" s="614"/>
      <c r="DW7" s="614"/>
      <c r="DX7" s="697"/>
    </row>
    <row r="8" spans="2:138" ht="11.25" customHeight="1" x14ac:dyDescent="0.2">
      <c r="B8" s="610" t="s">
        <v>207</v>
      </c>
      <c r="C8" s="611"/>
      <c r="D8" s="611"/>
      <c r="E8" s="611"/>
      <c r="F8" s="611"/>
      <c r="G8" s="611"/>
      <c r="H8" s="611"/>
      <c r="I8" s="611"/>
      <c r="J8" s="611"/>
      <c r="K8" s="611"/>
      <c r="L8" s="611"/>
      <c r="M8" s="611"/>
      <c r="N8" s="611"/>
      <c r="O8" s="611"/>
      <c r="P8" s="611"/>
      <c r="Q8" s="612"/>
      <c r="R8" s="613">
        <v>1</v>
      </c>
      <c r="S8" s="614"/>
      <c r="T8" s="614"/>
      <c r="U8" s="614"/>
      <c r="V8" s="614"/>
      <c r="W8" s="614"/>
      <c r="X8" s="614"/>
      <c r="Y8" s="615"/>
      <c r="Z8" s="677">
        <v>0</v>
      </c>
      <c r="AA8" s="677"/>
      <c r="AB8" s="677"/>
      <c r="AC8" s="677"/>
      <c r="AD8" s="672">
        <v>1</v>
      </c>
      <c r="AE8" s="672"/>
      <c r="AF8" s="672"/>
      <c r="AG8" s="672"/>
      <c r="AH8" s="672"/>
      <c r="AI8" s="672"/>
      <c r="AJ8" s="672"/>
      <c r="AK8" s="672"/>
      <c r="AL8" s="616">
        <v>0</v>
      </c>
      <c r="AM8" s="678"/>
      <c r="AN8" s="678"/>
      <c r="AO8" s="679"/>
      <c r="AP8" s="610" t="s">
        <v>208</v>
      </c>
      <c r="AQ8" s="611"/>
      <c r="AR8" s="611"/>
      <c r="AS8" s="611"/>
      <c r="AT8" s="611"/>
      <c r="AU8" s="611"/>
      <c r="AV8" s="611"/>
      <c r="AW8" s="611"/>
      <c r="AX8" s="611"/>
      <c r="AY8" s="611"/>
      <c r="AZ8" s="611"/>
      <c r="BA8" s="611"/>
      <c r="BB8" s="611"/>
      <c r="BC8" s="612"/>
      <c r="BD8" s="613">
        <v>1088901</v>
      </c>
      <c r="BE8" s="614"/>
      <c r="BF8" s="614"/>
      <c r="BG8" s="614"/>
      <c r="BH8" s="614"/>
      <c r="BI8" s="614"/>
      <c r="BJ8" s="614"/>
      <c r="BK8" s="615"/>
      <c r="BL8" s="677">
        <v>1</v>
      </c>
      <c r="BM8" s="677"/>
      <c r="BN8" s="677"/>
      <c r="BO8" s="677"/>
      <c r="BP8" s="672">
        <v>380832</v>
      </c>
      <c r="BQ8" s="672"/>
      <c r="BR8" s="672"/>
      <c r="BS8" s="672"/>
      <c r="BT8" s="672"/>
      <c r="BU8" s="672"/>
      <c r="BV8" s="672"/>
      <c r="BW8" s="673"/>
      <c r="BY8" s="610" t="s">
        <v>209</v>
      </c>
      <c r="BZ8" s="611"/>
      <c r="CA8" s="611"/>
      <c r="CB8" s="611"/>
      <c r="CC8" s="611"/>
      <c r="CD8" s="611"/>
      <c r="CE8" s="611"/>
      <c r="CF8" s="611"/>
      <c r="CG8" s="611"/>
      <c r="CH8" s="611"/>
      <c r="CI8" s="611"/>
      <c r="CJ8" s="611"/>
      <c r="CK8" s="611"/>
      <c r="CL8" s="612"/>
      <c r="CM8" s="613">
        <v>78524097</v>
      </c>
      <c r="CN8" s="614"/>
      <c r="CO8" s="614"/>
      <c r="CP8" s="614"/>
      <c r="CQ8" s="614"/>
      <c r="CR8" s="614"/>
      <c r="CS8" s="614"/>
      <c r="CT8" s="615"/>
      <c r="CU8" s="616">
        <v>13.5</v>
      </c>
      <c r="CV8" s="678"/>
      <c r="CW8" s="678"/>
      <c r="CX8" s="680"/>
      <c r="CY8" s="619">
        <v>1220372</v>
      </c>
      <c r="CZ8" s="614"/>
      <c r="DA8" s="614"/>
      <c r="DB8" s="614"/>
      <c r="DC8" s="614"/>
      <c r="DD8" s="614"/>
      <c r="DE8" s="614"/>
      <c r="DF8" s="614"/>
      <c r="DG8" s="614"/>
      <c r="DH8" s="614"/>
      <c r="DI8" s="614"/>
      <c r="DJ8" s="614"/>
      <c r="DK8" s="615"/>
      <c r="DL8" s="619">
        <v>69739251</v>
      </c>
      <c r="DM8" s="614"/>
      <c r="DN8" s="614"/>
      <c r="DO8" s="614"/>
      <c r="DP8" s="614"/>
      <c r="DQ8" s="614"/>
      <c r="DR8" s="614"/>
      <c r="DS8" s="614"/>
      <c r="DT8" s="614"/>
      <c r="DU8" s="614"/>
      <c r="DV8" s="614"/>
      <c r="DW8" s="614"/>
      <c r="DX8" s="697"/>
    </row>
    <row r="9" spans="2:138" ht="11.25" customHeight="1" x14ac:dyDescent="0.2">
      <c r="B9" s="610" t="s">
        <v>210</v>
      </c>
      <c r="C9" s="611"/>
      <c r="D9" s="611"/>
      <c r="E9" s="611"/>
      <c r="F9" s="611"/>
      <c r="G9" s="611"/>
      <c r="H9" s="611"/>
      <c r="I9" s="611"/>
      <c r="J9" s="611"/>
      <c r="K9" s="611"/>
      <c r="L9" s="611"/>
      <c r="M9" s="611"/>
      <c r="N9" s="611"/>
      <c r="O9" s="611"/>
      <c r="P9" s="611"/>
      <c r="Q9" s="612"/>
      <c r="R9" s="613" t="s">
        <v>211</v>
      </c>
      <c r="S9" s="614"/>
      <c r="T9" s="614"/>
      <c r="U9" s="614"/>
      <c r="V9" s="614"/>
      <c r="W9" s="614"/>
      <c r="X9" s="614"/>
      <c r="Y9" s="615"/>
      <c r="Z9" s="677" t="s">
        <v>211</v>
      </c>
      <c r="AA9" s="677"/>
      <c r="AB9" s="677"/>
      <c r="AC9" s="677"/>
      <c r="AD9" s="672" t="s">
        <v>211</v>
      </c>
      <c r="AE9" s="672"/>
      <c r="AF9" s="672"/>
      <c r="AG9" s="672"/>
      <c r="AH9" s="672"/>
      <c r="AI9" s="672"/>
      <c r="AJ9" s="672"/>
      <c r="AK9" s="672"/>
      <c r="AL9" s="616" t="s">
        <v>128</v>
      </c>
      <c r="AM9" s="678"/>
      <c r="AN9" s="678"/>
      <c r="AO9" s="679"/>
      <c r="AP9" s="610" t="s">
        <v>212</v>
      </c>
      <c r="AQ9" s="611"/>
      <c r="AR9" s="611"/>
      <c r="AS9" s="611"/>
      <c r="AT9" s="611"/>
      <c r="AU9" s="611"/>
      <c r="AV9" s="611"/>
      <c r="AW9" s="611"/>
      <c r="AX9" s="611"/>
      <c r="AY9" s="611"/>
      <c r="AZ9" s="611"/>
      <c r="BA9" s="611"/>
      <c r="BB9" s="611"/>
      <c r="BC9" s="612"/>
      <c r="BD9" s="613">
        <v>24629521</v>
      </c>
      <c r="BE9" s="614"/>
      <c r="BF9" s="614"/>
      <c r="BG9" s="614"/>
      <c r="BH9" s="614"/>
      <c r="BI9" s="614"/>
      <c r="BJ9" s="614"/>
      <c r="BK9" s="615"/>
      <c r="BL9" s="677">
        <v>21.7</v>
      </c>
      <c r="BM9" s="677"/>
      <c r="BN9" s="677"/>
      <c r="BO9" s="677"/>
      <c r="BP9" s="672" t="s">
        <v>211</v>
      </c>
      <c r="BQ9" s="672"/>
      <c r="BR9" s="672"/>
      <c r="BS9" s="672"/>
      <c r="BT9" s="672"/>
      <c r="BU9" s="672"/>
      <c r="BV9" s="672"/>
      <c r="BW9" s="673"/>
      <c r="BY9" s="610" t="s">
        <v>213</v>
      </c>
      <c r="BZ9" s="611"/>
      <c r="CA9" s="611"/>
      <c r="CB9" s="611"/>
      <c r="CC9" s="611"/>
      <c r="CD9" s="611"/>
      <c r="CE9" s="611"/>
      <c r="CF9" s="611"/>
      <c r="CG9" s="611"/>
      <c r="CH9" s="611"/>
      <c r="CI9" s="611"/>
      <c r="CJ9" s="611"/>
      <c r="CK9" s="611"/>
      <c r="CL9" s="612"/>
      <c r="CM9" s="613">
        <v>18814090</v>
      </c>
      <c r="CN9" s="614"/>
      <c r="CO9" s="614"/>
      <c r="CP9" s="614"/>
      <c r="CQ9" s="614"/>
      <c r="CR9" s="614"/>
      <c r="CS9" s="614"/>
      <c r="CT9" s="615"/>
      <c r="CU9" s="616">
        <v>3.2</v>
      </c>
      <c r="CV9" s="678"/>
      <c r="CW9" s="678"/>
      <c r="CX9" s="680"/>
      <c r="CY9" s="619">
        <v>5042357</v>
      </c>
      <c r="CZ9" s="614"/>
      <c r="DA9" s="614"/>
      <c r="DB9" s="614"/>
      <c r="DC9" s="614"/>
      <c r="DD9" s="614"/>
      <c r="DE9" s="614"/>
      <c r="DF9" s="614"/>
      <c r="DG9" s="614"/>
      <c r="DH9" s="614"/>
      <c r="DI9" s="614"/>
      <c r="DJ9" s="614"/>
      <c r="DK9" s="615"/>
      <c r="DL9" s="619">
        <v>9996989</v>
      </c>
      <c r="DM9" s="614"/>
      <c r="DN9" s="614"/>
      <c r="DO9" s="614"/>
      <c r="DP9" s="614"/>
      <c r="DQ9" s="614"/>
      <c r="DR9" s="614"/>
      <c r="DS9" s="614"/>
      <c r="DT9" s="614"/>
      <c r="DU9" s="614"/>
      <c r="DV9" s="614"/>
      <c r="DW9" s="614"/>
      <c r="DX9" s="697"/>
    </row>
    <row r="10" spans="2:138" ht="11.25" customHeight="1" x14ac:dyDescent="0.2">
      <c r="B10" s="610" t="s">
        <v>214</v>
      </c>
      <c r="C10" s="611"/>
      <c r="D10" s="611"/>
      <c r="E10" s="611"/>
      <c r="F10" s="611"/>
      <c r="G10" s="611"/>
      <c r="H10" s="611"/>
      <c r="I10" s="611"/>
      <c r="J10" s="611"/>
      <c r="K10" s="611"/>
      <c r="L10" s="611"/>
      <c r="M10" s="611"/>
      <c r="N10" s="611"/>
      <c r="O10" s="611"/>
      <c r="P10" s="611"/>
      <c r="Q10" s="612"/>
      <c r="R10" s="613">
        <v>136907</v>
      </c>
      <c r="S10" s="614"/>
      <c r="T10" s="614"/>
      <c r="U10" s="614"/>
      <c r="V10" s="614"/>
      <c r="W10" s="614"/>
      <c r="X10" s="614"/>
      <c r="Y10" s="615"/>
      <c r="Z10" s="677">
        <v>0</v>
      </c>
      <c r="AA10" s="677"/>
      <c r="AB10" s="677"/>
      <c r="AC10" s="677"/>
      <c r="AD10" s="672">
        <v>136907</v>
      </c>
      <c r="AE10" s="672"/>
      <c r="AF10" s="672"/>
      <c r="AG10" s="672"/>
      <c r="AH10" s="672"/>
      <c r="AI10" s="672"/>
      <c r="AJ10" s="672"/>
      <c r="AK10" s="672"/>
      <c r="AL10" s="616">
        <v>0</v>
      </c>
      <c r="AM10" s="678"/>
      <c r="AN10" s="678"/>
      <c r="AO10" s="679"/>
      <c r="AP10" s="610" t="s">
        <v>215</v>
      </c>
      <c r="AQ10" s="611"/>
      <c r="AR10" s="611"/>
      <c r="AS10" s="611"/>
      <c r="AT10" s="611"/>
      <c r="AU10" s="611"/>
      <c r="AV10" s="611"/>
      <c r="AW10" s="611"/>
      <c r="AX10" s="611"/>
      <c r="AY10" s="611"/>
      <c r="AZ10" s="611"/>
      <c r="BA10" s="611"/>
      <c r="BB10" s="611"/>
      <c r="BC10" s="612"/>
      <c r="BD10" s="613">
        <v>1191704</v>
      </c>
      <c r="BE10" s="614"/>
      <c r="BF10" s="614"/>
      <c r="BG10" s="614"/>
      <c r="BH10" s="614"/>
      <c r="BI10" s="614"/>
      <c r="BJ10" s="614"/>
      <c r="BK10" s="615"/>
      <c r="BL10" s="677">
        <v>1.1000000000000001</v>
      </c>
      <c r="BM10" s="677"/>
      <c r="BN10" s="677"/>
      <c r="BO10" s="677"/>
      <c r="BP10" s="672">
        <v>88476</v>
      </c>
      <c r="BQ10" s="672"/>
      <c r="BR10" s="672"/>
      <c r="BS10" s="672"/>
      <c r="BT10" s="672"/>
      <c r="BU10" s="672"/>
      <c r="BV10" s="672"/>
      <c r="BW10" s="673"/>
      <c r="BY10" s="610" t="s">
        <v>216</v>
      </c>
      <c r="BZ10" s="611"/>
      <c r="CA10" s="611"/>
      <c r="CB10" s="611"/>
      <c r="CC10" s="611"/>
      <c r="CD10" s="611"/>
      <c r="CE10" s="611"/>
      <c r="CF10" s="611"/>
      <c r="CG10" s="611"/>
      <c r="CH10" s="611"/>
      <c r="CI10" s="611"/>
      <c r="CJ10" s="611"/>
      <c r="CK10" s="611"/>
      <c r="CL10" s="612"/>
      <c r="CM10" s="613">
        <v>1190263</v>
      </c>
      <c r="CN10" s="614"/>
      <c r="CO10" s="614"/>
      <c r="CP10" s="614"/>
      <c r="CQ10" s="614"/>
      <c r="CR10" s="614"/>
      <c r="CS10" s="614"/>
      <c r="CT10" s="615"/>
      <c r="CU10" s="616">
        <v>0.2</v>
      </c>
      <c r="CV10" s="678"/>
      <c r="CW10" s="678"/>
      <c r="CX10" s="680"/>
      <c r="CY10" s="619">
        <v>15118</v>
      </c>
      <c r="CZ10" s="614"/>
      <c r="DA10" s="614"/>
      <c r="DB10" s="614"/>
      <c r="DC10" s="614"/>
      <c r="DD10" s="614"/>
      <c r="DE10" s="614"/>
      <c r="DF10" s="614"/>
      <c r="DG10" s="614"/>
      <c r="DH10" s="614"/>
      <c r="DI10" s="614"/>
      <c r="DJ10" s="614"/>
      <c r="DK10" s="615"/>
      <c r="DL10" s="619">
        <v>748119</v>
      </c>
      <c r="DM10" s="614"/>
      <c r="DN10" s="614"/>
      <c r="DO10" s="614"/>
      <c r="DP10" s="614"/>
      <c r="DQ10" s="614"/>
      <c r="DR10" s="614"/>
      <c r="DS10" s="614"/>
      <c r="DT10" s="614"/>
      <c r="DU10" s="614"/>
      <c r="DV10" s="614"/>
      <c r="DW10" s="614"/>
      <c r="DX10" s="697"/>
    </row>
    <row r="11" spans="2:138" ht="11.25" customHeight="1" x14ac:dyDescent="0.2">
      <c r="B11" s="610" t="s">
        <v>217</v>
      </c>
      <c r="C11" s="611"/>
      <c r="D11" s="611"/>
      <c r="E11" s="611"/>
      <c r="F11" s="611"/>
      <c r="G11" s="611"/>
      <c r="H11" s="611"/>
      <c r="I11" s="611"/>
      <c r="J11" s="611"/>
      <c r="K11" s="611"/>
      <c r="L11" s="611"/>
      <c r="M11" s="611"/>
      <c r="N11" s="611"/>
      <c r="O11" s="611"/>
      <c r="P11" s="611"/>
      <c r="Q11" s="612"/>
      <c r="R11" s="613">
        <v>75702</v>
      </c>
      <c r="S11" s="614"/>
      <c r="T11" s="614"/>
      <c r="U11" s="614"/>
      <c r="V11" s="614"/>
      <c r="W11" s="614"/>
      <c r="X11" s="614"/>
      <c r="Y11" s="615"/>
      <c r="Z11" s="677">
        <v>0</v>
      </c>
      <c r="AA11" s="677"/>
      <c r="AB11" s="677"/>
      <c r="AC11" s="677"/>
      <c r="AD11" s="672">
        <v>75702</v>
      </c>
      <c r="AE11" s="672"/>
      <c r="AF11" s="672"/>
      <c r="AG11" s="672"/>
      <c r="AH11" s="672"/>
      <c r="AI11" s="672"/>
      <c r="AJ11" s="672"/>
      <c r="AK11" s="672"/>
      <c r="AL11" s="616">
        <v>0</v>
      </c>
      <c r="AM11" s="678"/>
      <c r="AN11" s="678"/>
      <c r="AO11" s="679"/>
      <c r="AP11" s="610" t="s">
        <v>218</v>
      </c>
      <c r="AQ11" s="611"/>
      <c r="AR11" s="611"/>
      <c r="AS11" s="611"/>
      <c r="AT11" s="611"/>
      <c r="AU11" s="611"/>
      <c r="AV11" s="611"/>
      <c r="AW11" s="611"/>
      <c r="AX11" s="611"/>
      <c r="AY11" s="611"/>
      <c r="AZ11" s="611"/>
      <c r="BA11" s="611"/>
      <c r="BB11" s="611"/>
      <c r="BC11" s="612"/>
      <c r="BD11" s="613">
        <v>1989436</v>
      </c>
      <c r="BE11" s="614"/>
      <c r="BF11" s="614"/>
      <c r="BG11" s="614"/>
      <c r="BH11" s="614"/>
      <c r="BI11" s="614"/>
      <c r="BJ11" s="614"/>
      <c r="BK11" s="615"/>
      <c r="BL11" s="677">
        <v>1.8</v>
      </c>
      <c r="BM11" s="677"/>
      <c r="BN11" s="677"/>
      <c r="BO11" s="677"/>
      <c r="BP11" s="672">
        <v>358947</v>
      </c>
      <c r="BQ11" s="672"/>
      <c r="BR11" s="672"/>
      <c r="BS11" s="672"/>
      <c r="BT11" s="672"/>
      <c r="BU11" s="672"/>
      <c r="BV11" s="672"/>
      <c r="BW11" s="673"/>
      <c r="BY11" s="610" t="s">
        <v>219</v>
      </c>
      <c r="BZ11" s="611"/>
      <c r="CA11" s="611"/>
      <c r="CB11" s="611"/>
      <c r="CC11" s="611"/>
      <c r="CD11" s="611"/>
      <c r="CE11" s="611"/>
      <c r="CF11" s="611"/>
      <c r="CG11" s="611"/>
      <c r="CH11" s="611"/>
      <c r="CI11" s="611"/>
      <c r="CJ11" s="611"/>
      <c r="CK11" s="611"/>
      <c r="CL11" s="612"/>
      <c r="CM11" s="613">
        <v>68981436</v>
      </c>
      <c r="CN11" s="614"/>
      <c r="CO11" s="614"/>
      <c r="CP11" s="614"/>
      <c r="CQ11" s="614"/>
      <c r="CR11" s="614"/>
      <c r="CS11" s="614"/>
      <c r="CT11" s="615"/>
      <c r="CU11" s="616">
        <v>11.9</v>
      </c>
      <c r="CV11" s="678"/>
      <c r="CW11" s="678"/>
      <c r="CX11" s="680"/>
      <c r="CY11" s="619">
        <v>48194539</v>
      </c>
      <c r="CZ11" s="614"/>
      <c r="DA11" s="614"/>
      <c r="DB11" s="614"/>
      <c r="DC11" s="614"/>
      <c r="DD11" s="614"/>
      <c r="DE11" s="614"/>
      <c r="DF11" s="614"/>
      <c r="DG11" s="614"/>
      <c r="DH11" s="614"/>
      <c r="DI11" s="614"/>
      <c r="DJ11" s="614"/>
      <c r="DK11" s="615"/>
      <c r="DL11" s="619">
        <v>13683839</v>
      </c>
      <c r="DM11" s="614"/>
      <c r="DN11" s="614"/>
      <c r="DO11" s="614"/>
      <c r="DP11" s="614"/>
      <c r="DQ11" s="614"/>
      <c r="DR11" s="614"/>
      <c r="DS11" s="614"/>
      <c r="DT11" s="614"/>
      <c r="DU11" s="614"/>
      <c r="DV11" s="614"/>
      <c r="DW11" s="614"/>
      <c r="DX11" s="697"/>
    </row>
    <row r="12" spans="2:138" ht="11.25" customHeight="1" x14ac:dyDescent="0.2">
      <c r="B12" s="610" t="s">
        <v>220</v>
      </c>
      <c r="C12" s="611"/>
      <c r="D12" s="611"/>
      <c r="E12" s="611"/>
      <c r="F12" s="611"/>
      <c r="G12" s="611"/>
      <c r="H12" s="611"/>
      <c r="I12" s="611"/>
      <c r="J12" s="611"/>
      <c r="K12" s="611"/>
      <c r="L12" s="611"/>
      <c r="M12" s="611"/>
      <c r="N12" s="611"/>
      <c r="O12" s="611"/>
      <c r="P12" s="611"/>
      <c r="Q12" s="612"/>
      <c r="R12" s="613">
        <v>81085</v>
      </c>
      <c r="S12" s="614"/>
      <c r="T12" s="614"/>
      <c r="U12" s="614"/>
      <c r="V12" s="614"/>
      <c r="W12" s="614"/>
      <c r="X12" s="614"/>
      <c r="Y12" s="615"/>
      <c r="Z12" s="677">
        <v>0</v>
      </c>
      <c r="AA12" s="677"/>
      <c r="AB12" s="677"/>
      <c r="AC12" s="677"/>
      <c r="AD12" s="672">
        <v>81085</v>
      </c>
      <c r="AE12" s="672"/>
      <c r="AF12" s="672"/>
      <c r="AG12" s="672"/>
      <c r="AH12" s="672"/>
      <c r="AI12" s="672"/>
      <c r="AJ12" s="672"/>
      <c r="AK12" s="672"/>
      <c r="AL12" s="616">
        <v>0</v>
      </c>
      <c r="AM12" s="678"/>
      <c r="AN12" s="678"/>
      <c r="AO12" s="679"/>
      <c r="AP12" s="610" t="s">
        <v>221</v>
      </c>
      <c r="AQ12" s="611"/>
      <c r="AR12" s="611"/>
      <c r="AS12" s="611"/>
      <c r="AT12" s="611"/>
      <c r="AU12" s="611"/>
      <c r="AV12" s="611"/>
      <c r="AW12" s="611"/>
      <c r="AX12" s="611"/>
      <c r="AY12" s="611"/>
      <c r="AZ12" s="611"/>
      <c r="BA12" s="611"/>
      <c r="BB12" s="611"/>
      <c r="BC12" s="612"/>
      <c r="BD12" s="613">
        <v>135740</v>
      </c>
      <c r="BE12" s="614"/>
      <c r="BF12" s="614"/>
      <c r="BG12" s="614"/>
      <c r="BH12" s="614"/>
      <c r="BI12" s="614"/>
      <c r="BJ12" s="614"/>
      <c r="BK12" s="615"/>
      <c r="BL12" s="677">
        <v>0.1</v>
      </c>
      <c r="BM12" s="677"/>
      <c r="BN12" s="677"/>
      <c r="BO12" s="677"/>
      <c r="BP12" s="672" t="s">
        <v>128</v>
      </c>
      <c r="BQ12" s="672"/>
      <c r="BR12" s="672"/>
      <c r="BS12" s="672"/>
      <c r="BT12" s="672"/>
      <c r="BU12" s="672"/>
      <c r="BV12" s="672"/>
      <c r="BW12" s="673"/>
      <c r="BY12" s="610" t="s">
        <v>222</v>
      </c>
      <c r="BZ12" s="611"/>
      <c r="CA12" s="611"/>
      <c r="CB12" s="611"/>
      <c r="CC12" s="611"/>
      <c r="CD12" s="611"/>
      <c r="CE12" s="611"/>
      <c r="CF12" s="611"/>
      <c r="CG12" s="611"/>
      <c r="CH12" s="611"/>
      <c r="CI12" s="611"/>
      <c r="CJ12" s="611"/>
      <c r="CK12" s="611"/>
      <c r="CL12" s="612"/>
      <c r="CM12" s="613">
        <v>48358458</v>
      </c>
      <c r="CN12" s="614"/>
      <c r="CO12" s="614"/>
      <c r="CP12" s="614"/>
      <c r="CQ12" s="614"/>
      <c r="CR12" s="614"/>
      <c r="CS12" s="614"/>
      <c r="CT12" s="615"/>
      <c r="CU12" s="616">
        <v>8.3000000000000007</v>
      </c>
      <c r="CV12" s="678"/>
      <c r="CW12" s="678"/>
      <c r="CX12" s="680"/>
      <c r="CY12" s="619">
        <v>2902370</v>
      </c>
      <c r="CZ12" s="614"/>
      <c r="DA12" s="614"/>
      <c r="DB12" s="614"/>
      <c r="DC12" s="614"/>
      <c r="DD12" s="614"/>
      <c r="DE12" s="614"/>
      <c r="DF12" s="614"/>
      <c r="DG12" s="614"/>
      <c r="DH12" s="614"/>
      <c r="DI12" s="614"/>
      <c r="DJ12" s="614"/>
      <c r="DK12" s="615"/>
      <c r="DL12" s="619">
        <v>8833667</v>
      </c>
      <c r="DM12" s="614"/>
      <c r="DN12" s="614"/>
      <c r="DO12" s="614"/>
      <c r="DP12" s="614"/>
      <c r="DQ12" s="614"/>
      <c r="DR12" s="614"/>
      <c r="DS12" s="614"/>
      <c r="DT12" s="614"/>
      <c r="DU12" s="614"/>
      <c r="DV12" s="614"/>
      <c r="DW12" s="614"/>
      <c r="DX12" s="697"/>
    </row>
    <row r="13" spans="2:138" ht="11.25" customHeight="1" x14ac:dyDescent="0.2">
      <c r="B13" s="610" t="s">
        <v>223</v>
      </c>
      <c r="C13" s="611"/>
      <c r="D13" s="611"/>
      <c r="E13" s="611"/>
      <c r="F13" s="611"/>
      <c r="G13" s="611"/>
      <c r="H13" s="611"/>
      <c r="I13" s="611"/>
      <c r="J13" s="611"/>
      <c r="K13" s="611"/>
      <c r="L13" s="611"/>
      <c r="M13" s="611"/>
      <c r="N13" s="611"/>
      <c r="O13" s="611"/>
      <c r="P13" s="611"/>
      <c r="Q13" s="612"/>
      <c r="R13" s="613">
        <v>15911840</v>
      </c>
      <c r="S13" s="614"/>
      <c r="T13" s="614"/>
      <c r="U13" s="614"/>
      <c r="V13" s="614"/>
      <c r="W13" s="614"/>
      <c r="X13" s="614"/>
      <c r="Y13" s="615"/>
      <c r="Z13" s="677">
        <v>2.7</v>
      </c>
      <c r="AA13" s="677"/>
      <c r="AB13" s="677"/>
      <c r="AC13" s="677"/>
      <c r="AD13" s="672">
        <v>15911840</v>
      </c>
      <c r="AE13" s="672"/>
      <c r="AF13" s="672"/>
      <c r="AG13" s="672"/>
      <c r="AH13" s="672"/>
      <c r="AI13" s="672"/>
      <c r="AJ13" s="672"/>
      <c r="AK13" s="672"/>
      <c r="AL13" s="616">
        <v>5.3</v>
      </c>
      <c r="AM13" s="678"/>
      <c r="AN13" s="678"/>
      <c r="AO13" s="679"/>
      <c r="AP13" s="610" t="s">
        <v>224</v>
      </c>
      <c r="AQ13" s="611"/>
      <c r="AR13" s="611"/>
      <c r="AS13" s="611"/>
      <c r="AT13" s="611"/>
      <c r="AU13" s="611"/>
      <c r="AV13" s="611"/>
      <c r="AW13" s="611"/>
      <c r="AX13" s="611"/>
      <c r="AY13" s="611"/>
      <c r="AZ13" s="611"/>
      <c r="BA13" s="611"/>
      <c r="BB13" s="611"/>
      <c r="BC13" s="612"/>
      <c r="BD13" s="613">
        <v>364931</v>
      </c>
      <c r="BE13" s="614"/>
      <c r="BF13" s="614"/>
      <c r="BG13" s="614"/>
      <c r="BH13" s="614"/>
      <c r="BI13" s="614"/>
      <c r="BJ13" s="614"/>
      <c r="BK13" s="615"/>
      <c r="BL13" s="677">
        <v>0.3</v>
      </c>
      <c r="BM13" s="677"/>
      <c r="BN13" s="677"/>
      <c r="BO13" s="677"/>
      <c r="BP13" s="672" t="s">
        <v>128</v>
      </c>
      <c r="BQ13" s="672"/>
      <c r="BR13" s="672"/>
      <c r="BS13" s="672"/>
      <c r="BT13" s="672"/>
      <c r="BU13" s="672"/>
      <c r="BV13" s="672"/>
      <c r="BW13" s="673"/>
      <c r="BY13" s="610" t="s">
        <v>225</v>
      </c>
      <c r="BZ13" s="611"/>
      <c r="CA13" s="611"/>
      <c r="CB13" s="611"/>
      <c r="CC13" s="611"/>
      <c r="CD13" s="611"/>
      <c r="CE13" s="611"/>
      <c r="CF13" s="611"/>
      <c r="CG13" s="611"/>
      <c r="CH13" s="611"/>
      <c r="CI13" s="611"/>
      <c r="CJ13" s="611"/>
      <c r="CK13" s="611"/>
      <c r="CL13" s="612"/>
      <c r="CM13" s="613">
        <v>73768084</v>
      </c>
      <c r="CN13" s="614"/>
      <c r="CO13" s="614"/>
      <c r="CP13" s="614"/>
      <c r="CQ13" s="614"/>
      <c r="CR13" s="614"/>
      <c r="CS13" s="614"/>
      <c r="CT13" s="615"/>
      <c r="CU13" s="616">
        <v>12.7</v>
      </c>
      <c r="CV13" s="678"/>
      <c r="CW13" s="678"/>
      <c r="CX13" s="680"/>
      <c r="CY13" s="619">
        <v>61410562</v>
      </c>
      <c r="CZ13" s="614"/>
      <c r="DA13" s="614"/>
      <c r="DB13" s="614"/>
      <c r="DC13" s="614"/>
      <c r="DD13" s="614"/>
      <c r="DE13" s="614"/>
      <c r="DF13" s="614"/>
      <c r="DG13" s="614"/>
      <c r="DH13" s="614"/>
      <c r="DI13" s="614"/>
      <c r="DJ13" s="614"/>
      <c r="DK13" s="615"/>
      <c r="DL13" s="619">
        <v>10477390</v>
      </c>
      <c r="DM13" s="614"/>
      <c r="DN13" s="614"/>
      <c r="DO13" s="614"/>
      <c r="DP13" s="614"/>
      <c r="DQ13" s="614"/>
      <c r="DR13" s="614"/>
      <c r="DS13" s="614"/>
      <c r="DT13" s="614"/>
      <c r="DU13" s="614"/>
      <c r="DV13" s="614"/>
      <c r="DW13" s="614"/>
      <c r="DX13" s="697"/>
    </row>
    <row r="14" spans="2:138" ht="11.25" customHeight="1" x14ac:dyDescent="0.2">
      <c r="B14" s="610" t="s">
        <v>226</v>
      </c>
      <c r="C14" s="611"/>
      <c r="D14" s="611"/>
      <c r="E14" s="611"/>
      <c r="F14" s="611"/>
      <c r="G14" s="611"/>
      <c r="H14" s="611"/>
      <c r="I14" s="611"/>
      <c r="J14" s="611"/>
      <c r="K14" s="611"/>
      <c r="L14" s="611"/>
      <c r="M14" s="611"/>
      <c r="N14" s="611"/>
      <c r="O14" s="611"/>
      <c r="P14" s="611"/>
      <c r="Q14" s="612"/>
      <c r="R14" s="613">
        <v>99232</v>
      </c>
      <c r="S14" s="614"/>
      <c r="T14" s="614"/>
      <c r="U14" s="614"/>
      <c r="V14" s="614"/>
      <c r="W14" s="614"/>
      <c r="X14" s="614"/>
      <c r="Y14" s="615"/>
      <c r="Z14" s="677">
        <v>0</v>
      </c>
      <c r="AA14" s="677"/>
      <c r="AB14" s="677"/>
      <c r="AC14" s="677"/>
      <c r="AD14" s="672">
        <v>99232</v>
      </c>
      <c r="AE14" s="672"/>
      <c r="AF14" s="672"/>
      <c r="AG14" s="672"/>
      <c r="AH14" s="672"/>
      <c r="AI14" s="672"/>
      <c r="AJ14" s="672"/>
      <c r="AK14" s="672"/>
      <c r="AL14" s="616">
        <v>0</v>
      </c>
      <c r="AM14" s="678"/>
      <c r="AN14" s="678"/>
      <c r="AO14" s="679"/>
      <c r="AP14" s="610" t="s">
        <v>227</v>
      </c>
      <c r="AQ14" s="611"/>
      <c r="AR14" s="611"/>
      <c r="AS14" s="611"/>
      <c r="AT14" s="611"/>
      <c r="AU14" s="611"/>
      <c r="AV14" s="611"/>
      <c r="AW14" s="611"/>
      <c r="AX14" s="611"/>
      <c r="AY14" s="611"/>
      <c r="AZ14" s="611"/>
      <c r="BA14" s="611"/>
      <c r="BB14" s="611"/>
      <c r="BC14" s="612"/>
      <c r="BD14" s="613">
        <v>221710</v>
      </c>
      <c r="BE14" s="614"/>
      <c r="BF14" s="614"/>
      <c r="BG14" s="614"/>
      <c r="BH14" s="614"/>
      <c r="BI14" s="614"/>
      <c r="BJ14" s="614"/>
      <c r="BK14" s="615"/>
      <c r="BL14" s="677">
        <v>0.2</v>
      </c>
      <c r="BM14" s="677"/>
      <c r="BN14" s="677"/>
      <c r="BO14" s="677"/>
      <c r="BP14" s="672" t="s">
        <v>211</v>
      </c>
      <c r="BQ14" s="672"/>
      <c r="BR14" s="672"/>
      <c r="BS14" s="672"/>
      <c r="BT14" s="672"/>
      <c r="BU14" s="672"/>
      <c r="BV14" s="672"/>
      <c r="BW14" s="673"/>
      <c r="BY14" s="610" t="s">
        <v>228</v>
      </c>
      <c r="BZ14" s="611"/>
      <c r="CA14" s="611"/>
      <c r="CB14" s="611"/>
      <c r="CC14" s="611"/>
      <c r="CD14" s="611"/>
      <c r="CE14" s="611"/>
      <c r="CF14" s="611"/>
      <c r="CG14" s="611"/>
      <c r="CH14" s="611"/>
      <c r="CI14" s="611"/>
      <c r="CJ14" s="611"/>
      <c r="CK14" s="611"/>
      <c r="CL14" s="612"/>
      <c r="CM14" s="613">
        <v>25180108</v>
      </c>
      <c r="CN14" s="614"/>
      <c r="CO14" s="614"/>
      <c r="CP14" s="614"/>
      <c r="CQ14" s="614"/>
      <c r="CR14" s="614"/>
      <c r="CS14" s="614"/>
      <c r="CT14" s="615"/>
      <c r="CU14" s="616">
        <v>4.3</v>
      </c>
      <c r="CV14" s="678"/>
      <c r="CW14" s="678"/>
      <c r="CX14" s="680"/>
      <c r="CY14" s="619">
        <v>1482492</v>
      </c>
      <c r="CZ14" s="614"/>
      <c r="DA14" s="614"/>
      <c r="DB14" s="614"/>
      <c r="DC14" s="614"/>
      <c r="DD14" s="614"/>
      <c r="DE14" s="614"/>
      <c r="DF14" s="614"/>
      <c r="DG14" s="614"/>
      <c r="DH14" s="614"/>
      <c r="DI14" s="614"/>
      <c r="DJ14" s="614"/>
      <c r="DK14" s="615"/>
      <c r="DL14" s="619">
        <v>22927621</v>
      </c>
      <c r="DM14" s="614"/>
      <c r="DN14" s="614"/>
      <c r="DO14" s="614"/>
      <c r="DP14" s="614"/>
      <c r="DQ14" s="614"/>
      <c r="DR14" s="614"/>
      <c r="DS14" s="614"/>
      <c r="DT14" s="614"/>
      <c r="DU14" s="614"/>
      <c r="DV14" s="614"/>
      <c r="DW14" s="614"/>
      <c r="DX14" s="697"/>
    </row>
    <row r="15" spans="2:138" ht="11.25" customHeight="1" x14ac:dyDescent="0.2">
      <c r="B15" s="610" t="s">
        <v>229</v>
      </c>
      <c r="C15" s="611"/>
      <c r="D15" s="611"/>
      <c r="E15" s="611"/>
      <c r="F15" s="611"/>
      <c r="G15" s="611"/>
      <c r="H15" s="611"/>
      <c r="I15" s="611"/>
      <c r="J15" s="611"/>
      <c r="K15" s="611"/>
      <c r="L15" s="611"/>
      <c r="M15" s="611"/>
      <c r="N15" s="611"/>
      <c r="O15" s="611"/>
      <c r="P15" s="611"/>
      <c r="Q15" s="612"/>
      <c r="R15" s="613" t="s">
        <v>211</v>
      </c>
      <c r="S15" s="614"/>
      <c r="T15" s="614"/>
      <c r="U15" s="614"/>
      <c r="V15" s="614"/>
      <c r="W15" s="614"/>
      <c r="X15" s="614"/>
      <c r="Y15" s="615"/>
      <c r="Z15" s="677" t="s">
        <v>128</v>
      </c>
      <c r="AA15" s="677"/>
      <c r="AB15" s="677"/>
      <c r="AC15" s="677"/>
      <c r="AD15" s="672" t="s">
        <v>211</v>
      </c>
      <c r="AE15" s="672"/>
      <c r="AF15" s="672"/>
      <c r="AG15" s="672"/>
      <c r="AH15" s="672"/>
      <c r="AI15" s="672"/>
      <c r="AJ15" s="672"/>
      <c r="AK15" s="672"/>
      <c r="AL15" s="616" t="s">
        <v>129</v>
      </c>
      <c r="AM15" s="678"/>
      <c r="AN15" s="678"/>
      <c r="AO15" s="679"/>
      <c r="AP15" s="610" t="s">
        <v>230</v>
      </c>
      <c r="AQ15" s="611"/>
      <c r="AR15" s="611"/>
      <c r="AS15" s="611"/>
      <c r="AT15" s="611"/>
      <c r="AU15" s="611"/>
      <c r="AV15" s="611"/>
      <c r="AW15" s="611"/>
      <c r="AX15" s="611"/>
      <c r="AY15" s="611"/>
      <c r="AZ15" s="611"/>
      <c r="BA15" s="611"/>
      <c r="BB15" s="611"/>
      <c r="BC15" s="612"/>
      <c r="BD15" s="613">
        <v>19041567</v>
      </c>
      <c r="BE15" s="614"/>
      <c r="BF15" s="614"/>
      <c r="BG15" s="614"/>
      <c r="BH15" s="614"/>
      <c r="BI15" s="614"/>
      <c r="BJ15" s="614"/>
      <c r="BK15" s="615"/>
      <c r="BL15" s="677">
        <v>16.8</v>
      </c>
      <c r="BM15" s="677"/>
      <c r="BN15" s="677"/>
      <c r="BO15" s="677"/>
      <c r="BP15" s="672" t="s">
        <v>211</v>
      </c>
      <c r="BQ15" s="672"/>
      <c r="BR15" s="672"/>
      <c r="BS15" s="672"/>
      <c r="BT15" s="672"/>
      <c r="BU15" s="672"/>
      <c r="BV15" s="672"/>
      <c r="BW15" s="673"/>
      <c r="BY15" s="610" t="s">
        <v>231</v>
      </c>
      <c r="BZ15" s="611"/>
      <c r="CA15" s="611"/>
      <c r="CB15" s="611"/>
      <c r="CC15" s="611"/>
      <c r="CD15" s="611"/>
      <c r="CE15" s="611"/>
      <c r="CF15" s="611"/>
      <c r="CG15" s="611"/>
      <c r="CH15" s="611"/>
      <c r="CI15" s="611"/>
      <c r="CJ15" s="611"/>
      <c r="CK15" s="611"/>
      <c r="CL15" s="612"/>
      <c r="CM15" s="613" t="s">
        <v>128</v>
      </c>
      <c r="CN15" s="614"/>
      <c r="CO15" s="614"/>
      <c r="CP15" s="614"/>
      <c r="CQ15" s="614"/>
      <c r="CR15" s="614"/>
      <c r="CS15" s="614"/>
      <c r="CT15" s="615"/>
      <c r="CU15" s="616" t="s">
        <v>128</v>
      </c>
      <c r="CV15" s="678"/>
      <c r="CW15" s="678"/>
      <c r="CX15" s="680"/>
      <c r="CY15" s="619" t="s">
        <v>211</v>
      </c>
      <c r="CZ15" s="614"/>
      <c r="DA15" s="614"/>
      <c r="DB15" s="614"/>
      <c r="DC15" s="614"/>
      <c r="DD15" s="614"/>
      <c r="DE15" s="614"/>
      <c r="DF15" s="614"/>
      <c r="DG15" s="614"/>
      <c r="DH15" s="614"/>
      <c r="DI15" s="614"/>
      <c r="DJ15" s="614"/>
      <c r="DK15" s="615"/>
      <c r="DL15" s="619" t="s">
        <v>211</v>
      </c>
      <c r="DM15" s="614"/>
      <c r="DN15" s="614"/>
      <c r="DO15" s="614"/>
      <c r="DP15" s="614"/>
      <c r="DQ15" s="614"/>
      <c r="DR15" s="614"/>
      <c r="DS15" s="614"/>
      <c r="DT15" s="614"/>
      <c r="DU15" s="614"/>
      <c r="DV15" s="614"/>
      <c r="DW15" s="614"/>
      <c r="DX15" s="697"/>
    </row>
    <row r="16" spans="2:138" ht="11.25" customHeight="1" x14ac:dyDescent="0.2">
      <c r="B16" s="610" t="s">
        <v>232</v>
      </c>
      <c r="C16" s="611"/>
      <c r="D16" s="611"/>
      <c r="E16" s="611"/>
      <c r="F16" s="611"/>
      <c r="G16" s="611"/>
      <c r="H16" s="611"/>
      <c r="I16" s="611"/>
      <c r="J16" s="611"/>
      <c r="K16" s="611"/>
      <c r="L16" s="611"/>
      <c r="M16" s="611"/>
      <c r="N16" s="611"/>
      <c r="O16" s="611"/>
      <c r="P16" s="611"/>
      <c r="Q16" s="612"/>
      <c r="R16" s="613">
        <v>1030391</v>
      </c>
      <c r="S16" s="614"/>
      <c r="T16" s="614"/>
      <c r="U16" s="614"/>
      <c r="V16" s="614"/>
      <c r="W16" s="614"/>
      <c r="X16" s="614"/>
      <c r="Y16" s="615"/>
      <c r="Z16" s="677">
        <v>0.2</v>
      </c>
      <c r="AA16" s="677"/>
      <c r="AB16" s="677"/>
      <c r="AC16" s="677"/>
      <c r="AD16" s="672">
        <v>1030391</v>
      </c>
      <c r="AE16" s="672"/>
      <c r="AF16" s="672"/>
      <c r="AG16" s="672"/>
      <c r="AH16" s="672"/>
      <c r="AI16" s="672"/>
      <c r="AJ16" s="672"/>
      <c r="AK16" s="672"/>
      <c r="AL16" s="616">
        <v>0.3</v>
      </c>
      <c r="AM16" s="678"/>
      <c r="AN16" s="678"/>
      <c r="AO16" s="679"/>
      <c r="AP16" s="610" t="s">
        <v>233</v>
      </c>
      <c r="AQ16" s="611"/>
      <c r="AR16" s="611"/>
      <c r="AS16" s="611"/>
      <c r="AT16" s="611"/>
      <c r="AU16" s="611"/>
      <c r="AV16" s="611"/>
      <c r="AW16" s="611"/>
      <c r="AX16" s="611"/>
      <c r="AY16" s="611"/>
      <c r="AZ16" s="611"/>
      <c r="BA16" s="611"/>
      <c r="BB16" s="611"/>
      <c r="BC16" s="612"/>
      <c r="BD16" s="613">
        <v>816497</v>
      </c>
      <c r="BE16" s="614"/>
      <c r="BF16" s="614"/>
      <c r="BG16" s="614"/>
      <c r="BH16" s="614"/>
      <c r="BI16" s="614"/>
      <c r="BJ16" s="614"/>
      <c r="BK16" s="615"/>
      <c r="BL16" s="677">
        <v>0.7</v>
      </c>
      <c r="BM16" s="677"/>
      <c r="BN16" s="677"/>
      <c r="BO16" s="677"/>
      <c r="BP16" s="672" t="s">
        <v>211</v>
      </c>
      <c r="BQ16" s="672"/>
      <c r="BR16" s="672"/>
      <c r="BS16" s="672"/>
      <c r="BT16" s="672"/>
      <c r="BU16" s="672"/>
      <c r="BV16" s="672"/>
      <c r="BW16" s="673"/>
      <c r="BY16" s="610" t="s">
        <v>234</v>
      </c>
      <c r="BZ16" s="611"/>
      <c r="CA16" s="611"/>
      <c r="CB16" s="611"/>
      <c r="CC16" s="611"/>
      <c r="CD16" s="611"/>
      <c r="CE16" s="611"/>
      <c r="CF16" s="611"/>
      <c r="CG16" s="611"/>
      <c r="CH16" s="611"/>
      <c r="CI16" s="611"/>
      <c r="CJ16" s="611"/>
      <c r="CK16" s="611"/>
      <c r="CL16" s="612"/>
      <c r="CM16" s="613">
        <v>104256680</v>
      </c>
      <c r="CN16" s="614"/>
      <c r="CO16" s="614"/>
      <c r="CP16" s="614"/>
      <c r="CQ16" s="614"/>
      <c r="CR16" s="614"/>
      <c r="CS16" s="614"/>
      <c r="CT16" s="615"/>
      <c r="CU16" s="616">
        <v>17.899999999999999</v>
      </c>
      <c r="CV16" s="678"/>
      <c r="CW16" s="678"/>
      <c r="CX16" s="680"/>
      <c r="CY16" s="619">
        <v>4240853</v>
      </c>
      <c r="CZ16" s="614"/>
      <c r="DA16" s="614"/>
      <c r="DB16" s="614"/>
      <c r="DC16" s="614"/>
      <c r="DD16" s="614"/>
      <c r="DE16" s="614"/>
      <c r="DF16" s="614"/>
      <c r="DG16" s="614"/>
      <c r="DH16" s="614"/>
      <c r="DI16" s="614"/>
      <c r="DJ16" s="614"/>
      <c r="DK16" s="615"/>
      <c r="DL16" s="619">
        <v>81148070</v>
      </c>
      <c r="DM16" s="614"/>
      <c r="DN16" s="614"/>
      <c r="DO16" s="614"/>
      <c r="DP16" s="614"/>
      <c r="DQ16" s="614"/>
      <c r="DR16" s="614"/>
      <c r="DS16" s="614"/>
      <c r="DT16" s="614"/>
      <c r="DU16" s="614"/>
      <c r="DV16" s="614"/>
      <c r="DW16" s="614"/>
      <c r="DX16" s="697"/>
    </row>
    <row r="17" spans="2:128" ht="11.25" customHeight="1" x14ac:dyDescent="0.2">
      <c r="B17" s="610" t="s">
        <v>235</v>
      </c>
      <c r="C17" s="611"/>
      <c r="D17" s="611"/>
      <c r="E17" s="611"/>
      <c r="F17" s="611"/>
      <c r="G17" s="611"/>
      <c r="H17" s="611"/>
      <c r="I17" s="611"/>
      <c r="J17" s="611"/>
      <c r="K17" s="611"/>
      <c r="L17" s="611"/>
      <c r="M17" s="611"/>
      <c r="N17" s="611"/>
      <c r="O17" s="611"/>
      <c r="P17" s="611"/>
      <c r="Q17" s="612"/>
      <c r="R17" s="613">
        <v>502730</v>
      </c>
      <c r="S17" s="614"/>
      <c r="T17" s="614"/>
      <c r="U17" s="614"/>
      <c r="V17" s="614"/>
      <c r="W17" s="614"/>
      <c r="X17" s="614"/>
      <c r="Y17" s="615"/>
      <c r="Z17" s="677">
        <v>0.1</v>
      </c>
      <c r="AA17" s="677"/>
      <c r="AB17" s="677"/>
      <c r="AC17" s="677"/>
      <c r="AD17" s="672">
        <v>502730</v>
      </c>
      <c r="AE17" s="672"/>
      <c r="AF17" s="672"/>
      <c r="AG17" s="672"/>
      <c r="AH17" s="672"/>
      <c r="AI17" s="672"/>
      <c r="AJ17" s="672"/>
      <c r="AK17" s="672"/>
      <c r="AL17" s="616">
        <v>0.2</v>
      </c>
      <c r="AM17" s="678"/>
      <c r="AN17" s="678"/>
      <c r="AO17" s="679"/>
      <c r="AP17" s="610" t="s">
        <v>236</v>
      </c>
      <c r="AQ17" s="611"/>
      <c r="AR17" s="611"/>
      <c r="AS17" s="611"/>
      <c r="AT17" s="611"/>
      <c r="AU17" s="611"/>
      <c r="AV17" s="611"/>
      <c r="AW17" s="611"/>
      <c r="AX17" s="611"/>
      <c r="AY17" s="611"/>
      <c r="AZ17" s="611"/>
      <c r="BA17" s="611"/>
      <c r="BB17" s="611"/>
      <c r="BC17" s="612"/>
      <c r="BD17" s="613">
        <v>18225070</v>
      </c>
      <c r="BE17" s="614"/>
      <c r="BF17" s="614"/>
      <c r="BG17" s="614"/>
      <c r="BH17" s="614"/>
      <c r="BI17" s="614"/>
      <c r="BJ17" s="614"/>
      <c r="BK17" s="615"/>
      <c r="BL17" s="677">
        <v>16.100000000000001</v>
      </c>
      <c r="BM17" s="677"/>
      <c r="BN17" s="677"/>
      <c r="BO17" s="677"/>
      <c r="BP17" s="672" t="s">
        <v>128</v>
      </c>
      <c r="BQ17" s="672"/>
      <c r="BR17" s="672"/>
      <c r="BS17" s="672"/>
      <c r="BT17" s="672"/>
      <c r="BU17" s="672"/>
      <c r="BV17" s="672"/>
      <c r="BW17" s="673"/>
      <c r="BY17" s="610" t="s">
        <v>237</v>
      </c>
      <c r="BZ17" s="611"/>
      <c r="CA17" s="611"/>
      <c r="CB17" s="611"/>
      <c r="CC17" s="611"/>
      <c r="CD17" s="611"/>
      <c r="CE17" s="611"/>
      <c r="CF17" s="611"/>
      <c r="CG17" s="611"/>
      <c r="CH17" s="611"/>
      <c r="CI17" s="611"/>
      <c r="CJ17" s="611"/>
      <c r="CK17" s="611"/>
      <c r="CL17" s="612"/>
      <c r="CM17" s="613">
        <v>14193021</v>
      </c>
      <c r="CN17" s="614"/>
      <c r="CO17" s="614"/>
      <c r="CP17" s="614"/>
      <c r="CQ17" s="614"/>
      <c r="CR17" s="614"/>
      <c r="CS17" s="614"/>
      <c r="CT17" s="615"/>
      <c r="CU17" s="616">
        <v>2.4</v>
      </c>
      <c r="CV17" s="678"/>
      <c r="CW17" s="678"/>
      <c r="CX17" s="680"/>
      <c r="CY17" s="619" t="s">
        <v>128</v>
      </c>
      <c r="CZ17" s="614"/>
      <c r="DA17" s="614"/>
      <c r="DB17" s="614"/>
      <c r="DC17" s="614"/>
      <c r="DD17" s="614"/>
      <c r="DE17" s="614"/>
      <c r="DF17" s="614"/>
      <c r="DG17" s="614"/>
      <c r="DH17" s="614"/>
      <c r="DI17" s="614"/>
      <c r="DJ17" s="614"/>
      <c r="DK17" s="615"/>
      <c r="DL17" s="619">
        <v>40069</v>
      </c>
      <c r="DM17" s="614"/>
      <c r="DN17" s="614"/>
      <c r="DO17" s="614"/>
      <c r="DP17" s="614"/>
      <c r="DQ17" s="614"/>
      <c r="DR17" s="614"/>
      <c r="DS17" s="614"/>
      <c r="DT17" s="614"/>
      <c r="DU17" s="614"/>
      <c r="DV17" s="614"/>
      <c r="DW17" s="614"/>
      <c r="DX17" s="697"/>
    </row>
    <row r="18" spans="2:128" ht="11.25" customHeight="1" x14ac:dyDescent="0.2">
      <c r="B18" s="610" t="s">
        <v>238</v>
      </c>
      <c r="C18" s="611"/>
      <c r="D18" s="611"/>
      <c r="E18" s="611"/>
      <c r="F18" s="611"/>
      <c r="G18" s="611"/>
      <c r="H18" s="611"/>
      <c r="I18" s="611"/>
      <c r="J18" s="611"/>
      <c r="K18" s="611"/>
      <c r="L18" s="611"/>
      <c r="M18" s="611"/>
      <c r="N18" s="611"/>
      <c r="O18" s="611"/>
      <c r="P18" s="611"/>
      <c r="Q18" s="612"/>
      <c r="R18" s="613" t="s">
        <v>128</v>
      </c>
      <c r="S18" s="614"/>
      <c r="T18" s="614"/>
      <c r="U18" s="614"/>
      <c r="V18" s="614"/>
      <c r="W18" s="614"/>
      <c r="X18" s="614"/>
      <c r="Y18" s="615"/>
      <c r="Z18" s="677" t="s">
        <v>128</v>
      </c>
      <c r="AA18" s="677"/>
      <c r="AB18" s="677"/>
      <c r="AC18" s="677"/>
      <c r="AD18" s="672" t="s">
        <v>128</v>
      </c>
      <c r="AE18" s="672"/>
      <c r="AF18" s="672"/>
      <c r="AG18" s="672"/>
      <c r="AH18" s="672"/>
      <c r="AI18" s="672"/>
      <c r="AJ18" s="672"/>
      <c r="AK18" s="672"/>
      <c r="AL18" s="616" t="s">
        <v>211</v>
      </c>
      <c r="AM18" s="678"/>
      <c r="AN18" s="678"/>
      <c r="AO18" s="679"/>
      <c r="AP18" s="610" t="s">
        <v>239</v>
      </c>
      <c r="AQ18" s="611"/>
      <c r="AR18" s="611"/>
      <c r="AS18" s="611"/>
      <c r="AT18" s="611"/>
      <c r="AU18" s="611"/>
      <c r="AV18" s="611"/>
      <c r="AW18" s="611"/>
      <c r="AX18" s="611"/>
      <c r="AY18" s="611"/>
      <c r="AZ18" s="611"/>
      <c r="BA18" s="611"/>
      <c r="BB18" s="611"/>
      <c r="BC18" s="612"/>
      <c r="BD18" s="613">
        <v>37788781</v>
      </c>
      <c r="BE18" s="614"/>
      <c r="BF18" s="614"/>
      <c r="BG18" s="614"/>
      <c r="BH18" s="614"/>
      <c r="BI18" s="614"/>
      <c r="BJ18" s="614"/>
      <c r="BK18" s="615"/>
      <c r="BL18" s="677">
        <v>33.299999999999997</v>
      </c>
      <c r="BM18" s="677"/>
      <c r="BN18" s="677"/>
      <c r="BO18" s="677"/>
      <c r="BP18" s="672" t="s">
        <v>211</v>
      </c>
      <c r="BQ18" s="672"/>
      <c r="BR18" s="672"/>
      <c r="BS18" s="672"/>
      <c r="BT18" s="672"/>
      <c r="BU18" s="672"/>
      <c r="BV18" s="672"/>
      <c r="BW18" s="673"/>
      <c r="BY18" s="610" t="s">
        <v>240</v>
      </c>
      <c r="BZ18" s="611"/>
      <c r="CA18" s="611"/>
      <c r="CB18" s="611"/>
      <c r="CC18" s="611"/>
      <c r="CD18" s="611"/>
      <c r="CE18" s="611"/>
      <c r="CF18" s="611"/>
      <c r="CG18" s="611"/>
      <c r="CH18" s="611"/>
      <c r="CI18" s="611"/>
      <c r="CJ18" s="611"/>
      <c r="CK18" s="611"/>
      <c r="CL18" s="612"/>
      <c r="CM18" s="613">
        <v>96827335</v>
      </c>
      <c r="CN18" s="614"/>
      <c r="CO18" s="614"/>
      <c r="CP18" s="614"/>
      <c r="CQ18" s="614"/>
      <c r="CR18" s="614"/>
      <c r="CS18" s="614"/>
      <c r="CT18" s="615"/>
      <c r="CU18" s="616">
        <v>16.7</v>
      </c>
      <c r="CV18" s="678"/>
      <c r="CW18" s="678"/>
      <c r="CX18" s="680"/>
      <c r="CY18" s="619" t="s">
        <v>211</v>
      </c>
      <c r="CZ18" s="614"/>
      <c r="DA18" s="614"/>
      <c r="DB18" s="614"/>
      <c r="DC18" s="614"/>
      <c r="DD18" s="614"/>
      <c r="DE18" s="614"/>
      <c r="DF18" s="614"/>
      <c r="DG18" s="614"/>
      <c r="DH18" s="614"/>
      <c r="DI18" s="614"/>
      <c r="DJ18" s="614"/>
      <c r="DK18" s="615"/>
      <c r="DL18" s="619">
        <v>94546976</v>
      </c>
      <c r="DM18" s="614"/>
      <c r="DN18" s="614"/>
      <c r="DO18" s="614"/>
      <c r="DP18" s="614"/>
      <c r="DQ18" s="614"/>
      <c r="DR18" s="614"/>
      <c r="DS18" s="614"/>
      <c r="DT18" s="614"/>
      <c r="DU18" s="614"/>
      <c r="DV18" s="614"/>
      <c r="DW18" s="614"/>
      <c r="DX18" s="697"/>
    </row>
    <row r="19" spans="2:128" ht="11.25" customHeight="1" x14ac:dyDescent="0.2">
      <c r="B19" s="610" t="s">
        <v>241</v>
      </c>
      <c r="C19" s="611"/>
      <c r="D19" s="611"/>
      <c r="E19" s="611"/>
      <c r="F19" s="611"/>
      <c r="G19" s="611"/>
      <c r="H19" s="611"/>
      <c r="I19" s="611"/>
      <c r="J19" s="611"/>
      <c r="K19" s="611"/>
      <c r="L19" s="611"/>
      <c r="M19" s="611"/>
      <c r="N19" s="611"/>
      <c r="O19" s="611"/>
      <c r="P19" s="611"/>
      <c r="Q19" s="612"/>
      <c r="R19" s="613">
        <v>527661</v>
      </c>
      <c r="S19" s="614"/>
      <c r="T19" s="614"/>
      <c r="U19" s="614"/>
      <c r="V19" s="614"/>
      <c r="W19" s="614"/>
      <c r="X19" s="614"/>
      <c r="Y19" s="615"/>
      <c r="Z19" s="677">
        <v>0.1</v>
      </c>
      <c r="AA19" s="677"/>
      <c r="AB19" s="677"/>
      <c r="AC19" s="677"/>
      <c r="AD19" s="672">
        <v>527661</v>
      </c>
      <c r="AE19" s="672"/>
      <c r="AF19" s="672"/>
      <c r="AG19" s="672"/>
      <c r="AH19" s="672"/>
      <c r="AI19" s="672"/>
      <c r="AJ19" s="672"/>
      <c r="AK19" s="672"/>
      <c r="AL19" s="616">
        <v>0.2</v>
      </c>
      <c r="AM19" s="678"/>
      <c r="AN19" s="678"/>
      <c r="AO19" s="679"/>
      <c r="AP19" s="610" t="s">
        <v>242</v>
      </c>
      <c r="AQ19" s="611"/>
      <c r="AR19" s="611"/>
      <c r="AS19" s="611"/>
      <c r="AT19" s="611"/>
      <c r="AU19" s="611"/>
      <c r="AV19" s="611"/>
      <c r="AW19" s="611"/>
      <c r="AX19" s="611"/>
      <c r="AY19" s="611"/>
      <c r="AZ19" s="611"/>
      <c r="BA19" s="611"/>
      <c r="BB19" s="611"/>
      <c r="BC19" s="612"/>
      <c r="BD19" s="613">
        <v>1805416</v>
      </c>
      <c r="BE19" s="614"/>
      <c r="BF19" s="614"/>
      <c r="BG19" s="614"/>
      <c r="BH19" s="614"/>
      <c r="BI19" s="614"/>
      <c r="BJ19" s="614"/>
      <c r="BK19" s="615"/>
      <c r="BL19" s="677">
        <v>1.6</v>
      </c>
      <c r="BM19" s="677"/>
      <c r="BN19" s="677"/>
      <c r="BO19" s="677"/>
      <c r="BP19" s="672" t="s">
        <v>211</v>
      </c>
      <c r="BQ19" s="672"/>
      <c r="BR19" s="672"/>
      <c r="BS19" s="672"/>
      <c r="BT19" s="672"/>
      <c r="BU19" s="672"/>
      <c r="BV19" s="672"/>
      <c r="BW19" s="673"/>
      <c r="BY19" s="610" t="s">
        <v>243</v>
      </c>
      <c r="BZ19" s="611"/>
      <c r="CA19" s="611"/>
      <c r="CB19" s="611"/>
      <c r="CC19" s="611"/>
      <c r="CD19" s="611"/>
      <c r="CE19" s="611"/>
      <c r="CF19" s="611"/>
      <c r="CG19" s="611"/>
      <c r="CH19" s="611"/>
      <c r="CI19" s="611"/>
      <c r="CJ19" s="611"/>
      <c r="CK19" s="611"/>
      <c r="CL19" s="612"/>
      <c r="CM19" s="613" t="s">
        <v>211</v>
      </c>
      <c r="CN19" s="614"/>
      <c r="CO19" s="614"/>
      <c r="CP19" s="614"/>
      <c r="CQ19" s="614"/>
      <c r="CR19" s="614"/>
      <c r="CS19" s="614"/>
      <c r="CT19" s="615"/>
      <c r="CU19" s="616" t="s">
        <v>128</v>
      </c>
      <c r="CV19" s="678"/>
      <c r="CW19" s="678"/>
      <c r="CX19" s="680"/>
      <c r="CY19" s="619" t="s">
        <v>129</v>
      </c>
      <c r="CZ19" s="614"/>
      <c r="DA19" s="614"/>
      <c r="DB19" s="614"/>
      <c r="DC19" s="614"/>
      <c r="DD19" s="614"/>
      <c r="DE19" s="614"/>
      <c r="DF19" s="614"/>
      <c r="DG19" s="614"/>
      <c r="DH19" s="614"/>
      <c r="DI19" s="614"/>
      <c r="DJ19" s="614"/>
      <c r="DK19" s="615"/>
      <c r="DL19" s="619" t="s">
        <v>128</v>
      </c>
      <c r="DM19" s="614"/>
      <c r="DN19" s="614"/>
      <c r="DO19" s="614"/>
      <c r="DP19" s="614"/>
      <c r="DQ19" s="614"/>
      <c r="DR19" s="614"/>
      <c r="DS19" s="614"/>
      <c r="DT19" s="614"/>
      <c r="DU19" s="614"/>
      <c r="DV19" s="614"/>
      <c r="DW19" s="614"/>
      <c r="DX19" s="697"/>
    </row>
    <row r="20" spans="2:128" ht="11.25" customHeight="1" x14ac:dyDescent="0.2">
      <c r="B20" s="610" t="s">
        <v>244</v>
      </c>
      <c r="C20" s="611"/>
      <c r="D20" s="611"/>
      <c r="E20" s="611"/>
      <c r="F20" s="611"/>
      <c r="G20" s="611"/>
      <c r="H20" s="611"/>
      <c r="I20" s="611"/>
      <c r="J20" s="611"/>
      <c r="K20" s="611"/>
      <c r="L20" s="611"/>
      <c r="M20" s="611"/>
      <c r="N20" s="611"/>
      <c r="O20" s="611"/>
      <c r="P20" s="611"/>
      <c r="Q20" s="612"/>
      <c r="R20" s="613">
        <v>190853011</v>
      </c>
      <c r="S20" s="614"/>
      <c r="T20" s="614"/>
      <c r="U20" s="614"/>
      <c r="V20" s="614"/>
      <c r="W20" s="614"/>
      <c r="X20" s="614"/>
      <c r="Y20" s="615"/>
      <c r="Z20" s="677">
        <v>32.299999999999997</v>
      </c>
      <c r="AA20" s="677"/>
      <c r="AB20" s="677"/>
      <c r="AC20" s="677"/>
      <c r="AD20" s="672">
        <v>187831304</v>
      </c>
      <c r="AE20" s="672"/>
      <c r="AF20" s="672"/>
      <c r="AG20" s="672"/>
      <c r="AH20" s="672"/>
      <c r="AI20" s="672"/>
      <c r="AJ20" s="672"/>
      <c r="AK20" s="672"/>
      <c r="AL20" s="616">
        <v>62.4</v>
      </c>
      <c r="AM20" s="678"/>
      <c r="AN20" s="678"/>
      <c r="AO20" s="679"/>
      <c r="AP20" s="681" t="s">
        <v>245</v>
      </c>
      <c r="AQ20" s="682"/>
      <c r="AR20" s="682"/>
      <c r="AS20" s="682"/>
      <c r="AT20" s="682"/>
      <c r="AU20" s="682"/>
      <c r="AV20" s="682"/>
      <c r="AW20" s="682"/>
      <c r="AX20" s="682"/>
      <c r="AY20" s="682"/>
      <c r="AZ20" s="682"/>
      <c r="BA20" s="682"/>
      <c r="BB20" s="682"/>
      <c r="BC20" s="683"/>
      <c r="BD20" s="613">
        <v>1091696</v>
      </c>
      <c r="BE20" s="614"/>
      <c r="BF20" s="614"/>
      <c r="BG20" s="614"/>
      <c r="BH20" s="614"/>
      <c r="BI20" s="614"/>
      <c r="BJ20" s="614"/>
      <c r="BK20" s="615"/>
      <c r="BL20" s="677">
        <v>1</v>
      </c>
      <c r="BM20" s="677"/>
      <c r="BN20" s="677"/>
      <c r="BO20" s="677"/>
      <c r="BP20" s="672" t="s">
        <v>211</v>
      </c>
      <c r="BQ20" s="672"/>
      <c r="BR20" s="672"/>
      <c r="BS20" s="672"/>
      <c r="BT20" s="672"/>
      <c r="BU20" s="672"/>
      <c r="BV20" s="672"/>
      <c r="BW20" s="673"/>
      <c r="BY20" s="681" t="s">
        <v>246</v>
      </c>
      <c r="BZ20" s="682"/>
      <c r="CA20" s="682"/>
      <c r="CB20" s="682"/>
      <c r="CC20" s="682"/>
      <c r="CD20" s="682"/>
      <c r="CE20" s="682"/>
      <c r="CF20" s="682"/>
      <c r="CG20" s="682"/>
      <c r="CH20" s="682"/>
      <c r="CI20" s="682"/>
      <c r="CJ20" s="682"/>
      <c r="CK20" s="682"/>
      <c r="CL20" s="683"/>
      <c r="CM20" s="613" t="s">
        <v>128</v>
      </c>
      <c r="CN20" s="614"/>
      <c r="CO20" s="614"/>
      <c r="CP20" s="614"/>
      <c r="CQ20" s="614"/>
      <c r="CR20" s="614"/>
      <c r="CS20" s="614"/>
      <c r="CT20" s="615"/>
      <c r="CU20" s="616" t="s">
        <v>128</v>
      </c>
      <c r="CV20" s="678"/>
      <c r="CW20" s="678"/>
      <c r="CX20" s="680"/>
      <c r="CY20" s="619" t="s">
        <v>211</v>
      </c>
      <c r="CZ20" s="614"/>
      <c r="DA20" s="614"/>
      <c r="DB20" s="614"/>
      <c r="DC20" s="614"/>
      <c r="DD20" s="614"/>
      <c r="DE20" s="614"/>
      <c r="DF20" s="614"/>
      <c r="DG20" s="614"/>
      <c r="DH20" s="614"/>
      <c r="DI20" s="614"/>
      <c r="DJ20" s="614"/>
      <c r="DK20" s="615"/>
      <c r="DL20" s="619" t="s">
        <v>129</v>
      </c>
      <c r="DM20" s="614"/>
      <c r="DN20" s="614"/>
      <c r="DO20" s="614"/>
      <c r="DP20" s="614"/>
      <c r="DQ20" s="614"/>
      <c r="DR20" s="614"/>
      <c r="DS20" s="614"/>
      <c r="DT20" s="614"/>
      <c r="DU20" s="614"/>
      <c r="DV20" s="614"/>
      <c r="DW20" s="614"/>
      <c r="DX20" s="697"/>
    </row>
    <row r="21" spans="2:128" ht="11.25" customHeight="1" x14ac:dyDescent="0.2">
      <c r="B21" s="610" t="s">
        <v>247</v>
      </c>
      <c r="C21" s="611"/>
      <c r="D21" s="611"/>
      <c r="E21" s="611"/>
      <c r="F21" s="611"/>
      <c r="G21" s="611"/>
      <c r="H21" s="611"/>
      <c r="I21" s="611"/>
      <c r="J21" s="611"/>
      <c r="K21" s="611"/>
      <c r="L21" s="611"/>
      <c r="M21" s="611"/>
      <c r="N21" s="611"/>
      <c r="O21" s="611"/>
      <c r="P21" s="611"/>
      <c r="Q21" s="612"/>
      <c r="R21" s="613">
        <v>187831304</v>
      </c>
      <c r="S21" s="614"/>
      <c r="T21" s="614"/>
      <c r="U21" s="614"/>
      <c r="V21" s="614"/>
      <c r="W21" s="614"/>
      <c r="X21" s="614"/>
      <c r="Y21" s="615"/>
      <c r="Z21" s="616">
        <v>31.7</v>
      </c>
      <c r="AA21" s="678"/>
      <c r="AB21" s="678"/>
      <c r="AC21" s="680"/>
      <c r="AD21" s="619">
        <v>187831304</v>
      </c>
      <c r="AE21" s="614"/>
      <c r="AF21" s="614"/>
      <c r="AG21" s="614"/>
      <c r="AH21" s="614"/>
      <c r="AI21" s="614"/>
      <c r="AJ21" s="614"/>
      <c r="AK21" s="615"/>
      <c r="AL21" s="616">
        <v>62.4</v>
      </c>
      <c r="AM21" s="678"/>
      <c r="AN21" s="678"/>
      <c r="AO21" s="679"/>
      <c r="AP21" s="681" t="s">
        <v>248</v>
      </c>
      <c r="AQ21" s="682"/>
      <c r="AR21" s="682"/>
      <c r="AS21" s="682"/>
      <c r="AT21" s="682"/>
      <c r="AU21" s="682"/>
      <c r="AV21" s="682"/>
      <c r="AW21" s="682"/>
      <c r="AX21" s="682"/>
      <c r="AY21" s="682"/>
      <c r="AZ21" s="682"/>
      <c r="BA21" s="682"/>
      <c r="BB21" s="682"/>
      <c r="BC21" s="683"/>
      <c r="BD21" s="613">
        <v>157240</v>
      </c>
      <c r="BE21" s="614"/>
      <c r="BF21" s="614"/>
      <c r="BG21" s="614"/>
      <c r="BH21" s="614"/>
      <c r="BI21" s="614"/>
      <c r="BJ21" s="614"/>
      <c r="BK21" s="615"/>
      <c r="BL21" s="677">
        <v>0.1</v>
      </c>
      <c r="BM21" s="677"/>
      <c r="BN21" s="677"/>
      <c r="BO21" s="677"/>
      <c r="BP21" s="672" t="s">
        <v>211</v>
      </c>
      <c r="BQ21" s="672"/>
      <c r="BR21" s="672"/>
      <c r="BS21" s="672"/>
      <c r="BT21" s="672"/>
      <c r="BU21" s="672"/>
      <c r="BV21" s="672"/>
      <c r="BW21" s="673"/>
      <c r="BY21" s="681" t="s">
        <v>249</v>
      </c>
      <c r="BZ21" s="682"/>
      <c r="CA21" s="682"/>
      <c r="CB21" s="682"/>
      <c r="CC21" s="682"/>
      <c r="CD21" s="682"/>
      <c r="CE21" s="682"/>
      <c r="CF21" s="682"/>
      <c r="CG21" s="682"/>
      <c r="CH21" s="682"/>
      <c r="CI21" s="682"/>
      <c r="CJ21" s="682"/>
      <c r="CK21" s="682"/>
      <c r="CL21" s="683"/>
      <c r="CM21" s="613">
        <v>82839</v>
      </c>
      <c r="CN21" s="614"/>
      <c r="CO21" s="614"/>
      <c r="CP21" s="614"/>
      <c r="CQ21" s="614"/>
      <c r="CR21" s="614"/>
      <c r="CS21" s="614"/>
      <c r="CT21" s="615"/>
      <c r="CU21" s="616">
        <v>0</v>
      </c>
      <c r="CV21" s="678"/>
      <c r="CW21" s="678"/>
      <c r="CX21" s="680"/>
      <c r="CY21" s="619" t="s">
        <v>211</v>
      </c>
      <c r="CZ21" s="614"/>
      <c r="DA21" s="614"/>
      <c r="DB21" s="614"/>
      <c r="DC21" s="614"/>
      <c r="DD21" s="614"/>
      <c r="DE21" s="614"/>
      <c r="DF21" s="614"/>
      <c r="DG21" s="614"/>
      <c r="DH21" s="614"/>
      <c r="DI21" s="614"/>
      <c r="DJ21" s="614"/>
      <c r="DK21" s="615"/>
      <c r="DL21" s="619">
        <v>82839</v>
      </c>
      <c r="DM21" s="614"/>
      <c r="DN21" s="614"/>
      <c r="DO21" s="614"/>
      <c r="DP21" s="614"/>
      <c r="DQ21" s="614"/>
      <c r="DR21" s="614"/>
      <c r="DS21" s="614"/>
      <c r="DT21" s="614"/>
      <c r="DU21" s="614"/>
      <c r="DV21" s="614"/>
      <c r="DW21" s="614"/>
      <c r="DX21" s="697"/>
    </row>
    <row r="22" spans="2:128" ht="11.25" customHeight="1" x14ac:dyDescent="0.2">
      <c r="B22" s="610" t="s">
        <v>250</v>
      </c>
      <c r="C22" s="611"/>
      <c r="D22" s="611"/>
      <c r="E22" s="611"/>
      <c r="F22" s="611"/>
      <c r="G22" s="611"/>
      <c r="H22" s="611"/>
      <c r="I22" s="611"/>
      <c r="J22" s="611"/>
      <c r="K22" s="611"/>
      <c r="L22" s="611"/>
      <c r="M22" s="611"/>
      <c r="N22" s="611"/>
      <c r="O22" s="611"/>
      <c r="P22" s="611"/>
      <c r="Q22" s="612"/>
      <c r="R22" s="613">
        <v>2916447</v>
      </c>
      <c r="S22" s="614"/>
      <c r="T22" s="614"/>
      <c r="U22" s="614"/>
      <c r="V22" s="614"/>
      <c r="W22" s="614"/>
      <c r="X22" s="614"/>
      <c r="Y22" s="615"/>
      <c r="Z22" s="616">
        <v>0.5</v>
      </c>
      <c r="AA22" s="678"/>
      <c r="AB22" s="678"/>
      <c r="AC22" s="680"/>
      <c r="AD22" s="619" t="s">
        <v>128</v>
      </c>
      <c r="AE22" s="614"/>
      <c r="AF22" s="614"/>
      <c r="AG22" s="614"/>
      <c r="AH22" s="614"/>
      <c r="AI22" s="614"/>
      <c r="AJ22" s="614"/>
      <c r="AK22" s="615"/>
      <c r="AL22" s="616" t="s">
        <v>129</v>
      </c>
      <c r="AM22" s="678"/>
      <c r="AN22" s="678"/>
      <c r="AO22" s="679"/>
      <c r="AP22" s="681" t="s">
        <v>251</v>
      </c>
      <c r="AQ22" s="682"/>
      <c r="AR22" s="682"/>
      <c r="AS22" s="682"/>
      <c r="AT22" s="682"/>
      <c r="AU22" s="682"/>
      <c r="AV22" s="682"/>
      <c r="AW22" s="682"/>
      <c r="AX22" s="682"/>
      <c r="AY22" s="682"/>
      <c r="AZ22" s="682"/>
      <c r="BA22" s="682"/>
      <c r="BB22" s="682"/>
      <c r="BC22" s="683"/>
      <c r="BD22" s="613">
        <v>920183</v>
      </c>
      <c r="BE22" s="614"/>
      <c r="BF22" s="614"/>
      <c r="BG22" s="614"/>
      <c r="BH22" s="614"/>
      <c r="BI22" s="614"/>
      <c r="BJ22" s="614"/>
      <c r="BK22" s="615"/>
      <c r="BL22" s="677">
        <v>0.8</v>
      </c>
      <c r="BM22" s="677"/>
      <c r="BN22" s="677"/>
      <c r="BO22" s="677"/>
      <c r="BP22" s="672" t="s">
        <v>211</v>
      </c>
      <c r="BQ22" s="672"/>
      <c r="BR22" s="672"/>
      <c r="BS22" s="672"/>
      <c r="BT22" s="672"/>
      <c r="BU22" s="672"/>
      <c r="BV22" s="672"/>
      <c r="BW22" s="673"/>
      <c r="BY22" s="681" t="s">
        <v>252</v>
      </c>
      <c r="BZ22" s="682"/>
      <c r="CA22" s="682"/>
      <c r="CB22" s="682"/>
      <c r="CC22" s="682"/>
      <c r="CD22" s="682"/>
      <c r="CE22" s="682"/>
      <c r="CF22" s="682"/>
      <c r="CG22" s="682"/>
      <c r="CH22" s="682"/>
      <c r="CI22" s="682"/>
      <c r="CJ22" s="682"/>
      <c r="CK22" s="682"/>
      <c r="CL22" s="683"/>
      <c r="CM22" s="613">
        <v>216753</v>
      </c>
      <c r="CN22" s="614"/>
      <c r="CO22" s="614"/>
      <c r="CP22" s="614"/>
      <c r="CQ22" s="614"/>
      <c r="CR22" s="614"/>
      <c r="CS22" s="614"/>
      <c r="CT22" s="615"/>
      <c r="CU22" s="616">
        <v>0</v>
      </c>
      <c r="CV22" s="678"/>
      <c r="CW22" s="678"/>
      <c r="CX22" s="680"/>
      <c r="CY22" s="619" t="s">
        <v>211</v>
      </c>
      <c r="CZ22" s="614"/>
      <c r="DA22" s="614"/>
      <c r="DB22" s="614"/>
      <c r="DC22" s="614"/>
      <c r="DD22" s="614"/>
      <c r="DE22" s="614"/>
      <c r="DF22" s="614"/>
      <c r="DG22" s="614"/>
      <c r="DH22" s="614"/>
      <c r="DI22" s="614"/>
      <c r="DJ22" s="614"/>
      <c r="DK22" s="615"/>
      <c r="DL22" s="619">
        <v>216753</v>
      </c>
      <c r="DM22" s="614"/>
      <c r="DN22" s="614"/>
      <c r="DO22" s="614"/>
      <c r="DP22" s="614"/>
      <c r="DQ22" s="614"/>
      <c r="DR22" s="614"/>
      <c r="DS22" s="614"/>
      <c r="DT22" s="614"/>
      <c r="DU22" s="614"/>
      <c r="DV22" s="614"/>
      <c r="DW22" s="614"/>
      <c r="DX22" s="697"/>
    </row>
    <row r="23" spans="2:128" ht="11.25" customHeight="1" x14ac:dyDescent="0.2">
      <c r="B23" s="610" t="s">
        <v>253</v>
      </c>
      <c r="C23" s="611"/>
      <c r="D23" s="611"/>
      <c r="E23" s="611"/>
      <c r="F23" s="611"/>
      <c r="G23" s="611"/>
      <c r="H23" s="611"/>
      <c r="I23" s="611"/>
      <c r="J23" s="611"/>
      <c r="K23" s="611"/>
      <c r="L23" s="611"/>
      <c r="M23" s="611"/>
      <c r="N23" s="611"/>
      <c r="O23" s="611"/>
      <c r="P23" s="611"/>
      <c r="Q23" s="612"/>
      <c r="R23" s="613">
        <v>105260</v>
      </c>
      <c r="S23" s="614"/>
      <c r="T23" s="614"/>
      <c r="U23" s="614"/>
      <c r="V23" s="614"/>
      <c r="W23" s="614"/>
      <c r="X23" s="614"/>
      <c r="Y23" s="615"/>
      <c r="Z23" s="616">
        <v>0</v>
      </c>
      <c r="AA23" s="678"/>
      <c r="AB23" s="678"/>
      <c r="AC23" s="680"/>
      <c r="AD23" s="619" t="s">
        <v>211</v>
      </c>
      <c r="AE23" s="614"/>
      <c r="AF23" s="614"/>
      <c r="AG23" s="614"/>
      <c r="AH23" s="614"/>
      <c r="AI23" s="614"/>
      <c r="AJ23" s="614"/>
      <c r="AK23" s="615"/>
      <c r="AL23" s="616" t="s">
        <v>128</v>
      </c>
      <c r="AM23" s="678"/>
      <c r="AN23" s="678"/>
      <c r="AO23" s="679"/>
      <c r="AP23" s="681" t="s">
        <v>254</v>
      </c>
      <c r="AQ23" s="682"/>
      <c r="AR23" s="682"/>
      <c r="AS23" s="682"/>
      <c r="AT23" s="682"/>
      <c r="AU23" s="682"/>
      <c r="AV23" s="682"/>
      <c r="AW23" s="682"/>
      <c r="AX23" s="682"/>
      <c r="AY23" s="682"/>
      <c r="AZ23" s="682"/>
      <c r="BA23" s="682"/>
      <c r="BB23" s="682"/>
      <c r="BC23" s="683"/>
      <c r="BD23" s="613">
        <v>8985273</v>
      </c>
      <c r="BE23" s="614"/>
      <c r="BF23" s="614"/>
      <c r="BG23" s="614"/>
      <c r="BH23" s="614"/>
      <c r="BI23" s="614"/>
      <c r="BJ23" s="614"/>
      <c r="BK23" s="615"/>
      <c r="BL23" s="677">
        <v>7.9</v>
      </c>
      <c r="BM23" s="677"/>
      <c r="BN23" s="677"/>
      <c r="BO23" s="677"/>
      <c r="BP23" s="672" t="s">
        <v>128</v>
      </c>
      <c r="BQ23" s="672"/>
      <c r="BR23" s="672"/>
      <c r="BS23" s="672"/>
      <c r="BT23" s="672"/>
      <c r="BU23" s="672"/>
      <c r="BV23" s="672"/>
      <c r="BW23" s="673"/>
      <c r="BY23" s="681" t="s">
        <v>255</v>
      </c>
      <c r="BZ23" s="682"/>
      <c r="CA23" s="682"/>
      <c r="CB23" s="682"/>
      <c r="CC23" s="682"/>
      <c r="CD23" s="682"/>
      <c r="CE23" s="682"/>
      <c r="CF23" s="682"/>
      <c r="CG23" s="682"/>
      <c r="CH23" s="682"/>
      <c r="CI23" s="682"/>
      <c r="CJ23" s="682"/>
      <c r="CK23" s="682"/>
      <c r="CL23" s="683"/>
      <c r="CM23" s="613">
        <v>131332</v>
      </c>
      <c r="CN23" s="614"/>
      <c r="CO23" s="614"/>
      <c r="CP23" s="614"/>
      <c r="CQ23" s="614"/>
      <c r="CR23" s="614"/>
      <c r="CS23" s="614"/>
      <c r="CT23" s="615"/>
      <c r="CU23" s="616">
        <v>0</v>
      </c>
      <c r="CV23" s="678"/>
      <c r="CW23" s="678"/>
      <c r="CX23" s="680"/>
      <c r="CY23" s="619" t="s">
        <v>211</v>
      </c>
      <c r="CZ23" s="614"/>
      <c r="DA23" s="614"/>
      <c r="DB23" s="614"/>
      <c r="DC23" s="614"/>
      <c r="DD23" s="614"/>
      <c r="DE23" s="614"/>
      <c r="DF23" s="614"/>
      <c r="DG23" s="614"/>
      <c r="DH23" s="614"/>
      <c r="DI23" s="614"/>
      <c r="DJ23" s="614"/>
      <c r="DK23" s="615"/>
      <c r="DL23" s="619">
        <v>131332</v>
      </c>
      <c r="DM23" s="614"/>
      <c r="DN23" s="614"/>
      <c r="DO23" s="614"/>
      <c r="DP23" s="614"/>
      <c r="DQ23" s="614"/>
      <c r="DR23" s="614"/>
      <c r="DS23" s="614"/>
      <c r="DT23" s="614"/>
      <c r="DU23" s="614"/>
      <c r="DV23" s="614"/>
      <c r="DW23" s="614"/>
      <c r="DX23" s="697"/>
    </row>
    <row r="24" spans="2:128" ht="11.25" customHeight="1" x14ac:dyDescent="0.2">
      <c r="B24" s="610" t="s">
        <v>256</v>
      </c>
      <c r="C24" s="611"/>
      <c r="D24" s="611"/>
      <c r="E24" s="611"/>
      <c r="F24" s="611"/>
      <c r="G24" s="611"/>
      <c r="H24" s="611"/>
      <c r="I24" s="611"/>
      <c r="J24" s="611"/>
      <c r="K24" s="611"/>
      <c r="L24" s="611"/>
      <c r="M24" s="611"/>
      <c r="N24" s="611"/>
      <c r="O24" s="611"/>
      <c r="P24" s="611"/>
      <c r="Q24" s="612"/>
      <c r="R24" s="613">
        <v>324111747</v>
      </c>
      <c r="S24" s="614"/>
      <c r="T24" s="614"/>
      <c r="U24" s="614"/>
      <c r="V24" s="614"/>
      <c r="W24" s="614"/>
      <c r="X24" s="614"/>
      <c r="Y24" s="615"/>
      <c r="Z24" s="616">
        <v>54.8</v>
      </c>
      <c r="AA24" s="678"/>
      <c r="AB24" s="678"/>
      <c r="AC24" s="680"/>
      <c r="AD24" s="619">
        <v>299991347</v>
      </c>
      <c r="AE24" s="614"/>
      <c r="AF24" s="614"/>
      <c r="AG24" s="614"/>
      <c r="AH24" s="614"/>
      <c r="AI24" s="614"/>
      <c r="AJ24" s="614"/>
      <c r="AK24" s="615"/>
      <c r="AL24" s="616">
        <v>99.7</v>
      </c>
      <c r="AM24" s="678"/>
      <c r="AN24" s="678"/>
      <c r="AO24" s="679"/>
      <c r="AP24" s="681" t="s">
        <v>257</v>
      </c>
      <c r="AQ24" s="682"/>
      <c r="AR24" s="682"/>
      <c r="AS24" s="682"/>
      <c r="AT24" s="682"/>
      <c r="AU24" s="682"/>
      <c r="AV24" s="682"/>
      <c r="AW24" s="682"/>
      <c r="AX24" s="682"/>
      <c r="AY24" s="682"/>
      <c r="AZ24" s="682"/>
      <c r="BA24" s="682"/>
      <c r="BB24" s="682"/>
      <c r="BC24" s="683"/>
      <c r="BD24" s="613">
        <v>13833796</v>
      </c>
      <c r="BE24" s="614"/>
      <c r="BF24" s="614"/>
      <c r="BG24" s="614"/>
      <c r="BH24" s="614"/>
      <c r="BI24" s="614"/>
      <c r="BJ24" s="614"/>
      <c r="BK24" s="615"/>
      <c r="BL24" s="677">
        <v>12.2</v>
      </c>
      <c r="BM24" s="677"/>
      <c r="BN24" s="677"/>
      <c r="BO24" s="677"/>
      <c r="BP24" s="672" t="s">
        <v>211</v>
      </c>
      <c r="BQ24" s="672"/>
      <c r="BR24" s="672"/>
      <c r="BS24" s="672"/>
      <c r="BT24" s="672"/>
      <c r="BU24" s="672"/>
      <c r="BV24" s="672"/>
      <c r="BW24" s="673"/>
      <c r="BY24" s="681" t="s">
        <v>258</v>
      </c>
      <c r="BZ24" s="682"/>
      <c r="CA24" s="682"/>
      <c r="CB24" s="682"/>
      <c r="CC24" s="682"/>
      <c r="CD24" s="682"/>
      <c r="CE24" s="682"/>
      <c r="CF24" s="682"/>
      <c r="CG24" s="682"/>
      <c r="CH24" s="682"/>
      <c r="CI24" s="682"/>
      <c r="CJ24" s="682"/>
      <c r="CK24" s="682"/>
      <c r="CL24" s="683"/>
      <c r="CM24" s="613" t="s">
        <v>129</v>
      </c>
      <c r="CN24" s="614"/>
      <c r="CO24" s="614"/>
      <c r="CP24" s="614"/>
      <c r="CQ24" s="614"/>
      <c r="CR24" s="614"/>
      <c r="CS24" s="614"/>
      <c r="CT24" s="615"/>
      <c r="CU24" s="616" t="s">
        <v>128</v>
      </c>
      <c r="CV24" s="678"/>
      <c r="CW24" s="678"/>
      <c r="CX24" s="680"/>
      <c r="CY24" s="619" t="s">
        <v>128</v>
      </c>
      <c r="CZ24" s="614"/>
      <c r="DA24" s="614"/>
      <c r="DB24" s="614"/>
      <c r="DC24" s="614"/>
      <c r="DD24" s="614"/>
      <c r="DE24" s="614"/>
      <c r="DF24" s="614"/>
      <c r="DG24" s="614"/>
      <c r="DH24" s="614"/>
      <c r="DI24" s="614"/>
      <c r="DJ24" s="614"/>
      <c r="DK24" s="615"/>
      <c r="DL24" s="619" t="s">
        <v>211</v>
      </c>
      <c r="DM24" s="614"/>
      <c r="DN24" s="614"/>
      <c r="DO24" s="614"/>
      <c r="DP24" s="614"/>
      <c r="DQ24" s="614"/>
      <c r="DR24" s="614"/>
      <c r="DS24" s="614"/>
      <c r="DT24" s="614"/>
      <c r="DU24" s="614"/>
      <c r="DV24" s="614"/>
      <c r="DW24" s="614"/>
      <c r="DX24" s="697"/>
    </row>
    <row r="25" spans="2:128" ht="11.25" customHeight="1" x14ac:dyDescent="0.2">
      <c r="B25" s="610" t="s">
        <v>259</v>
      </c>
      <c r="C25" s="611"/>
      <c r="D25" s="611"/>
      <c r="E25" s="611"/>
      <c r="F25" s="611"/>
      <c r="G25" s="611"/>
      <c r="H25" s="611"/>
      <c r="I25" s="611"/>
      <c r="J25" s="611"/>
      <c r="K25" s="611"/>
      <c r="L25" s="611"/>
      <c r="M25" s="611"/>
      <c r="N25" s="611"/>
      <c r="O25" s="611"/>
      <c r="P25" s="611"/>
      <c r="Q25" s="612"/>
      <c r="R25" s="613">
        <v>274991</v>
      </c>
      <c r="S25" s="614"/>
      <c r="T25" s="614"/>
      <c r="U25" s="614"/>
      <c r="V25" s="614"/>
      <c r="W25" s="614"/>
      <c r="X25" s="614"/>
      <c r="Y25" s="615"/>
      <c r="Z25" s="616">
        <v>0</v>
      </c>
      <c r="AA25" s="678"/>
      <c r="AB25" s="678"/>
      <c r="AC25" s="680"/>
      <c r="AD25" s="619">
        <v>274991</v>
      </c>
      <c r="AE25" s="614"/>
      <c r="AF25" s="614"/>
      <c r="AG25" s="614"/>
      <c r="AH25" s="614"/>
      <c r="AI25" s="614"/>
      <c r="AJ25" s="614"/>
      <c r="AK25" s="615"/>
      <c r="AL25" s="616">
        <v>0.1</v>
      </c>
      <c r="AM25" s="678"/>
      <c r="AN25" s="678"/>
      <c r="AO25" s="679"/>
      <c r="AP25" s="681" t="s">
        <v>260</v>
      </c>
      <c r="AQ25" s="682"/>
      <c r="AR25" s="682"/>
      <c r="AS25" s="682"/>
      <c r="AT25" s="682"/>
      <c r="AU25" s="682"/>
      <c r="AV25" s="682"/>
      <c r="AW25" s="682"/>
      <c r="AX25" s="682"/>
      <c r="AY25" s="682"/>
      <c r="AZ25" s="682"/>
      <c r="BA25" s="682"/>
      <c r="BB25" s="682"/>
      <c r="BC25" s="683"/>
      <c r="BD25" s="613">
        <v>10037</v>
      </c>
      <c r="BE25" s="614"/>
      <c r="BF25" s="614"/>
      <c r="BG25" s="614"/>
      <c r="BH25" s="614"/>
      <c r="BI25" s="614"/>
      <c r="BJ25" s="614"/>
      <c r="BK25" s="615"/>
      <c r="BL25" s="677">
        <v>0</v>
      </c>
      <c r="BM25" s="677"/>
      <c r="BN25" s="677"/>
      <c r="BO25" s="677"/>
      <c r="BP25" s="672" t="s">
        <v>128</v>
      </c>
      <c r="BQ25" s="672"/>
      <c r="BR25" s="672"/>
      <c r="BS25" s="672"/>
      <c r="BT25" s="672"/>
      <c r="BU25" s="672"/>
      <c r="BV25" s="672"/>
      <c r="BW25" s="673"/>
      <c r="BY25" s="681" t="s">
        <v>261</v>
      </c>
      <c r="BZ25" s="682"/>
      <c r="CA25" s="682"/>
      <c r="CB25" s="682"/>
      <c r="CC25" s="682"/>
      <c r="CD25" s="682"/>
      <c r="CE25" s="682"/>
      <c r="CF25" s="682"/>
      <c r="CG25" s="682"/>
      <c r="CH25" s="682"/>
      <c r="CI25" s="682"/>
      <c r="CJ25" s="682"/>
      <c r="CK25" s="682"/>
      <c r="CL25" s="683"/>
      <c r="CM25" s="613">
        <v>18623041</v>
      </c>
      <c r="CN25" s="614"/>
      <c r="CO25" s="614"/>
      <c r="CP25" s="614"/>
      <c r="CQ25" s="614"/>
      <c r="CR25" s="614"/>
      <c r="CS25" s="614"/>
      <c r="CT25" s="615"/>
      <c r="CU25" s="616">
        <v>3.2</v>
      </c>
      <c r="CV25" s="678"/>
      <c r="CW25" s="678"/>
      <c r="CX25" s="680"/>
      <c r="CY25" s="619" t="s">
        <v>128</v>
      </c>
      <c r="CZ25" s="614"/>
      <c r="DA25" s="614"/>
      <c r="DB25" s="614"/>
      <c r="DC25" s="614"/>
      <c r="DD25" s="614"/>
      <c r="DE25" s="614"/>
      <c r="DF25" s="614"/>
      <c r="DG25" s="614"/>
      <c r="DH25" s="614"/>
      <c r="DI25" s="614"/>
      <c r="DJ25" s="614"/>
      <c r="DK25" s="615"/>
      <c r="DL25" s="619">
        <v>18623041</v>
      </c>
      <c r="DM25" s="614"/>
      <c r="DN25" s="614"/>
      <c r="DO25" s="614"/>
      <c r="DP25" s="614"/>
      <c r="DQ25" s="614"/>
      <c r="DR25" s="614"/>
      <c r="DS25" s="614"/>
      <c r="DT25" s="614"/>
      <c r="DU25" s="614"/>
      <c r="DV25" s="614"/>
      <c r="DW25" s="614"/>
      <c r="DX25" s="697"/>
    </row>
    <row r="26" spans="2:128" ht="11.25" customHeight="1" x14ac:dyDescent="0.2">
      <c r="B26" s="610" t="s">
        <v>262</v>
      </c>
      <c r="C26" s="611"/>
      <c r="D26" s="611"/>
      <c r="E26" s="611"/>
      <c r="F26" s="611"/>
      <c r="G26" s="611"/>
      <c r="H26" s="611"/>
      <c r="I26" s="611"/>
      <c r="J26" s="611"/>
      <c r="K26" s="611"/>
      <c r="L26" s="611"/>
      <c r="M26" s="611"/>
      <c r="N26" s="611"/>
      <c r="O26" s="611"/>
      <c r="P26" s="611"/>
      <c r="Q26" s="612"/>
      <c r="R26" s="613">
        <v>5205539</v>
      </c>
      <c r="S26" s="614"/>
      <c r="T26" s="614"/>
      <c r="U26" s="614"/>
      <c r="V26" s="614"/>
      <c r="W26" s="614"/>
      <c r="X26" s="614"/>
      <c r="Y26" s="615"/>
      <c r="Z26" s="616">
        <v>0.9</v>
      </c>
      <c r="AA26" s="678"/>
      <c r="AB26" s="678"/>
      <c r="AC26" s="680"/>
      <c r="AD26" s="619" t="s">
        <v>128</v>
      </c>
      <c r="AE26" s="614"/>
      <c r="AF26" s="614"/>
      <c r="AG26" s="614"/>
      <c r="AH26" s="614"/>
      <c r="AI26" s="614"/>
      <c r="AJ26" s="614"/>
      <c r="AK26" s="615"/>
      <c r="AL26" s="616" t="s">
        <v>128</v>
      </c>
      <c r="AM26" s="678"/>
      <c r="AN26" s="678"/>
      <c r="AO26" s="679"/>
      <c r="AP26" s="681" t="s">
        <v>263</v>
      </c>
      <c r="AQ26" s="682"/>
      <c r="AR26" s="682"/>
      <c r="AS26" s="682"/>
      <c r="AT26" s="682"/>
      <c r="AU26" s="682"/>
      <c r="AV26" s="682"/>
      <c r="AW26" s="682"/>
      <c r="AX26" s="682"/>
      <c r="AY26" s="682"/>
      <c r="AZ26" s="682"/>
      <c r="BA26" s="682"/>
      <c r="BB26" s="682"/>
      <c r="BC26" s="683"/>
      <c r="BD26" s="613" t="s">
        <v>128</v>
      </c>
      <c r="BE26" s="614"/>
      <c r="BF26" s="614"/>
      <c r="BG26" s="614"/>
      <c r="BH26" s="614"/>
      <c r="BI26" s="614"/>
      <c r="BJ26" s="614"/>
      <c r="BK26" s="615"/>
      <c r="BL26" s="677" t="s">
        <v>211</v>
      </c>
      <c r="BM26" s="677"/>
      <c r="BN26" s="677"/>
      <c r="BO26" s="677"/>
      <c r="BP26" s="672" t="s">
        <v>211</v>
      </c>
      <c r="BQ26" s="672"/>
      <c r="BR26" s="672"/>
      <c r="BS26" s="672"/>
      <c r="BT26" s="672"/>
      <c r="BU26" s="672"/>
      <c r="BV26" s="672"/>
      <c r="BW26" s="673"/>
      <c r="BY26" s="681" t="s">
        <v>264</v>
      </c>
      <c r="BZ26" s="682"/>
      <c r="CA26" s="682"/>
      <c r="CB26" s="682"/>
      <c r="CC26" s="682"/>
      <c r="CD26" s="682"/>
      <c r="CE26" s="682"/>
      <c r="CF26" s="682"/>
      <c r="CG26" s="682"/>
      <c r="CH26" s="682"/>
      <c r="CI26" s="682"/>
      <c r="CJ26" s="682"/>
      <c r="CK26" s="682"/>
      <c r="CL26" s="683"/>
      <c r="CM26" s="613">
        <v>109295</v>
      </c>
      <c r="CN26" s="614"/>
      <c r="CO26" s="614"/>
      <c r="CP26" s="614"/>
      <c r="CQ26" s="614"/>
      <c r="CR26" s="614"/>
      <c r="CS26" s="614"/>
      <c r="CT26" s="615"/>
      <c r="CU26" s="616">
        <v>0</v>
      </c>
      <c r="CV26" s="678"/>
      <c r="CW26" s="678"/>
      <c r="CX26" s="680"/>
      <c r="CY26" s="619" t="s">
        <v>128</v>
      </c>
      <c r="CZ26" s="614"/>
      <c r="DA26" s="614"/>
      <c r="DB26" s="614"/>
      <c r="DC26" s="614"/>
      <c r="DD26" s="614"/>
      <c r="DE26" s="614"/>
      <c r="DF26" s="614"/>
      <c r="DG26" s="614"/>
      <c r="DH26" s="614"/>
      <c r="DI26" s="614"/>
      <c r="DJ26" s="614"/>
      <c r="DK26" s="615"/>
      <c r="DL26" s="619">
        <v>109295</v>
      </c>
      <c r="DM26" s="614"/>
      <c r="DN26" s="614"/>
      <c r="DO26" s="614"/>
      <c r="DP26" s="614"/>
      <c r="DQ26" s="614"/>
      <c r="DR26" s="614"/>
      <c r="DS26" s="614"/>
      <c r="DT26" s="614"/>
      <c r="DU26" s="614"/>
      <c r="DV26" s="614"/>
      <c r="DW26" s="614"/>
      <c r="DX26" s="697"/>
    </row>
    <row r="27" spans="2:128" ht="11.25" customHeight="1" x14ac:dyDescent="0.2">
      <c r="B27" s="610" t="s">
        <v>265</v>
      </c>
      <c r="C27" s="611"/>
      <c r="D27" s="611"/>
      <c r="E27" s="611"/>
      <c r="F27" s="611"/>
      <c r="G27" s="611"/>
      <c r="H27" s="611"/>
      <c r="I27" s="611"/>
      <c r="J27" s="611"/>
      <c r="K27" s="611"/>
      <c r="L27" s="611"/>
      <c r="M27" s="611"/>
      <c r="N27" s="611"/>
      <c r="O27" s="611"/>
      <c r="P27" s="611"/>
      <c r="Q27" s="612"/>
      <c r="R27" s="613">
        <v>5666035</v>
      </c>
      <c r="S27" s="614"/>
      <c r="T27" s="614"/>
      <c r="U27" s="614"/>
      <c r="V27" s="614"/>
      <c r="W27" s="614"/>
      <c r="X27" s="614"/>
      <c r="Y27" s="615"/>
      <c r="Z27" s="616">
        <v>1</v>
      </c>
      <c r="AA27" s="678"/>
      <c r="AB27" s="678"/>
      <c r="AC27" s="680"/>
      <c r="AD27" s="619">
        <v>509970</v>
      </c>
      <c r="AE27" s="614"/>
      <c r="AF27" s="614"/>
      <c r="AG27" s="614"/>
      <c r="AH27" s="614"/>
      <c r="AI27" s="614"/>
      <c r="AJ27" s="614"/>
      <c r="AK27" s="615"/>
      <c r="AL27" s="616">
        <v>0.2</v>
      </c>
      <c r="AM27" s="678"/>
      <c r="AN27" s="678"/>
      <c r="AO27" s="679"/>
      <c r="AP27" s="681" t="s">
        <v>266</v>
      </c>
      <c r="AQ27" s="682"/>
      <c r="AR27" s="682"/>
      <c r="AS27" s="682"/>
      <c r="AT27" s="682"/>
      <c r="AU27" s="682"/>
      <c r="AV27" s="682"/>
      <c r="AW27" s="682"/>
      <c r="AX27" s="682"/>
      <c r="AY27" s="682"/>
      <c r="AZ27" s="682"/>
      <c r="BA27" s="682"/>
      <c r="BB27" s="682"/>
      <c r="BC27" s="683"/>
      <c r="BD27" s="613" t="s">
        <v>211</v>
      </c>
      <c r="BE27" s="614"/>
      <c r="BF27" s="614"/>
      <c r="BG27" s="614"/>
      <c r="BH27" s="614"/>
      <c r="BI27" s="614"/>
      <c r="BJ27" s="614"/>
      <c r="BK27" s="615"/>
      <c r="BL27" s="677" t="s">
        <v>211</v>
      </c>
      <c r="BM27" s="677"/>
      <c r="BN27" s="677"/>
      <c r="BO27" s="677"/>
      <c r="BP27" s="672" t="s">
        <v>128</v>
      </c>
      <c r="BQ27" s="672"/>
      <c r="BR27" s="672"/>
      <c r="BS27" s="672"/>
      <c r="BT27" s="672"/>
      <c r="BU27" s="672"/>
      <c r="BV27" s="672"/>
      <c r="BW27" s="673"/>
      <c r="BY27" s="681" t="s">
        <v>267</v>
      </c>
      <c r="BZ27" s="682"/>
      <c r="CA27" s="682"/>
      <c r="CB27" s="682"/>
      <c r="CC27" s="682"/>
      <c r="CD27" s="682"/>
      <c r="CE27" s="682"/>
      <c r="CF27" s="682"/>
      <c r="CG27" s="682"/>
      <c r="CH27" s="682"/>
      <c r="CI27" s="682"/>
      <c r="CJ27" s="682"/>
      <c r="CK27" s="682"/>
      <c r="CL27" s="683"/>
      <c r="CM27" s="613" t="s">
        <v>211</v>
      </c>
      <c r="CN27" s="614"/>
      <c r="CO27" s="614"/>
      <c r="CP27" s="614"/>
      <c r="CQ27" s="614"/>
      <c r="CR27" s="614"/>
      <c r="CS27" s="614"/>
      <c r="CT27" s="615"/>
      <c r="CU27" s="616" t="s">
        <v>211</v>
      </c>
      <c r="CV27" s="678"/>
      <c r="CW27" s="678"/>
      <c r="CX27" s="680"/>
      <c r="CY27" s="619" t="s">
        <v>129</v>
      </c>
      <c r="CZ27" s="614"/>
      <c r="DA27" s="614"/>
      <c r="DB27" s="614"/>
      <c r="DC27" s="614"/>
      <c r="DD27" s="614"/>
      <c r="DE27" s="614"/>
      <c r="DF27" s="614"/>
      <c r="DG27" s="614"/>
      <c r="DH27" s="614"/>
      <c r="DI27" s="614"/>
      <c r="DJ27" s="614"/>
      <c r="DK27" s="615"/>
      <c r="DL27" s="619" t="s">
        <v>128</v>
      </c>
      <c r="DM27" s="614"/>
      <c r="DN27" s="614"/>
      <c r="DO27" s="614"/>
      <c r="DP27" s="614"/>
      <c r="DQ27" s="614"/>
      <c r="DR27" s="614"/>
      <c r="DS27" s="614"/>
      <c r="DT27" s="614"/>
      <c r="DU27" s="614"/>
      <c r="DV27" s="614"/>
      <c r="DW27" s="614"/>
      <c r="DX27" s="697"/>
    </row>
    <row r="28" spans="2:128" ht="11.25" customHeight="1" x14ac:dyDescent="0.2">
      <c r="B28" s="610" t="s">
        <v>268</v>
      </c>
      <c r="C28" s="611"/>
      <c r="D28" s="611"/>
      <c r="E28" s="611"/>
      <c r="F28" s="611"/>
      <c r="G28" s="611"/>
      <c r="H28" s="611"/>
      <c r="I28" s="611"/>
      <c r="J28" s="611"/>
      <c r="K28" s="611"/>
      <c r="L28" s="611"/>
      <c r="M28" s="611"/>
      <c r="N28" s="611"/>
      <c r="O28" s="611"/>
      <c r="P28" s="611"/>
      <c r="Q28" s="612"/>
      <c r="R28" s="613">
        <v>1479563</v>
      </c>
      <c r="S28" s="614"/>
      <c r="T28" s="614"/>
      <c r="U28" s="614"/>
      <c r="V28" s="614"/>
      <c r="W28" s="614"/>
      <c r="X28" s="614"/>
      <c r="Y28" s="615"/>
      <c r="Z28" s="616">
        <v>0.3</v>
      </c>
      <c r="AA28" s="678"/>
      <c r="AB28" s="678"/>
      <c r="AC28" s="680"/>
      <c r="AD28" s="619" t="s">
        <v>211</v>
      </c>
      <c r="AE28" s="614"/>
      <c r="AF28" s="614"/>
      <c r="AG28" s="614"/>
      <c r="AH28" s="614"/>
      <c r="AI28" s="614"/>
      <c r="AJ28" s="614"/>
      <c r="AK28" s="615"/>
      <c r="AL28" s="616" t="s">
        <v>211</v>
      </c>
      <c r="AM28" s="678"/>
      <c r="AN28" s="678"/>
      <c r="AO28" s="679"/>
      <c r="AP28" s="681" t="s">
        <v>269</v>
      </c>
      <c r="AQ28" s="682"/>
      <c r="AR28" s="682"/>
      <c r="AS28" s="682"/>
      <c r="AT28" s="682"/>
      <c r="AU28" s="682"/>
      <c r="AV28" s="682"/>
      <c r="AW28" s="682"/>
      <c r="AX28" s="682"/>
      <c r="AY28" s="682"/>
      <c r="AZ28" s="682"/>
      <c r="BA28" s="682"/>
      <c r="BB28" s="682"/>
      <c r="BC28" s="683"/>
      <c r="BD28" s="613">
        <v>234792</v>
      </c>
      <c r="BE28" s="614"/>
      <c r="BF28" s="614"/>
      <c r="BG28" s="614"/>
      <c r="BH28" s="614"/>
      <c r="BI28" s="614"/>
      <c r="BJ28" s="614"/>
      <c r="BK28" s="615"/>
      <c r="BL28" s="677">
        <v>0.2</v>
      </c>
      <c r="BM28" s="677"/>
      <c r="BN28" s="677"/>
      <c r="BO28" s="677"/>
      <c r="BP28" s="672" t="s">
        <v>211</v>
      </c>
      <c r="BQ28" s="672"/>
      <c r="BR28" s="672"/>
      <c r="BS28" s="672"/>
      <c r="BT28" s="672"/>
      <c r="BU28" s="672"/>
      <c r="BV28" s="672"/>
      <c r="BW28" s="673"/>
      <c r="BY28" s="681" t="s">
        <v>270</v>
      </c>
      <c r="BZ28" s="682"/>
      <c r="CA28" s="682"/>
      <c r="CB28" s="682"/>
      <c r="CC28" s="682"/>
      <c r="CD28" s="682"/>
      <c r="CE28" s="682"/>
      <c r="CF28" s="682"/>
      <c r="CG28" s="682"/>
      <c r="CH28" s="682"/>
      <c r="CI28" s="682"/>
      <c r="CJ28" s="682"/>
      <c r="CK28" s="682"/>
      <c r="CL28" s="683"/>
      <c r="CM28" s="613">
        <v>769396</v>
      </c>
      <c r="CN28" s="614"/>
      <c r="CO28" s="614"/>
      <c r="CP28" s="614"/>
      <c r="CQ28" s="614"/>
      <c r="CR28" s="614"/>
      <c r="CS28" s="614"/>
      <c r="CT28" s="615"/>
      <c r="CU28" s="616">
        <v>0.1</v>
      </c>
      <c r="CV28" s="678"/>
      <c r="CW28" s="678"/>
      <c r="CX28" s="680"/>
      <c r="CY28" s="619" t="s">
        <v>211</v>
      </c>
      <c r="CZ28" s="614"/>
      <c r="DA28" s="614"/>
      <c r="DB28" s="614"/>
      <c r="DC28" s="614"/>
      <c r="DD28" s="614"/>
      <c r="DE28" s="614"/>
      <c r="DF28" s="614"/>
      <c r="DG28" s="614"/>
      <c r="DH28" s="614"/>
      <c r="DI28" s="614"/>
      <c r="DJ28" s="614"/>
      <c r="DK28" s="615"/>
      <c r="DL28" s="619">
        <v>769396</v>
      </c>
      <c r="DM28" s="614"/>
      <c r="DN28" s="614"/>
      <c r="DO28" s="614"/>
      <c r="DP28" s="614"/>
      <c r="DQ28" s="614"/>
      <c r="DR28" s="614"/>
      <c r="DS28" s="614"/>
      <c r="DT28" s="614"/>
      <c r="DU28" s="614"/>
      <c r="DV28" s="614"/>
      <c r="DW28" s="614"/>
      <c r="DX28" s="697"/>
    </row>
    <row r="29" spans="2:128" ht="11.25" customHeight="1" x14ac:dyDescent="0.2">
      <c r="B29" s="610" t="s">
        <v>271</v>
      </c>
      <c r="C29" s="611"/>
      <c r="D29" s="611"/>
      <c r="E29" s="611"/>
      <c r="F29" s="611"/>
      <c r="G29" s="611"/>
      <c r="H29" s="611"/>
      <c r="I29" s="611"/>
      <c r="J29" s="611"/>
      <c r="K29" s="611"/>
      <c r="L29" s="611"/>
      <c r="M29" s="611"/>
      <c r="N29" s="611"/>
      <c r="O29" s="611"/>
      <c r="P29" s="611"/>
      <c r="Q29" s="612"/>
      <c r="R29" s="613">
        <v>93565367</v>
      </c>
      <c r="S29" s="614"/>
      <c r="T29" s="614"/>
      <c r="U29" s="614"/>
      <c r="V29" s="614"/>
      <c r="W29" s="614"/>
      <c r="X29" s="614"/>
      <c r="Y29" s="615"/>
      <c r="Z29" s="616">
        <v>15.8</v>
      </c>
      <c r="AA29" s="678"/>
      <c r="AB29" s="678"/>
      <c r="AC29" s="680"/>
      <c r="AD29" s="619" t="s">
        <v>128</v>
      </c>
      <c r="AE29" s="614"/>
      <c r="AF29" s="614"/>
      <c r="AG29" s="614"/>
      <c r="AH29" s="614"/>
      <c r="AI29" s="614"/>
      <c r="AJ29" s="614"/>
      <c r="AK29" s="615"/>
      <c r="AL29" s="616" t="s">
        <v>128</v>
      </c>
      <c r="AM29" s="678"/>
      <c r="AN29" s="678"/>
      <c r="AO29" s="679"/>
      <c r="AP29" s="681" t="s">
        <v>272</v>
      </c>
      <c r="AQ29" s="682"/>
      <c r="AR29" s="682"/>
      <c r="AS29" s="682"/>
      <c r="AT29" s="682"/>
      <c r="AU29" s="682"/>
      <c r="AV29" s="682"/>
      <c r="AW29" s="682"/>
      <c r="AX29" s="682"/>
      <c r="AY29" s="682"/>
      <c r="AZ29" s="682"/>
      <c r="BA29" s="682"/>
      <c r="BB29" s="682"/>
      <c r="BC29" s="683"/>
      <c r="BD29" s="613">
        <v>1465</v>
      </c>
      <c r="BE29" s="614"/>
      <c r="BF29" s="614"/>
      <c r="BG29" s="614"/>
      <c r="BH29" s="614"/>
      <c r="BI29" s="614"/>
      <c r="BJ29" s="614"/>
      <c r="BK29" s="615"/>
      <c r="BL29" s="677">
        <v>0</v>
      </c>
      <c r="BM29" s="677"/>
      <c r="BN29" s="677"/>
      <c r="BO29" s="677"/>
      <c r="BP29" s="672" t="s">
        <v>128</v>
      </c>
      <c r="BQ29" s="672"/>
      <c r="BR29" s="672"/>
      <c r="BS29" s="672"/>
      <c r="BT29" s="672"/>
      <c r="BU29" s="672"/>
      <c r="BV29" s="672"/>
      <c r="BW29" s="673"/>
      <c r="BY29" s="681" t="s">
        <v>273</v>
      </c>
      <c r="BZ29" s="698"/>
      <c r="CA29" s="698"/>
      <c r="CB29" s="698"/>
      <c r="CC29" s="698"/>
      <c r="CD29" s="698"/>
      <c r="CE29" s="698"/>
      <c r="CF29" s="698"/>
      <c r="CG29" s="698"/>
      <c r="CH29" s="698"/>
      <c r="CI29" s="698"/>
      <c r="CJ29" s="698"/>
      <c r="CK29" s="698"/>
      <c r="CL29" s="683"/>
      <c r="CM29" s="613" t="s">
        <v>211</v>
      </c>
      <c r="CN29" s="614"/>
      <c r="CO29" s="614"/>
      <c r="CP29" s="614"/>
      <c r="CQ29" s="614"/>
      <c r="CR29" s="614"/>
      <c r="CS29" s="614"/>
      <c r="CT29" s="615"/>
      <c r="CU29" s="616" t="s">
        <v>128</v>
      </c>
      <c r="CV29" s="678"/>
      <c r="CW29" s="678"/>
      <c r="CX29" s="680"/>
      <c r="CY29" s="619" t="s">
        <v>211</v>
      </c>
      <c r="CZ29" s="614"/>
      <c r="DA29" s="614"/>
      <c r="DB29" s="614"/>
      <c r="DC29" s="614"/>
      <c r="DD29" s="614"/>
      <c r="DE29" s="614"/>
      <c r="DF29" s="614"/>
      <c r="DG29" s="614"/>
      <c r="DH29" s="614"/>
      <c r="DI29" s="614"/>
      <c r="DJ29" s="614"/>
      <c r="DK29" s="615"/>
      <c r="DL29" s="619" t="s">
        <v>211</v>
      </c>
      <c r="DM29" s="614"/>
      <c r="DN29" s="614"/>
      <c r="DO29" s="614"/>
      <c r="DP29" s="614"/>
      <c r="DQ29" s="614"/>
      <c r="DR29" s="614"/>
      <c r="DS29" s="614"/>
      <c r="DT29" s="614"/>
      <c r="DU29" s="614"/>
      <c r="DV29" s="614"/>
      <c r="DW29" s="614"/>
      <c r="DX29" s="697"/>
    </row>
    <row r="30" spans="2:128" ht="11.25" customHeight="1" x14ac:dyDescent="0.2">
      <c r="B30" s="610" t="s">
        <v>274</v>
      </c>
      <c r="C30" s="611"/>
      <c r="D30" s="611"/>
      <c r="E30" s="611"/>
      <c r="F30" s="611"/>
      <c r="G30" s="611"/>
      <c r="H30" s="611"/>
      <c r="I30" s="611"/>
      <c r="J30" s="611"/>
      <c r="K30" s="611"/>
      <c r="L30" s="611"/>
      <c r="M30" s="611"/>
      <c r="N30" s="611"/>
      <c r="O30" s="611"/>
      <c r="P30" s="611"/>
      <c r="Q30" s="612"/>
      <c r="R30" s="613" t="s">
        <v>128</v>
      </c>
      <c r="S30" s="614"/>
      <c r="T30" s="614"/>
      <c r="U30" s="614"/>
      <c r="V30" s="614"/>
      <c r="W30" s="614"/>
      <c r="X30" s="614"/>
      <c r="Y30" s="615"/>
      <c r="Z30" s="616" t="s">
        <v>211</v>
      </c>
      <c r="AA30" s="678"/>
      <c r="AB30" s="678"/>
      <c r="AC30" s="680"/>
      <c r="AD30" s="619" t="s">
        <v>128</v>
      </c>
      <c r="AE30" s="614"/>
      <c r="AF30" s="614"/>
      <c r="AG30" s="614"/>
      <c r="AH30" s="614"/>
      <c r="AI30" s="614"/>
      <c r="AJ30" s="614"/>
      <c r="AK30" s="615"/>
      <c r="AL30" s="616" t="s">
        <v>211</v>
      </c>
      <c r="AM30" s="678"/>
      <c r="AN30" s="678"/>
      <c r="AO30" s="679"/>
      <c r="AP30" s="681" t="s">
        <v>275</v>
      </c>
      <c r="AQ30" s="682"/>
      <c r="AR30" s="682"/>
      <c r="AS30" s="682"/>
      <c r="AT30" s="682"/>
      <c r="AU30" s="682"/>
      <c r="AV30" s="682"/>
      <c r="AW30" s="682"/>
      <c r="AX30" s="682"/>
      <c r="AY30" s="682"/>
      <c r="AZ30" s="682"/>
      <c r="BA30" s="682"/>
      <c r="BB30" s="682"/>
      <c r="BC30" s="683"/>
      <c r="BD30" s="613">
        <v>1465</v>
      </c>
      <c r="BE30" s="614"/>
      <c r="BF30" s="614"/>
      <c r="BG30" s="614"/>
      <c r="BH30" s="614"/>
      <c r="BI30" s="614"/>
      <c r="BJ30" s="614"/>
      <c r="BK30" s="615"/>
      <c r="BL30" s="677">
        <v>0</v>
      </c>
      <c r="BM30" s="677"/>
      <c r="BN30" s="677"/>
      <c r="BO30" s="677"/>
      <c r="BP30" s="672" t="s">
        <v>211</v>
      </c>
      <c r="BQ30" s="672"/>
      <c r="BR30" s="672"/>
      <c r="BS30" s="672"/>
      <c r="BT30" s="672"/>
      <c r="BU30" s="672"/>
      <c r="BV30" s="672"/>
      <c r="BW30" s="673"/>
      <c r="BY30" s="681" t="s">
        <v>276</v>
      </c>
      <c r="BZ30" s="698"/>
      <c r="CA30" s="698"/>
      <c r="CB30" s="698"/>
      <c r="CC30" s="698"/>
      <c r="CD30" s="698"/>
      <c r="CE30" s="698"/>
      <c r="CF30" s="698"/>
      <c r="CG30" s="698"/>
      <c r="CH30" s="698"/>
      <c r="CI30" s="698"/>
      <c r="CJ30" s="698"/>
      <c r="CK30" s="698"/>
      <c r="CL30" s="683"/>
      <c r="CM30" s="613">
        <v>104472</v>
      </c>
      <c r="CN30" s="614"/>
      <c r="CO30" s="614"/>
      <c r="CP30" s="614"/>
      <c r="CQ30" s="614"/>
      <c r="CR30" s="614"/>
      <c r="CS30" s="614"/>
      <c r="CT30" s="615"/>
      <c r="CU30" s="616">
        <v>0</v>
      </c>
      <c r="CV30" s="678"/>
      <c r="CW30" s="678"/>
      <c r="CX30" s="680"/>
      <c r="CY30" s="619" t="s">
        <v>128</v>
      </c>
      <c r="CZ30" s="614"/>
      <c r="DA30" s="614"/>
      <c r="DB30" s="614"/>
      <c r="DC30" s="614"/>
      <c r="DD30" s="614"/>
      <c r="DE30" s="614"/>
      <c r="DF30" s="614"/>
      <c r="DG30" s="614"/>
      <c r="DH30" s="614"/>
      <c r="DI30" s="614"/>
      <c r="DJ30" s="614"/>
      <c r="DK30" s="615"/>
      <c r="DL30" s="619">
        <v>104472</v>
      </c>
      <c r="DM30" s="614"/>
      <c r="DN30" s="614"/>
      <c r="DO30" s="614"/>
      <c r="DP30" s="614"/>
      <c r="DQ30" s="614"/>
      <c r="DR30" s="614"/>
      <c r="DS30" s="614"/>
      <c r="DT30" s="614"/>
      <c r="DU30" s="614"/>
      <c r="DV30" s="614"/>
      <c r="DW30" s="614"/>
      <c r="DX30" s="697"/>
    </row>
    <row r="31" spans="2:128" ht="11.25" customHeight="1" x14ac:dyDescent="0.2">
      <c r="B31" s="610" t="s">
        <v>277</v>
      </c>
      <c r="C31" s="611"/>
      <c r="D31" s="611"/>
      <c r="E31" s="611"/>
      <c r="F31" s="611"/>
      <c r="G31" s="611"/>
      <c r="H31" s="611"/>
      <c r="I31" s="611"/>
      <c r="J31" s="611"/>
      <c r="K31" s="611"/>
      <c r="L31" s="611"/>
      <c r="M31" s="611"/>
      <c r="N31" s="611"/>
      <c r="O31" s="611"/>
      <c r="P31" s="611"/>
      <c r="Q31" s="612"/>
      <c r="R31" s="613">
        <v>950631</v>
      </c>
      <c r="S31" s="614"/>
      <c r="T31" s="614"/>
      <c r="U31" s="614"/>
      <c r="V31" s="614"/>
      <c r="W31" s="614"/>
      <c r="X31" s="614"/>
      <c r="Y31" s="615"/>
      <c r="Z31" s="616">
        <v>0.2</v>
      </c>
      <c r="AA31" s="678"/>
      <c r="AB31" s="678"/>
      <c r="AC31" s="680"/>
      <c r="AD31" s="619" t="s">
        <v>128</v>
      </c>
      <c r="AE31" s="614"/>
      <c r="AF31" s="614"/>
      <c r="AG31" s="614"/>
      <c r="AH31" s="614"/>
      <c r="AI31" s="614"/>
      <c r="AJ31" s="614"/>
      <c r="AK31" s="615"/>
      <c r="AL31" s="616" t="s">
        <v>128</v>
      </c>
      <c r="AM31" s="678"/>
      <c r="AN31" s="678"/>
      <c r="AO31" s="679"/>
      <c r="AP31" s="681" t="s">
        <v>278</v>
      </c>
      <c r="AQ31" s="682"/>
      <c r="AR31" s="682"/>
      <c r="AS31" s="682"/>
      <c r="AT31" s="682"/>
      <c r="AU31" s="682"/>
      <c r="AV31" s="682"/>
      <c r="AW31" s="682"/>
      <c r="AX31" s="682"/>
      <c r="AY31" s="682"/>
      <c r="AZ31" s="682"/>
      <c r="BA31" s="682"/>
      <c r="BB31" s="682"/>
      <c r="BC31" s="683"/>
      <c r="BD31" s="613">
        <v>233327</v>
      </c>
      <c r="BE31" s="614"/>
      <c r="BF31" s="614"/>
      <c r="BG31" s="614"/>
      <c r="BH31" s="614"/>
      <c r="BI31" s="614"/>
      <c r="BJ31" s="614"/>
      <c r="BK31" s="615"/>
      <c r="BL31" s="677">
        <v>0.2</v>
      </c>
      <c r="BM31" s="677"/>
      <c r="BN31" s="677"/>
      <c r="BO31" s="677"/>
      <c r="BP31" s="672" t="s">
        <v>129</v>
      </c>
      <c r="BQ31" s="672"/>
      <c r="BR31" s="672"/>
      <c r="BS31" s="672"/>
      <c r="BT31" s="672"/>
      <c r="BU31" s="672"/>
      <c r="BV31" s="672"/>
      <c r="BW31" s="673"/>
      <c r="BY31" s="610" t="s">
        <v>279</v>
      </c>
      <c r="BZ31" s="611"/>
      <c r="CA31" s="611"/>
      <c r="CB31" s="611"/>
      <c r="CC31" s="611"/>
      <c r="CD31" s="611"/>
      <c r="CE31" s="611"/>
      <c r="CF31" s="611"/>
      <c r="CG31" s="611"/>
      <c r="CH31" s="611"/>
      <c r="CI31" s="611"/>
      <c r="CJ31" s="611"/>
      <c r="CK31" s="611"/>
      <c r="CL31" s="612"/>
      <c r="CM31" s="613" t="s">
        <v>211</v>
      </c>
      <c r="CN31" s="614"/>
      <c r="CO31" s="614"/>
      <c r="CP31" s="614"/>
      <c r="CQ31" s="614"/>
      <c r="CR31" s="614"/>
      <c r="CS31" s="614"/>
      <c r="CT31" s="615"/>
      <c r="CU31" s="616" t="s">
        <v>128</v>
      </c>
      <c r="CV31" s="678"/>
      <c r="CW31" s="678"/>
      <c r="CX31" s="680"/>
      <c r="CY31" s="619" t="s">
        <v>211</v>
      </c>
      <c r="CZ31" s="614"/>
      <c r="DA31" s="614"/>
      <c r="DB31" s="614"/>
      <c r="DC31" s="614"/>
      <c r="DD31" s="614"/>
      <c r="DE31" s="614"/>
      <c r="DF31" s="614"/>
      <c r="DG31" s="614"/>
      <c r="DH31" s="614"/>
      <c r="DI31" s="614"/>
      <c r="DJ31" s="614"/>
      <c r="DK31" s="615"/>
      <c r="DL31" s="619" t="s">
        <v>128</v>
      </c>
      <c r="DM31" s="614"/>
      <c r="DN31" s="614"/>
      <c r="DO31" s="614"/>
      <c r="DP31" s="614"/>
      <c r="DQ31" s="614"/>
      <c r="DR31" s="614"/>
      <c r="DS31" s="614"/>
      <c r="DT31" s="614"/>
      <c r="DU31" s="614"/>
      <c r="DV31" s="614"/>
      <c r="DW31" s="614"/>
      <c r="DX31" s="697"/>
    </row>
    <row r="32" spans="2:128" ht="11.25" customHeight="1" x14ac:dyDescent="0.2">
      <c r="B32" s="610" t="s">
        <v>280</v>
      </c>
      <c r="C32" s="611"/>
      <c r="D32" s="611"/>
      <c r="E32" s="611"/>
      <c r="F32" s="611"/>
      <c r="G32" s="611"/>
      <c r="H32" s="611"/>
      <c r="I32" s="611"/>
      <c r="J32" s="611"/>
      <c r="K32" s="611"/>
      <c r="L32" s="611"/>
      <c r="M32" s="611"/>
      <c r="N32" s="611"/>
      <c r="O32" s="611"/>
      <c r="P32" s="611"/>
      <c r="Q32" s="612"/>
      <c r="R32" s="613">
        <v>48091</v>
      </c>
      <c r="S32" s="614"/>
      <c r="T32" s="614"/>
      <c r="U32" s="614"/>
      <c r="V32" s="614"/>
      <c r="W32" s="614"/>
      <c r="X32" s="614"/>
      <c r="Y32" s="615"/>
      <c r="Z32" s="616">
        <v>0</v>
      </c>
      <c r="AA32" s="678"/>
      <c r="AB32" s="678"/>
      <c r="AC32" s="680"/>
      <c r="AD32" s="619" t="s">
        <v>128</v>
      </c>
      <c r="AE32" s="614"/>
      <c r="AF32" s="614"/>
      <c r="AG32" s="614"/>
      <c r="AH32" s="614"/>
      <c r="AI32" s="614"/>
      <c r="AJ32" s="614"/>
      <c r="AK32" s="615"/>
      <c r="AL32" s="616" t="s">
        <v>128</v>
      </c>
      <c r="AM32" s="678"/>
      <c r="AN32" s="678"/>
      <c r="AO32" s="679"/>
      <c r="AP32" s="681" t="s">
        <v>281</v>
      </c>
      <c r="AQ32" s="682"/>
      <c r="AR32" s="682"/>
      <c r="AS32" s="682"/>
      <c r="AT32" s="682"/>
      <c r="AU32" s="682"/>
      <c r="AV32" s="682"/>
      <c r="AW32" s="682"/>
      <c r="AX32" s="682"/>
      <c r="AY32" s="682"/>
      <c r="AZ32" s="682"/>
      <c r="BA32" s="682"/>
      <c r="BB32" s="682"/>
      <c r="BC32" s="683"/>
      <c r="BD32" s="613">
        <v>416</v>
      </c>
      <c r="BE32" s="614"/>
      <c r="BF32" s="614"/>
      <c r="BG32" s="614"/>
      <c r="BH32" s="614"/>
      <c r="BI32" s="614"/>
      <c r="BJ32" s="614"/>
      <c r="BK32" s="615"/>
      <c r="BL32" s="677">
        <v>0</v>
      </c>
      <c r="BM32" s="677"/>
      <c r="BN32" s="677"/>
      <c r="BO32" s="677"/>
      <c r="BP32" s="672" t="s">
        <v>211</v>
      </c>
      <c r="BQ32" s="672"/>
      <c r="BR32" s="672"/>
      <c r="BS32" s="672"/>
      <c r="BT32" s="672"/>
      <c r="BU32" s="672"/>
      <c r="BV32" s="672"/>
      <c r="BW32" s="673"/>
      <c r="BY32" s="592" t="s">
        <v>282</v>
      </c>
      <c r="BZ32" s="593"/>
      <c r="CA32" s="593"/>
      <c r="CB32" s="593"/>
      <c r="CC32" s="593"/>
      <c r="CD32" s="593"/>
      <c r="CE32" s="593"/>
      <c r="CF32" s="593"/>
      <c r="CG32" s="593"/>
      <c r="CH32" s="593"/>
      <c r="CI32" s="593"/>
      <c r="CJ32" s="593"/>
      <c r="CK32" s="593"/>
      <c r="CL32" s="594"/>
      <c r="CM32" s="613">
        <v>581507250</v>
      </c>
      <c r="CN32" s="614"/>
      <c r="CO32" s="614"/>
      <c r="CP32" s="614"/>
      <c r="CQ32" s="614"/>
      <c r="CR32" s="614"/>
      <c r="CS32" s="614"/>
      <c r="CT32" s="615"/>
      <c r="CU32" s="598">
        <v>100</v>
      </c>
      <c r="CV32" s="695"/>
      <c r="CW32" s="695"/>
      <c r="CX32" s="696"/>
      <c r="CY32" s="619">
        <v>129887439</v>
      </c>
      <c r="CZ32" s="614"/>
      <c r="DA32" s="614"/>
      <c r="DB32" s="614"/>
      <c r="DC32" s="614"/>
      <c r="DD32" s="614"/>
      <c r="DE32" s="614"/>
      <c r="DF32" s="614"/>
      <c r="DG32" s="614"/>
      <c r="DH32" s="614"/>
      <c r="DI32" s="614"/>
      <c r="DJ32" s="614"/>
      <c r="DK32" s="615"/>
      <c r="DL32" s="619">
        <v>354737474</v>
      </c>
      <c r="DM32" s="614"/>
      <c r="DN32" s="614"/>
      <c r="DO32" s="614"/>
      <c r="DP32" s="614"/>
      <c r="DQ32" s="614"/>
      <c r="DR32" s="614"/>
      <c r="DS32" s="614"/>
      <c r="DT32" s="614"/>
      <c r="DU32" s="614"/>
      <c r="DV32" s="614"/>
      <c r="DW32" s="614"/>
      <c r="DX32" s="697"/>
    </row>
    <row r="33" spans="2:128" ht="11.25" customHeight="1" x14ac:dyDescent="0.2">
      <c r="B33" s="610" t="s">
        <v>283</v>
      </c>
      <c r="C33" s="611"/>
      <c r="D33" s="611"/>
      <c r="E33" s="611"/>
      <c r="F33" s="611"/>
      <c r="G33" s="611"/>
      <c r="H33" s="611"/>
      <c r="I33" s="611"/>
      <c r="J33" s="611"/>
      <c r="K33" s="611"/>
      <c r="L33" s="611"/>
      <c r="M33" s="611"/>
      <c r="N33" s="611"/>
      <c r="O33" s="611"/>
      <c r="P33" s="611"/>
      <c r="Q33" s="612"/>
      <c r="R33" s="613">
        <v>10159359</v>
      </c>
      <c r="S33" s="614"/>
      <c r="T33" s="614"/>
      <c r="U33" s="614"/>
      <c r="V33" s="614"/>
      <c r="W33" s="614"/>
      <c r="X33" s="614"/>
      <c r="Y33" s="615"/>
      <c r="Z33" s="616">
        <v>1.7</v>
      </c>
      <c r="AA33" s="678"/>
      <c r="AB33" s="678"/>
      <c r="AC33" s="680"/>
      <c r="AD33" s="619" t="s">
        <v>128</v>
      </c>
      <c r="AE33" s="614"/>
      <c r="AF33" s="614"/>
      <c r="AG33" s="614"/>
      <c r="AH33" s="614"/>
      <c r="AI33" s="614"/>
      <c r="AJ33" s="614"/>
      <c r="AK33" s="615"/>
      <c r="AL33" s="616" t="s">
        <v>128</v>
      </c>
      <c r="AM33" s="678"/>
      <c r="AN33" s="678"/>
      <c r="AO33" s="679"/>
      <c r="AP33" s="610" t="s">
        <v>154</v>
      </c>
      <c r="AQ33" s="611"/>
      <c r="AR33" s="611"/>
      <c r="AS33" s="611"/>
      <c r="AT33" s="611"/>
      <c r="AU33" s="611"/>
      <c r="AV33" s="611"/>
      <c r="AW33" s="611"/>
      <c r="AX33" s="611"/>
      <c r="AY33" s="611"/>
      <c r="AZ33" s="611"/>
      <c r="BA33" s="611"/>
      <c r="BB33" s="611"/>
      <c r="BC33" s="612"/>
      <c r="BD33" s="613">
        <v>113491140</v>
      </c>
      <c r="BE33" s="614"/>
      <c r="BF33" s="614"/>
      <c r="BG33" s="614"/>
      <c r="BH33" s="614"/>
      <c r="BI33" s="614"/>
      <c r="BJ33" s="614"/>
      <c r="BK33" s="615"/>
      <c r="BL33" s="677">
        <v>100</v>
      </c>
      <c r="BM33" s="677"/>
      <c r="BN33" s="677"/>
      <c r="BO33" s="677"/>
      <c r="BP33" s="672">
        <v>828255</v>
      </c>
      <c r="BQ33" s="672"/>
      <c r="BR33" s="672"/>
      <c r="BS33" s="672"/>
      <c r="BT33" s="672"/>
      <c r="BU33" s="672"/>
      <c r="BV33" s="672"/>
      <c r="BW33" s="673"/>
      <c r="BY33" s="674" t="s">
        <v>284</v>
      </c>
      <c r="BZ33" s="675"/>
      <c r="CA33" s="675"/>
      <c r="CB33" s="675"/>
      <c r="CC33" s="675"/>
      <c r="CD33" s="675"/>
      <c r="CE33" s="675"/>
      <c r="CF33" s="675"/>
      <c r="CG33" s="675"/>
      <c r="CH33" s="675"/>
      <c r="CI33" s="675"/>
      <c r="CJ33" s="675"/>
      <c r="CK33" s="675"/>
      <c r="CL33" s="675"/>
      <c r="CM33" s="675"/>
      <c r="CN33" s="675"/>
      <c r="CO33" s="675"/>
      <c r="CP33" s="675"/>
      <c r="CQ33" s="675"/>
      <c r="CR33" s="675"/>
      <c r="CS33" s="675"/>
      <c r="CT33" s="675"/>
      <c r="CU33" s="675"/>
      <c r="CV33" s="675"/>
      <c r="CW33" s="675"/>
      <c r="CX33" s="675"/>
      <c r="CY33" s="675"/>
      <c r="CZ33" s="675"/>
      <c r="DA33" s="675"/>
      <c r="DB33" s="675"/>
      <c r="DC33" s="675"/>
      <c r="DD33" s="675"/>
      <c r="DE33" s="675"/>
      <c r="DF33" s="675"/>
      <c r="DG33" s="675"/>
      <c r="DH33" s="675"/>
      <c r="DI33" s="675"/>
      <c r="DJ33" s="675"/>
      <c r="DK33" s="675"/>
      <c r="DL33" s="675"/>
      <c r="DM33" s="675"/>
      <c r="DN33" s="675"/>
      <c r="DO33" s="675"/>
      <c r="DP33" s="675"/>
      <c r="DQ33" s="675"/>
      <c r="DR33" s="675"/>
      <c r="DS33" s="675"/>
      <c r="DT33" s="675"/>
      <c r="DU33" s="675"/>
      <c r="DV33" s="675"/>
      <c r="DW33" s="675"/>
      <c r="DX33" s="676"/>
    </row>
    <row r="34" spans="2:128" ht="11.25" customHeight="1" x14ac:dyDescent="0.2">
      <c r="B34" s="610" t="s">
        <v>285</v>
      </c>
      <c r="C34" s="611"/>
      <c r="D34" s="611"/>
      <c r="E34" s="611"/>
      <c r="F34" s="611"/>
      <c r="G34" s="611"/>
      <c r="H34" s="611"/>
      <c r="I34" s="611"/>
      <c r="J34" s="611"/>
      <c r="K34" s="611"/>
      <c r="L34" s="611"/>
      <c r="M34" s="611"/>
      <c r="N34" s="611"/>
      <c r="O34" s="611"/>
      <c r="P34" s="611"/>
      <c r="Q34" s="612"/>
      <c r="R34" s="613">
        <v>9042082</v>
      </c>
      <c r="S34" s="614"/>
      <c r="T34" s="614"/>
      <c r="U34" s="614"/>
      <c r="V34" s="614"/>
      <c r="W34" s="614"/>
      <c r="X34" s="614"/>
      <c r="Y34" s="615"/>
      <c r="Z34" s="616">
        <v>1.5</v>
      </c>
      <c r="AA34" s="678"/>
      <c r="AB34" s="678"/>
      <c r="AC34" s="680"/>
      <c r="AD34" s="619" t="s">
        <v>211</v>
      </c>
      <c r="AE34" s="614"/>
      <c r="AF34" s="614"/>
      <c r="AG34" s="614"/>
      <c r="AH34" s="614"/>
      <c r="AI34" s="614"/>
      <c r="AJ34" s="614"/>
      <c r="AK34" s="615"/>
      <c r="AL34" s="616" t="s">
        <v>128</v>
      </c>
      <c r="AM34" s="678"/>
      <c r="AN34" s="678"/>
      <c r="AO34" s="679"/>
      <c r="AP34" s="681"/>
      <c r="AQ34" s="682"/>
      <c r="AR34" s="682"/>
      <c r="AS34" s="682"/>
      <c r="AT34" s="682"/>
      <c r="AU34" s="682"/>
      <c r="AV34" s="682"/>
      <c r="AW34" s="682"/>
      <c r="AX34" s="682"/>
      <c r="AY34" s="682"/>
      <c r="AZ34" s="682"/>
      <c r="BA34" s="682"/>
      <c r="BB34" s="682"/>
      <c r="BC34" s="683"/>
      <c r="BD34" s="613"/>
      <c r="BE34" s="614"/>
      <c r="BF34" s="614"/>
      <c r="BG34" s="614"/>
      <c r="BH34" s="614"/>
      <c r="BI34" s="614"/>
      <c r="BJ34" s="614"/>
      <c r="BK34" s="615"/>
      <c r="BL34" s="677"/>
      <c r="BM34" s="677"/>
      <c r="BN34" s="677"/>
      <c r="BO34" s="677"/>
      <c r="BP34" s="672"/>
      <c r="BQ34" s="672"/>
      <c r="BR34" s="672"/>
      <c r="BS34" s="672"/>
      <c r="BT34" s="672"/>
      <c r="BU34" s="672"/>
      <c r="BV34" s="672"/>
      <c r="BW34" s="673"/>
      <c r="BY34" s="674" t="s">
        <v>192</v>
      </c>
      <c r="BZ34" s="675"/>
      <c r="CA34" s="675"/>
      <c r="CB34" s="675"/>
      <c r="CC34" s="675"/>
      <c r="CD34" s="675"/>
      <c r="CE34" s="675"/>
      <c r="CF34" s="675"/>
      <c r="CG34" s="675"/>
      <c r="CH34" s="675"/>
      <c r="CI34" s="675"/>
      <c r="CJ34" s="675"/>
      <c r="CK34" s="675"/>
      <c r="CL34" s="676"/>
      <c r="CM34" s="674" t="s">
        <v>286</v>
      </c>
      <c r="CN34" s="675"/>
      <c r="CO34" s="675"/>
      <c r="CP34" s="675"/>
      <c r="CQ34" s="675"/>
      <c r="CR34" s="675"/>
      <c r="CS34" s="675"/>
      <c r="CT34" s="676"/>
      <c r="CU34" s="674" t="s">
        <v>287</v>
      </c>
      <c r="CV34" s="675"/>
      <c r="CW34" s="675"/>
      <c r="CX34" s="676"/>
      <c r="CY34" s="674" t="s">
        <v>288</v>
      </c>
      <c r="CZ34" s="675"/>
      <c r="DA34" s="675"/>
      <c r="DB34" s="675"/>
      <c r="DC34" s="675"/>
      <c r="DD34" s="675"/>
      <c r="DE34" s="675"/>
      <c r="DF34" s="676"/>
      <c r="DG34" s="692" t="s">
        <v>289</v>
      </c>
      <c r="DH34" s="693"/>
      <c r="DI34" s="693"/>
      <c r="DJ34" s="693"/>
      <c r="DK34" s="693"/>
      <c r="DL34" s="693"/>
      <c r="DM34" s="693"/>
      <c r="DN34" s="693"/>
      <c r="DO34" s="693"/>
      <c r="DP34" s="693"/>
      <c r="DQ34" s="694"/>
      <c r="DR34" s="674" t="s">
        <v>290</v>
      </c>
      <c r="DS34" s="675"/>
      <c r="DT34" s="675"/>
      <c r="DU34" s="675"/>
      <c r="DV34" s="675"/>
      <c r="DW34" s="675"/>
      <c r="DX34" s="676"/>
    </row>
    <row r="35" spans="2:128" ht="11.25" customHeight="1" x14ac:dyDescent="0.2">
      <c r="B35" s="610" t="s">
        <v>291</v>
      </c>
      <c r="C35" s="611"/>
      <c r="D35" s="611"/>
      <c r="E35" s="611"/>
      <c r="F35" s="611"/>
      <c r="G35" s="611"/>
      <c r="H35" s="611"/>
      <c r="I35" s="611"/>
      <c r="J35" s="611"/>
      <c r="K35" s="611"/>
      <c r="L35" s="611"/>
      <c r="M35" s="611"/>
      <c r="N35" s="611"/>
      <c r="O35" s="611"/>
      <c r="P35" s="611"/>
      <c r="Q35" s="612"/>
      <c r="R35" s="613">
        <v>54098600</v>
      </c>
      <c r="S35" s="614"/>
      <c r="T35" s="614"/>
      <c r="U35" s="614"/>
      <c r="V35" s="614"/>
      <c r="W35" s="614"/>
      <c r="X35" s="614"/>
      <c r="Y35" s="615"/>
      <c r="Z35" s="616">
        <v>9.1</v>
      </c>
      <c r="AA35" s="678"/>
      <c r="AB35" s="678"/>
      <c r="AC35" s="680"/>
      <c r="AD35" s="619">
        <v>1010</v>
      </c>
      <c r="AE35" s="614"/>
      <c r="AF35" s="614"/>
      <c r="AG35" s="614"/>
      <c r="AH35" s="614"/>
      <c r="AI35" s="614"/>
      <c r="AJ35" s="614"/>
      <c r="AK35" s="615"/>
      <c r="AL35" s="616">
        <v>0</v>
      </c>
      <c r="AM35" s="678"/>
      <c r="AN35" s="678"/>
      <c r="AO35" s="679"/>
      <c r="AP35" s="681"/>
      <c r="AQ35" s="682"/>
      <c r="AR35" s="682"/>
      <c r="AS35" s="682"/>
      <c r="AT35" s="682"/>
      <c r="AU35" s="682"/>
      <c r="AV35" s="682"/>
      <c r="AW35" s="682"/>
      <c r="AX35" s="682"/>
      <c r="AY35" s="682"/>
      <c r="AZ35" s="682"/>
      <c r="BA35" s="682"/>
      <c r="BB35" s="682"/>
      <c r="BC35" s="683"/>
      <c r="BD35" s="613"/>
      <c r="BE35" s="614"/>
      <c r="BF35" s="614"/>
      <c r="BG35" s="614"/>
      <c r="BH35" s="614"/>
      <c r="BI35" s="614"/>
      <c r="BJ35" s="614"/>
      <c r="BK35" s="615"/>
      <c r="BL35" s="677"/>
      <c r="BM35" s="677"/>
      <c r="BN35" s="677"/>
      <c r="BO35" s="677"/>
      <c r="BP35" s="672"/>
      <c r="BQ35" s="672"/>
      <c r="BR35" s="672"/>
      <c r="BS35" s="672"/>
      <c r="BT35" s="672"/>
      <c r="BU35" s="672"/>
      <c r="BV35" s="672"/>
      <c r="BW35" s="673"/>
      <c r="BY35" s="666" t="s">
        <v>292</v>
      </c>
      <c r="BZ35" s="667"/>
      <c r="CA35" s="667"/>
      <c r="CB35" s="667"/>
      <c r="CC35" s="667"/>
      <c r="CD35" s="667"/>
      <c r="CE35" s="667"/>
      <c r="CF35" s="667"/>
      <c r="CG35" s="667"/>
      <c r="CH35" s="667"/>
      <c r="CI35" s="667"/>
      <c r="CJ35" s="667"/>
      <c r="CK35" s="667"/>
      <c r="CL35" s="668"/>
      <c r="CM35" s="687">
        <v>238718486</v>
      </c>
      <c r="CN35" s="688"/>
      <c r="CO35" s="688"/>
      <c r="CP35" s="688"/>
      <c r="CQ35" s="688"/>
      <c r="CR35" s="688"/>
      <c r="CS35" s="688"/>
      <c r="CT35" s="689"/>
      <c r="CU35" s="684">
        <v>41.1</v>
      </c>
      <c r="CV35" s="685"/>
      <c r="CW35" s="685"/>
      <c r="CX35" s="690"/>
      <c r="CY35" s="691">
        <v>215565022</v>
      </c>
      <c r="CZ35" s="688"/>
      <c r="DA35" s="688"/>
      <c r="DB35" s="688"/>
      <c r="DC35" s="688"/>
      <c r="DD35" s="688"/>
      <c r="DE35" s="688"/>
      <c r="DF35" s="689"/>
      <c r="DG35" s="691">
        <v>214299781</v>
      </c>
      <c r="DH35" s="688"/>
      <c r="DI35" s="688"/>
      <c r="DJ35" s="688"/>
      <c r="DK35" s="688"/>
      <c r="DL35" s="688"/>
      <c r="DM35" s="688"/>
      <c r="DN35" s="688"/>
      <c r="DO35" s="688"/>
      <c r="DP35" s="688"/>
      <c r="DQ35" s="689"/>
      <c r="DR35" s="684">
        <v>67.3</v>
      </c>
      <c r="DS35" s="685"/>
      <c r="DT35" s="685"/>
      <c r="DU35" s="685"/>
      <c r="DV35" s="685"/>
      <c r="DW35" s="685"/>
      <c r="DX35" s="686"/>
    </row>
    <row r="36" spans="2:128" ht="11.25" customHeight="1" x14ac:dyDescent="0.2">
      <c r="B36" s="610" t="s">
        <v>293</v>
      </c>
      <c r="C36" s="611"/>
      <c r="D36" s="611"/>
      <c r="E36" s="611"/>
      <c r="F36" s="611"/>
      <c r="G36" s="611"/>
      <c r="H36" s="611"/>
      <c r="I36" s="611"/>
      <c r="J36" s="611"/>
      <c r="K36" s="611"/>
      <c r="L36" s="611"/>
      <c r="M36" s="611"/>
      <c r="N36" s="611"/>
      <c r="O36" s="611"/>
      <c r="P36" s="611"/>
      <c r="Q36" s="612"/>
      <c r="R36" s="613">
        <v>87027500</v>
      </c>
      <c r="S36" s="614"/>
      <c r="T36" s="614"/>
      <c r="U36" s="614"/>
      <c r="V36" s="614"/>
      <c r="W36" s="614"/>
      <c r="X36" s="614"/>
      <c r="Y36" s="615"/>
      <c r="Z36" s="616">
        <v>14.7</v>
      </c>
      <c r="AA36" s="678"/>
      <c r="AB36" s="678"/>
      <c r="AC36" s="680"/>
      <c r="AD36" s="619" t="s">
        <v>129</v>
      </c>
      <c r="AE36" s="614"/>
      <c r="AF36" s="614"/>
      <c r="AG36" s="614"/>
      <c r="AH36" s="614"/>
      <c r="AI36" s="614"/>
      <c r="AJ36" s="614"/>
      <c r="AK36" s="615"/>
      <c r="AL36" s="616" t="s">
        <v>211</v>
      </c>
      <c r="AM36" s="678"/>
      <c r="AN36" s="678"/>
      <c r="AO36" s="679"/>
      <c r="AP36" s="681"/>
      <c r="AQ36" s="682"/>
      <c r="AR36" s="682"/>
      <c r="AS36" s="682"/>
      <c r="AT36" s="682"/>
      <c r="AU36" s="682"/>
      <c r="AV36" s="682"/>
      <c r="AW36" s="682"/>
      <c r="AX36" s="682"/>
      <c r="AY36" s="682"/>
      <c r="AZ36" s="682"/>
      <c r="BA36" s="682"/>
      <c r="BB36" s="682"/>
      <c r="BC36" s="683"/>
      <c r="BD36" s="613"/>
      <c r="BE36" s="614"/>
      <c r="BF36" s="614"/>
      <c r="BG36" s="614"/>
      <c r="BH36" s="614"/>
      <c r="BI36" s="614"/>
      <c r="BJ36" s="614"/>
      <c r="BK36" s="615"/>
      <c r="BL36" s="677"/>
      <c r="BM36" s="677"/>
      <c r="BN36" s="677"/>
      <c r="BO36" s="677"/>
      <c r="BP36" s="672"/>
      <c r="BQ36" s="672"/>
      <c r="BR36" s="672"/>
      <c r="BS36" s="672"/>
      <c r="BT36" s="672"/>
      <c r="BU36" s="672"/>
      <c r="BV36" s="672"/>
      <c r="BW36" s="673"/>
      <c r="BY36" s="610" t="s">
        <v>294</v>
      </c>
      <c r="BZ36" s="611"/>
      <c r="CA36" s="611"/>
      <c r="CB36" s="611"/>
      <c r="CC36" s="611"/>
      <c r="CD36" s="611"/>
      <c r="CE36" s="611"/>
      <c r="CF36" s="611"/>
      <c r="CG36" s="611"/>
      <c r="CH36" s="611"/>
      <c r="CI36" s="611"/>
      <c r="CJ36" s="611"/>
      <c r="CK36" s="611"/>
      <c r="CL36" s="612"/>
      <c r="CM36" s="613">
        <v>135192101</v>
      </c>
      <c r="CN36" s="620"/>
      <c r="CO36" s="620"/>
      <c r="CP36" s="620"/>
      <c r="CQ36" s="620"/>
      <c r="CR36" s="620"/>
      <c r="CS36" s="620"/>
      <c r="CT36" s="621"/>
      <c r="CU36" s="616">
        <v>23.2</v>
      </c>
      <c r="CV36" s="617"/>
      <c r="CW36" s="617"/>
      <c r="CX36" s="618"/>
      <c r="CY36" s="619">
        <v>117665207</v>
      </c>
      <c r="CZ36" s="620"/>
      <c r="DA36" s="620"/>
      <c r="DB36" s="620"/>
      <c r="DC36" s="620"/>
      <c r="DD36" s="620"/>
      <c r="DE36" s="620"/>
      <c r="DF36" s="621"/>
      <c r="DG36" s="619">
        <v>116399966</v>
      </c>
      <c r="DH36" s="620"/>
      <c r="DI36" s="620"/>
      <c r="DJ36" s="620"/>
      <c r="DK36" s="620"/>
      <c r="DL36" s="620"/>
      <c r="DM36" s="620"/>
      <c r="DN36" s="620"/>
      <c r="DO36" s="620"/>
      <c r="DP36" s="620"/>
      <c r="DQ36" s="621"/>
      <c r="DR36" s="616">
        <v>36.6</v>
      </c>
      <c r="DS36" s="617"/>
      <c r="DT36" s="617"/>
      <c r="DU36" s="617"/>
      <c r="DV36" s="617"/>
      <c r="DW36" s="617"/>
      <c r="DX36" s="637"/>
    </row>
    <row r="37" spans="2:128" ht="11.25" customHeight="1" x14ac:dyDescent="0.2">
      <c r="B37" s="610" t="s">
        <v>295</v>
      </c>
      <c r="C37" s="611"/>
      <c r="D37" s="611"/>
      <c r="E37" s="611"/>
      <c r="F37" s="611"/>
      <c r="G37" s="611"/>
      <c r="H37" s="611"/>
      <c r="I37" s="611"/>
      <c r="J37" s="611"/>
      <c r="K37" s="611"/>
      <c r="L37" s="611"/>
      <c r="M37" s="611"/>
      <c r="N37" s="611"/>
      <c r="O37" s="611"/>
      <c r="P37" s="611"/>
      <c r="Q37" s="612"/>
      <c r="R37" s="613" t="s">
        <v>211</v>
      </c>
      <c r="S37" s="614"/>
      <c r="T37" s="614"/>
      <c r="U37" s="614"/>
      <c r="V37" s="614"/>
      <c r="W37" s="614"/>
      <c r="X37" s="614"/>
      <c r="Y37" s="615"/>
      <c r="Z37" s="616" t="s">
        <v>128</v>
      </c>
      <c r="AA37" s="678"/>
      <c r="AB37" s="678"/>
      <c r="AC37" s="680"/>
      <c r="AD37" s="619" t="s">
        <v>211</v>
      </c>
      <c r="AE37" s="614"/>
      <c r="AF37" s="614"/>
      <c r="AG37" s="614"/>
      <c r="AH37" s="614"/>
      <c r="AI37" s="614"/>
      <c r="AJ37" s="614"/>
      <c r="AK37" s="615"/>
      <c r="AL37" s="616" t="s">
        <v>128</v>
      </c>
      <c r="AM37" s="678"/>
      <c r="AN37" s="678"/>
      <c r="AO37" s="679"/>
      <c r="AP37" s="681"/>
      <c r="AQ37" s="682"/>
      <c r="AR37" s="682"/>
      <c r="AS37" s="682"/>
      <c r="AT37" s="682"/>
      <c r="AU37" s="682"/>
      <c r="AV37" s="682"/>
      <c r="AW37" s="682"/>
      <c r="AX37" s="682"/>
      <c r="AY37" s="682"/>
      <c r="AZ37" s="682"/>
      <c r="BA37" s="682"/>
      <c r="BB37" s="682"/>
      <c r="BC37" s="683"/>
      <c r="BD37" s="613"/>
      <c r="BE37" s="614"/>
      <c r="BF37" s="614"/>
      <c r="BG37" s="614"/>
      <c r="BH37" s="614"/>
      <c r="BI37" s="614"/>
      <c r="BJ37" s="614"/>
      <c r="BK37" s="615"/>
      <c r="BL37" s="677"/>
      <c r="BM37" s="677"/>
      <c r="BN37" s="677"/>
      <c r="BO37" s="677"/>
      <c r="BP37" s="672"/>
      <c r="BQ37" s="672"/>
      <c r="BR37" s="672"/>
      <c r="BS37" s="672"/>
      <c r="BT37" s="672"/>
      <c r="BU37" s="672"/>
      <c r="BV37" s="672"/>
      <c r="BW37" s="673"/>
      <c r="BY37" s="610" t="s">
        <v>296</v>
      </c>
      <c r="BZ37" s="611"/>
      <c r="CA37" s="611"/>
      <c r="CB37" s="611"/>
      <c r="CC37" s="611"/>
      <c r="CD37" s="611"/>
      <c r="CE37" s="611"/>
      <c r="CF37" s="611"/>
      <c r="CG37" s="611"/>
      <c r="CH37" s="611"/>
      <c r="CI37" s="611"/>
      <c r="CJ37" s="611"/>
      <c r="CK37" s="611"/>
      <c r="CL37" s="612"/>
      <c r="CM37" s="613">
        <v>98842254</v>
      </c>
      <c r="CN37" s="614"/>
      <c r="CO37" s="614"/>
      <c r="CP37" s="614"/>
      <c r="CQ37" s="614"/>
      <c r="CR37" s="614"/>
      <c r="CS37" s="614"/>
      <c r="CT37" s="615"/>
      <c r="CU37" s="616">
        <v>17</v>
      </c>
      <c r="CV37" s="617"/>
      <c r="CW37" s="617"/>
      <c r="CX37" s="618"/>
      <c r="CY37" s="619">
        <v>81657207</v>
      </c>
      <c r="CZ37" s="620"/>
      <c r="DA37" s="620"/>
      <c r="DB37" s="620"/>
      <c r="DC37" s="620"/>
      <c r="DD37" s="620"/>
      <c r="DE37" s="620"/>
      <c r="DF37" s="621"/>
      <c r="DG37" s="619">
        <v>81657207</v>
      </c>
      <c r="DH37" s="620"/>
      <c r="DI37" s="620"/>
      <c r="DJ37" s="620"/>
      <c r="DK37" s="620"/>
      <c r="DL37" s="620"/>
      <c r="DM37" s="620"/>
      <c r="DN37" s="620"/>
      <c r="DO37" s="620"/>
      <c r="DP37" s="620"/>
      <c r="DQ37" s="621"/>
      <c r="DR37" s="616">
        <v>25.6</v>
      </c>
      <c r="DS37" s="617"/>
      <c r="DT37" s="617"/>
      <c r="DU37" s="617"/>
      <c r="DV37" s="617"/>
      <c r="DW37" s="617"/>
      <c r="DX37" s="637"/>
    </row>
    <row r="38" spans="2:128" ht="11.25" customHeight="1" x14ac:dyDescent="0.2">
      <c r="B38" s="610" t="s">
        <v>297</v>
      </c>
      <c r="C38" s="611"/>
      <c r="D38" s="611"/>
      <c r="E38" s="611"/>
      <c r="F38" s="611"/>
      <c r="G38" s="611"/>
      <c r="H38" s="611"/>
      <c r="I38" s="611"/>
      <c r="J38" s="611"/>
      <c r="K38" s="611"/>
      <c r="L38" s="611"/>
      <c r="M38" s="611"/>
      <c r="N38" s="611"/>
      <c r="O38" s="611"/>
      <c r="P38" s="611"/>
      <c r="Q38" s="612"/>
      <c r="R38" s="613">
        <v>17611300</v>
      </c>
      <c r="S38" s="614"/>
      <c r="T38" s="614"/>
      <c r="U38" s="614"/>
      <c r="V38" s="614"/>
      <c r="W38" s="614"/>
      <c r="X38" s="614"/>
      <c r="Y38" s="615"/>
      <c r="Z38" s="616">
        <v>3</v>
      </c>
      <c r="AA38" s="678"/>
      <c r="AB38" s="678"/>
      <c r="AC38" s="680"/>
      <c r="AD38" s="619" t="s">
        <v>211</v>
      </c>
      <c r="AE38" s="614"/>
      <c r="AF38" s="614"/>
      <c r="AG38" s="614"/>
      <c r="AH38" s="614"/>
      <c r="AI38" s="614"/>
      <c r="AJ38" s="614"/>
      <c r="AK38" s="615"/>
      <c r="AL38" s="616" t="s">
        <v>128</v>
      </c>
      <c r="AM38" s="678"/>
      <c r="AN38" s="678"/>
      <c r="AO38" s="679"/>
      <c r="AP38" s="681"/>
      <c r="AQ38" s="682"/>
      <c r="AR38" s="682"/>
      <c r="AS38" s="682"/>
      <c r="AT38" s="682"/>
      <c r="AU38" s="682"/>
      <c r="AV38" s="682"/>
      <c r="AW38" s="682"/>
      <c r="AX38" s="682"/>
      <c r="AY38" s="682"/>
      <c r="AZ38" s="682"/>
      <c r="BA38" s="682"/>
      <c r="BB38" s="682"/>
      <c r="BC38" s="683"/>
      <c r="BD38" s="613"/>
      <c r="BE38" s="614"/>
      <c r="BF38" s="614"/>
      <c r="BG38" s="614"/>
      <c r="BH38" s="614"/>
      <c r="BI38" s="614"/>
      <c r="BJ38" s="614"/>
      <c r="BK38" s="615"/>
      <c r="BL38" s="677"/>
      <c r="BM38" s="677"/>
      <c r="BN38" s="677"/>
      <c r="BO38" s="677"/>
      <c r="BP38" s="672"/>
      <c r="BQ38" s="672"/>
      <c r="BR38" s="672"/>
      <c r="BS38" s="672"/>
      <c r="BT38" s="672"/>
      <c r="BU38" s="672"/>
      <c r="BV38" s="672"/>
      <c r="BW38" s="673"/>
      <c r="BY38" s="610" t="s">
        <v>298</v>
      </c>
      <c r="BZ38" s="611"/>
      <c r="CA38" s="611"/>
      <c r="CB38" s="611"/>
      <c r="CC38" s="611"/>
      <c r="CD38" s="611"/>
      <c r="CE38" s="611"/>
      <c r="CF38" s="611"/>
      <c r="CG38" s="611"/>
      <c r="CH38" s="611"/>
      <c r="CI38" s="611"/>
      <c r="CJ38" s="611"/>
      <c r="CK38" s="611"/>
      <c r="CL38" s="612"/>
      <c r="CM38" s="613">
        <v>6830851</v>
      </c>
      <c r="CN38" s="620"/>
      <c r="CO38" s="620"/>
      <c r="CP38" s="620"/>
      <c r="CQ38" s="620"/>
      <c r="CR38" s="620"/>
      <c r="CS38" s="620"/>
      <c r="CT38" s="621"/>
      <c r="CU38" s="616">
        <v>1.2</v>
      </c>
      <c r="CV38" s="617"/>
      <c r="CW38" s="617"/>
      <c r="CX38" s="618"/>
      <c r="CY38" s="619">
        <v>3484640</v>
      </c>
      <c r="CZ38" s="620"/>
      <c r="DA38" s="620"/>
      <c r="DB38" s="620"/>
      <c r="DC38" s="620"/>
      <c r="DD38" s="620"/>
      <c r="DE38" s="620"/>
      <c r="DF38" s="621"/>
      <c r="DG38" s="619">
        <v>3484640</v>
      </c>
      <c r="DH38" s="620"/>
      <c r="DI38" s="620"/>
      <c r="DJ38" s="620"/>
      <c r="DK38" s="620"/>
      <c r="DL38" s="620"/>
      <c r="DM38" s="620"/>
      <c r="DN38" s="620"/>
      <c r="DO38" s="620"/>
      <c r="DP38" s="620"/>
      <c r="DQ38" s="621"/>
      <c r="DR38" s="616">
        <v>1.1000000000000001</v>
      </c>
      <c r="DS38" s="617"/>
      <c r="DT38" s="617"/>
      <c r="DU38" s="617"/>
      <c r="DV38" s="617"/>
      <c r="DW38" s="617"/>
      <c r="DX38" s="637"/>
    </row>
    <row r="39" spans="2:128" ht="11.25" customHeight="1" x14ac:dyDescent="0.2">
      <c r="B39" s="592" t="s">
        <v>299</v>
      </c>
      <c r="C39" s="593"/>
      <c r="D39" s="593"/>
      <c r="E39" s="593"/>
      <c r="F39" s="593"/>
      <c r="G39" s="593"/>
      <c r="H39" s="593"/>
      <c r="I39" s="593"/>
      <c r="J39" s="593"/>
      <c r="K39" s="593"/>
      <c r="L39" s="593"/>
      <c r="M39" s="593"/>
      <c r="N39" s="593"/>
      <c r="O39" s="593"/>
      <c r="P39" s="593"/>
      <c r="Q39" s="594"/>
      <c r="R39" s="613">
        <v>591629505</v>
      </c>
      <c r="S39" s="614"/>
      <c r="T39" s="614"/>
      <c r="U39" s="614"/>
      <c r="V39" s="614"/>
      <c r="W39" s="614"/>
      <c r="X39" s="614"/>
      <c r="Y39" s="615"/>
      <c r="Z39" s="677">
        <v>100</v>
      </c>
      <c r="AA39" s="677"/>
      <c r="AB39" s="677"/>
      <c r="AC39" s="677"/>
      <c r="AD39" s="672">
        <v>300777318</v>
      </c>
      <c r="AE39" s="672"/>
      <c r="AF39" s="672"/>
      <c r="AG39" s="672"/>
      <c r="AH39" s="672"/>
      <c r="AI39" s="672"/>
      <c r="AJ39" s="672"/>
      <c r="AK39" s="672"/>
      <c r="AL39" s="616">
        <v>100</v>
      </c>
      <c r="AM39" s="678"/>
      <c r="AN39" s="678"/>
      <c r="AO39" s="679"/>
      <c r="AP39" s="592"/>
      <c r="AQ39" s="593"/>
      <c r="AR39" s="593"/>
      <c r="AS39" s="593"/>
      <c r="AT39" s="593"/>
      <c r="AU39" s="593"/>
      <c r="AV39" s="593"/>
      <c r="AW39" s="593"/>
      <c r="AX39" s="593"/>
      <c r="AY39" s="593"/>
      <c r="AZ39" s="593"/>
      <c r="BA39" s="593"/>
      <c r="BB39" s="593"/>
      <c r="BC39" s="594"/>
      <c r="BD39" s="613"/>
      <c r="BE39" s="614"/>
      <c r="BF39" s="614"/>
      <c r="BG39" s="614"/>
      <c r="BH39" s="614"/>
      <c r="BI39" s="614"/>
      <c r="BJ39" s="614"/>
      <c r="BK39" s="615"/>
      <c r="BL39" s="677"/>
      <c r="BM39" s="677"/>
      <c r="BN39" s="677"/>
      <c r="BO39" s="677"/>
      <c r="BP39" s="672"/>
      <c r="BQ39" s="672"/>
      <c r="BR39" s="672"/>
      <c r="BS39" s="672"/>
      <c r="BT39" s="672"/>
      <c r="BU39" s="672"/>
      <c r="BV39" s="672"/>
      <c r="BW39" s="673"/>
      <c r="BY39" s="610" t="s">
        <v>300</v>
      </c>
      <c r="BZ39" s="611"/>
      <c r="CA39" s="611"/>
      <c r="CB39" s="611"/>
      <c r="CC39" s="611"/>
      <c r="CD39" s="611"/>
      <c r="CE39" s="611"/>
      <c r="CF39" s="611"/>
      <c r="CG39" s="611"/>
      <c r="CH39" s="611"/>
      <c r="CI39" s="611"/>
      <c r="CJ39" s="611"/>
      <c r="CK39" s="611"/>
      <c r="CL39" s="612"/>
      <c r="CM39" s="613">
        <v>96695534</v>
      </c>
      <c r="CN39" s="614"/>
      <c r="CO39" s="614"/>
      <c r="CP39" s="614"/>
      <c r="CQ39" s="614"/>
      <c r="CR39" s="614"/>
      <c r="CS39" s="614"/>
      <c r="CT39" s="615"/>
      <c r="CU39" s="616">
        <v>16.600000000000001</v>
      </c>
      <c r="CV39" s="617"/>
      <c r="CW39" s="617"/>
      <c r="CX39" s="618"/>
      <c r="CY39" s="619">
        <v>94415175</v>
      </c>
      <c r="CZ39" s="620"/>
      <c r="DA39" s="620"/>
      <c r="DB39" s="620"/>
      <c r="DC39" s="620"/>
      <c r="DD39" s="620"/>
      <c r="DE39" s="620"/>
      <c r="DF39" s="621"/>
      <c r="DG39" s="619">
        <v>94415175</v>
      </c>
      <c r="DH39" s="620"/>
      <c r="DI39" s="620"/>
      <c r="DJ39" s="620"/>
      <c r="DK39" s="620"/>
      <c r="DL39" s="620"/>
      <c r="DM39" s="620"/>
      <c r="DN39" s="620"/>
      <c r="DO39" s="620"/>
      <c r="DP39" s="620"/>
      <c r="DQ39" s="621"/>
      <c r="DR39" s="616">
        <v>29.7</v>
      </c>
      <c r="DS39" s="617"/>
      <c r="DT39" s="617"/>
      <c r="DU39" s="617"/>
      <c r="DV39" s="617"/>
      <c r="DW39" s="617"/>
      <c r="DX39" s="637"/>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30" t="s">
        <v>301</v>
      </c>
      <c r="BZ40" s="631"/>
      <c r="CA40" s="610" t="s">
        <v>302</v>
      </c>
      <c r="CB40" s="611"/>
      <c r="CC40" s="611"/>
      <c r="CD40" s="611"/>
      <c r="CE40" s="611"/>
      <c r="CF40" s="611"/>
      <c r="CG40" s="611"/>
      <c r="CH40" s="611"/>
      <c r="CI40" s="611"/>
      <c r="CJ40" s="611"/>
      <c r="CK40" s="611"/>
      <c r="CL40" s="612"/>
      <c r="CM40" s="613">
        <v>96693915</v>
      </c>
      <c r="CN40" s="620"/>
      <c r="CO40" s="620"/>
      <c r="CP40" s="620"/>
      <c r="CQ40" s="620"/>
      <c r="CR40" s="620"/>
      <c r="CS40" s="620"/>
      <c r="CT40" s="621"/>
      <c r="CU40" s="616">
        <v>16.600000000000001</v>
      </c>
      <c r="CV40" s="617"/>
      <c r="CW40" s="617"/>
      <c r="CX40" s="618"/>
      <c r="CY40" s="619">
        <v>94413556</v>
      </c>
      <c r="CZ40" s="620"/>
      <c r="DA40" s="620"/>
      <c r="DB40" s="620"/>
      <c r="DC40" s="620"/>
      <c r="DD40" s="620"/>
      <c r="DE40" s="620"/>
      <c r="DF40" s="621"/>
      <c r="DG40" s="619">
        <v>94413556</v>
      </c>
      <c r="DH40" s="620"/>
      <c r="DI40" s="620"/>
      <c r="DJ40" s="620"/>
      <c r="DK40" s="620"/>
      <c r="DL40" s="620"/>
      <c r="DM40" s="620"/>
      <c r="DN40" s="620"/>
      <c r="DO40" s="620"/>
      <c r="DP40" s="620"/>
      <c r="DQ40" s="621"/>
      <c r="DR40" s="616">
        <v>29.7</v>
      </c>
      <c r="DS40" s="617"/>
      <c r="DT40" s="617"/>
      <c r="DU40" s="617"/>
      <c r="DV40" s="617"/>
      <c r="DW40" s="617"/>
      <c r="DX40" s="637"/>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32"/>
      <c r="BZ41" s="633"/>
      <c r="CA41" s="610" t="s">
        <v>303</v>
      </c>
      <c r="CB41" s="611"/>
      <c r="CC41" s="611"/>
      <c r="CD41" s="611"/>
      <c r="CE41" s="611"/>
      <c r="CF41" s="611"/>
      <c r="CG41" s="611"/>
      <c r="CH41" s="611"/>
      <c r="CI41" s="611"/>
      <c r="CJ41" s="611"/>
      <c r="CK41" s="611"/>
      <c r="CL41" s="612"/>
      <c r="CM41" s="613">
        <v>88735891</v>
      </c>
      <c r="CN41" s="614"/>
      <c r="CO41" s="614"/>
      <c r="CP41" s="614"/>
      <c r="CQ41" s="614"/>
      <c r="CR41" s="614"/>
      <c r="CS41" s="614"/>
      <c r="CT41" s="615"/>
      <c r="CU41" s="616">
        <v>15.3</v>
      </c>
      <c r="CV41" s="617"/>
      <c r="CW41" s="617"/>
      <c r="CX41" s="618"/>
      <c r="CY41" s="619">
        <v>86505830</v>
      </c>
      <c r="CZ41" s="620"/>
      <c r="DA41" s="620"/>
      <c r="DB41" s="620"/>
      <c r="DC41" s="620"/>
      <c r="DD41" s="620"/>
      <c r="DE41" s="620"/>
      <c r="DF41" s="621"/>
      <c r="DG41" s="619">
        <v>86505830</v>
      </c>
      <c r="DH41" s="620"/>
      <c r="DI41" s="620"/>
      <c r="DJ41" s="620"/>
      <c r="DK41" s="620"/>
      <c r="DL41" s="620"/>
      <c r="DM41" s="620"/>
      <c r="DN41" s="620"/>
      <c r="DO41" s="620"/>
      <c r="DP41" s="620"/>
      <c r="DQ41" s="621"/>
      <c r="DR41" s="616">
        <v>27.2</v>
      </c>
      <c r="DS41" s="617"/>
      <c r="DT41" s="617"/>
      <c r="DU41" s="617"/>
      <c r="DV41" s="617"/>
      <c r="DW41" s="617"/>
      <c r="DX41" s="637"/>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74" t="s">
        <v>304</v>
      </c>
      <c r="AQ42" s="675"/>
      <c r="AR42" s="675"/>
      <c r="AS42" s="675"/>
      <c r="AT42" s="675"/>
      <c r="AU42" s="675"/>
      <c r="AV42" s="675"/>
      <c r="AW42" s="675"/>
      <c r="AX42" s="675"/>
      <c r="AY42" s="675"/>
      <c r="AZ42" s="675"/>
      <c r="BA42" s="675"/>
      <c r="BB42" s="675"/>
      <c r="BC42" s="676"/>
      <c r="BD42" s="674" t="s">
        <v>305</v>
      </c>
      <c r="BE42" s="675"/>
      <c r="BF42" s="675"/>
      <c r="BG42" s="675"/>
      <c r="BH42" s="675"/>
      <c r="BI42" s="675"/>
      <c r="BJ42" s="675"/>
      <c r="BK42" s="675"/>
      <c r="BL42" s="675"/>
      <c r="BM42" s="676"/>
      <c r="BN42" s="674" t="s">
        <v>306</v>
      </c>
      <c r="BO42" s="675"/>
      <c r="BP42" s="675"/>
      <c r="BQ42" s="675"/>
      <c r="BR42" s="675"/>
      <c r="BS42" s="675"/>
      <c r="BT42" s="675"/>
      <c r="BU42" s="675"/>
      <c r="BV42" s="675"/>
      <c r="BW42" s="676"/>
      <c r="BY42" s="632"/>
      <c r="BZ42" s="633"/>
      <c r="CA42" s="610" t="s">
        <v>307</v>
      </c>
      <c r="CB42" s="611"/>
      <c r="CC42" s="611"/>
      <c r="CD42" s="611"/>
      <c r="CE42" s="611"/>
      <c r="CF42" s="611"/>
      <c r="CG42" s="611"/>
      <c r="CH42" s="611"/>
      <c r="CI42" s="611"/>
      <c r="CJ42" s="611"/>
      <c r="CK42" s="611"/>
      <c r="CL42" s="612"/>
      <c r="CM42" s="613">
        <v>7958024</v>
      </c>
      <c r="CN42" s="620"/>
      <c r="CO42" s="620"/>
      <c r="CP42" s="620"/>
      <c r="CQ42" s="620"/>
      <c r="CR42" s="620"/>
      <c r="CS42" s="620"/>
      <c r="CT42" s="621"/>
      <c r="CU42" s="616">
        <v>1.4</v>
      </c>
      <c r="CV42" s="617"/>
      <c r="CW42" s="617"/>
      <c r="CX42" s="618"/>
      <c r="CY42" s="619">
        <v>7907726</v>
      </c>
      <c r="CZ42" s="620"/>
      <c r="DA42" s="620"/>
      <c r="DB42" s="620"/>
      <c r="DC42" s="620"/>
      <c r="DD42" s="620"/>
      <c r="DE42" s="620"/>
      <c r="DF42" s="621"/>
      <c r="DG42" s="619">
        <v>7907726</v>
      </c>
      <c r="DH42" s="620"/>
      <c r="DI42" s="620"/>
      <c r="DJ42" s="620"/>
      <c r="DK42" s="620"/>
      <c r="DL42" s="620"/>
      <c r="DM42" s="620"/>
      <c r="DN42" s="620"/>
      <c r="DO42" s="620"/>
      <c r="DP42" s="620"/>
      <c r="DQ42" s="621"/>
      <c r="DR42" s="616">
        <v>2.5</v>
      </c>
      <c r="DS42" s="617"/>
      <c r="DT42" s="617"/>
      <c r="DU42" s="617"/>
      <c r="DV42" s="617"/>
      <c r="DW42" s="617"/>
      <c r="DX42" s="637"/>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7" t="s">
        <v>308</v>
      </c>
      <c r="AQ43" s="658"/>
      <c r="AR43" s="658"/>
      <c r="AS43" s="658"/>
      <c r="AT43" s="663" t="s">
        <v>309</v>
      </c>
      <c r="AU43" s="224"/>
      <c r="AV43" s="224"/>
      <c r="AW43" s="224"/>
      <c r="AX43" s="666" t="s">
        <v>154</v>
      </c>
      <c r="AY43" s="667"/>
      <c r="AZ43" s="667"/>
      <c r="BA43" s="667"/>
      <c r="BB43" s="667"/>
      <c r="BC43" s="668"/>
      <c r="BD43" s="669">
        <v>99.7</v>
      </c>
      <c r="BE43" s="670"/>
      <c r="BF43" s="670"/>
      <c r="BG43" s="670"/>
      <c r="BH43" s="670"/>
      <c r="BI43" s="670">
        <v>98.8</v>
      </c>
      <c r="BJ43" s="670"/>
      <c r="BK43" s="670"/>
      <c r="BL43" s="670"/>
      <c r="BM43" s="671"/>
      <c r="BN43" s="669">
        <v>99.6</v>
      </c>
      <c r="BO43" s="670"/>
      <c r="BP43" s="670"/>
      <c r="BQ43" s="670"/>
      <c r="BR43" s="670"/>
      <c r="BS43" s="670">
        <v>98.7</v>
      </c>
      <c r="BT43" s="670"/>
      <c r="BU43" s="670"/>
      <c r="BV43" s="670"/>
      <c r="BW43" s="671"/>
      <c r="BY43" s="634"/>
      <c r="BZ43" s="635"/>
      <c r="CA43" s="610" t="s">
        <v>310</v>
      </c>
      <c r="CB43" s="611"/>
      <c r="CC43" s="611"/>
      <c r="CD43" s="611"/>
      <c r="CE43" s="611"/>
      <c r="CF43" s="611"/>
      <c r="CG43" s="611"/>
      <c r="CH43" s="611"/>
      <c r="CI43" s="611"/>
      <c r="CJ43" s="611"/>
      <c r="CK43" s="611"/>
      <c r="CL43" s="612"/>
      <c r="CM43" s="613">
        <v>1619</v>
      </c>
      <c r="CN43" s="614"/>
      <c r="CO43" s="614"/>
      <c r="CP43" s="614"/>
      <c r="CQ43" s="614"/>
      <c r="CR43" s="614"/>
      <c r="CS43" s="614"/>
      <c r="CT43" s="615"/>
      <c r="CU43" s="616">
        <v>0</v>
      </c>
      <c r="CV43" s="617"/>
      <c r="CW43" s="617"/>
      <c r="CX43" s="618"/>
      <c r="CY43" s="619">
        <v>1619</v>
      </c>
      <c r="CZ43" s="620"/>
      <c r="DA43" s="620"/>
      <c r="DB43" s="620"/>
      <c r="DC43" s="620"/>
      <c r="DD43" s="620"/>
      <c r="DE43" s="620"/>
      <c r="DF43" s="621"/>
      <c r="DG43" s="619">
        <v>1619</v>
      </c>
      <c r="DH43" s="620"/>
      <c r="DI43" s="620"/>
      <c r="DJ43" s="620"/>
      <c r="DK43" s="620"/>
      <c r="DL43" s="620"/>
      <c r="DM43" s="620"/>
      <c r="DN43" s="620"/>
      <c r="DO43" s="620"/>
      <c r="DP43" s="620"/>
      <c r="DQ43" s="621"/>
      <c r="DR43" s="616">
        <v>0</v>
      </c>
      <c r="DS43" s="617"/>
      <c r="DT43" s="617"/>
      <c r="DU43" s="617"/>
      <c r="DV43" s="617"/>
      <c r="DW43" s="617"/>
      <c r="DX43" s="637"/>
    </row>
    <row r="44" spans="2:128" ht="11.25" customHeight="1" x14ac:dyDescent="0.2">
      <c r="AP44" s="659"/>
      <c r="AQ44" s="660"/>
      <c r="AR44" s="660"/>
      <c r="AS44" s="660"/>
      <c r="AT44" s="664"/>
      <c r="AU44" s="213" t="s">
        <v>311</v>
      </c>
      <c r="AV44" s="213"/>
      <c r="AW44" s="213"/>
      <c r="AX44" s="610" t="s">
        <v>312</v>
      </c>
      <c r="AY44" s="611"/>
      <c r="AZ44" s="611"/>
      <c r="BA44" s="611"/>
      <c r="BB44" s="611"/>
      <c r="BC44" s="612"/>
      <c r="BD44" s="655">
        <v>99.2</v>
      </c>
      <c r="BE44" s="629"/>
      <c r="BF44" s="629"/>
      <c r="BG44" s="629"/>
      <c r="BH44" s="629"/>
      <c r="BI44" s="629">
        <v>97</v>
      </c>
      <c r="BJ44" s="629"/>
      <c r="BK44" s="629"/>
      <c r="BL44" s="629"/>
      <c r="BM44" s="656"/>
      <c r="BN44" s="655">
        <v>99.2</v>
      </c>
      <c r="BO44" s="629"/>
      <c r="BP44" s="629"/>
      <c r="BQ44" s="629"/>
      <c r="BR44" s="629"/>
      <c r="BS44" s="629">
        <v>96.8</v>
      </c>
      <c r="BT44" s="629"/>
      <c r="BU44" s="629"/>
      <c r="BV44" s="629"/>
      <c r="BW44" s="656"/>
      <c r="BY44" s="610" t="s">
        <v>313</v>
      </c>
      <c r="BZ44" s="611"/>
      <c r="CA44" s="611"/>
      <c r="CB44" s="611"/>
      <c r="CC44" s="611"/>
      <c r="CD44" s="611"/>
      <c r="CE44" s="611"/>
      <c r="CF44" s="611"/>
      <c r="CG44" s="611"/>
      <c r="CH44" s="611"/>
      <c r="CI44" s="611"/>
      <c r="CJ44" s="611"/>
      <c r="CK44" s="611"/>
      <c r="CL44" s="612"/>
      <c r="CM44" s="613">
        <v>198708304</v>
      </c>
      <c r="CN44" s="620"/>
      <c r="CO44" s="620"/>
      <c r="CP44" s="620"/>
      <c r="CQ44" s="620"/>
      <c r="CR44" s="620"/>
      <c r="CS44" s="620"/>
      <c r="CT44" s="621"/>
      <c r="CU44" s="616">
        <v>34.200000000000003</v>
      </c>
      <c r="CV44" s="617"/>
      <c r="CW44" s="617"/>
      <c r="CX44" s="618"/>
      <c r="CY44" s="619">
        <v>131327970</v>
      </c>
      <c r="CZ44" s="620"/>
      <c r="DA44" s="620"/>
      <c r="DB44" s="620"/>
      <c r="DC44" s="620"/>
      <c r="DD44" s="620"/>
      <c r="DE44" s="620"/>
      <c r="DF44" s="621"/>
      <c r="DG44" s="619">
        <v>84125831</v>
      </c>
      <c r="DH44" s="620"/>
      <c r="DI44" s="620"/>
      <c r="DJ44" s="620"/>
      <c r="DK44" s="620"/>
      <c r="DL44" s="620"/>
      <c r="DM44" s="620"/>
      <c r="DN44" s="620"/>
      <c r="DO44" s="620"/>
      <c r="DP44" s="620"/>
      <c r="DQ44" s="621"/>
      <c r="DR44" s="616">
        <v>26.4</v>
      </c>
      <c r="DS44" s="617"/>
      <c r="DT44" s="617"/>
      <c r="DU44" s="617"/>
      <c r="DV44" s="617"/>
      <c r="DW44" s="617"/>
      <c r="DX44" s="637"/>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1"/>
      <c r="AQ45" s="662"/>
      <c r="AR45" s="662"/>
      <c r="AS45" s="662"/>
      <c r="AT45" s="665"/>
      <c r="AU45" s="226"/>
      <c r="AV45" s="226"/>
      <c r="AW45" s="226"/>
      <c r="AX45" s="592" t="s">
        <v>314</v>
      </c>
      <c r="AY45" s="593"/>
      <c r="AZ45" s="593"/>
      <c r="BA45" s="593"/>
      <c r="BB45" s="593"/>
      <c r="BC45" s="594"/>
      <c r="BD45" s="652">
        <v>99.9</v>
      </c>
      <c r="BE45" s="653"/>
      <c r="BF45" s="653"/>
      <c r="BG45" s="653"/>
      <c r="BH45" s="653"/>
      <c r="BI45" s="653">
        <v>99.8</v>
      </c>
      <c r="BJ45" s="653"/>
      <c r="BK45" s="653"/>
      <c r="BL45" s="653"/>
      <c r="BM45" s="654"/>
      <c r="BN45" s="652">
        <v>100</v>
      </c>
      <c r="BO45" s="653"/>
      <c r="BP45" s="653"/>
      <c r="BQ45" s="653"/>
      <c r="BR45" s="653"/>
      <c r="BS45" s="653">
        <v>99.8</v>
      </c>
      <c r="BT45" s="653"/>
      <c r="BU45" s="653"/>
      <c r="BV45" s="653"/>
      <c r="BW45" s="654"/>
      <c r="BY45" s="610" t="s">
        <v>315</v>
      </c>
      <c r="BZ45" s="611"/>
      <c r="CA45" s="611"/>
      <c r="CB45" s="611"/>
      <c r="CC45" s="611"/>
      <c r="CD45" s="611"/>
      <c r="CE45" s="611"/>
      <c r="CF45" s="611"/>
      <c r="CG45" s="611"/>
      <c r="CH45" s="611"/>
      <c r="CI45" s="611"/>
      <c r="CJ45" s="611"/>
      <c r="CK45" s="611"/>
      <c r="CL45" s="612"/>
      <c r="CM45" s="613">
        <v>18683467</v>
      </c>
      <c r="CN45" s="614"/>
      <c r="CO45" s="614"/>
      <c r="CP45" s="614"/>
      <c r="CQ45" s="614"/>
      <c r="CR45" s="614"/>
      <c r="CS45" s="614"/>
      <c r="CT45" s="615"/>
      <c r="CU45" s="616">
        <v>3.2</v>
      </c>
      <c r="CV45" s="617"/>
      <c r="CW45" s="617"/>
      <c r="CX45" s="618"/>
      <c r="CY45" s="619">
        <v>12855238</v>
      </c>
      <c r="CZ45" s="620"/>
      <c r="DA45" s="620"/>
      <c r="DB45" s="620"/>
      <c r="DC45" s="620"/>
      <c r="DD45" s="620"/>
      <c r="DE45" s="620"/>
      <c r="DF45" s="621"/>
      <c r="DG45" s="619">
        <v>12246315</v>
      </c>
      <c r="DH45" s="620"/>
      <c r="DI45" s="620"/>
      <c r="DJ45" s="620"/>
      <c r="DK45" s="620"/>
      <c r="DL45" s="620"/>
      <c r="DM45" s="620"/>
      <c r="DN45" s="620"/>
      <c r="DO45" s="620"/>
      <c r="DP45" s="620"/>
      <c r="DQ45" s="621"/>
      <c r="DR45" s="616">
        <v>3.8</v>
      </c>
      <c r="DS45" s="617"/>
      <c r="DT45" s="617"/>
      <c r="DU45" s="617"/>
      <c r="DV45" s="617"/>
      <c r="DW45" s="617"/>
      <c r="DX45" s="637"/>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5" t="s">
        <v>316</v>
      </c>
      <c r="AQ46" s="646"/>
      <c r="AR46" s="646"/>
      <c r="AS46" s="646"/>
      <c r="AT46" s="646"/>
      <c r="AU46" s="646"/>
      <c r="AV46" s="646"/>
      <c r="AW46" s="647"/>
      <c r="AX46" s="648" t="s">
        <v>317</v>
      </c>
      <c r="AY46" s="648"/>
      <c r="AZ46" s="648"/>
      <c r="BA46" s="648"/>
      <c r="BB46" s="648"/>
      <c r="BC46" s="648"/>
      <c r="BD46" s="649">
        <v>1075535</v>
      </c>
      <c r="BE46" s="650"/>
      <c r="BF46" s="650"/>
      <c r="BG46" s="650"/>
      <c r="BH46" s="650"/>
      <c r="BI46" s="650"/>
      <c r="BJ46" s="650"/>
      <c r="BK46" s="650"/>
      <c r="BL46" s="650"/>
      <c r="BM46" s="651"/>
      <c r="BN46" s="649">
        <v>2068391</v>
      </c>
      <c r="BO46" s="650"/>
      <c r="BP46" s="650"/>
      <c r="BQ46" s="650"/>
      <c r="BR46" s="650"/>
      <c r="BS46" s="650"/>
      <c r="BT46" s="650"/>
      <c r="BU46" s="650"/>
      <c r="BV46" s="650"/>
      <c r="BW46" s="651"/>
      <c r="BY46" s="610" t="s">
        <v>318</v>
      </c>
      <c r="BZ46" s="611"/>
      <c r="CA46" s="611"/>
      <c r="CB46" s="611"/>
      <c r="CC46" s="611"/>
      <c r="CD46" s="611"/>
      <c r="CE46" s="611"/>
      <c r="CF46" s="611"/>
      <c r="CG46" s="611"/>
      <c r="CH46" s="611"/>
      <c r="CI46" s="611"/>
      <c r="CJ46" s="611"/>
      <c r="CK46" s="611"/>
      <c r="CL46" s="612"/>
      <c r="CM46" s="613">
        <v>6585852</v>
      </c>
      <c r="CN46" s="620"/>
      <c r="CO46" s="620"/>
      <c r="CP46" s="620"/>
      <c r="CQ46" s="620"/>
      <c r="CR46" s="620"/>
      <c r="CS46" s="620"/>
      <c r="CT46" s="621"/>
      <c r="CU46" s="616">
        <v>1.1000000000000001</v>
      </c>
      <c r="CV46" s="617"/>
      <c r="CW46" s="617"/>
      <c r="CX46" s="618"/>
      <c r="CY46" s="619">
        <v>3768973</v>
      </c>
      <c r="CZ46" s="620"/>
      <c r="DA46" s="620"/>
      <c r="DB46" s="620"/>
      <c r="DC46" s="620"/>
      <c r="DD46" s="620"/>
      <c r="DE46" s="620"/>
      <c r="DF46" s="621"/>
      <c r="DG46" s="619">
        <v>3717420</v>
      </c>
      <c r="DH46" s="620"/>
      <c r="DI46" s="620"/>
      <c r="DJ46" s="620"/>
      <c r="DK46" s="620"/>
      <c r="DL46" s="620"/>
      <c r="DM46" s="620"/>
      <c r="DN46" s="620"/>
      <c r="DO46" s="620"/>
      <c r="DP46" s="620"/>
      <c r="DQ46" s="621"/>
      <c r="DR46" s="616">
        <v>1.2</v>
      </c>
      <c r="DS46" s="617"/>
      <c r="DT46" s="617"/>
      <c r="DU46" s="617"/>
      <c r="DV46" s="617"/>
      <c r="DW46" s="617"/>
      <c r="DX46" s="637"/>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8" t="s">
        <v>319</v>
      </c>
      <c r="AQ47" s="639"/>
      <c r="AR47" s="639"/>
      <c r="AS47" s="639"/>
      <c r="AT47" s="639"/>
      <c r="AU47" s="639"/>
      <c r="AV47" s="639"/>
      <c r="AW47" s="640"/>
      <c r="AX47" s="641" t="s">
        <v>320</v>
      </c>
      <c r="AY47" s="641"/>
      <c r="AZ47" s="641"/>
      <c r="BA47" s="641"/>
      <c r="BB47" s="641"/>
      <c r="BC47" s="641"/>
      <c r="BD47" s="642">
        <v>1075535</v>
      </c>
      <c r="BE47" s="643"/>
      <c r="BF47" s="643"/>
      <c r="BG47" s="643"/>
      <c r="BH47" s="643"/>
      <c r="BI47" s="643"/>
      <c r="BJ47" s="643"/>
      <c r="BK47" s="643"/>
      <c r="BL47" s="643"/>
      <c r="BM47" s="644"/>
      <c r="BN47" s="642">
        <v>2068391</v>
      </c>
      <c r="BO47" s="643"/>
      <c r="BP47" s="643"/>
      <c r="BQ47" s="643"/>
      <c r="BR47" s="643"/>
      <c r="BS47" s="643"/>
      <c r="BT47" s="643"/>
      <c r="BU47" s="643"/>
      <c r="BV47" s="643"/>
      <c r="BW47" s="644"/>
      <c r="BY47" s="610" t="s">
        <v>321</v>
      </c>
      <c r="BZ47" s="611"/>
      <c r="CA47" s="611"/>
      <c r="CB47" s="611"/>
      <c r="CC47" s="611"/>
      <c r="CD47" s="611"/>
      <c r="CE47" s="611"/>
      <c r="CF47" s="611"/>
      <c r="CG47" s="611"/>
      <c r="CH47" s="611"/>
      <c r="CI47" s="611"/>
      <c r="CJ47" s="611"/>
      <c r="CK47" s="611"/>
      <c r="CL47" s="612"/>
      <c r="CM47" s="613">
        <v>114173835</v>
      </c>
      <c r="CN47" s="614"/>
      <c r="CO47" s="614"/>
      <c r="CP47" s="614"/>
      <c r="CQ47" s="614"/>
      <c r="CR47" s="614"/>
      <c r="CS47" s="614"/>
      <c r="CT47" s="615"/>
      <c r="CU47" s="616">
        <v>19.600000000000001</v>
      </c>
      <c r="CV47" s="617"/>
      <c r="CW47" s="617"/>
      <c r="CX47" s="618"/>
      <c r="CY47" s="619">
        <v>100093101</v>
      </c>
      <c r="CZ47" s="620"/>
      <c r="DA47" s="620"/>
      <c r="DB47" s="620"/>
      <c r="DC47" s="620"/>
      <c r="DD47" s="620"/>
      <c r="DE47" s="620"/>
      <c r="DF47" s="621"/>
      <c r="DG47" s="619">
        <v>62075635</v>
      </c>
      <c r="DH47" s="620"/>
      <c r="DI47" s="620"/>
      <c r="DJ47" s="620"/>
      <c r="DK47" s="620"/>
      <c r="DL47" s="620"/>
      <c r="DM47" s="620"/>
      <c r="DN47" s="620"/>
      <c r="DO47" s="620"/>
      <c r="DP47" s="620"/>
      <c r="DQ47" s="621"/>
      <c r="DR47" s="616">
        <v>19.5</v>
      </c>
      <c r="DS47" s="617"/>
      <c r="DT47" s="617"/>
      <c r="DU47" s="617"/>
      <c r="DV47" s="617"/>
      <c r="DW47" s="617"/>
      <c r="DX47" s="637"/>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36"/>
      <c r="AQ48" s="636"/>
      <c r="AR48" s="636"/>
      <c r="AS48" s="636"/>
      <c r="AT48" s="219"/>
      <c r="AU48" s="219"/>
      <c r="AV48" s="219"/>
      <c r="AW48" s="219"/>
      <c r="AX48" s="219"/>
      <c r="AY48" s="219"/>
      <c r="AZ48" s="219"/>
      <c r="BA48" s="219"/>
      <c r="BB48" s="219"/>
      <c r="BC48" s="219"/>
      <c r="BD48" s="629"/>
      <c r="BE48" s="629"/>
      <c r="BF48" s="629"/>
      <c r="BG48" s="629"/>
      <c r="BH48" s="629"/>
      <c r="BI48" s="629"/>
      <c r="BJ48" s="629"/>
      <c r="BK48" s="629"/>
      <c r="BL48" s="629"/>
      <c r="BM48" s="629"/>
      <c r="BN48" s="629"/>
      <c r="BO48" s="629"/>
      <c r="BP48" s="629"/>
      <c r="BQ48" s="629"/>
      <c r="BR48" s="629"/>
      <c r="BS48" s="629"/>
      <c r="BT48" s="629"/>
      <c r="BU48" s="629"/>
      <c r="BV48" s="629"/>
      <c r="BW48" s="629"/>
      <c r="BY48" s="610" t="s">
        <v>322</v>
      </c>
      <c r="BZ48" s="611"/>
      <c r="CA48" s="611"/>
      <c r="CB48" s="611"/>
      <c r="CC48" s="611"/>
      <c r="CD48" s="611"/>
      <c r="CE48" s="611"/>
      <c r="CF48" s="611"/>
      <c r="CG48" s="611"/>
      <c r="CH48" s="611"/>
      <c r="CI48" s="611"/>
      <c r="CJ48" s="611"/>
      <c r="CK48" s="611"/>
      <c r="CL48" s="612"/>
      <c r="CM48" s="613">
        <v>7621274</v>
      </c>
      <c r="CN48" s="620"/>
      <c r="CO48" s="620"/>
      <c r="CP48" s="620"/>
      <c r="CQ48" s="620"/>
      <c r="CR48" s="620"/>
      <c r="CS48" s="620"/>
      <c r="CT48" s="621"/>
      <c r="CU48" s="616">
        <v>1.3</v>
      </c>
      <c r="CV48" s="617"/>
      <c r="CW48" s="617"/>
      <c r="CX48" s="618"/>
      <c r="CY48" s="619">
        <v>7621153</v>
      </c>
      <c r="CZ48" s="620"/>
      <c r="DA48" s="620"/>
      <c r="DB48" s="620"/>
      <c r="DC48" s="620"/>
      <c r="DD48" s="620"/>
      <c r="DE48" s="620"/>
      <c r="DF48" s="621"/>
      <c r="DG48" s="619">
        <v>5873523</v>
      </c>
      <c r="DH48" s="620"/>
      <c r="DI48" s="620"/>
      <c r="DJ48" s="620"/>
      <c r="DK48" s="620"/>
      <c r="DL48" s="620"/>
      <c r="DM48" s="620"/>
      <c r="DN48" s="620"/>
      <c r="DO48" s="620"/>
      <c r="DP48" s="620"/>
      <c r="DQ48" s="621"/>
      <c r="DR48" s="616">
        <v>1.8</v>
      </c>
      <c r="DS48" s="617"/>
      <c r="DT48" s="617"/>
      <c r="DU48" s="617"/>
      <c r="DV48" s="617"/>
      <c r="DW48" s="617"/>
      <c r="DX48" s="637"/>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36"/>
      <c r="AQ49" s="636"/>
      <c r="AR49" s="636"/>
      <c r="AS49" s="636"/>
      <c r="AT49" s="219"/>
      <c r="AU49" s="219"/>
      <c r="AV49" s="219"/>
      <c r="AW49" s="219"/>
      <c r="AX49" s="219"/>
      <c r="AY49" s="219"/>
      <c r="AZ49" s="219"/>
      <c r="BA49" s="219"/>
      <c r="BB49" s="219"/>
      <c r="BC49" s="219"/>
      <c r="BD49" s="629"/>
      <c r="BE49" s="629"/>
      <c r="BF49" s="629"/>
      <c r="BG49" s="629"/>
      <c r="BH49" s="629"/>
      <c r="BI49" s="629"/>
      <c r="BJ49" s="629"/>
      <c r="BK49" s="629"/>
      <c r="BL49" s="629"/>
      <c r="BM49" s="629"/>
      <c r="BN49" s="629"/>
      <c r="BO49" s="629"/>
      <c r="BP49" s="629"/>
      <c r="BQ49" s="629"/>
      <c r="BR49" s="629"/>
      <c r="BS49" s="629"/>
      <c r="BT49" s="629"/>
      <c r="BU49" s="629"/>
      <c r="BV49" s="629"/>
      <c r="BW49" s="629"/>
      <c r="BY49" s="610" t="s">
        <v>323</v>
      </c>
      <c r="BZ49" s="611"/>
      <c r="CA49" s="611"/>
      <c r="CB49" s="611"/>
      <c r="CC49" s="611"/>
      <c r="CD49" s="611"/>
      <c r="CE49" s="611"/>
      <c r="CF49" s="611"/>
      <c r="CG49" s="611"/>
      <c r="CH49" s="611"/>
      <c r="CI49" s="611"/>
      <c r="CJ49" s="611"/>
      <c r="CK49" s="611"/>
      <c r="CL49" s="612"/>
      <c r="CM49" s="613">
        <v>8929718</v>
      </c>
      <c r="CN49" s="614"/>
      <c r="CO49" s="614"/>
      <c r="CP49" s="614"/>
      <c r="CQ49" s="614"/>
      <c r="CR49" s="614"/>
      <c r="CS49" s="614"/>
      <c r="CT49" s="615"/>
      <c r="CU49" s="616">
        <v>1.5</v>
      </c>
      <c r="CV49" s="617"/>
      <c r="CW49" s="617"/>
      <c r="CX49" s="618"/>
      <c r="CY49" s="619">
        <v>6770581</v>
      </c>
      <c r="CZ49" s="620"/>
      <c r="DA49" s="620"/>
      <c r="DB49" s="620"/>
      <c r="DC49" s="620"/>
      <c r="DD49" s="620"/>
      <c r="DE49" s="620"/>
      <c r="DF49" s="621"/>
      <c r="DG49" s="619" t="s">
        <v>211</v>
      </c>
      <c r="DH49" s="620"/>
      <c r="DI49" s="620"/>
      <c r="DJ49" s="620"/>
      <c r="DK49" s="620"/>
      <c r="DL49" s="620"/>
      <c r="DM49" s="620"/>
      <c r="DN49" s="620"/>
      <c r="DO49" s="620"/>
      <c r="DP49" s="620"/>
      <c r="DQ49" s="621"/>
      <c r="DR49" s="616" t="s">
        <v>211</v>
      </c>
      <c r="DS49" s="617"/>
      <c r="DT49" s="617"/>
      <c r="DU49" s="617"/>
      <c r="DV49" s="617"/>
      <c r="DW49" s="617"/>
      <c r="DX49" s="637"/>
    </row>
    <row r="50" spans="2:128" ht="11.25" customHeight="1" x14ac:dyDescent="0.2">
      <c r="B50" s="213" t="s">
        <v>324</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10" t="s">
        <v>325</v>
      </c>
      <c r="BZ50" s="611"/>
      <c r="CA50" s="611"/>
      <c r="CB50" s="611"/>
      <c r="CC50" s="611"/>
      <c r="CD50" s="611"/>
      <c r="CE50" s="611"/>
      <c r="CF50" s="611"/>
      <c r="CG50" s="611"/>
      <c r="CH50" s="611"/>
      <c r="CI50" s="611"/>
      <c r="CJ50" s="611"/>
      <c r="CK50" s="611"/>
      <c r="CL50" s="612"/>
      <c r="CM50" s="613">
        <v>402846</v>
      </c>
      <c r="CN50" s="620"/>
      <c r="CO50" s="620"/>
      <c r="CP50" s="620"/>
      <c r="CQ50" s="620"/>
      <c r="CR50" s="620"/>
      <c r="CS50" s="620"/>
      <c r="CT50" s="621"/>
      <c r="CU50" s="616">
        <v>0.1</v>
      </c>
      <c r="CV50" s="617"/>
      <c r="CW50" s="617"/>
      <c r="CX50" s="618"/>
      <c r="CY50" s="619">
        <v>46</v>
      </c>
      <c r="CZ50" s="620"/>
      <c r="DA50" s="620"/>
      <c r="DB50" s="620"/>
      <c r="DC50" s="620"/>
      <c r="DD50" s="620"/>
      <c r="DE50" s="620"/>
      <c r="DF50" s="621"/>
      <c r="DG50" s="619" t="s">
        <v>128</v>
      </c>
      <c r="DH50" s="620"/>
      <c r="DI50" s="620"/>
      <c r="DJ50" s="620"/>
      <c r="DK50" s="620"/>
      <c r="DL50" s="620"/>
      <c r="DM50" s="620"/>
      <c r="DN50" s="620"/>
      <c r="DO50" s="620"/>
      <c r="DP50" s="620"/>
      <c r="DQ50" s="621"/>
      <c r="DR50" s="616" t="s">
        <v>211</v>
      </c>
      <c r="DS50" s="617"/>
      <c r="DT50" s="617"/>
      <c r="DU50" s="617"/>
      <c r="DV50" s="617"/>
      <c r="DW50" s="617"/>
      <c r="DX50" s="637"/>
    </row>
    <row r="51" spans="2:128" ht="11.25" customHeight="1" x14ac:dyDescent="0.2">
      <c r="B51" s="227" t="s">
        <v>326</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10" t="s">
        <v>327</v>
      </c>
      <c r="BZ51" s="611"/>
      <c r="CA51" s="611"/>
      <c r="CB51" s="611"/>
      <c r="CC51" s="611"/>
      <c r="CD51" s="611"/>
      <c r="CE51" s="611"/>
      <c r="CF51" s="611"/>
      <c r="CG51" s="611"/>
      <c r="CH51" s="611"/>
      <c r="CI51" s="611"/>
      <c r="CJ51" s="611"/>
      <c r="CK51" s="611"/>
      <c r="CL51" s="612"/>
      <c r="CM51" s="613">
        <v>42311312</v>
      </c>
      <c r="CN51" s="614"/>
      <c r="CO51" s="614"/>
      <c r="CP51" s="614"/>
      <c r="CQ51" s="614"/>
      <c r="CR51" s="614"/>
      <c r="CS51" s="614"/>
      <c r="CT51" s="615"/>
      <c r="CU51" s="616">
        <v>7.3</v>
      </c>
      <c r="CV51" s="617"/>
      <c r="CW51" s="617"/>
      <c r="CX51" s="618"/>
      <c r="CY51" s="619">
        <v>218878</v>
      </c>
      <c r="CZ51" s="620"/>
      <c r="DA51" s="620"/>
      <c r="DB51" s="620"/>
      <c r="DC51" s="620"/>
      <c r="DD51" s="620"/>
      <c r="DE51" s="620"/>
      <c r="DF51" s="621"/>
      <c r="DG51" s="619">
        <v>212938</v>
      </c>
      <c r="DH51" s="620"/>
      <c r="DI51" s="620"/>
      <c r="DJ51" s="620"/>
      <c r="DK51" s="620"/>
      <c r="DL51" s="620"/>
      <c r="DM51" s="620"/>
      <c r="DN51" s="620"/>
      <c r="DO51" s="620"/>
      <c r="DP51" s="620"/>
      <c r="DQ51" s="621"/>
      <c r="DR51" s="616">
        <v>0.1</v>
      </c>
      <c r="DS51" s="617"/>
      <c r="DT51" s="617"/>
      <c r="DU51" s="617"/>
      <c r="DV51" s="617"/>
      <c r="DW51" s="617"/>
      <c r="DX51" s="637"/>
    </row>
    <row r="52" spans="2:128" ht="11.25" customHeight="1" x14ac:dyDescent="0.2">
      <c r="B52" s="228" t="s">
        <v>328</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10" t="s">
        <v>329</v>
      </c>
      <c r="BZ52" s="611"/>
      <c r="CA52" s="611"/>
      <c r="CB52" s="611"/>
      <c r="CC52" s="611"/>
      <c r="CD52" s="611"/>
      <c r="CE52" s="611"/>
      <c r="CF52" s="611"/>
      <c r="CG52" s="611"/>
      <c r="CH52" s="611"/>
      <c r="CI52" s="611"/>
      <c r="CJ52" s="611"/>
      <c r="CK52" s="611"/>
      <c r="CL52" s="612"/>
      <c r="CM52" s="613" t="s">
        <v>211</v>
      </c>
      <c r="CN52" s="620"/>
      <c r="CO52" s="620"/>
      <c r="CP52" s="620"/>
      <c r="CQ52" s="620"/>
      <c r="CR52" s="620"/>
      <c r="CS52" s="620"/>
      <c r="CT52" s="621"/>
      <c r="CU52" s="616" t="s">
        <v>211</v>
      </c>
      <c r="CV52" s="617"/>
      <c r="CW52" s="617"/>
      <c r="CX52" s="618"/>
      <c r="CY52" s="619" t="s">
        <v>128</v>
      </c>
      <c r="CZ52" s="620"/>
      <c r="DA52" s="620"/>
      <c r="DB52" s="620"/>
      <c r="DC52" s="620"/>
      <c r="DD52" s="620"/>
      <c r="DE52" s="620"/>
      <c r="DF52" s="621"/>
      <c r="DG52" s="619" t="s">
        <v>128</v>
      </c>
      <c r="DH52" s="620"/>
      <c r="DI52" s="620"/>
      <c r="DJ52" s="620"/>
      <c r="DK52" s="620"/>
      <c r="DL52" s="620"/>
      <c r="DM52" s="620"/>
      <c r="DN52" s="620"/>
      <c r="DO52" s="620"/>
      <c r="DP52" s="620"/>
      <c r="DQ52" s="621"/>
      <c r="DR52" s="616" t="s">
        <v>211</v>
      </c>
      <c r="DS52" s="617"/>
      <c r="DT52" s="617"/>
      <c r="DU52" s="617"/>
      <c r="DV52" s="617"/>
      <c r="DW52" s="617"/>
      <c r="DX52" s="637"/>
    </row>
    <row r="53" spans="2:128" ht="11.25" customHeight="1" x14ac:dyDescent="0.2">
      <c r="AP53" s="636"/>
      <c r="AQ53" s="636"/>
      <c r="AR53" s="636"/>
      <c r="AS53" s="636"/>
      <c r="AT53" s="219"/>
      <c r="AU53" s="219"/>
      <c r="AV53" s="219"/>
      <c r="AW53" s="219"/>
      <c r="AX53" s="219"/>
      <c r="AY53" s="219"/>
      <c r="AZ53" s="219"/>
      <c r="BA53" s="219"/>
      <c r="BB53" s="219"/>
      <c r="BC53" s="219"/>
      <c r="BD53" s="629"/>
      <c r="BE53" s="629"/>
      <c r="BF53" s="629"/>
      <c r="BG53" s="629"/>
      <c r="BH53" s="629"/>
      <c r="BI53" s="629"/>
      <c r="BJ53" s="629"/>
      <c r="BK53" s="629"/>
      <c r="BL53" s="629"/>
      <c r="BM53" s="629"/>
      <c r="BN53" s="629"/>
      <c r="BO53" s="629"/>
      <c r="BP53" s="629"/>
      <c r="BQ53" s="629"/>
      <c r="BR53" s="629"/>
      <c r="BS53" s="629"/>
      <c r="BT53" s="629"/>
      <c r="BU53" s="629"/>
      <c r="BV53" s="629"/>
      <c r="BW53" s="629"/>
      <c r="BY53" s="610" t="s">
        <v>330</v>
      </c>
      <c r="BZ53" s="611"/>
      <c r="CA53" s="611"/>
      <c r="CB53" s="611"/>
      <c r="CC53" s="611"/>
      <c r="CD53" s="611"/>
      <c r="CE53" s="611"/>
      <c r="CF53" s="611"/>
      <c r="CG53" s="611"/>
      <c r="CH53" s="611"/>
      <c r="CI53" s="611"/>
      <c r="CJ53" s="611"/>
      <c r="CK53" s="611"/>
      <c r="CL53" s="612"/>
      <c r="CM53" s="613">
        <v>144080460</v>
      </c>
      <c r="CN53" s="614"/>
      <c r="CO53" s="614"/>
      <c r="CP53" s="614"/>
      <c r="CQ53" s="614"/>
      <c r="CR53" s="614"/>
      <c r="CS53" s="614"/>
      <c r="CT53" s="615"/>
      <c r="CU53" s="616">
        <v>24.8</v>
      </c>
      <c r="CV53" s="617"/>
      <c r="CW53" s="617"/>
      <c r="CX53" s="618"/>
      <c r="CY53" s="619">
        <v>7844482</v>
      </c>
      <c r="CZ53" s="620"/>
      <c r="DA53" s="620"/>
      <c r="DB53" s="620"/>
      <c r="DC53" s="620"/>
      <c r="DD53" s="620"/>
      <c r="DE53" s="620"/>
      <c r="DF53" s="621"/>
      <c r="DG53" s="622"/>
      <c r="DH53" s="623"/>
      <c r="DI53" s="623"/>
      <c r="DJ53" s="623"/>
      <c r="DK53" s="623"/>
      <c r="DL53" s="623"/>
      <c r="DM53" s="623"/>
      <c r="DN53" s="623"/>
      <c r="DO53" s="623"/>
      <c r="DP53" s="623"/>
      <c r="DQ53" s="624"/>
      <c r="DR53" s="625"/>
      <c r="DS53" s="626"/>
      <c r="DT53" s="626"/>
      <c r="DU53" s="626"/>
      <c r="DV53" s="626"/>
      <c r="DW53" s="626"/>
      <c r="DX53" s="627"/>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36"/>
      <c r="AQ54" s="636"/>
      <c r="AR54" s="636"/>
      <c r="AS54" s="636"/>
      <c r="AT54" s="219"/>
      <c r="AU54" s="219"/>
      <c r="AV54" s="219"/>
      <c r="AW54" s="219"/>
      <c r="AX54" s="219"/>
      <c r="AY54" s="219"/>
      <c r="AZ54" s="219"/>
      <c r="BA54" s="219"/>
      <c r="BB54" s="219"/>
      <c r="BC54" s="219"/>
      <c r="BD54" s="629"/>
      <c r="BE54" s="629"/>
      <c r="BF54" s="629"/>
      <c r="BG54" s="629"/>
      <c r="BH54" s="629"/>
      <c r="BI54" s="629"/>
      <c r="BJ54" s="629"/>
      <c r="BK54" s="629"/>
      <c r="BL54" s="629"/>
      <c r="BM54" s="629"/>
      <c r="BN54" s="629"/>
      <c r="BO54" s="629"/>
      <c r="BP54" s="629"/>
      <c r="BQ54" s="629"/>
      <c r="BR54" s="629"/>
      <c r="BS54" s="629"/>
      <c r="BT54" s="629"/>
      <c r="BU54" s="629"/>
      <c r="BV54" s="629"/>
      <c r="BW54" s="629"/>
      <c r="BY54" s="610" t="s">
        <v>331</v>
      </c>
      <c r="BZ54" s="611"/>
      <c r="CA54" s="611"/>
      <c r="CB54" s="611"/>
      <c r="CC54" s="611"/>
      <c r="CD54" s="611"/>
      <c r="CE54" s="611"/>
      <c r="CF54" s="611"/>
      <c r="CG54" s="611"/>
      <c r="CH54" s="611"/>
      <c r="CI54" s="611"/>
      <c r="CJ54" s="611"/>
      <c r="CK54" s="611"/>
      <c r="CL54" s="612"/>
      <c r="CM54" s="613">
        <v>1941905</v>
      </c>
      <c r="CN54" s="614"/>
      <c r="CO54" s="614"/>
      <c r="CP54" s="614"/>
      <c r="CQ54" s="614"/>
      <c r="CR54" s="614"/>
      <c r="CS54" s="614"/>
      <c r="CT54" s="615"/>
      <c r="CU54" s="616">
        <v>0.3</v>
      </c>
      <c r="CV54" s="617"/>
      <c r="CW54" s="617"/>
      <c r="CX54" s="618"/>
      <c r="CY54" s="619">
        <v>715098</v>
      </c>
      <c r="CZ54" s="620"/>
      <c r="DA54" s="620"/>
      <c r="DB54" s="620"/>
      <c r="DC54" s="620"/>
      <c r="DD54" s="620"/>
      <c r="DE54" s="620"/>
      <c r="DF54" s="621"/>
      <c r="DG54" s="622"/>
      <c r="DH54" s="623"/>
      <c r="DI54" s="623"/>
      <c r="DJ54" s="623"/>
      <c r="DK54" s="623"/>
      <c r="DL54" s="623"/>
      <c r="DM54" s="623"/>
      <c r="DN54" s="623"/>
      <c r="DO54" s="623"/>
      <c r="DP54" s="623"/>
      <c r="DQ54" s="624"/>
      <c r="DR54" s="625"/>
      <c r="DS54" s="626"/>
      <c r="DT54" s="626"/>
      <c r="DU54" s="626"/>
      <c r="DV54" s="626"/>
      <c r="DW54" s="626"/>
      <c r="DX54" s="627"/>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36"/>
      <c r="AQ55" s="636"/>
      <c r="AR55" s="636"/>
      <c r="AS55" s="636"/>
      <c r="AT55" s="219"/>
      <c r="AU55" s="219"/>
      <c r="AV55" s="219"/>
      <c r="AW55" s="219"/>
      <c r="AX55" s="219"/>
      <c r="AY55" s="219"/>
      <c r="AZ55" s="219"/>
      <c r="BA55" s="219"/>
      <c r="BB55" s="219"/>
      <c r="BC55" s="219"/>
      <c r="BD55" s="629"/>
      <c r="BE55" s="629"/>
      <c r="BF55" s="629"/>
      <c r="BG55" s="629"/>
      <c r="BH55" s="629"/>
      <c r="BI55" s="629"/>
      <c r="BJ55" s="629"/>
      <c r="BK55" s="629"/>
      <c r="BL55" s="629"/>
      <c r="BM55" s="629"/>
      <c r="BN55" s="629"/>
      <c r="BO55" s="629"/>
      <c r="BP55" s="629"/>
      <c r="BQ55" s="629"/>
      <c r="BR55" s="629"/>
      <c r="BS55" s="629"/>
      <c r="BT55" s="629"/>
      <c r="BU55" s="629"/>
      <c r="BV55" s="629"/>
      <c r="BW55" s="629"/>
      <c r="BY55" s="630" t="s">
        <v>301</v>
      </c>
      <c r="BZ55" s="631"/>
      <c r="CA55" s="610" t="s">
        <v>332</v>
      </c>
      <c r="CB55" s="611"/>
      <c r="CC55" s="611"/>
      <c r="CD55" s="611"/>
      <c r="CE55" s="611"/>
      <c r="CF55" s="611"/>
      <c r="CG55" s="611"/>
      <c r="CH55" s="611"/>
      <c r="CI55" s="611"/>
      <c r="CJ55" s="611"/>
      <c r="CK55" s="611"/>
      <c r="CL55" s="612"/>
      <c r="CM55" s="613">
        <v>129887439</v>
      </c>
      <c r="CN55" s="614"/>
      <c r="CO55" s="614"/>
      <c r="CP55" s="614"/>
      <c r="CQ55" s="614"/>
      <c r="CR55" s="614"/>
      <c r="CS55" s="614"/>
      <c r="CT55" s="615"/>
      <c r="CU55" s="616">
        <v>22.3</v>
      </c>
      <c r="CV55" s="617"/>
      <c r="CW55" s="617"/>
      <c r="CX55" s="618"/>
      <c r="CY55" s="619">
        <v>7804413</v>
      </c>
      <c r="CZ55" s="620"/>
      <c r="DA55" s="620"/>
      <c r="DB55" s="620"/>
      <c r="DC55" s="620"/>
      <c r="DD55" s="620"/>
      <c r="DE55" s="620"/>
      <c r="DF55" s="621"/>
      <c r="DG55" s="622"/>
      <c r="DH55" s="623"/>
      <c r="DI55" s="623"/>
      <c r="DJ55" s="623"/>
      <c r="DK55" s="623"/>
      <c r="DL55" s="623"/>
      <c r="DM55" s="623"/>
      <c r="DN55" s="623"/>
      <c r="DO55" s="623"/>
      <c r="DP55" s="623"/>
      <c r="DQ55" s="624"/>
      <c r="DR55" s="625"/>
      <c r="DS55" s="626"/>
      <c r="DT55" s="626"/>
      <c r="DU55" s="626"/>
      <c r="DV55" s="626"/>
      <c r="DW55" s="626"/>
      <c r="DX55" s="627"/>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32"/>
      <c r="BZ56" s="633"/>
      <c r="CA56" s="610" t="s">
        <v>333</v>
      </c>
      <c r="CB56" s="611"/>
      <c r="CC56" s="611"/>
      <c r="CD56" s="611"/>
      <c r="CE56" s="611"/>
      <c r="CF56" s="611"/>
      <c r="CG56" s="611"/>
      <c r="CH56" s="611"/>
      <c r="CI56" s="611"/>
      <c r="CJ56" s="611"/>
      <c r="CK56" s="611"/>
      <c r="CL56" s="612"/>
      <c r="CM56" s="613">
        <v>87270548</v>
      </c>
      <c r="CN56" s="614"/>
      <c r="CO56" s="614"/>
      <c r="CP56" s="614"/>
      <c r="CQ56" s="614"/>
      <c r="CR56" s="614"/>
      <c r="CS56" s="614"/>
      <c r="CT56" s="615"/>
      <c r="CU56" s="616">
        <v>15</v>
      </c>
      <c r="CV56" s="617"/>
      <c r="CW56" s="617"/>
      <c r="CX56" s="618"/>
      <c r="CY56" s="619">
        <v>1586348</v>
      </c>
      <c r="CZ56" s="620"/>
      <c r="DA56" s="620"/>
      <c r="DB56" s="620"/>
      <c r="DC56" s="620"/>
      <c r="DD56" s="620"/>
      <c r="DE56" s="620"/>
      <c r="DF56" s="621"/>
      <c r="DG56" s="622"/>
      <c r="DH56" s="623"/>
      <c r="DI56" s="623"/>
      <c r="DJ56" s="623"/>
      <c r="DK56" s="623"/>
      <c r="DL56" s="623"/>
      <c r="DM56" s="623"/>
      <c r="DN56" s="623"/>
      <c r="DO56" s="623"/>
      <c r="DP56" s="623"/>
      <c r="DQ56" s="624"/>
      <c r="DR56" s="625"/>
      <c r="DS56" s="626"/>
      <c r="DT56" s="626"/>
      <c r="DU56" s="626"/>
      <c r="DV56" s="626"/>
      <c r="DW56" s="626"/>
      <c r="DX56" s="627"/>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28"/>
      <c r="AR57" s="628"/>
      <c r="AS57" s="628"/>
      <c r="AT57" s="628"/>
      <c r="AU57" s="628"/>
      <c r="AV57" s="628"/>
      <c r="AW57" s="628"/>
      <c r="AX57" s="628"/>
      <c r="AY57" s="628"/>
      <c r="AZ57" s="628"/>
      <c r="BA57" s="628"/>
      <c r="BB57" s="628"/>
      <c r="BC57" s="628"/>
      <c r="BD57" s="628"/>
      <c r="BE57" s="628"/>
      <c r="BF57" s="628"/>
      <c r="BG57" s="628"/>
      <c r="BH57" s="628"/>
      <c r="BI57" s="628"/>
      <c r="BJ57" s="628"/>
      <c r="BK57" s="628"/>
      <c r="BL57" s="628"/>
      <c r="BM57" s="628"/>
      <c r="BN57" s="628"/>
      <c r="BO57" s="628"/>
      <c r="BP57" s="628"/>
      <c r="BQ57" s="628"/>
      <c r="BR57" s="628"/>
      <c r="BS57" s="628"/>
      <c r="BT57" s="628"/>
      <c r="BU57" s="628"/>
      <c r="BV57" s="628"/>
      <c r="BW57" s="628"/>
      <c r="BY57" s="632"/>
      <c r="BZ57" s="633"/>
      <c r="CA57" s="610" t="s">
        <v>334</v>
      </c>
      <c r="CB57" s="611"/>
      <c r="CC57" s="611"/>
      <c r="CD57" s="611"/>
      <c r="CE57" s="611"/>
      <c r="CF57" s="611"/>
      <c r="CG57" s="611"/>
      <c r="CH57" s="611"/>
      <c r="CI57" s="611"/>
      <c r="CJ57" s="611"/>
      <c r="CK57" s="611"/>
      <c r="CL57" s="612"/>
      <c r="CM57" s="613">
        <v>30607340</v>
      </c>
      <c r="CN57" s="614"/>
      <c r="CO57" s="614"/>
      <c r="CP57" s="614"/>
      <c r="CQ57" s="614"/>
      <c r="CR57" s="614"/>
      <c r="CS57" s="614"/>
      <c r="CT57" s="615"/>
      <c r="CU57" s="616">
        <v>5.3</v>
      </c>
      <c r="CV57" s="617"/>
      <c r="CW57" s="617"/>
      <c r="CX57" s="618"/>
      <c r="CY57" s="619">
        <v>6204914</v>
      </c>
      <c r="CZ57" s="620"/>
      <c r="DA57" s="620"/>
      <c r="DB57" s="620"/>
      <c r="DC57" s="620"/>
      <c r="DD57" s="620"/>
      <c r="DE57" s="620"/>
      <c r="DF57" s="621"/>
      <c r="DG57" s="622"/>
      <c r="DH57" s="623"/>
      <c r="DI57" s="623"/>
      <c r="DJ57" s="623"/>
      <c r="DK57" s="623"/>
      <c r="DL57" s="623"/>
      <c r="DM57" s="623"/>
      <c r="DN57" s="623"/>
      <c r="DO57" s="623"/>
      <c r="DP57" s="623"/>
      <c r="DQ57" s="624"/>
      <c r="DR57" s="625"/>
      <c r="DS57" s="626"/>
      <c r="DT57" s="626"/>
      <c r="DU57" s="626"/>
      <c r="DV57" s="626"/>
      <c r="DW57" s="626"/>
      <c r="DX57" s="627"/>
    </row>
    <row r="58" spans="2:128" ht="11.25" customHeight="1" x14ac:dyDescent="0.2">
      <c r="B58" s="228"/>
      <c r="AP58" s="223"/>
      <c r="AQ58" s="219"/>
      <c r="AR58" s="219"/>
      <c r="AS58" s="219"/>
      <c r="AT58" s="219"/>
      <c r="AU58" s="219"/>
      <c r="AV58" s="219"/>
      <c r="AW58" s="219"/>
      <c r="AX58" s="219"/>
      <c r="AY58" s="219"/>
      <c r="AZ58" s="591"/>
      <c r="BA58" s="591"/>
      <c r="BB58" s="591"/>
      <c r="BC58" s="591"/>
      <c r="BD58" s="219"/>
      <c r="BE58" s="219"/>
      <c r="BF58" s="219"/>
      <c r="BG58" s="219"/>
      <c r="BH58" s="219"/>
      <c r="BI58" s="219"/>
      <c r="BJ58" s="219"/>
      <c r="BK58" s="219"/>
      <c r="BL58" s="219"/>
      <c r="BM58" s="219"/>
      <c r="BN58" s="219"/>
      <c r="BO58" s="219"/>
      <c r="BP58" s="219"/>
      <c r="BQ58" s="219"/>
      <c r="BR58" s="219"/>
      <c r="BS58" s="591"/>
      <c r="BT58" s="591"/>
      <c r="BU58" s="591"/>
      <c r="BV58" s="591"/>
      <c r="BW58" s="591"/>
      <c r="BY58" s="632"/>
      <c r="BZ58" s="633"/>
      <c r="CA58" s="610" t="s">
        <v>335</v>
      </c>
      <c r="CB58" s="611"/>
      <c r="CC58" s="611"/>
      <c r="CD58" s="611"/>
      <c r="CE58" s="611"/>
      <c r="CF58" s="611"/>
      <c r="CG58" s="611"/>
      <c r="CH58" s="611"/>
      <c r="CI58" s="611"/>
      <c r="CJ58" s="611"/>
      <c r="CK58" s="611"/>
      <c r="CL58" s="612"/>
      <c r="CM58" s="613">
        <v>14193021</v>
      </c>
      <c r="CN58" s="614"/>
      <c r="CO58" s="614"/>
      <c r="CP58" s="614"/>
      <c r="CQ58" s="614"/>
      <c r="CR58" s="614"/>
      <c r="CS58" s="614"/>
      <c r="CT58" s="615"/>
      <c r="CU58" s="616">
        <v>2.4</v>
      </c>
      <c r="CV58" s="617"/>
      <c r="CW58" s="617"/>
      <c r="CX58" s="618"/>
      <c r="CY58" s="619">
        <v>40069</v>
      </c>
      <c r="CZ58" s="620"/>
      <c r="DA58" s="620"/>
      <c r="DB58" s="620"/>
      <c r="DC58" s="620"/>
      <c r="DD58" s="620"/>
      <c r="DE58" s="620"/>
      <c r="DF58" s="621"/>
      <c r="DG58" s="622"/>
      <c r="DH58" s="623"/>
      <c r="DI58" s="623"/>
      <c r="DJ58" s="623"/>
      <c r="DK58" s="623"/>
      <c r="DL58" s="623"/>
      <c r="DM58" s="623"/>
      <c r="DN58" s="623"/>
      <c r="DO58" s="623"/>
      <c r="DP58" s="623"/>
      <c r="DQ58" s="624"/>
      <c r="DR58" s="625"/>
      <c r="DS58" s="626"/>
      <c r="DT58" s="626"/>
      <c r="DU58" s="626"/>
      <c r="DV58" s="626"/>
      <c r="DW58" s="626"/>
      <c r="DX58" s="627"/>
    </row>
    <row r="59" spans="2:128" ht="11.25" customHeight="1" x14ac:dyDescent="0.2">
      <c r="AP59" s="219"/>
      <c r="AQ59" s="223"/>
      <c r="AR59" s="223"/>
      <c r="AS59" s="223"/>
      <c r="AT59" s="223"/>
      <c r="AU59" s="223"/>
      <c r="AV59" s="223"/>
      <c r="AW59" s="223"/>
      <c r="AX59" s="223"/>
      <c r="AY59" s="219"/>
      <c r="AZ59" s="591"/>
      <c r="BA59" s="591"/>
      <c r="BB59" s="591"/>
      <c r="BC59" s="591"/>
      <c r="BD59" s="219"/>
      <c r="BE59" s="219"/>
      <c r="BF59" s="219"/>
      <c r="BG59" s="219"/>
      <c r="BH59" s="219"/>
      <c r="BI59" s="219"/>
      <c r="BJ59" s="219"/>
      <c r="BK59" s="219"/>
      <c r="BL59" s="219"/>
      <c r="BM59" s="219"/>
      <c r="BN59" s="219"/>
      <c r="BO59" s="219"/>
      <c r="BP59" s="219"/>
      <c r="BQ59" s="219"/>
      <c r="BR59" s="219"/>
      <c r="BS59" s="591"/>
      <c r="BT59" s="591"/>
      <c r="BU59" s="591"/>
      <c r="BV59" s="591"/>
      <c r="BW59" s="591"/>
      <c r="BY59" s="634"/>
      <c r="BZ59" s="635"/>
      <c r="CA59" s="610" t="s">
        <v>336</v>
      </c>
      <c r="CB59" s="611"/>
      <c r="CC59" s="611"/>
      <c r="CD59" s="611"/>
      <c r="CE59" s="611"/>
      <c r="CF59" s="611"/>
      <c r="CG59" s="611"/>
      <c r="CH59" s="611"/>
      <c r="CI59" s="611"/>
      <c r="CJ59" s="611"/>
      <c r="CK59" s="611"/>
      <c r="CL59" s="612"/>
      <c r="CM59" s="613" t="s">
        <v>128</v>
      </c>
      <c r="CN59" s="614"/>
      <c r="CO59" s="614"/>
      <c r="CP59" s="614"/>
      <c r="CQ59" s="614"/>
      <c r="CR59" s="614"/>
      <c r="CS59" s="614"/>
      <c r="CT59" s="615"/>
      <c r="CU59" s="616" t="s">
        <v>128</v>
      </c>
      <c r="CV59" s="617"/>
      <c r="CW59" s="617"/>
      <c r="CX59" s="618"/>
      <c r="CY59" s="619" t="s">
        <v>128</v>
      </c>
      <c r="CZ59" s="620"/>
      <c r="DA59" s="620"/>
      <c r="DB59" s="620"/>
      <c r="DC59" s="620"/>
      <c r="DD59" s="620"/>
      <c r="DE59" s="620"/>
      <c r="DF59" s="621"/>
      <c r="DG59" s="622"/>
      <c r="DH59" s="623"/>
      <c r="DI59" s="623"/>
      <c r="DJ59" s="623"/>
      <c r="DK59" s="623"/>
      <c r="DL59" s="623"/>
      <c r="DM59" s="623"/>
      <c r="DN59" s="623"/>
      <c r="DO59" s="623"/>
      <c r="DP59" s="623"/>
      <c r="DQ59" s="624"/>
      <c r="DR59" s="625"/>
      <c r="DS59" s="626"/>
      <c r="DT59" s="626"/>
      <c r="DU59" s="626"/>
      <c r="DV59" s="626"/>
      <c r="DW59" s="626"/>
      <c r="DX59" s="627"/>
    </row>
    <row r="60" spans="2:128" ht="11.25" customHeight="1" x14ac:dyDescent="0.2">
      <c r="AP60" s="219"/>
      <c r="AQ60" s="223"/>
      <c r="AR60" s="223"/>
      <c r="AS60" s="223"/>
      <c r="AT60" s="223"/>
      <c r="AU60" s="223"/>
      <c r="AV60" s="223"/>
      <c r="AW60" s="223"/>
      <c r="AX60" s="223"/>
      <c r="AY60" s="219"/>
      <c r="AZ60" s="591"/>
      <c r="BA60" s="591"/>
      <c r="BB60" s="591"/>
      <c r="BC60" s="591"/>
      <c r="BD60" s="219"/>
      <c r="BE60" s="219"/>
      <c r="BF60" s="219"/>
      <c r="BG60" s="219"/>
      <c r="BH60" s="219"/>
      <c r="BI60" s="219"/>
      <c r="BJ60" s="219"/>
      <c r="BK60" s="219"/>
      <c r="BL60" s="219"/>
      <c r="BM60" s="219"/>
      <c r="BN60" s="219"/>
      <c r="BO60" s="219"/>
      <c r="BP60" s="219"/>
      <c r="BQ60" s="219"/>
      <c r="BR60" s="219"/>
      <c r="BS60" s="591"/>
      <c r="BT60" s="591"/>
      <c r="BU60" s="591"/>
      <c r="BV60" s="591"/>
      <c r="BW60" s="591"/>
      <c r="BY60" s="592" t="s">
        <v>337</v>
      </c>
      <c r="BZ60" s="593"/>
      <c r="CA60" s="593"/>
      <c r="CB60" s="593"/>
      <c r="CC60" s="593"/>
      <c r="CD60" s="593"/>
      <c r="CE60" s="593"/>
      <c r="CF60" s="593"/>
      <c r="CG60" s="593"/>
      <c r="CH60" s="593"/>
      <c r="CI60" s="593"/>
      <c r="CJ60" s="593"/>
      <c r="CK60" s="593"/>
      <c r="CL60" s="594"/>
      <c r="CM60" s="595">
        <v>581507250</v>
      </c>
      <c r="CN60" s="596"/>
      <c r="CO60" s="596"/>
      <c r="CP60" s="596"/>
      <c r="CQ60" s="596"/>
      <c r="CR60" s="596"/>
      <c r="CS60" s="596"/>
      <c r="CT60" s="597"/>
      <c r="CU60" s="598">
        <v>100</v>
      </c>
      <c r="CV60" s="599"/>
      <c r="CW60" s="599"/>
      <c r="CX60" s="600"/>
      <c r="CY60" s="601">
        <v>354737474</v>
      </c>
      <c r="CZ60" s="602"/>
      <c r="DA60" s="602"/>
      <c r="DB60" s="602"/>
      <c r="DC60" s="602"/>
      <c r="DD60" s="602"/>
      <c r="DE60" s="602"/>
      <c r="DF60" s="603"/>
      <c r="DG60" s="604"/>
      <c r="DH60" s="605"/>
      <c r="DI60" s="605"/>
      <c r="DJ60" s="605"/>
      <c r="DK60" s="605"/>
      <c r="DL60" s="605"/>
      <c r="DM60" s="605"/>
      <c r="DN60" s="605"/>
      <c r="DO60" s="605"/>
      <c r="DP60" s="605"/>
      <c r="DQ60" s="606"/>
      <c r="DR60" s="607"/>
      <c r="DS60" s="608"/>
      <c r="DT60" s="608"/>
      <c r="DU60" s="608"/>
      <c r="DV60" s="608"/>
      <c r="DW60" s="608"/>
      <c r="DX60" s="609"/>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GagYWHzbWxi9G5nBV712qozQ7EAxUHHis8usY22Mn1uTj3QF7o16jdTcboavC98QU0MoBNpdfRWneTuBWGE0Mg==" saltValue="83EaEg2h2vNrcuV0BgXPVg==" spinCount="100000" sheet="1" objects="1" scenarios="1"/>
  <mergeCells count="68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39:Q39"/>
    <mergeCell ref="R39:Y39"/>
    <mergeCell ref="Z39:AC39"/>
    <mergeCell ref="AD39:AK39"/>
    <mergeCell ref="AL39:AO39"/>
    <mergeCell ref="AP39:BC39"/>
    <mergeCell ref="BD39:BK39"/>
    <mergeCell ref="BL39:BO39"/>
    <mergeCell ref="BL38:BO38"/>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CM46:CT46"/>
    <mergeCell ref="BD49:BM49"/>
    <mergeCell ref="BN49:BW49"/>
    <mergeCell ref="BY49:CL49"/>
    <mergeCell ref="CM49:CT49"/>
    <mergeCell ref="CU49:CX49"/>
    <mergeCell ref="CY49:DF49"/>
    <mergeCell ref="DG49:DQ49"/>
    <mergeCell ref="CU47:CX47"/>
    <mergeCell ref="CY47:DF47"/>
    <mergeCell ref="DG47:DQ47"/>
    <mergeCell ref="DR49:DX49"/>
    <mergeCell ref="BY50:CL50"/>
    <mergeCell ref="CM50:CT50"/>
    <mergeCell ref="CU50:CX50"/>
    <mergeCell ref="CY50:DF50"/>
    <mergeCell ref="DG50:DQ50"/>
    <mergeCell ref="DR50:DX50"/>
    <mergeCell ref="CY48:DF48"/>
    <mergeCell ref="DG48:DQ48"/>
    <mergeCell ref="DR48:DX48"/>
    <mergeCell ref="CY52:DF52"/>
    <mergeCell ref="DG52:DQ52"/>
    <mergeCell ref="DR52:DX52"/>
    <mergeCell ref="BY51:CL51"/>
    <mergeCell ref="CM51:CT51"/>
    <mergeCell ref="CU51:CX51"/>
    <mergeCell ref="CY51:DF51"/>
    <mergeCell ref="DG51:DQ51"/>
    <mergeCell ref="DR51:DX51"/>
    <mergeCell ref="AP53:AS55"/>
    <mergeCell ref="BD53:BM53"/>
    <mergeCell ref="BN53:BW53"/>
    <mergeCell ref="BY53:CL53"/>
    <mergeCell ref="CM53:CT53"/>
    <mergeCell ref="CU53:CX53"/>
    <mergeCell ref="BY52:CL52"/>
    <mergeCell ref="CM52:CT52"/>
    <mergeCell ref="CU52:CX52"/>
    <mergeCell ref="CY53:DF53"/>
    <mergeCell ref="DG53:DQ53"/>
    <mergeCell ref="DR53:DX53"/>
    <mergeCell ref="BD54:BM54"/>
    <mergeCell ref="BN54:BW54"/>
    <mergeCell ref="BY54:CL54"/>
    <mergeCell ref="CM54:CT54"/>
    <mergeCell ref="CU54:CX54"/>
    <mergeCell ref="CY54:DF54"/>
    <mergeCell ref="DG54:DQ54"/>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election activeCell="Y97" sqref="Y97"/>
    </sheetView>
  </sheetViews>
  <sheetFormatPr defaultColWidth="0" defaultRowHeight="13" zeroHeight="1" x14ac:dyDescent="0.2"/>
  <cols>
    <col min="1" max="130" width="2.7265625" style="277" customWidth="1"/>
    <col min="131" max="131" width="1.6328125" style="277" customWidth="1"/>
    <col min="132" max="16384" width="9" style="277"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338</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31" t="s">
        <v>339</v>
      </c>
      <c r="DK2" s="1132"/>
      <c r="DL2" s="1132"/>
      <c r="DM2" s="1132"/>
      <c r="DN2" s="1132"/>
      <c r="DO2" s="1133"/>
      <c r="DP2" s="238"/>
      <c r="DQ2" s="1131" t="s">
        <v>340</v>
      </c>
      <c r="DR2" s="1132"/>
      <c r="DS2" s="1132"/>
      <c r="DT2" s="1132"/>
      <c r="DU2" s="1132"/>
      <c r="DV2" s="1132"/>
      <c r="DW2" s="1132"/>
      <c r="DX2" s="1132"/>
      <c r="DY2" s="1132"/>
      <c r="DZ2" s="1133"/>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75" t="s">
        <v>341</v>
      </c>
      <c r="B4" s="1075"/>
      <c r="C4" s="1075"/>
      <c r="D4" s="1075"/>
      <c r="E4" s="1075"/>
      <c r="F4" s="1075"/>
      <c r="G4" s="1075"/>
      <c r="H4" s="1075"/>
      <c r="I4" s="1075"/>
      <c r="J4" s="1075"/>
      <c r="K4" s="1075"/>
      <c r="L4" s="1075"/>
      <c r="M4" s="1075"/>
      <c r="N4" s="1075"/>
      <c r="O4" s="1075"/>
      <c r="P4" s="1075"/>
      <c r="Q4" s="1075"/>
      <c r="R4" s="1075"/>
      <c r="S4" s="1075"/>
      <c r="T4" s="1075"/>
      <c r="U4" s="1075"/>
      <c r="V4" s="1075"/>
      <c r="W4" s="1075"/>
      <c r="X4" s="1075"/>
      <c r="Y4" s="1075"/>
      <c r="Z4" s="1075"/>
      <c r="AA4" s="1075"/>
      <c r="AB4" s="1075"/>
      <c r="AC4" s="1075"/>
      <c r="AD4" s="1075"/>
      <c r="AE4" s="1075"/>
      <c r="AF4" s="1075"/>
      <c r="AG4" s="1075"/>
      <c r="AH4" s="1075"/>
      <c r="AI4" s="1075"/>
      <c r="AJ4" s="1075"/>
      <c r="AK4" s="1075"/>
      <c r="AL4" s="1075"/>
      <c r="AM4" s="1075"/>
      <c r="AN4" s="1075"/>
      <c r="AO4" s="1075"/>
      <c r="AP4" s="1075"/>
      <c r="AQ4" s="1075"/>
      <c r="AR4" s="1075"/>
      <c r="AS4" s="1075"/>
      <c r="AT4" s="1075"/>
      <c r="AU4" s="1075"/>
      <c r="AV4" s="1075"/>
      <c r="AW4" s="1075"/>
      <c r="AX4" s="1075"/>
      <c r="AY4" s="1075"/>
      <c r="AZ4" s="241"/>
      <c r="BA4" s="241"/>
      <c r="BB4" s="241"/>
      <c r="BC4" s="241"/>
      <c r="BD4" s="241"/>
      <c r="BE4" s="242"/>
      <c r="BF4" s="242"/>
      <c r="BG4" s="242"/>
      <c r="BH4" s="242"/>
      <c r="BI4" s="242"/>
      <c r="BJ4" s="242"/>
      <c r="BK4" s="242"/>
      <c r="BL4" s="242"/>
      <c r="BM4" s="242"/>
      <c r="BN4" s="242"/>
      <c r="BO4" s="242"/>
      <c r="BP4" s="242"/>
      <c r="BQ4" s="241" t="s">
        <v>342</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4" t="s">
        <v>343</v>
      </c>
      <c r="B5" s="995"/>
      <c r="C5" s="995"/>
      <c r="D5" s="995"/>
      <c r="E5" s="995"/>
      <c r="F5" s="995"/>
      <c r="G5" s="995"/>
      <c r="H5" s="995"/>
      <c r="I5" s="995"/>
      <c r="J5" s="995"/>
      <c r="K5" s="995"/>
      <c r="L5" s="995"/>
      <c r="M5" s="995"/>
      <c r="N5" s="995"/>
      <c r="O5" s="995"/>
      <c r="P5" s="996"/>
      <c r="Q5" s="1000" t="s">
        <v>344</v>
      </c>
      <c r="R5" s="1001"/>
      <c r="S5" s="1001"/>
      <c r="T5" s="1001"/>
      <c r="U5" s="1002"/>
      <c r="V5" s="1000" t="s">
        <v>345</v>
      </c>
      <c r="W5" s="1001"/>
      <c r="X5" s="1001"/>
      <c r="Y5" s="1001"/>
      <c r="Z5" s="1002"/>
      <c r="AA5" s="1000" t="s">
        <v>346</v>
      </c>
      <c r="AB5" s="1001"/>
      <c r="AC5" s="1001"/>
      <c r="AD5" s="1001"/>
      <c r="AE5" s="1001"/>
      <c r="AF5" s="1134" t="s">
        <v>347</v>
      </c>
      <c r="AG5" s="1001"/>
      <c r="AH5" s="1001"/>
      <c r="AI5" s="1001"/>
      <c r="AJ5" s="1016"/>
      <c r="AK5" s="1001" t="s">
        <v>348</v>
      </c>
      <c r="AL5" s="1001"/>
      <c r="AM5" s="1001"/>
      <c r="AN5" s="1001"/>
      <c r="AO5" s="1002"/>
      <c r="AP5" s="1000" t="s">
        <v>349</v>
      </c>
      <c r="AQ5" s="1001"/>
      <c r="AR5" s="1001"/>
      <c r="AS5" s="1001"/>
      <c r="AT5" s="1002"/>
      <c r="AU5" s="1000" t="s">
        <v>350</v>
      </c>
      <c r="AV5" s="1001"/>
      <c r="AW5" s="1001"/>
      <c r="AX5" s="1001"/>
      <c r="AY5" s="1016"/>
      <c r="AZ5" s="245"/>
      <c r="BA5" s="245"/>
      <c r="BB5" s="245"/>
      <c r="BC5" s="245"/>
      <c r="BD5" s="245"/>
      <c r="BE5" s="246"/>
      <c r="BF5" s="246"/>
      <c r="BG5" s="246"/>
      <c r="BH5" s="246"/>
      <c r="BI5" s="246"/>
      <c r="BJ5" s="246"/>
      <c r="BK5" s="246"/>
      <c r="BL5" s="246"/>
      <c r="BM5" s="246"/>
      <c r="BN5" s="246"/>
      <c r="BO5" s="246"/>
      <c r="BP5" s="246"/>
      <c r="BQ5" s="994" t="s">
        <v>351</v>
      </c>
      <c r="BR5" s="995"/>
      <c r="BS5" s="995"/>
      <c r="BT5" s="995"/>
      <c r="BU5" s="995"/>
      <c r="BV5" s="995"/>
      <c r="BW5" s="995"/>
      <c r="BX5" s="995"/>
      <c r="BY5" s="995"/>
      <c r="BZ5" s="995"/>
      <c r="CA5" s="995"/>
      <c r="CB5" s="995"/>
      <c r="CC5" s="995"/>
      <c r="CD5" s="995"/>
      <c r="CE5" s="995"/>
      <c r="CF5" s="995"/>
      <c r="CG5" s="996"/>
      <c r="CH5" s="1000" t="s">
        <v>352</v>
      </c>
      <c r="CI5" s="1001"/>
      <c r="CJ5" s="1001"/>
      <c r="CK5" s="1001"/>
      <c r="CL5" s="1002"/>
      <c r="CM5" s="1000" t="s">
        <v>353</v>
      </c>
      <c r="CN5" s="1001"/>
      <c r="CO5" s="1001"/>
      <c r="CP5" s="1001"/>
      <c r="CQ5" s="1002"/>
      <c r="CR5" s="1000" t="s">
        <v>354</v>
      </c>
      <c r="CS5" s="1001"/>
      <c r="CT5" s="1001"/>
      <c r="CU5" s="1001"/>
      <c r="CV5" s="1002"/>
      <c r="CW5" s="1000" t="s">
        <v>355</v>
      </c>
      <c r="CX5" s="1001"/>
      <c r="CY5" s="1001"/>
      <c r="CZ5" s="1001"/>
      <c r="DA5" s="1002"/>
      <c r="DB5" s="1000" t="s">
        <v>356</v>
      </c>
      <c r="DC5" s="1001"/>
      <c r="DD5" s="1001"/>
      <c r="DE5" s="1001"/>
      <c r="DF5" s="1002"/>
      <c r="DG5" s="1119" t="s">
        <v>357</v>
      </c>
      <c r="DH5" s="1120"/>
      <c r="DI5" s="1120"/>
      <c r="DJ5" s="1120"/>
      <c r="DK5" s="1121"/>
      <c r="DL5" s="1119" t="s">
        <v>358</v>
      </c>
      <c r="DM5" s="1120"/>
      <c r="DN5" s="1120"/>
      <c r="DO5" s="1120"/>
      <c r="DP5" s="1121"/>
      <c r="DQ5" s="1000" t="s">
        <v>359</v>
      </c>
      <c r="DR5" s="1001"/>
      <c r="DS5" s="1001"/>
      <c r="DT5" s="1001"/>
      <c r="DU5" s="1002"/>
      <c r="DV5" s="1000" t="s">
        <v>350</v>
      </c>
      <c r="DW5" s="1001"/>
      <c r="DX5" s="1001"/>
      <c r="DY5" s="1001"/>
      <c r="DZ5" s="1016"/>
      <c r="EA5" s="243"/>
    </row>
    <row r="6" spans="1:131" s="244" customFormat="1" ht="26.25" customHeight="1" thickBot="1" x14ac:dyDescent="0.25">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35"/>
      <c r="AG6" s="1004"/>
      <c r="AH6" s="1004"/>
      <c r="AI6" s="1004"/>
      <c r="AJ6" s="1017"/>
      <c r="AK6" s="1004"/>
      <c r="AL6" s="1004"/>
      <c r="AM6" s="1004"/>
      <c r="AN6" s="1004"/>
      <c r="AO6" s="1005"/>
      <c r="AP6" s="1003"/>
      <c r="AQ6" s="1004"/>
      <c r="AR6" s="1004"/>
      <c r="AS6" s="1004"/>
      <c r="AT6" s="1005"/>
      <c r="AU6" s="1003"/>
      <c r="AV6" s="1004"/>
      <c r="AW6" s="1004"/>
      <c r="AX6" s="1004"/>
      <c r="AY6" s="1017"/>
      <c r="AZ6" s="241"/>
      <c r="BA6" s="241"/>
      <c r="BB6" s="241"/>
      <c r="BC6" s="241"/>
      <c r="BD6" s="241"/>
      <c r="BE6" s="242"/>
      <c r="BF6" s="242"/>
      <c r="BG6" s="242"/>
      <c r="BH6" s="242"/>
      <c r="BI6" s="242"/>
      <c r="BJ6" s="242"/>
      <c r="BK6" s="242"/>
      <c r="BL6" s="242"/>
      <c r="BM6" s="242"/>
      <c r="BN6" s="242"/>
      <c r="BO6" s="242"/>
      <c r="BP6" s="242"/>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22"/>
      <c r="DH6" s="1123"/>
      <c r="DI6" s="1123"/>
      <c r="DJ6" s="1123"/>
      <c r="DK6" s="1124"/>
      <c r="DL6" s="1122"/>
      <c r="DM6" s="1123"/>
      <c r="DN6" s="1123"/>
      <c r="DO6" s="1123"/>
      <c r="DP6" s="1124"/>
      <c r="DQ6" s="1003"/>
      <c r="DR6" s="1004"/>
      <c r="DS6" s="1004"/>
      <c r="DT6" s="1004"/>
      <c r="DU6" s="1005"/>
      <c r="DV6" s="1003"/>
      <c r="DW6" s="1004"/>
      <c r="DX6" s="1004"/>
      <c r="DY6" s="1004"/>
      <c r="DZ6" s="1017"/>
      <c r="EA6" s="243"/>
    </row>
    <row r="7" spans="1:131" s="244" customFormat="1" ht="26.25" customHeight="1" thickTop="1" x14ac:dyDescent="0.2">
      <c r="A7" s="247">
        <v>1</v>
      </c>
      <c r="B7" s="1062" t="s">
        <v>360</v>
      </c>
      <c r="C7" s="1063"/>
      <c r="D7" s="1063"/>
      <c r="E7" s="1063"/>
      <c r="F7" s="1063"/>
      <c r="G7" s="1063"/>
      <c r="H7" s="1063"/>
      <c r="I7" s="1063"/>
      <c r="J7" s="1063"/>
      <c r="K7" s="1063"/>
      <c r="L7" s="1063"/>
      <c r="M7" s="1063"/>
      <c r="N7" s="1063"/>
      <c r="O7" s="1063"/>
      <c r="P7" s="1064"/>
      <c r="Q7" s="1125">
        <v>597438</v>
      </c>
      <c r="R7" s="1126"/>
      <c r="S7" s="1126"/>
      <c r="T7" s="1126"/>
      <c r="U7" s="1126"/>
      <c r="V7" s="1126">
        <v>588506</v>
      </c>
      <c r="W7" s="1126"/>
      <c r="X7" s="1126"/>
      <c r="Y7" s="1126"/>
      <c r="Z7" s="1126"/>
      <c r="AA7" s="1126">
        <v>8932</v>
      </c>
      <c r="AB7" s="1126"/>
      <c r="AC7" s="1126"/>
      <c r="AD7" s="1126"/>
      <c r="AE7" s="1127"/>
      <c r="AF7" s="1128">
        <v>6903</v>
      </c>
      <c r="AG7" s="1129"/>
      <c r="AH7" s="1129"/>
      <c r="AI7" s="1129"/>
      <c r="AJ7" s="1130"/>
      <c r="AK7" s="1112">
        <v>523</v>
      </c>
      <c r="AL7" s="1113"/>
      <c r="AM7" s="1113"/>
      <c r="AN7" s="1113"/>
      <c r="AO7" s="1113"/>
      <c r="AP7" s="1113">
        <v>1237646</v>
      </c>
      <c r="AQ7" s="1113"/>
      <c r="AR7" s="1113"/>
      <c r="AS7" s="1113"/>
      <c r="AT7" s="1113"/>
      <c r="AU7" s="1114"/>
      <c r="AV7" s="1114"/>
      <c r="AW7" s="1114"/>
      <c r="AX7" s="1114"/>
      <c r="AY7" s="1115"/>
      <c r="AZ7" s="241"/>
      <c r="BA7" s="241"/>
      <c r="BB7" s="241"/>
      <c r="BC7" s="241"/>
      <c r="BD7" s="241"/>
      <c r="BE7" s="242"/>
      <c r="BF7" s="242"/>
      <c r="BG7" s="242"/>
      <c r="BH7" s="242"/>
      <c r="BI7" s="242"/>
      <c r="BJ7" s="242"/>
      <c r="BK7" s="242"/>
      <c r="BL7" s="242"/>
      <c r="BM7" s="242"/>
      <c r="BN7" s="242"/>
      <c r="BO7" s="242"/>
      <c r="BP7" s="242"/>
      <c r="BQ7" s="248">
        <v>1</v>
      </c>
      <c r="BR7" s="395"/>
      <c r="BS7" s="1116" t="s">
        <v>570</v>
      </c>
      <c r="BT7" s="1117"/>
      <c r="BU7" s="1117"/>
      <c r="BV7" s="1117"/>
      <c r="BW7" s="1117"/>
      <c r="BX7" s="1117"/>
      <c r="BY7" s="1117"/>
      <c r="BZ7" s="1117"/>
      <c r="CA7" s="1117"/>
      <c r="CB7" s="1117"/>
      <c r="CC7" s="1117"/>
      <c r="CD7" s="1117"/>
      <c r="CE7" s="1117"/>
      <c r="CF7" s="1117"/>
      <c r="CG7" s="1118"/>
      <c r="CH7" s="1109">
        <v>4</v>
      </c>
      <c r="CI7" s="1110"/>
      <c r="CJ7" s="1110"/>
      <c r="CK7" s="1110"/>
      <c r="CL7" s="1111"/>
      <c r="CM7" s="1109">
        <v>1246</v>
      </c>
      <c r="CN7" s="1110"/>
      <c r="CO7" s="1110"/>
      <c r="CP7" s="1110"/>
      <c r="CQ7" s="1111"/>
      <c r="CR7" s="1109">
        <v>750</v>
      </c>
      <c r="CS7" s="1110"/>
      <c r="CT7" s="1110"/>
      <c r="CU7" s="1110"/>
      <c r="CV7" s="1111"/>
      <c r="CW7" s="1109"/>
      <c r="CX7" s="1110"/>
      <c r="CY7" s="1110"/>
      <c r="CZ7" s="1110"/>
      <c r="DA7" s="1111"/>
      <c r="DB7" s="1109"/>
      <c r="DC7" s="1110"/>
      <c r="DD7" s="1110"/>
      <c r="DE7" s="1110"/>
      <c r="DF7" s="1111"/>
      <c r="DG7" s="1109"/>
      <c r="DH7" s="1110"/>
      <c r="DI7" s="1110"/>
      <c r="DJ7" s="1110"/>
      <c r="DK7" s="1111"/>
      <c r="DL7" s="1109"/>
      <c r="DM7" s="1110"/>
      <c r="DN7" s="1110"/>
      <c r="DO7" s="1110"/>
      <c r="DP7" s="1111"/>
      <c r="DQ7" s="1109"/>
      <c r="DR7" s="1110"/>
      <c r="DS7" s="1110"/>
      <c r="DT7" s="1110"/>
      <c r="DU7" s="1111"/>
      <c r="DV7" s="1136"/>
      <c r="DW7" s="1137"/>
      <c r="DX7" s="1137"/>
      <c r="DY7" s="1137"/>
      <c r="DZ7" s="1138"/>
      <c r="EA7" s="243"/>
    </row>
    <row r="8" spans="1:131" s="244" customFormat="1" ht="26.25" customHeight="1" x14ac:dyDescent="0.2">
      <c r="A8" s="249">
        <v>2</v>
      </c>
      <c r="B8" s="1043" t="s">
        <v>361</v>
      </c>
      <c r="C8" s="1044"/>
      <c r="D8" s="1044"/>
      <c r="E8" s="1044"/>
      <c r="F8" s="1044"/>
      <c r="G8" s="1044"/>
      <c r="H8" s="1044"/>
      <c r="I8" s="1044"/>
      <c r="J8" s="1044"/>
      <c r="K8" s="1044"/>
      <c r="L8" s="1044"/>
      <c r="M8" s="1044"/>
      <c r="N8" s="1044"/>
      <c r="O8" s="1044"/>
      <c r="P8" s="1045"/>
      <c r="Q8" s="1050">
        <v>336</v>
      </c>
      <c r="R8" s="1047"/>
      <c r="S8" s="1047"/>
      <c r="T8" s="1047"/>
      <c r="U8" s="1047"/>
      <c r="V8" s="1047">
        <v>156</v>
      </c>
      <c r="W8" s="1047"/>
      <c r="X8" s="1047"/>
      <c r="Y8" s="1047"/>
      <c r="Z8" s="1047"/>
      <c r="AA8" s="1047">
        <v>180</v>
      </c>
      <c r="AB8" s="1047"/>
      <c r="AC8" s="1047"/>
      <c r="AD8" s="1047"/>
      <c r="AE8" s="1051"/>
      <c r="AF8" s="1104" t="s">
        <v>128</v>
      </c>
      <c r="AG8" s="1105"/>
      <c r="AH8" s="1105"/>
      <c r="AI8" s="1105"/>
      <c r="AJ8" s="1106"/>
      <c r="AK8" s="1107" t="s">
        <v>569</v>
      </c>
      <c r="AL8" s="1108"/>
      <c r="AM8" s="1108"/>
      <c r="AN8" s="1108"/>
      <c r="AO8" s="1108"/>
      <c r="AP8" s="1108">
        <v>1064</v>
      </c>
      <c r="AQ8" s="1108"/>
      <c r="AR8" s="1108"/>
      <c r="AS8" s="1108"/>
      <c r="AT8" s="1108"/>
      <c r="AU8" s="1102"/>
      <c r="AV8" s="1102"/>
      <c r="AW8" s="1102"/>
      <c r="AX8" s="1102"/>
      <c r="AY8" s="1103"/>
      <c r="AZ8" s="241"/>
      <c r="BA8" s="241"/>
      <c r="BB8" s="241"/>
      <c r="BC8" s="241"/>
      <c r="BD8" s="241"/>
      <c r="BE8" s="242"/>
      <c r="BF8" s="242"/>
      <c r="BG8" s="242"/>
      <c r="BH8" s="242"/>
      <c r="BI8" s="242"/>
      <c r="BJ8" s="242"/>
      <c r="BK8" s="242"/>
      <c r="BL8" s="242"/>
      <c r="BM8" s="242"/>
      <c r="BN8" s="242"/>
      <c r="BO8" s="242"/>
      <c r="BP8" s="242"/>
      <c r="BQ8" s="250">
        <v>2</v>
      </c>
      <c r="BR8" s="396" t="s">
        <v>571</v>
      </c>
      <c r="BS8" s="1055" t="s">
        <v>572</v>
      </c>
      <c r="BT8" s="1056"/>
      <c r="BU8" s="1056"/>
      <c r="BV8" s="1056"/>
      <c r="BW8" s="1056"/>
      <c r="BX8" s="1056"/>
      <c r="BY8" s="1056"/>
      <c r="BZ8" s="1056"/>
      <c r="CA8" s="1056"/>
      <c r="CB8" s="1056"/>
      <c r="CC8" s="1056"/>
      <c r="CD8" s="1056"/>
      <c r="CE8" s="1056"/>
      <c r="CF8" s="1056"/>
      <c r="CG8" s="1057"/>
      <c r="CH8" s="1052">
        <v>171</v>
      </c>
      <c r="CI8" s="1053"/>
      <c r="CJ8" s="1053"/>
      <c r="CK8" s="1053"/>
      <c r="CL8" s="1054"/>
      <c r="CM8" s="1052">
        <v>23964</v>
      </c>
      <c r="CN8" s="1053"/>
      <c r="CO8" s="1053"/>
      <c r="CP8" s="1053"/>
      <c r="CQ8" s="1054"/>
      <c r="CR8" s="1052">
        <v>31419</v>
      </c>
      <c r="CS8" s="1053"/>
      <c r="CT8" s="1053"/>
      <c r="CU8" s="1053"/>
      <c r="CV8" s="1054"/>
      <c r="CW8" s="1052">
        <v>3601</v>
      </c>
      <c r="CX8" s="1053"/>
      <c r="CY8" s="1053"/>
      <c r="CZ8" s="1053"/>
      <c r="DA8" s="1054"/>
      <c r="DB8" s="1052"/>
      <c r="DC8" s="1053"/>
      <c r="DD8" s="1053"/>
      <c r="DE8" s="1053"/>
      <c r="DF8" s="1054"/>
      <c r="DG8" s="1052"/>
      <c r="DH8" s="1053"/>
      <c r="DI8" s="1053"/>
      <c r="DJ8" s="1053"/>
      <c r="DK8" s="1054"/>
      <c r="DL8" s="1052"/>
      <c r="DM8" s="1053"/>
      <c r="DN8" s="1053"/>
      <c r="DO8" s="1053"/>
      <c r="DP8" s="1054"/>
      <c r="DQ8" s="1052"/>
      <c r="DR8" s="1053"/>
      <c r="DS8" s="1053"/>
      <c r="DT8" s="1053"/>
      <c r="DU8" s="1054"/>
      <c r="DV8" s="991"/>
      <c r="DW8" s="992"/>
      <c r="DX8" s="992"/>
      <c r="DY8" s="992"/>
      <c r="DZ8" s="993"/>
      <c r="EA8" s="243"/>
    </row>
    <row r="9" spans="1:131" s="244" customFormat="1" ht="26.25" customHeight="1" x14ac:dyDescent="0.2">
      <c r="A9" s="249">
        <v>3</v>
      </c>
      <c r="B9" s="1043" t="s">
        <v>362</v>
      </c>
      <c r="C9" s="1044"/>
      <c r="D9" s="1044"/>
      <c r="E9" s="1044"/>
      <c r="F9" s="1044"/>
      <c r="G9" s="1044"/>
      <c r="H9" s="1044"/>
      <c r="I9" s="1044"/>
      <c r="J9" s="1044"/>
      <c r="K9" s="1044"/>
      <c r="L9" s="1044"/>
      <c r="M9" s="1044"/>
      <c r="N9" s="1044"/>
      <c r="O9" s="1044"/>
      <c r="P9" s="1045"/>
      <c r="Q9" s="1050">
        <v>68</v>
      </c>
      <c r="R9" s="1047"/>
      <c r="S9" s="1047"/>
      <c r="T9" s="1047"/>
      <c r="U9" s="1047"/>
      <c r="V9" s="1047">
        <v>16</v>
      </c>
      <c r="W9" s="1047"/>
      <c r="X9" s="1047"/>
      <c r="Y9" s="1047"/>
      <c r="Z9" s="1047"/>
      <c r="AA9" s="1047">
        <v>52</v>
      </c>
      <c r="AB9" s="1047"/>
      <c r="AC9" s="1047"/>
      <c r="AD9" s="1047"/>
      <c r="AE9" s="1051"/>
      <c r="AF9" s="1104" t="s">
        <v>363</v>
      </c>
      <c r="AG9" s="1105"/>
      <c r="AH9" s="1105"/>
      <c r="AI9" s="1105"/>
      <c r="AJ9" s="1106"/>
      <c r="AK9" s="1107">
        <v>1</v>
      </c>
      <c r="AL9" s="1108"/>
      <c r="AM9" s="1108"/>
      <c r="AN9" s="1108"/>
      <c r="AO9" s="1108"/>
      <c r="AP9" s="1108">
        <v>67</v>
      </c>
      <c r="AQ9" s="1108"/>
      <c r="AR9" s="1108"/>
      <c r="AS9" s="1108"/>
      <c r="AT9" s="1108"/>
      <c r="AU9" s="1102"/>
      <c r="AV9" s="1102"/>
      <c r="AW9" s="1102"/>
      <c r="AX9" s="1102"/>
      <c r="AY9" s="1103"/>
      <c r="AZ9" s="241"/>
      <c r="BA9" s="241"/>
      <c r="BB9" s="241"/>
      <c r="BC9" s="241"/>
      <c r="BD9" s="241"/>
      <c r="BE9" s="242"/>
      <c r="BF9" s="242"/>
      <c r="BG9" s="242"/>
      <c r="BH9" s="242"/>
      <c r="BI9" s="242"/>
      <c r="BJ9" s="242"/>
      <c r="BK9" s="242"/>
      <c r="BL9" s="242"/>
      <c r="BM9" s="242"/>
      <c r="BN9" s="242"/>
      <c r="BO9" s="242"/>
      <c r="BP9" s="242"/>
      <c r="BQ9" s="250">
        <v>3</v>
      </c>
      <c r="BR9" s="396" t="s">
        <v>571</v>
      </c>
      <c r="BS9" s="1055" t="s">
        <v>573</v>
      </c>
      <c r="BT9" s="1056"/>
      <c r="BU9" s="1056"/>
      <c r="BV9" s="1056"/>
      <c r="BW9" s="1056"/>
      <c r="BX9" s="1056"/>
      <c r="BY9" s="1056"/>
      <c r="BZ9" s="1056"/>
      <c r="CA9" s="1056"/>
      <c r="CB9" s="1056"/>
      <c r="CC9" s="1056"/>
      <c r="CD9" s="1056"/>
      <c r="CE9" s="1056"/>
      <c r="CF9" s="1056"/>
      <c r="CG9" s="1057"/>
      <c r="CH9" s="1052">
        <v>-27</v>
      </c>
      <c r="CI9" s="1053"/>
      <c r="CJ9" s="1053"/>
      <c r="CK9" s="1053"/>
      <c r="CL9" s="1054"/>
      <c r="CM9" s="1052">
        <v>4379</v>
      </c>
      <c r="CN9" s="1053"/>
      <c r="CO9" s="1053"/>
      <c r="CP9" s="1053"/>
      <c r="CQ9" s="1054"/>
      <c r="CR9" s="1052">
        <v>1393</v>
      </c>
      <c r="CS9" s="1053"/>
      <c r="CT9" s="1053"/>
      <c r="CU9" s="1053"/>
      <c r="CV9" s="1054"/>
      <c r="CW9" s="1052">
        <v>1076</v>
      </c>
      <c r="CX9" s="1053"/>
      <c r="CY9" s="1053"/>
      <c r="CZ9" s="1053"/>
      <c r="DA9" s="1054"/>
      <c r="DB9" s="1052">
        <v>195</v>
      </c>
      <c r="DC9" s="1053"/>
      <c r="DD9" s="1053"/>
      <c r="DE9" s="1053"/>
      <c r="DF9" s="1054"/>
      <c r="DG9" s="1052"/>
      <c r="DH9" s="1053"/>
      <c r="DI9" s="1053"/>
      <c r="DJ9" s="1053"/>
      <c r="DK9" s="1054"/>
      <c r="DL9" s="1052"/>
      <c r="DM9" s="1053"/>
      <c r="DN9" s="1053"/>
      <c r="DO9" s="1053"/>
      <c r="DP9" s="1054"/>
      <c r="DQ9" s="1052"/>
      <c r="DR9" s="1053"/>
      <c r="DS9" s="1053"/>
      <c r="DT9" s="1053"/>
      <c r="DU9" s="1054"/>
      <c r="DV9" s="991"/>
      <c r="DW9" s="992"/>
      <c r="DX9" s="992"/>
      <c r="DY9" s="992"/>
      <c r="DZ9" s="993"/>
      <c r="EA9" s="243"/>
    </row>
    <row r="10" spans="1:131" s="244" customFormat="1" ht="26.25" customHeight="1" x14ac:dyDescent="0.2">
      <c r="A10" s="249">
        <v>4</v>
      </c>
      <c r="B10" s="1043" t="s">
        <v>364</v>
      </c>
      <c r="C10" s="1044"/>
      <c r="D10" s="1044"/>
      <c r="E10" s="1044"/>
      <c r="F10" s="1044"/>
      <c r="G10" s="1044"/>
      <c r="H10" s="1044"/>
      <c r="I10" s="1044"/>
      <c r="J10" s="1044"/>
      <c r="K10" s="1044"/>
      <c r="L10" s="1044"/>
      <c r="M10" s="1044"/>
      <c r="N10" s="1044"/>
      <c r="O10" s="1044"/>
      <c r="P10" s="1045"/>
      <c r="Q10" s="1050">
        <v>200</v>
      </c>
      <c r="R10" s="1047"/>
      <c r="S10" s="1047"/>
      <c r="T10" s="1047"/>
      <c r="U10" s="1047"/>
      <c r="V10" s="1047">
        <v>168</v>
      </c>
      <c r="W10" s="1047"/>
      <c r="X10" s="1047"/>
      <c r="Y10" s="1047"/>
      <c r="Z10" s="1047"/>
      <c r="AA10" s="1047">
        <v>32</v>
      </c>
      <c r="AB10" s="1047"/>
      <c r="AC10" s="1047"/>
      <c r="AD10" s="1047"/>
      <c r="AE10" s="1051"/>
      <c r="AF10" s="1104" t="s">
        <v>363</v>
      </c>
      <c r="AG10" s="1105"/>
      <c r="AH10" s="1105"/>
      <c r="AI10" s="1105"/>
      <c r="AJ10" s="1106"/>
      <c r="AK10" s="1107">
        <v>10</v>
      </c>
      <c r="AL10" s="1108"/>
      <c r="AM10" s="1108"/>
      <c r="AN10" s="1108"/>
      <c r="AO10" s="1108"/>
      <c r="AP10" s="1108">
        <v>2495</v>
      </c>
      <c r="AQ10" s="1108"/>
      <c r="AR10" s="1108"/>
      <c r="AS10" s="1108"/>
      <c r="AT10" s="1108"/>
      <c r="AU10" s="1102"/>
      <c r="AV10" s="1102"/>
      <c r="AW10" s="1102"/>
      <c r="AX10" s="1102"/>
      <c r="AY10" s="1103"/>
      <c r="AZ10" s="241"/>
      <c r="BA10" s="241"/>
      <c r="BB10" s="241"/>
      <c r="BC10" s="241"/>
      <c r="BD10" s="241"/>
      <c r="BE10" s="242"/>
      <c r="BF10" s="242"/>
      <c r="BG10" s="242"/>
      <c r="BH10" s="242"/>
      <c r="BI10" s="242"/>
      <c r="BJ10" s="242"/>
      <c r="BK10" s="242"/>
      <c r="BL10" s="242"/>
      <c r="BM10" s="242"/>
      <c r="BN10" s="242"/>
      <c r="BO10" s="242"/>
      <c r="BP10" s="242"/>
      <c r="BQ10" s="250">
        <v>4</v>
      </c>
      <c r="BR10" s="396"/>
      <c r="BS10" s="1055" t="s">
        <v>574</v>
      </c>
      <c r="BT10" s="1056"/>
      <c r="BU10" s="1056"/>
      <c r="BV10" s="1056"/>
      <c r="BW10" s="1056"/>
      <c r="BX10" s="1056"/>
      <c r="BY10" s="1056"/>
      <c r="BZ10" s="1056"/>
      <c r="CA10" s="1056"/>
      <c r="CB10" s="1056"/>
      <c r="CC10" s="1056"/>
      <c r="CD10" s="1056"/>
      <c r="CE10" s="1056"/>
      <c r="CF10" s="1056"/>
      <c r="CG10" s="1057"/>
      <c r="CH10" s="1052">
        <v>-16</v>
      </c>
      <c r="CI10" s="1053"/>
      <c r="CJ10" s="1053"/>
      <c r="CK10" s="1053"/>
      <c r="CL10" s="1054"/>
      <c r="CM10" s="1052">
        <v>211</v>
      </c>
      <c r="CN10" s="1053"/>
      <c r="CO10" s="1053"/>
      <c r="CP10" s="1053"/>
      <c r="CQ10" s="1054"/>
      <c r="CR10" s="1052">
        <v>179</v>
      </c>
      <c r="CS10" s="1053"/>
      <c r="CT10" s="1053"/>
      <c r="CU10" s="1053"/>
      <c r="CV10" s="1054"/>
      <c r="CW10" s="1052"/>
      <c r="CX10" s="1053"/>
      <c r="CY10" s="1053"/>
      <c r="CZ10" s="1053"/>
      <c r="DA10" s="1054"/>
      <c r="DB10" s="1052"/>
      <c r="DC10" s="1053"/>
      <c r="DD10" s="1053"/>
      <c r="DE10" s="1053"/>
      <c r="DF10" s="1054"/>
      <c r="DG10" s="1052"/>
      <c r="DH10" s="1053"/>
      <c r="DI10" s="1053"/>
      <c r="DJ10" s="1053"/>
      <c r="DK10" s="1054"/>
      <c r="DL10" s="1052"/>
      <c r="DM10" s="1053"/>
      <c r="DN10" s="1053"/>
      <c r="DO10" s="1053"/>
      <c r="DP10" s="1054"/>
      <c r="DQ10" s="1052"/>
      <c r="DR10" s="1053"/>
      <c r="DS10" s="1053"/>
      <c r="DT10" s="1053"/>
      <c r="DU10" s="1054"/>
      <c r="DV10" s="991"/>
      <c r="DW10" s="992"/>
      <c r="DX10" s="992"/>
      <c r="DY10" s="992"/>
      <c r="DZ10" s="993"/>
      <c r="EA10" s="243"/>
    </row>
    <row r="11" spans="1:131" s="244" customFormat="1" ht="26.25" customHeight="1" x14ac:dyDescent="0.2">
      <c r="A11" s="249">
        <v>5</v>
      </c>
      <c r="B11" s="1043" t="s">
        <v>365</v>
      </c>
      <c r="C11" s="1044"/>
      <c r="D11" s="1044"/>
      <c r="E11" s="1044"/>
      <c r="F11" s="1044"/>
      <c r="G11" s="1044"/>
      <c r="H11" s="1044"/>
      <c r="I11" s="1044"/>
      <c r="J11" s="1044"/>
      <c r="K11" s="1044"/>
      <c r="L11" s="1044"/>
      <c r="M11" s="1044"/>
      <c r="N11" s="1044"/>
      <c r="O11" s="1044"/>
      <c r="P11" s="1045"/>
      <c r="Q11" s="1050">
        <v>0</v>
      </c>
      <c r="R11" s="1047"/>
      <c r="S11" s="1047"/>
      <c r="T11" s="1047"/>
      <c r="U11" s="1047"/>
      <c r="V11" s="1047">
        <v>0</v>
      </c>
      <c r="W11" s="1047"/>
      <c r="X11" s="1047"/>
      <c r="Y11" s="1047"/>
      <c r="Z11" s="1047"/>
      <c r="AA11" s="1047" t="s">
        <v>569</v>
      </c>
      <c r="AB11" s="1047"/>
      <c r="AC11" s="1047"/>
      <c r="AD11" s="1047"/>
      <c r="AE11" s="1051"/>
      <c r="AF11" s="1104" t="s">
        <v>128</v>
      </c>
      <c r="AG11" s="1105"/>
      <c r="AH11" s="1105"/>
      <c r="AI11" s="1105"/>
      <c r="AJ11" s="1106"/>
      <c r="AK11" s="1107" t="s">
        <v>569</v>
      </c>
      <c r="AL11" s="1108"/>
      <c r="AM11" s="1108"/>
      <c r="AN11" s="1108"/>
      <c r="AO11" s="1108"/>
      <c r="AP11" s="1108" t="s">
        <v>569</v>
      </c>
      <c r="AQ11" s="1108"/>
      <c r="AR11" s="1108"/>
      <c r="AS11" s="1108"/>
      <c r="AT11" s="1108"/>
      <c r="AU11" s="1102"/>
      <c r="AV11" s="1102"/>
      <c r="AW11" s="1102"/>
      <c r="AX11" s="1102"/>
      <c r="AY11" s="1103"/>
      <c r="AZ11" s="241"/>
      <c r="BA11" s="241"/>
      <c r="BB11" s="241"/>
      <c r="BC11" s="241"/>
      <c r="BD11" s="241"/>
      <c r="BE11" s="242"/>
      <c r="BF11" s="242"/>
      <c r="BG11" s="242"/>
      <c r="BH11" s="242"/>
      <c r="BI11" s="242"/>
      <c r="BJ11" s="242"/>
      <c r="BK11" s="242"/>
      <c r="BL11" s="242"/>
      <c r="BM11" s="242"/>
      <c r="BN11" s="242"/>
      <c r="BO11" s="242"/>
      <c r="BP11" s="242"/>
      <c r="BQ11" s="250">
        <v>5</v>
      </c>
      <c r="BR11" s="396"/>
      <c r="BS11" s="1055" t="s">
        <v>575</v>
      </c>
      <c r="BT11" s="1056"/>
      <c r="BU11" s="1056"/>
      <c r="BV11" s="1056"/>
      <c r="BW11" s="1056"/>
      <c r="BX11" s="1056"/>
      <c r="BY11" s="1056"/>
      <c r="BZ11" s="1056"/>
      <c r="CA11" s="1056"/>
      <c r="CB11" s="1056"/>
      <c r="CC11" s="1056"/>
      <c r="CD11" s="1056"/>
      <c r="CE11" s="1056"/>
      <c r="CF11" s="1056"/>
      <c r="CG11" s="1057"/>
      <c r="CH11" s="1052">
        <v>1</v>
      </c>
      <c r="CI11" s="1053"/>
      <c r="CJ11" s="1053"/>
      <c r="CK11" s="1053"/>
      <c r="CL11" s="1054"/>
      <c r="CM11" s="1052">
        <v>12</v>
      </c>
      <c r="CN11" s="1053"/>
      <c r="CO11" s="1053"/>
      <c r="CP11" s="1053"/>
      <c r="CQ11" s="1054"/>
      <c r="CR11" s="1052">
        <v>5</v>
      </c>
      <c r="CS11" s="1053"/>
      <c r="CT11" s="1053"/>
      <c r="CU11" s="1053"/>
      <c r="CV11" s="1054"/>
      <c r="CW11" s="1052"/>
      <c r="CX11" s="1053"/>
      <c r="CY11" s="1053"/>
      <c r="CZ11" s="1053"/>
      <c r="DA11" s="1054"/>
      <c r="DB11" s="1052"/>
      <c r="DC11" s="1053"/>
      <c r="DD11" s="1053"/>
      <c r="DE11" s="1053"/>
      <c r="DF11" s="1054"/>
      <c r="DG11" s="1052"/>
      <c r="DH11" s="1053"/>
      <c r="DI11" s="1053"/>
      <c r="DJ11" s="1053"/>
      <c r="DK11" s="1054"/>
      <c r="DL11" s="1052"/>
      <c r="DM11" s="1053"/>
      <c r="DN11" s="1053"/>
      <c r="DO11" s="1053"/>
      <c r="DP11" s="1054"/>
      <c r="DQ11" s="1052"/>
      <c r="DR11" s="1053"/>
      <c r="DS11" s="1053"/>
      <c r="DT11" s="1053"/>
      <c r="DU11" s="1054"/>
      <c r="DV11" s="991"/>
      <c r="DW11" s="992"/>
      <c r="DX11" s="992"/>
      <c r="DY11" s="992"/>
      <c r="DZ11" s="993"/>
      <c r="EA11" s="243"/>
    </row>
    <row r="12" spans="1:131" s="244" customFormat="1" ht="26.25" customHeight="1" x14ac:dyDescent="0.2">
      <c r="A12" s="249">
        <v>6</v>
      </c>
      <c r="B12" s="1043" t="s">
        <v>366</v>
      </c>
      <c r="C12" s="1044"/>
      <c r="D12" s="1044"/>
      <c r="E12" s="1044"/>
      <c r="F12" s="1044"/>
      <c r="G12" s="1044"/>
      <c r="H12" s="1044"/>
      <c r="I12" s="1044"/>
      <c r="J12" s="1044"/>
      <c r="K12" s="1044"/>
      <c r="L12" s="1044"/>
      <c r="M12" s="1044"/>
      <c r="N12" s="1044"/>
      <c r="O12" s="1044"/>
      <c r="P12" s="1045"/>
      <c r="Q12" s="1050">
        <v>353</v>
      </c>
      <c r="R12" s="1047"/>
      <c r="S12" s="1047"/>
      <c r="T12" s="1047"/>
      <c r="U12" s="1047"/>
      <c r="V12" s="1047">
        <v>72</v>
      </c>
      <c r="W12" s="1047"/>
      <c r="X12" s="1047"/>
      <c r="Y12" s="1047"/>
      <c r="Z12" s="1047"/>
      <c r="AA12" s="1047">
        <v>281</v>
      </c>
      <c r="AB12" s="1047"/>
      <c r="AC12" s="1047"/>
      <c r="AD12" s="1047"/>
      <c r="AE12" s="1051"/>
      <c r="AF12" s="1104" t="s">
        <v>363</v>
      </c>
      <c r="AG12" s="1105"/>
      <c r="AH12" s="1105"/>
      <c r="AI12" s="1105"/>
      <c r="AJ12" s="1106"/>
      <c r="AK12" s="1107">
        <v>1</v>
      </c>
      <c r="AL12" s="1108"/>
      <c r="AM12" s="1108"/>
      <c r="AN12" s="1108"/>
      <c r="AO12" s="1108"/>
      <c r="AP12" s="1108" t="s">
        <v>569</v>
      </c>
      <c r="AQ12" s="1108"/>
      <c r="AR12" s="1108"/>
      <c r="AS12" s="1108"/>
      <c r="AT12" s="1108"/>
      <c r="AU12" s="1102"/>
      <c r="AV12" s="1102"/>
      <c r="AW12" s="1102"/>
      <c r="AX12" s="1102"/>
      <c r="AY12" s="1103"/>
      <c r="AZ12" s="241"/>
      <c r="BA12" s="241"/>
      <c r="BB12" s="241"/>
      <c r="BC12" s="241"/>
      <c r="BD12" s="241"/>
      <c r="BE12" s="242"/>
      <c r="BF12" s="242"/>
      <c r="BG12" s="242"/>
      <c r="BH12" s="242"/>
      <c r="BI12" s="242"/>
      <c r="BJ12" s="242"/>
      <c r="BK12" s="242"/>
      <c r="BL12" s="242"/>
      <c r="BM12" s="242"/>
      <c r="BN12" s="242"/>
      <c r="BO12" s="242"/>
      <c r="BP12" s="242"/>
      <c r="BQ12" s="250">
        <v>6</v>
      </c>
      <c r="BR12" s="396"/>
      <c r="BS12" s="1055" t="s">
        <v>576</v>
      </c>
      <c r="BT12" s="1056"/>
      <c r="BU12" s="1056"/>
      <c r="BV12" s="1056"/>
      <c r="BW12" s="1056"/>
      <c r="BX12" s="1056"/>
      <c r="BY12" s="1056"/>
      <c r="BZ12" s="1056"/>
      <c r="CA12" s="1056"/>
      <c r="CB12" s="1056"/>
      <c r="CC12" s="1056"/>
      <c r="CD12" s="1056"/>
      <c r="CE12" s="1056"/>
      <c r="CF12" s="1056"/>
      <c r="CG12" s="1057"/>
      <c r="CH12" s="1052">
        <v>7</v>
      </c>
      <c r="CI12" s="1053"/>
      <c r="CJ12" s="1053"/>
      <c r="CK12" s="1053"/>
      <c r="CL12" s="1054"/>
      <c r="CM12" s="1052">
        <v>602</v>
      </c>
      <c r="CN12" s="1053"/>
      <c r="CO12" s="1053"/>
      <c r="CP12" s="1053"/>
      <c r="CQ12" s="1054"/>
      <c r="CR12" s="1052">
        <v>250</v>
      </c>
      <c r="CS12" s="1053"/>
      <c r="CT12" s="1053"/>
      <c r="CU12" s="1053"/>
      <c r="CV12" s="1054"/>
      <c r="CW12" s="1052"/>
      <c r="CX12" s="1053"/>
      <c r="CY12" s="1053"/>
      <c r="CZ12" s="1053"/>
      <c r="DA12" s="1054"/>
      <c r="DB12" s="1052"/>
      <c r="DC12" s="1053"/>
      <c r="DD12" s="1053"/>
      <c r="DE12" s="1053"/>
      <c r="DF12" s="1054"/>
      <c r="DG12" s="1052"/>
      <c r="DH12" s="1053"/>
      <c r="DI12" s="1053"/>
      <c r="DJ12" s="1053"/>
      <c r="DK12" s="1054"/>
      <c r="DL12" s="1052"/>
      <c r="DM12" s="1053"/>
      <c r="DN12" s="1053"/>
      <c r="DO12" s="1053"/>
      <c r="DP12" s="1054"/>
      <c r="DQ12" s="1052"/>
      <c r="DR12" s="1053"/>
      <c r="DS12" s="1053"/>
      <c r="DT12" s="1053"/>
      <c r="DU12" s="1054"/>
      <c r="DV12" s="991"/>
      <c r="DW12" s="992"/>
      <c r="DX12" s="992"/>
      <c r="DY12" s="992"/>
      <c r="DZ12" s="993"/>
      <c r="EA12" s="243"/>
    </row>
    <row r="13" spans="1:131" s="244" customFormat="1" ht="26.25" customHeight="1" x14ac:dyDescent="0.2">
      <c r="A13" s="249">
        <v>7</v>
      </c>
      <c r="B13" s="1043" t="s">
        <v>367</v>
      </c>
      <c r="C13" s="1044"/>
      <c r="D13" s="1044"/>
      <c r="E13" s="1044"/>
      <c r="F13" s="1044"/>
      <c r="G13" s="1044"/>
      <c r="H13" s="1044"/>
      <c r="I13" s="1044"/>
      <c r="J13" s="1044"/>
      <c r="K13" s="1044"/>
      <c r="L13" s="1044"/>
      <c r="M13" s="1044"/>
      <c r="N13" s="1044"/>
      <c r="O13" s="1044"/>
      <c r="P13" s="1045"/>
      <c r="Q13" s="1050">
        <v>2252</v>
      </c>
      <c r="R13" s="1047"/>
      <c r="S13" s="1047"/>
      <c r="T13" s="1047"/>
      <c r="U13" s="1047"/>
      <c r="V13" s="1047">
        <v>2249</v>
      </c>
      <c r="W13" s="1047"/>
      <c r="X13" s="1047"/>
      <c r="Y13" s="1047"/>
      <c r="Z13" s="1047"/>
      <c r="AA13" s="1047">
        <v>3</v>
      </c>
      <c r="AB13" s="1047"/>
      <c r="AC13" s="1047"/>
      <c r="AD13" s="1047"/>
      <c r="AE13" s="1051"/>
      <c r="AF13" s="1104" t="s">
        <v>363</v>
      </c>
      <c r="AG13" s="1105"/>
      <c r="AH13" s="1105"/>
      <c r="AI13" s="1105"/>
      <c r="AJ13" s="1106"/>
      <c r="AK13" s="1107" t="s">
        <v>569</v>
      </c>
      <c r="AL13" s="1108"/>
      <c r="AM13" s="1108"/>
      <c r="AN13" s="1108"/>
      <c r="AO13" s="1108"/>
      <c r="AP13" s="1108" t="s">
        <v>569</v>
      </c>
      <c r="AQ13" s="1108"/>
      <c r="AR13" s="1108"/>
      <c r="AS13" s="1108"/>
      <c r="AT13" s="1108"/>
      <c r="AU13" s="1102"/>
      <c r="AV13" s="1102"/>
      <c r="AW13" s="1102"/>
      <c r="AX13" s="1102"/>
      <c r="AY13" s="1103"/>
      <c r="AZ13" s="241"/>
      <c r="BA13" s="241"/>
      <c r="BB13" s="241"/>
      <c r="BC13" s="241"/>
      <c r="BD13" s="241"/>
      <c r="BE13" s="242"/>
      <c r="BF13" s="242"/>
      <c r="BG13" s="242"/>
      <c r="BH13" s="242"/>
      <c r="BI13" s="242"/>
      <c r="BJ13" s="242"/>
      <c r="BK13" s="242"/>
      <c r="BL13" s="242"/>
      <c r="BM13" s="242"/>
      <c r="BN13" s="242"/>
      <c r="BO13" s="242"/>
      <c r="BP13" s="242"/>
      <c r="BQ13" s="250">
        <v>7</v>
      </c>
      <c r="BR13" s="396"/>
      <c r="BS13" s="1055" t="s">
        <v>577</v>
      </c>
      <c r="BT13" s="1056"/>
      <c r="BU13" s="1056"/>
      <c r="BV13" s="1056"/>
      <c r="BW13" s="1056"/>
      <c r="BX13" s="1056"/>
      <c r="BY13" s="1056"/>
      <c r="BZ13" s="1056"/>
      <c r="CA13" s="1056"/>
      <c r="CB13" s="1056"/>
      <c r="CC13" s="1056"/>
      <c r="CD13" s="1056"/>
      <c r="CE13" s="1056"/>
      <c r="CF13" s="1056"/>
      <c r="CG13" s="1057"/>
      <c r="CH13" s="1052">
        <v>6</v>
      </c>
      <c r="CI13" s="1053"/>
      <c r="CJ13" s="1053"/>
      <c r="CK13" s="1053"/>
      <c r="CL13" s="1054"/>
      <c r="CM13" s="1052">
        <v>107</v>
      </c>
      <c r="CN13" s="1053"/>
      <c r="CO13" s="1053"/>
      <c r="CP13" s="1053"/>
      <c r="CQ13" s="1054"/>
      <c r="CR13" s="1052">
        <v>100</v>
      </c>
      <c r="CS13" s="1053"/>
      <c r="CT13" s="1053"/>
      <c r="CU13" s="1053"/>
      <c r="CV13" s="1054"/>
      <c r="CW13" s="1052"/>
      <c r="CX13" s="1053"/>
      <c r="CY13" s="1053"/>
      <c r="CZ13" s="1053"/>
      <c r="DA13" s="1054"/>
      <c r="DB13" s="1052"/>
      <c r="DC13" s="1053"/>
      <c r="DD13" s="1053"/>
      <c r="DE13" s="1053"/>
      <c r="DF13" s="1054"/>
      <c r="DG13" s="1052"/>
      <c r="DH13" s="1053"/>
      <c r="DI13" s="1053"/>
      <c r="DJ13" s="1053"/>
      <c r="DK13" s="1054"/>
      <c r="DL13" s="1052"/>
      <c r="DM13" s="1053"/>
      <c r="DN13" s="1053"/>
      <c r="DO13" s="1053"/>
      <c r="DP13" s="1054"/>
      <c r="DQ13" s="1052"/>
      <c r="DR13" s="1053"/>
      <c r="DS13" s="1053"/>
      <c r="DT13" s="1053"/>
      <c r="DU13" s="1054"/>
      <c r="DV13" s="991"/>
      <c r="DW13" s="992"/>
      <c r="DX13" s="992"/>
      <c r="DY13" s="992"/>
      <c r="DZ13" s="993"/>
      <c r="EA13" s="243"/>
    </row>
    <row r="14" spans="1:131" s="244" customFormat="1" ht="26.25" customHeight="1" x14ac:dyDescent="0.2">
      <c r="A14" s="249">
        <v>8</v>
      </c>
      <c r="B14" s="1043" t="s">
        <v>368</v>
      </c>
      <c r="C14" s="1044"/>
      <c r="D14" s="1044"/>
      <c r="E14" s="1044"/>
      <c r="F14" s="1044"/>
      <c r="G14" s="1044"/>
      <c r="H14" s="1044"/>
      <c r="I14" s="1044"/>
      <c r="J14" s="1044"/>
      <c r="K14" s="1044"/>
      <c r="L14" s="1044"/>
      <c r="M14" s="1044"/>
      <c r="N14" s="1044"/>
      <c r="O14" s="1044"/>
      <c r="P14" s="1045"/>
      <c r="Q14" s="1050">
        <v>166</v>
      </c>
      <c r="R14" s="1047"/>
      <c r="S14" s="1047"/>
      <c r="T14" s="1047"/>
      <c r="U14" s="1047"/>
      <c r="V14" s="1047">
        <v>0</v>
      </c>
      <c r="W14" s="1047"/>
      <c r="X14" s="1047"/>
      <c r="Y14" s="1047"/>
      <c r="Z14" s="1047"/>
      <c r="AA14" s="1047">
        <v>166</v>
      </c>
      <c r="AB14" s="1047"/>
      <c r="AC14" s="1047"/>
      <c r="AD14" s="1047"/>
      <c r="AE14" s="1051"/>
      <c r="AF14" s="1104" t="s">
        <v>363</v>
      </c>
      <c r="AG14" s="1105"/>
      <c r="AH14" s="1105"/>
      <c r="AI14" s="1105"/>
      <c r="AJ14" s="1106"/>
      <c r="AK14" s="1107">
        <v>0</v>
      </c>
      <c r="AL14" s="1108"/>
      <c r="AM14" s="1108"/>
      <c r="AN14" s="1108"/>
      <c r="AO14" s="1108"/>
      <c r="AP14" s="1108" t="s">
        <v>569</v>
      </c>
      <c r="AQ14" s="1108"/>
      <c r="AR14" s="1108"/>
      <c r="AS14" s="1108"/>
      <c r="AT14" s="1108"/>
      <c r="AU14" s="1102"/>
      <c r="AV14" s="1102"/>
      <c r="AW14" s="1102"/>
      <c r="AX14" s="1102"/>
      <c r="AY14" s="1103"/>
      <c r="AZ14" s="241"/>
      <c r="BA14" s="241"/>
      <c r="BB14" s="241"/>
      <c r="BC14" s="241"/>
      <c r="BD14" s="241"/>
      <c r="BE14" s="242"/>
      <c r="BF14" s="242"/>
      <c r="BG14" s="242"/>
      <c r="BH14" s="242"/>
      <c r="BI14" s="242"/>
      <c r="BJ14" s="242"/>
      <c r="BK14" s="242"/>
      <c r="BL14" s="242"/>
      <c r="BM14" s="242"/>
      <c r="BN14" s="242"/>
      <c r="BO14" s="242"/>
      <c r="BP14" s="242"/>
      <c r="BQ14" s="250">
        <v>8</v>
      </c>
      <c r="BR14" s="396"/>
      <c r="BS14" s="1055" t="s">
        <v>578</v>
      </c>
      <c r="BT14" s="1056"/>
      <c r="BU14" s="1056"/>
      <c r="BV14" s="1056"/>
      <c r="BW14" s="1056"/>
      <c r="BX14" s="1056"/>
      <c r="BY14" s="1056"/>
      <c r="BZ14" s="1056"/>
      <c r="CA14" s="1056"/>
      <c r="CB14" s="1056"/>
      <c r="CC14" s="1056"/>
      <c r="CD14" s="1056"/>
      <c r="CE14" s="1056"/>
      <c r="CF14" s="1056"/>
      <c r="CG14" s="1057"/>
      <c r="CH14" s="1052">
        <v>3</v>
      </c>
      <c r="CI14" s="1053"/>
      <c r="CJ14" s="1053"/>
      <c r="CK14" s="1053"/>
      <c r="CL14" s="1054"/>
      <c r="CM14" s="1052">
        <v>223</v>
      </c>
      <c r="CN14" s="1053"/>
      <c r="CO14" s="1053"/>
      <c r="CP14" s="1053"/>
      <c r="CQ14" s="1054"/>
      <c r="CR14" s="1052">
        <v>51</v>
      </c>
      <c r="CS14" s="1053"/>
      <c r="CT14" s="1053"/>
      <c r="CU14" s="1053"/>
      <c r="CV14" s="1054"/>
      <c r="CW14" s="1052"/>
      <c r="CX14" s="1053"/>
      <c r="CY14" s="1053"/>
      <c r="CZ14" s="1053"/>
      <c r="DA14" s="1054"/>
      <c r="DB14" s="1052"/>
      <c r="DC14" s="1053"/>
      <c r="DD14" s="1053"/>
      <c r="DE14" s="1053"/>
      <c r="DF14" s="1054"/>
      <c r="DG14" s="1052"/>
      <c r="DH14" s="1053"/>
      <c r="DI14" s="1053"/>
      <c r="DJ14" s="1053"/>
      <c r="DK14" s="1054"/>
      <c r="DL14" s="1052"/>
      <c r="DM14" s="1053"/>
      <c r="DN14" s="1053"/>
      <c r="DO14" s="1053"/>
      <c r="DP14" s="1054"/>
      <c r="DQ14" s="1052"/>
      <c r="DR14" s="1053"/>
      <c r="DS14" s="1053"/>
      <c r="DT14" s="1053"/>
      <c r="DU14" s="1054"/>
      <c r="DV14" s="991"/>
      <c r="DW14" s="992"/>
      <c r="DX14" s="992"/>
      <c r="DY14" s="992"/>
      <c r="DZ14" s="993"/>
      <c r="EA14" s="243"/>
    </row>
    <row r="15" spans="1:131" s="244" customFormat="1" ht="26.25" customHeight="1" x14ac:dyDescent="0.2">
      <c r="A15" s="249">
        <v>9</v>
      </c>
      <c r="B15" s="1043" t="s">
        <v>369</v>
      </c>
      <c r="C15" s="1044"/>
      <c r="D15" s="1044"/>
      <c r="E15" s="1044"/>
      <c r="F15" s="1044"/>
      <c r="G15" s="1044"/>
      <c r="H15" s="1044"/>
      <c r="I15" s="1044"/>
      <c r="J15" s="1044"/>
      <c r="K15" s="1044"/>
      <c r="L15" s="1044"/>
      <c r="M15" s="1044"/>
      <c r="N15" s="1044"/>
      <c r="O15" s="1044"/>
      <c r="P15" s="1045"/>
      <c r="Q15" s="1050">
        <v>1029</v>
      </c>
      <c r="R15" s="1047"/>
      <c r="S15" s="1047"/>
      <c r="T15" s="1047"/>
      <c r="U15" s="1047"/>
      <c r="V15" s="1047">
        <v>1029</v>
      </c>
      <c r="W15" s="1047"/>
      <c r="X15" s="1047"/>
      <c r="Y15" s="1047"/>
      <c r="Z15" s="1047"/>
      <c r="AA15" s="1047" t="s">
        <v>569</v>
      </c>
      <c r="AB15" s="1047"/>
      <c r="AC15" s="1047"/>
      <c r="AD15" s="1047"/>
      <c r="AE15" s="1051"/>
      <c r="AF15" s="1104" t="s">
        <v>363</v>
      </c>
      <c r="AG15" s="1105"/>
      <c r="AH15" s="1105"/>
      <c r="AI15" s="1105"/>
      <c r="AJ15" s="1106"/>
      <c r="AK15" s="1107">
        <v>18</v>
      </c>
      <c r="AL15" s="1108"/>
      <c r="AM15" s="1108"/>
      <c r="AN15" s="1108"/>
      <c r="AO15" s="1108"/>
      <c r="AP15" s="1108">
        <v>5796</v>
      </c>
      <c r="AQ15" s="1108"/>
      <c r="AR15" s="1108"/>
      <c r="AS15" s="1108"/>
      <c r="AT15" s="1108"/>
      <c r="AU15" s="1102"/>
      <c r="AV15" s="1102"/>
      <c r="AW15" s="1102"/>
      <c r="AX15" s="1102"/>
      <c r="AY15" s="1103"/>
      <c r="AZ15" s="241"/>
      <c r="BA15" s="241"/>
      <c r="BB15" s="241"/>
      <c r="BC15" s="241"/>
      <c r="BD15" s="241"/>
      <c r="BE15" s="242"/>
      <c r="BF15" s="242"/>
      <c r="BG15" s="242"/>
      <c r="BH15" s="242"/>
      <c r="BI15" s="242"/>
      <c r="BJ15" s="242"/>
      <c r="BK15" s="242"/>
      <c r="BL15" s="242"/>
      <c r="BM15" s="242"/>
      <c r="BN15" s="242"/>
      <c r="BO15" s="242"/>
      <c r="BP15" s="242"/>
      <c r="BQ15" s="250">
        <v>9</v>
      </c>
      <c r="BR15" s="396"/>
      <c r="BS15" s="1055" t="s">
        <v>579</v>
      </c>
      <c r="BT15" s="1056"/>
      <c r="BU15" s="1056"/>
      <c r="BV15" s="1056"/>
      <c r="BW15" s="1056"/>
      <c r="BX15" s="1056"/>
      <c r="BY15" s="1056"/>
      <c r="BZ15" s="1056"/>
      <c r="CA15" s="1056"/>
      <c r="CB15" s="1056"/>
      <c r="CC15" s="1056"/>
      <c r="CD15" s="1056"/>
      <c r="CE15" s="1056"/>
      <c r="CF15" s="1056"/>
      <c r="CG15" s="1057"/>
      <c r="CH15" s="1052">
        <v>21</v>
      </c>
      <c r="CI15" s="1053"/>
      <c r="CJ15" s="1053"/>
      <c r="CK15" s="1053"/>
      <c r="CL15" s="1054"/>
      <c r="CM15" s="1052">
        <v>659</v>
      </c>
      <c r="CN15" s="1053"/>
      <c r="CO15" s="1053"/>
      <c r="CP15" s="1053"/>
      <c r="CQ15" s="1054"/>
      <c r="CR15" s="1052">
        <v>180</v>
      </c>
      <c r="CS15" s="1053"/>
      <c r="CT15" s="1053"/>
      <c r="CU15" s="1053"/>
      <c r="CV15" s="1054"/>
      <c r="CW15" s="1052">
        <v>4</v>
      </c>
      <c r="CX15" s="1053"/>
      <c r="CY15" s="1053"/>
      <c r="CZ15" s="1053"/>
      <c r="DA15" s="1054"/>
      <c r="DB15" s="1052"/>
      <c r="DC15" s="1053"/>
      <c r="DD15" s="1053"/>
      <c r="DE15" s="1053"/>
      <c r="DF15" s="1054"/>
      <c r="DG15" s="1052"/>
      <c r="DH15" s="1053"/>
      <c r="DI15" s="1053"/>
      <c r="DJ15" s="1053"/>
      <c r="DK15" s="1054"/>
      <c r="DL15" s="1052"/>
      <c r="DM15" s="1053"/>
      <c r="DN15" s="1053"/>
      <c r="DO15" s="1053"/>
      <c r="DP15" s="1054"/>
      <c r="DQ15" s="1052"/>
      <c r="DR15" s="1053"/>
      <c r="DS15" s="1053"/>
      <c r="DT15" s="1053"/>
      <c r="DU15" s="1054"/>
      <c r="DV15" s="991"/>
      <c r="DW15" s="992"/>
      <c r="DX15" s="992"/>
      <c r="DY15" s="992"/>
      <c r="DZ15" s="993"/>
      <c r="EA15" s="243"/>
    </row>
    <row r="16" spans="1:131" s="244" customFormat="1" ht="26.25" customHeight="1" x14ac:dyDescent="0.2">
      <c r="A16" s="249">
        <v>10</v>
      </c>
      <c r="B16" s="1043" t="s">
        <v>370</v>
      </c>
      <c r="C16" s="1044"/>
      <c r="D16" s="1044"/>
      <c r="E16" s="1044"/>
      <c r="F16" s="1044"/>
      <c r="G16" s="1044"/>
      <c r="H16" s="1044"/>
      <c r="I16" s="1044"/>
      <c r="J16" s="1044"/>
      <c r="K16" s="1044"/>
      <c r="L16" s="1044"/>
      <c r="M16" s="1044"/>
      <c r="N16" s="1044"/>
      <c r="O16" s="1044"/>
      <c r="P16" s="1045"/>
      <c r="Q16" s="1050">
        <v>3803</v>
      </c>
      <c r="R16" s="1047"/>
      <c r="S16" s="1047"/>
      <c r="T16" s="1047"/>
      <c r="U16" s="1047"/>
      <c r="V16" s="1047">
        <v>3326</v>
      </c>
      <c r="W16" s="1047"/>
      <c r="X16" s="1047"/>
      <c r="Y16" s="1047"/>
      <c r="Z16" s="1047"/>
      <c r="AA16" s="1047">
        <v>477</v>
      </c>
      <c r="AB16" s="1047"/>
      <c r="AC16" s="1047"/>
      <c r="AD16" s="1047"/>
      <c r="AE16" s="1051"/>
      <c r="AF16" s="1104" t="s">
        <v>363</v>
      </c>
      <c r="AG16" s="1105"/>
      <c r="AH16" s="1105"/>
      <c r="AI16" s="1105"/>
      <c r="AJ16" s="1106"/>
      <c r="AK16" s="1107" t="s">
        <v>569</v>
      </c>
      <c r="AL16" s="1108"/>
      <c r="AM16" s="1108"/>
      <c r="AN16" s="1108"/>
      <c r="AO16" s="1108"/>
      <c r="AP16" s="1108">
        <v>3336</v>
      </c>
      <c r="AQ16" s="1108"/>
      <c r="AR16" s="1108"/>
      <c r="AS16" s="1108"/>
      <c r="AT16" s="1108"/>
      <c r="AU16" s="1102"/>
      <c r="AV16" s="1102"/>
      <c r="AW16" s="1102"/>
      <c r="AX16" s="1102"/>
      <c r="AY16" s="1103"/>
      <c r="AZ16" s="241"/>
      <c r="BA16" s="241"/>
      <c r="BB16" s="241"/>
      <c r="BC16" s="241"/>
      <c r="BD16" s="241"/>
      <c r="BE16" s="242"/>
      <c r="BF16" s="242"/>
      <c r="BG16" s="242"/>
      <c r="BH16" s="242"/>
      <c r="BI16" s="242"/>
      <c r="BJ16" s="242"/>
      <c r="BK16" s="242"/>
      <c r="BL16" s="242"/>
      <c r="BM16" s="242"/>
      <c r="BN16" s="242"/>
      <c r="BO16" s="242"/>
      <c r="BP16" s="242"/>
      <c r="BQ16" s="250">
        <v>10</v>
      </c>
      <c r="BR16" s="396"/>
      <c r="BS16" s="1055" t="s">
        <v>580</v>
      </c>
      <c r="BT16" s="1056"/>
      <c r="BU16" s="1056"/>
      <c r="BV16" s="1056"/>
      <c r="BW16" s="1056"/>
      <c r="BX16" s="1056"/>
      <c r="BY16" s="1056"/>
      <c r="BZ16" s="1056"/>
      <c r="CA16" s="1056"/>
      <c r="CB16" s="1056"/>
      <c r="CC16" s="1056"/>
      <c r="CD16" s="1056"/>
      <c r="CE16" s="1056"/>
      <c r="CF16" s="1056"/>
      <c r="CG16" s="1057"/>
      <c r="CH16" s="1052">
        <v>217</v>
      </c>
      <c r="CI16" s="1053"/>
      <c r="CJ16" s="1053"/>
      <c r="CK16" s="1053"/>
      <c r="CL16" s="1054"/>
      <c r="CM16" s="1052">
        <v>3140</v>
      </c>
      <c r="CN16" s="1053"/>
      <c r="CO16" s="1053"/>
      <c r="CP16" s="1053"/>
      <c r="CQ16" s="1054"/>
      <c r="CR16" s="1052">
        <v>250</v>
      </c>
      <c r="CS16" s="1053"/>
      <c r="CT16" s="1053"/>
      <c r="CU16" s="1053"/>
      <c r="CV16" s="1054"/>
      <c r="CW16" s="1052">
        <v>7</v>
      </c>
      <c r="CX16" s="1053"/>
      <c r="CY16" s="1053"/>
      <c r="CZ16" s="1053"/>
      <c r="DA16" s="1054"/>
      <c r="DB16" s="1052"/>
      <c r="DC16" s="1053"/>
      <c r="DD16" s="1053"/>
      <c r="DE16" s="1053"/>
      <c r="DF16" s="1054"/>
      <c r="DG16" s="1052"/>
      <c r="DH16" s="1053"/>
      <c r="DI16" s="1053"/>
      <c r="DJ16" s="1053"/>
      <c r="DK16" s="1054"/>
      <c r="DL16" s="1052"/>
      <c r="DM16" s="1053"/>
      <c r="DN16" s="1053"/>
      <c r="DO16" s="1053"/>
      <c r="DP16" s="1054"/>
      <c r="DQ16" s="1052"/>
      <c r="DR16" s="1053"/>
      <c r="DS16" s="1053"/>
      <c r="DT16" s="1053"/>
      <c r="DU16" s="1054"/>
      <c r="DV16" s="991"/>
      <c r="DW16" s="992"/>
      <c r="DX16" s="992"/>
      <c r="DY16" s="992"/>
      <c r="DZ16" s="993"/>
      <c r="EA16" s="243"/>
    </row>
    <row r="17" spans="1:131" s="244" customFormat="1" ht="26.25" customHeight="1" x14ac:dyDescent="0.2">
      <c r="A17" s="249">
        <v>11</v>
      </c>
      <c r="B17" s="1043" t="s">
        <v>371</v>
      </c>
      <c r="C17" s="1044"/>
      <c r="D17" s="1044"/>
      <c r="E17" s="1044"/>
      <c r="F17" s="1044"/>
      <c r="G17" s="1044"/>
      <c r="H17" s="1044"/>
      <c r="I17" s="1044"/>
      <c r="J17" s="1044"/>
      <c r="K17" s="1044"/>
      <c r="L17" s="1044"/>
      <c r="M17" s="1044"/>
      <c r="N17" s="1044"/>
      <c r="O17" s="1044"/>
      <c r="P17" s="1045"/>
      <c r="Q17" s="1050">
        <v>3332</v>
      </c>
      <c r="R17" s="1047"/>
      <c r="S17" s="1047"/>
      <c r="T17" s="1047"/>
      <c r="U17" s="1047"/>
      <c r="V17" s="1047">
        <v>3162</v>
      </c>
      <c r="W17" s="1047"/>
      <c r="X17" s="1047"/>
      <c r="Y17" s="1047"/>
      <c r="Z17" s="1047"/>
      <c r="AA17" s="1047">
        <v>170</v>
      </c>
      <c r="AB17" s="1047"/>
      <c r="AC17" s="1047"/>
      <c r="AD17" s="1047"/>
      <c r="AE17" s="1051"/>
      <c r="AF17" s="1104" t="s">
        <v>363</v>
      </c>
      <c r="AG17" s="1105"/>
      <c r="AH17" s="1105"/>
      <c r="AI17" s="1105"/>
      <c r="AJ17" s="1106"/>
      <c r="AK17" s="1107" t="s">
        <v>569</v>
      </c>
      <c r="AL17" s="1108"/>
      <c r="AM17" s="1108"/>
      <c r="AN17" s="1108"/>
      <c r="AO17" s="1108"/>
      <c r="AP17" s="1108" t="s">
        <v>569</v>
      </c>
      <c r="AQ17" s="1108"/>
      <c r="AR17" s="1108"/>
      <c r="AS17" s="1108"/>
      <c r="AT17" s="1108"/>
      <c r="AU17" s="1102"/>
      <c r="AV17" s="1102"/>
      <c r="AW17" s="1102"/>
      <c r="AX17" s="1102"/>
      <c r="AY17" s="1103"/>
      <c r="AZ17" s="241"/>
      <c r="BA17" s="241"/>
      <c r="BB17" s="241"/>
      <c r="BC17" s="241"/>
      <c r="BD17" s="241"/>
      <c r="BE17" s="242"/>
      <c r="BF17" s="242"/>
      <c r="BG17" s="242"/>
      <c r="BH17" s="242"/>
      <c r="BI17" s="242"/>
      <c r="BJ17" s="242"/>
      <c r="BK17" s="242"/>
      <c r="BL17" s="242"/>
      <c r="BM17" s="242"/>
      <c r="BN17" s="242"/>
      <c r="BO17" s="242"/>
      <c r="BP17" s="242"/>
      <c r="BQ17" s="250">
        <v>11</v>
      </c>
      <c r="BR17" s="396"/>
      <c r="BS17" s="1055" t="s">
        <v>581</v>
      </c>
      <c r="BT17" s="1056"/>
      <c r="BU17" s="1056"/>
      <c r="BV17" s="1056"/>
      <c r="BW17" s="1056"/>
      <c r="BX17" s="1056"/>
      <c r="BY17" s="1056"/>
      <c r="BZ17" s="1056"/>
      <c r="CA17" s="1056"/>
      <c r="CB17" s="1056"/>
      <c r="CC17" s="1056"/>
      <c r="CD17" s="1056"/>
      <c r="CE17" s="1056"/>
      <c r="CF17" s="1056"/>
      <c r="CG17" s="1057"/>
      <c r="CH17" s="1052">
        <v>-188</v>
      </c>
      <c r="CI17" s="1053"/>
      <c r="CJ17" s="1053"/>
      <c r="CK17" s="1053"/>
      <c r="CL17" s="1054"/>
      <c r="CM17" s="1052">
        <v>171</v>
      </c>
      <c r="CN17" s="1053"/>
      <c r="CO17" s="1053"/>
      <c r="CP17" s="1053"/>
      <c r="CQ17" s="1054"/>
      <c r="CR17" s="1052">
        <v>116</v>
      </c>
      <c r="CS17" s="1053"/>
      <c r="CT17" s="1053"/>
      <c r="CU17" s="1053"/>
      <c r="CV17" s="1054"/>
      <c r="CW17" s="1052">
        <v>50</v>
      </c>
      <c r="CX17" s="1053"/>
      <c r="CY17" s="1053"/>
      <c r="CZ17" s="1053"/>
      <c r="DA17" s="1054"/>
      <c r="DB17" s="1052"/>
      <c r="DC17" s="1053"/>
      <c r="DD17" s="1053"/>
      <c r="DE17" s="1053"/>
      <c r="DF17" s="1054"/>
      <c r="DG17" s="1052"/>
      <c r="DH17" s="1053"/>
      <c r="DI17" s="1053"/>
      <c r="DJ17" s="1053"/>
      <c r="DK17" s="1054"/>
      <c r="DL17" s="1052"/>
      <c r="DM17" s="1053"/>
      <c r="DN17" s="1053"/>
      <c r="DO17" s="1053"/>
      <c r="DP17" s="1054"/>
      <c r="DQ17" s="1052"/>
      <c r="DR17" s="1053"/>
      <c r="DS17" s="1053"/>
      <c r="DT17" s="1053"/>
      <c r="DU17" s="1054"/>
      <c r="DV17" s="991"/>
      <c r="DW17" s="992"/>
      <c r="DX17" s="992"/>
      <c r="DY17" s="992"/>
      <c r="DZ17" s="993"/>
      <c r="EA17" s="243"/>
    </row>
    <row r="18" spans="1:131" s="244" customFormat="1" ht="26.25" customHeight="1" x14ac:dyDescent="0.2">
      <c r="A18" s="249">
        <v>12</v>
      </c>
      <c r="B18" s="1043" t="s">
        <v>372</v>
      </c>
      <c r="C18" s="1044"/>
      <c r="D18" s="1044"/>
      <c r="E18" s="1044"/>
      <c r="F18" s="1044"/>
      <c r="G18" s="1044"/>
      <c r="H18" s="1044"/>
      <c r="I18" s="1044"/>
      <c r="J18" s="1044"/>
      <c r="K18" s="1044"/>
      <c r="L18" s="1044"/>
      <c r="M18" s="1044"/>
      <c r="N18" s="1044"/>
      <c r="O18" s="1044"/>
      <c r="P18" s="1045"/>
      <c r="Q18" s="1050">
        <v>134174</v>
      </c>
      <c r="R18" s="1047"/>
      <c r="S18" s="1047"/>
      <c r="T18" s="1047"/>
      <c r="U18" s="1047"/>
      <c r="V18" s="1047">
        <v>134174</v>
      </c>
      <c r="W18" s="1047"/>
      <c r="X18" s="1047"/>
      <c r="Y18" s="1047"/>
      <c r="Z18" s="1047"/>
      <c r="AA18" s="1047" t="s">
        <v>569</v>
      </c>
      <c r="AB18" s="1047"/>
      <c r="AC18" s="1047"/>
      <c r="AD18" s="1047"/>
      <c r="AE18" s="1051"/>
      <c r="AF18" s="1104" t="s">
        <v>363</v>
      </c>
      <c r="AG18" s="1105"/>
      <c r="AH18" s="1105"/>
      <c r="AI18" s="1105"/>
      <c r="AJ18" s="1106"/>
      <c r="AK18" s="1107">
        <v>94937</v>
      </c>
      <c r="AL18" s="1108"/>
      <c r="AM18" s="1108"/>
      <c r="AN18" s="1108"/>
      <c r="AO18" s="1108"/>
      <c r="AP18" s="1108" t="s">
        <v>569</v>
      </c>
      <c r="AQ18" s="1108"/>
      <c r="AR18" s="1108"/>
      <c r="AS18" s="1108"/>
      <c r="AT18" s="1108"/>
      <c r="AU18" s="1102"/>
      <c r="AV18" s="1102"/>
      <c r="AW18" s="1102"/>
      <c r="AX18" s="1102"/>
      <c r="AY18" s="1103"/>
      <c r="AZ18" s="241"/>
      <c r="BA18" s="241"/>
      <c r="BB18" s="241"/>
      <c r="BC18" s="241"/>
      <c r="BD18" s="241"/>
      <c r="BE18" s="242"/>
      <c r="BF18" s="242"/>
      <c r="BG18" s="242"/>
      <c r="BH18" s="242"/>
      <c r="BI18" s="242"/>
      <c r="BJ18" s="242"/>
      <c r="BK18" s="242"/>
      <c r="BL18" s="242"/>
      <c r="BM18" s="242"/>
      <c r="BN18" s="242"/>
      <c r="BO18" s="242"/>
      <c r="BP18" s="242"/>
      <c r="BQ18" s="250">
        <v>12</v>
      </c>
      <c r="BR18" s="396"/>
      <c r="BS18" s="1055" t="s">
        <v>582</v>
      </c>
      <c r="BT18" s="1056"/>
      <c r="BU18" s="1056"/>
      <c r="BV18" s="1056"/>
      <c r="BW18" s="1056"/>
      <c r="BX18" s="1056"/>
      <c r="BY18" s="1056"/>
      <c r="BZ18" s="1056"/>
      <c r="CA18" s="1056"/>
      <c r="CB18" s="1056"/>
      <c r="CC18" s="1056"/>
      <c r="CD18" s="1056"/>
      <c r="CE18" s="1056"/>
      <c r="CF18" s="1056"/>
      <c r="CG18" s="1057"/>
      <c r="CH18" s="1052">
        <v>-98</v>
      </c>
      <c r="CI18" s="1053"/>
      <c r="CJ18" s="1053"/>
      <c r="CK18" s="1053"/>
      <c r="CL18" s="1054"/>
      <c r="CM18" s="1052">
        <v>29</v>
      </c>
      <c r="CN18" s="1053"/>
      <c r="CO18" s="1053"/>
      <c r="CP18" s="1053"/>
      <c r="CQ18" s="1054"/>
      <c r="CR18" s="1052">
        <v>39</v>
      </c>
      <c r="CS18" s="1053"/>
      <c r="CT18" s="1053"/>
      <c r="CU18" s="1053"/>
      <c r="CV18" s="1054"/>
      <c r="CW18" s="1052">
        <v>18</v>
      </c>
      <c r="CX18" s="1053"/>
      <c r="CY18" s="1053"/>
      <c r="CZ18" s="1053"/>
      <c r="DA18" s="1054"/>
      <c r="DB18" s="1052"/>
      <c r="DC18" s="1053"/>
      <c r="DD18" s="1053"/>
      <c r="DE18" s="1053"/>
      <c r="DF18" s="1054"/>
      <c r="DG18" s="1052"/>
      <c r="DH18" s="1053"/>
      <c r="DI18" s="1053"/>
      <c r="DJ18" s="1053"/>
      <c r="DK18" s="1054"/>
      <c r="DL18" s="1052"/>
      <c r="DM18" s="1053"/>
      <c r="DN18" s="1053"/>
      <c r="DO18" s="1053"/>
      <c r="DP18" s="1054"/>
      <c r="DQ18" s="1052"/>
      <c r="DR18" s="1053"/>
      <c r="DS18" s="1053"/>
      <c r="DT18" s="1053"/>
      <c r="DU18" s="1054"/>
      <c r="DV18" s="991"/>
      <c r="DW18" s="992"/>
      <c r="DX18" s="992"/>
      <c r="DY18" s="992"/>
      <c r="DZ18" s="993"/>
      <c r="EA18" s="243"/>
    </row>
    <row r="19" spans="1:131" s="244" customFormat="1" ht="26.25" customHeight="1" x14ac:dyDescent="0.2">
      <c r="A19" s="249">
        <v>13</v>
      </c>
      <c r="B19" s="1043" t="s">
        <v>373</v>
      </c>
      <c r="C19" s="1044"/>
      <c r="D19" s="1044"/>
      <c r="E19" s="1044"/>
      <c r="F19" s="1044"/>
      <c r="G19" s="1044"/>
      <c r="H19" s="1044"/>
      <c r="I19" s="1044"/>
      <c r="J19" s="1044"/>
      <c r="K19" s="1044"/>
      <c r="L19" s="1044"/>
      <c r="M19" s="1044"/>
      <c r="N19" s="1044"/>
      <c r="O19" s="1044"/>
      <c r="P19" s="1045"/>
      <c r="Q19" s="1050">
        <v>2145</v>
      </c>
      <c r="R19" s="1047"/>
      <c r="S19" s="1047"/>
      <c r="T19" s="1047"/>
      <c r="U19" s="1047"/>
      <c r="V19" s="1047">
        <v>2145</v>
      </c>
      <c r="W19" s="1047"/>
      <c r="X19" s="1047"/>
      <c r="Y19" s="1047"/>
      <c r="Z19" s="1047"/>
      <c r="AA19" s="1047" t="s">
        <v>569</v>
      </c>
      <c r="AB19" s="1047"/>
      <c r="AC19" s="1047"/>
      <c r="AD19" s="1047"/>
      <c r="AE19" s="1051"/>
      <c r="AF19" s="1104" t="s">
        <v>363</v>
      </c>
      <c r="AG19" s="1105"/>
      <c r="AH19" s="1105"/>
      <c r="AI19" s="1105"/>
      <c r="AJ19" s="1106"/>
      <c r="AK19" s="1107" t="s">
        <v>569</v>
      </c>
      <c r="AL19" s="1108"/>
      <c r="AM19" s="1108"/>
      <c r="AN19" s="1108"/>
      <c r="AO19" s="1108"/>
      <c r="AP19" s="1108">
        <v>10983</v>
      </c>
      <c r="AQ19" s="1108"/>
      <c r="AR19" s="1108"/>
      <c r="AS19" s="1108"/>
      <c r="AT19" s="1108"/>
      <c r="AU19" s="1102"/>
      <c r="AV19" s="1102"/>
      <c r="AW19" s="1102"/>
      <c r="AX19" s="1102"/>
      <c r="AY19" s="1103"/>
      <c r="AZ19" s="241"/>
      <c r="BA19" s="241"/>
      <c r="BB19" s="241"/>
      <c r="BC19" s="241"/>
      <c r="BD19" s="241"/>
      <c r="BE19" s="242"/>
      <c r="BF19" s="242"/>
      <c r="BG19" s="242"/>
      <c r="BH19" s="242"/>
      <c r="BI19" s="242"/>
      <c r="BJ19" s="242"/>
      <c r="BK19" s="242"/>
      <c r="BL19" s="242"/>
      <c r="BM19" s="242"/>
      <c r="BN19" s="242"/>
      <c r="BO19" s="242"/>
      <c r="BP19" s="242"/>
      <c r="BQ19" s="250">
        <v>13</v>
      </c>
      <c r="BR19" s="396"/>
      <c r="BS19" s="1055" t="s">
        <v>583</v>
      </c>
      <c r="BT19" s="1056"/>
      <c r="BU19" s="1056"/>
      <c r="BV19" s="1056"/>
      <c r="BW19" s="1056"/>
      <c r="BX19" s="1056"/>
      <c r="BY19" s="1056"/>
      <c r="BZ19" s="1056"/>
      <c r="CA19" s="1056"/>
      <c r="CB19" s="1056"/>
      <c r="CC19" s="1056"/>
      <c r="CD19" s="1056"/>
      <c r="CE19" s="1056"/>
      <c r="CF19" s="1056"/>
      <c r="CG19" s="1057"/>
      <c r="CH19" s="1052">
        <v>39</v>
      </c>
      <c r="CI19" s="1053"/>
      <c r="CJ19" s="1053"/>
      <c r="CK19" s="1053"/>
      <c r="CL19" s="1054"/>
      <c r="CM19" s="1052">
        <v>824</v>
      </c>
      <c r="CN19" s="1053"/>
      <c r="CO19" s="1053"/>
      <c r="CP19" s="1053"/>
      <c r="CQ19" s="1054"/>
      <c r="CR19" s="1052">
        <v>149</v>
      </c>
      <c r="CS19" s="1053"/>
      <c r="CT19" s="1053"/>
      <c r="CU19" s="1053"/>
      <c r="CV19" s="1054"/>
      <c r="CW19" s="1052"/>
      <c r="CX19" s="1053"/>
      <c r="CY19" s="1053"/>
      <c r="CZ19" s="1053"/>
      <c r="DA19" s="1054"/>
      <c r="DB19" s="1052"/>
      <c r="DC19" s="1053"/>
      <c r="DD19" s="1053"/>
      <c r="DE19" s="1053"/>
      <c r="DF19" s="1054"/>
      <c r="DG19" s="1052"/>
      <c r="DH19" s="1053"/>
      <c r="DI19" s="1053"/>
      <c r="DJ19" s="1053"/>
      <c r="DK19" s="1054"/>
      <c r="DL19" s="1052"/>
      <c r="DM19" s="1053"/>
      <c r="DN19" s="1053"/>
      <c r="DO19" s="1053"/>
      <c r="DP19" s="1054"/>
      <c r="DQ19" s="1052"/>
      <c r="DR19" s="1053"/>
      <c r="DS19" s="1053"/>
      <c r="DT19" s="1053"/>
      <c r="DU19" s="1054"/>
      <c r="DV19" s="991"/>
      <c r="DW19" s="992"/>
      <c r="DX19" s="992"/>
      <c r="DY19" s="992"/>
      <c r="DZ19" s="993"/>
      <c r="EA19" s="243"/>
    </row>
    <row r="20" spans="1:131" s="244" customFormat="1" ht="26.25" customHeight="1" x14ac:dyDescent="0.2">
      <c r="A20" s="249">
        <v>14</v>
      </c>
      <c r="B20" s="1043"/>
      <c r="C20" s="1044"/>
      <c r="D20" s="1044"/>
      <c r="E20" s="1044"/>
      <c r="F20" s="1044"/>
      <c r="G20" s="1044"/>
      <c r="H20" s="1044"/>
      <c r="I20" s="1044"/>
      <c r="J20" s="1044"/>
      <c r="K20" s="1044"/>
      <c r="L20" s="1044"/>
      <c r="M20" s="1044"/>
      <c r="N20" s="1044"/>
      <c r="O20" s="1044"/>
      <c r="P20" s="1045"/>
      <c r="Q20" s="1050"/>
      <c r="R20" s="1047"/>
      <c r="S20" s="1047"/>
      <c r="T20" s="1047"/>
      <c r="U20" s="1047"/>
      <c r="V20" s="1047"/>
      <c r="W20" s="1047"/>
      <c r="X20" s="1047"/>
      <c r="Y20" s="1047"/>
      <c r="Z20" s="1047"/>
      <c r="AA20" s="1047"/>
      <c r="AB20" s="1047"/>
      <c r="AC20" s="1047"/>
      <c r="AD20" s="1047"/>
      <c r="AE20" s="1051"/>
      <c r="AF20" s="1104"/>
      <c r="AG20" s="1105"/>
      <c r="AH20" s="1105"/>
      <c r="AI20" s="1105"/>
      <c r="AJ20" s="1106"/>
      <c r="AK20" s="1107"/>
      <c r="AL20" s="1108"/>
      <c r="AM20" s="1108"/>
      <c r="AN20" s="1108"/>
      <c r="AO20" s="1108"/>
      <c r="AP20" s="1108"/>
      <c r="AQ20" s="1108"/>
      <c r="AR20" s="1108"/>
      <c r="AS20" s="1108"/>
      <c r="AT20" s="1108"/>
      <c r="AU20" s="1102"/>
      <c r="AV20" s="1102"/>
      <c r="AW20" s="1102"/>
      <c r="AX20" s="1102"/>
      <c r="AY20" s="1103"/>
      <c r="AZ20" s="241"/>
      <c r="BA20" s="241"/>
      <c r="BB20" s="241"/>
      <c r="BC20" s="241"/>
      <c r="BD20" s="241"/>
      <c r="BE20" s="242"/>
      <c r="BF20" s="242"/>
      <c r="BG20" s="242"/>
      <c r="BH20" s="242"/>
      <c r="BI20" s="242"/>
      <c r="BJ20" s="242"/>
      <c r="BK20" s="242"/>
      <c r="BL20" s="242"/>
      <c r="BM20" s="242"/>
      <c r="BN20" s="242"/>
      <c r="BO20" s="242"/>
      <c r="BP20" s="242"/>
      <c r="BQ20" s="250">
        <v>14</v>
      </c>
      <c r="BR20" s="396"/>
      <c r="BS20" s="1055" t="s">
        <v>584</v>
      </c>
      <c r="BT20" s="1056"/>
      <c r="BU20" s="1056"/>
      <c r="BV20" s="1056"/>
      <c r="BW20" s="1056"/>
      <c r="BX20" s="1056"/>
      <c r="BY20" s="1056"/>
      <c r="BZ20" s="1056"/>
      <c r="CA20" s="1056"/>
      <c r="CB20" s="1056"/>
      <c r="CC20" s="1056"/>
      <c r="CD20" s="1056"/>
      <c r="CE20" s="1056"/>
      <c r="CF20" s="1056"/>
      <c r="CG20" s="1057"/>
      <c r="CH20" s="1052">
        <v>0</v>
      </c>
      <c r="CI20" s="1053"/>
      <c r="CJ20" s="1053"/>
      <c r="CK20" s="1053"/>
      <c r="CL20" s="1054"/>
      <c r="CM20" s="1052">
        <v>175</v>
      </c>
      <c r="CN20" s="1053"/>
      <c r="CO20" s="1053"/>
      <c r="CP20" s="1053"/>
      <c r="CQ20" s="1054"/>
      <c r="CR20" s="1052">
        <v>68</v>
      </c>
      <c r="CS20" s="1053"/>
      <c r="CT20" s="1053"/>
      <c r="CU20" s="1053"/>
      <c r="CV20" s="1054"/>
      <c r="CW20" s="1052"/>
      <c r="CX20" s="1053"/>
      <c r="CY20" s="1053"/>
      <c r="CZ20" s="1053"/>
      <c r="DA20" s="1054"/>
      <c r="DB20" s="1052"/>
      <c r="DC20" s="1053"/>
      <c r="DD20" s="1053"/>
      <c r="DE20" s="1053"/>
      <c r="DF20" s="1054"/>
      <c r="DG20" s="1052"/>
      <c r="DH20" s="1053"/>
      <c r="DI20" s="1053"/>
      <c r="DJ20" s="1053"/>
      <c r="DK20" s="1054"/>
      <c r="DL20" s="1052"/>
      <c r="DM20" s="1053"/>
      <c r="DN20" s="1053"/>
      <c r="DO20" s="1053"/>
      <c r="DP20" s="1054"/>
      <c r="DQ20" s="1052"/>
      <c r="DR20" s="1053"/>
      <c r="DS20" s="1053"/>
      <c r="DT20" s="1053"/>
      <c r="DU20" s="1054"/>
      <c r="DV20" s="991"/>
      <c r="DW20" s="992"/>
      <c r="DX20" s="992"/>
      <c r="DY20" s="992"/>
      <c r="DZ20" s="993"/>
      <c r="EA20" s="243"/>
    </row>
    <row r="21" spans="1:131" s="244" customFormat="1" ht="26.25" customHeight="1" thickBot="1" x14ac:dyDescent="0.25">
      <c r="A21" s="249">
        <v>15</v>
      </c>
      <c r="B21" s="1043"/>
      <c r="C21" s="1044"/>
      <c r="D21" s="1044"/>
      <c r="E21" s="1044"/>
      <c r="F21" s="1044"/>
      <c r="G21" s="1044"/>
      <c r="H21" s="1044"/>
      <c r="I21" s="1044"/>
      <c r="J21" s="1044"/>
      <c r="K21" s="1044"/>
      <c r="L21" s="1044"/>
      <c r="M21" s="1044"/>
      <c r="N21" s="1044"/>
      <c r="O21" s="1044"/>
      <c r="P21" s="1045"/>
      <c r="Q21" s="1050"/>
      <c r="R21" s="1047"/>
      <c r="S21" s="1047"/>
      <c r="T21" s="1047"/>
      <c r="U21" s="1047"/>
      <c r="V21" s="1047"/>
      <c r="W21" s="1047"/>
      <c r="X21" s="1047"/>
      <c r="Y21" s="1047"/>
      <c r="Z21" s="1047"/>
      <c r="AA21" s="1047"/>
      <c r="AB21" s="1047"/>
      <c r="AC21" s="1047"/>
      <c r="AD21" s="1047"/>
      <c r="AE21" s="1051"/>
      <c r="AF21" s="1104"/>
      <c r="AG21" s="1105"/>
      <c r="AH21" s="1105"/>
      <c r="AI21" s="1105"/>
      <c r="AJ21" s="1106"/>
      <c r="AK21" s="1107"/>
      <c r="AL21" s="1108"/>
      <c r="AM21" s="1108"/>
      <c r="AN21" s="1108"/>
      <c r="AO21" s="1108"/>
      <c r="AP21" s="1108"/>
      <c r="AQ21" s="1108"/>
      <c r="AR21" s="1108"/>
      <c r="AS21" s="1108"/>
      <c r="AT21" s="1108"/>
      <c r="AU21" s="1102"/>
      <c r="AV21" s="1102"/>
      <c r="AW21" s="1102"/>
      <c r="AX21" s="1102"/>
      <c r="AY21" s="1103"/>
      <c r="AZ21" s="241"/>
      <c r="BA21" s="241"/>
      <c r="BB21" s="241"/>
      <c r="BC21" s="241"/>
      <c r="BD21" s="241"/>
      <c r="BE21" s="242"/>
      <c r="BF21" s="242"/>
      <c r="BG21" s="242"/>
      <c r="BH21" s="242"/>
      <c r="BI21" s="242"/>
      <c r="BJ21" s="242"/>
      <c r="BK21" s="242"/>
      <c r="BL21" s="242"/>
      <c r="BM21" s="242"/>
      <c r="BN21" s="242"/>
      <c r="BO21" s="242"/>
      <c r="BP21" s="242"/>
      <c r="BQ21" s="250">
        <v>15</v>
      </c>
      <c r="BR21" s="396" t="s">
        <v>571</v>
      </c>
      <c r="BS21" s="1055" t="s">
        <v>585</v>
      </c>
      <c r="BT21" s="1056"/>
      <c r="BU21" s="1056"/>
      <c r="BV21" s="1056"/>
      <c r="BW21" s="1056"/>
      <c r="BX21" s="1056"/>
      <c r="BY21" s="1056"/>
      <c r="BZ21" s="1056"/>
      <c r="CA21" s="1056"/>
      <c r="CB21" s="1056"/>
      <c r="CC21" s="1056"/>
      <c r="CD21" s="1056"/>
      <c r="CE21" s="1056"/>
      <c r="CF21" s="1056"/>
      <c r="CG21" s="1057"/>
      <c r="CH21" s="1052">
        <v>12</v>
      </c>
      <c r="CI21" s="1053"/>
      <c r="CJ21" s="1053"/>
      <c r="CK21" s="1053"/>
      <c r="CL21" s="1054"/>
      <c r="CM21" s="1052">
        <v>2737</v>
      </c>
      <c r="CN21" s="1053"/>
      <c r="CO21" s="1053"/>
      <c r="CP21" s="1053"/>
      <c r="CQ21" s="1054"/>
      <c r="CR21" s="1052">
        <v>3580</v>
      </c>
      <c r="CS21" s="1053"/>
      <c r="CT21" s="1053"/>
      <c r="CU21" s="1053"/>
      <c r="CV21" s="1054"/>
      <c r="CW21" s="1052">
        <v>726</v>
      </c>
      <c r="CX21" s="1053"/>
      <c r="CY21" s="1053"/>
      <c r="CZ21" s="1053"/>
      <c r="DA21" s="1054"/>
      <c r="DB21" s="1052"/>
      <c r="DC21" s="1053"/>
      <c r="DD21" s="1053"/>
      <c r="DE21" s="1053"/>
      <c r="DF21" s="1054"/>
      <c r="DG21" s="1052"/>
      <c r="DH21" s="1053"/>
      <c r="DI21" s="1053"/>
      <c r="DJ21" s="1053"/>
      <c r="DK21" s="1054"/>
      <c r="DL21" s="1052"/>
      <c r="DM21" s="1053"/>
      <c r="DN21" s="1053"/>
      <c r="DO21" s="1053"/>
      <c r="DP21" s="1054"/>
      <c r="DQ21" s="1052"/>
      <c r="DR21" s="1053"/>
      <c r="DS21" s="1053"/>
      <c r="DT21" s="1053"/>
      <c r="DU21" s="1054"/>
      <c r="DV21" s="991"/>
      <c r="DW21" s="992"/>
      <c r="DX21" s="992"/>
      <c r="DY21" s="992"/>
      <c r="DZ21" s="993"/>
      <c r="EA21" s="243"/>
    </row>
    <row r="22" spans="1:131" s="244" customFormat="1" ht="26.25" customHeight="1" x14ac:dyDescent="0.2">
      <c r="A22" s="249">
        <v>16</v>
      </c>
      <c r="B22" s="1093"/>
      <c r="C22" s="1094"/>
      <c r="D22" s="1094"/>
      <c r="E22" s="1094"/>
      <c r="F22" s="1094"/>
      <c r="G22" s="1094"/>
      <c r="H22" s="1094"/>
      <c r="I22" s="1094"/>
      <c r="J22" s="1094"/>
      <c r="K22" s="1094"/>
      <c r="L22" s="1094"/>
      <c r="M22" s="1094"/>
      <c r="N22" s="1094"/>
      <c r="O22" s="1094"/>
      <c r="P22" s="1095"/>
      <c r="Q22" s="1096"/>
      <c r="R22" s="1097"/>
      <c r="S22" s="1097"/>
      <c r="T22" s="1097"/>
      <c r="U22" s="1097"/>
      <c r="V22" s="1097"/>
      <c r="W22" s="1097"/>
      <c r="X22" s="1097"/>
      <c r="Y22" s="1097"/>
      <c r="Z22" s="1097"/>
      <c r="AA22" s="1097"/>
      <c r="AB22" s="1097"/>
      <c r="AC22" s="1097"/>
      <c r="AD22" s="1097"/>
      <c r="AE22" s="1098"/>
      <c r="AF22" s="1099"/>
      <c r="AG22" s="1100"/>
      <c r="AH22" s="1100"/>
      <c r="AI22" s="1100"/>
      <c r="AJ22" s="1101"/>
      <c r="AK22" s="1089"/>
      <c r="AL22" s="1090"/>
      <c r="AM22" s="1090"/>
      <c r="AN22" s="1090"/>
      <c r="AO22" s="1090"/>
      <c r="AP22" s="1090"/>
      <c r="AQ22" s="1090"/>
      <c r="AR22" s="1090"/>
      <c r="AS22" s="1090"/>
      <c r="AT22" s="1090"/>
      <c r="AU22" s="1091"/>
      <c r="AV22" s="1091"/>
      <c r="AW22" s="1091"/>
      <c r="AX22" s="1091"/>
      <c r="AY22" s="1092"/>
      <c r="AZ22" s="1034" t="s">
        <v>374</v>
      </c>
      <c r="BA22" s="1034"/>
      <c r="BB22" s="1034"/>
      <c r="BC22" s="1034"/>
      <c r="BD22" s="1035"/>
      <c r="BE22" s="242"/>
      <c r="BF22" s="242"/>
      <c r="BG22" s="242"/>
      <c r="BH22" s="242"/>
      <c r="BI22" s="242"/>
      <c r="BJ22" s="242"/>
      <c r="BK22" s="242"/>
      <c r="BL22" s="242"/>
      <c r="BM22" s="242"/>
      <c r="BN22" s="242"/>
      <c r="BO22" s="242"/>
      <c r="BP22" s="242"/>
      <c r="BQ22" s="250">
        <v>16</v>
      </c>
      <c r="BR22" s="396" t="s">
        <v>571</v>
      </c>
      <c r="BS22" s="1055" t="s">
        <v>586</v>
      </c>
      <c r="BT22" s="1056"/>
      <c r="BU22" s="1056"/>
      <c r="BV22" s="1056"/>
      <c r="BW22" s="1056"/>
      <c r="BX22" s="1056"/>
      <c r="BY22" s="1056"/>
      <c r="BZ22" s="1056"/>
      <c r="CA22" s="1056"/>
      <c r="CB22" s="1056"/>
      <c r="CC22" s="1056"/>
      <c r="CD22" s="1056"/>
      <c r="CE22" s="1056"/>
      <c r="CF22" s="1056"/>
      <c r="CG22" s="1057"/>
      <c r="CH22" s="1052">
        <v>-609</v>
      </c>
      <c r="CI22" s="1053"/>
      <c r="CJ22" s="1053"/>
      <c r="CK22" s="1053"/>
      <c r="CL22" s="1054"/>
      <c r="CM22" s="1052">
        <v>-242</v>
      </c>
      <c r="CN22" s="1053"/>
      <c r="CO22" s="1053"/>
      <c r="CP22" s="1053"/>
      <c r="CQ22" s="1054"/>
      <c r="CR22" s="1052">
        <v>1408</v>
      </c>
      <c r="CS22" s="1053"/>
      <c r="CT22" s="1053"/>
      <c r="CU22" s="1053"/>
      <c r="CV22" s="1054"/>
      <c r="CW22" s="1052">
        <v>826</v>
      </c>
      <c r="CX22" s="1053"/>
      <c r="CY22" s="1053"/>
      <c r="CZ22" s="1053"/>
      <c r="DA22" s="1054"/>
      <c r="DB22" s="1052">
        <v>6246</v>
      </c>
      <c r="DC22" s="1053"/>
      <c r="DD22" s="1053"/>
      <c r="DE22" s="1053"/>
      <c r="DF22" s="1054"/>
      <c r="DG22" s="1052"/>
      <c r="DH22" s="1053"/>
      <c r="DI22" s="1053"/>
      <c r="DJ22" s="1053"/>
      <c r="DK22" s="1054"/>
      <c r="DL22" s="1052"/>
      <c r="DM22" s="1053"/>
      <c r="DN22" s="1053"/>
      <c r="DO22" s="1053"/>
      <c r="DP22" s="1054"/>
      <c r="DQ22" s="1052">
        <v>1678</v>
      </c>
      <c r="DR22" s="1053"/>
      <c r="DS22" s="1053"/>
      <c r="DT22" s="1053"/>
      <c r="DU22" s="1054"/>
      <c r="DV22" s="991"/>
      <c r="DW22" s="992"/>
      <c r="DX22" s="992"/>
      <c r="DY22" s="992"/>
      <c r="DZ22" s="993"/>
      <c r="EA22" s="243"/>
    </row>
    <row r="23" spans="1:131" s="244" customFormat="1" ht="26.25" customHeight="1" thickBot="1" x14ac:dyDescent="0.25">
      <c r="A23" s="252" t="s">
        <v>375</v>
      </c>
      <c r="B23" s="943" t="s">
        <v>376</v>
      </c>
      <c r="C23" s="944"/>
      <c r="D23" s="944"/>
      <c r="E23" s="944"/>
      <c r="F23" s="944"/>
      <c r="G23" s="944"/>
      <c r="H23" s="944"/>
      <c r="I23" s="944"/>
      <c r="J23" s="944"/>
      <c r="K23" s="944"/>
      <c r="L23" s="944"/>
      <c r="M23" s="944"/>
      <c r="N23" s="944"/>
      <c r="O23" s="944"/>
      <c r="P23" s="945"/>
      <c r="Q23" s="1080">
        <v>646823</v>
      </c>
      <c r="R23" s="1081"/>
      <c r="S23" s="1081"/>
      <c r="T23" s="1081"/>
      <c r="U23" s="1081"/>
      <c r="V23" s="1081">
        <v>636530</v>
      </c>
      <c r="W23" s="1081"/>
      <c r="X23" s="1081"/>
      <c r="Y23" s="1081"/>
      <c r="Z23" s="1081"/>
      <c r="AA23" s="1081">
        <v>10293</v>
      </c>
      <c r="AB23" s="1081"/>
      <c r="AC23" s="1081"/>
      <c r="AD23" s="1081"/>
      <c r="AE23" s="1082"/>
      <c r="AF23" s="1083">
        <v>6903</v>
      </c>
      <c r="AG23" s="1081"/>
      <c r="AH23" s="1081"/>
      <c r="AI23" s="1081"/>
      <c r="AJ23" s="1084"/>
      <c r="AK23" s="1085"/>
      <c r="AL23" s="1086"/>
      <c r="AM23" s="1086"/>
      <c r="AN23" s="1086"/>
      <c r="AO23" s="1086"/>
      <c r="AP23" s="1081">
        <v>1261387</v>
      </c>
      <c r="AQ23" s="1081"/>
      <c r="AR23" s="1081"/>
      <c r="AS23" s="1081"/>
      <c r="AT23" s="1081"/>
      <c r="AU23" s="1087"/>
      <c r="AV23" s="1087"/>
      <c r="AW23" s="1087"/>
      <c r="AX23" s="1087"/>
      <c r="AY23" s="1088"/>
      <c r="AZ23" s="1077" t="s">
        <v>377</v>
      </c>
      <c r="BA23" s="1078"/>
      <c r="BB23" s="1078"/>
      <c r="BC23" s="1078"/>
      <c r="BD23" s="1079"/>
      <c r="BE23" s="242"/>
      <c r="BF23" s="242"/>
      <c r="BG23" s="242"/>
      <c r="BH23" s="242"/>
      <c r="BI23" s="242"/>
      <c r="BJ23" s="242"/>
      <c r="BK23" s="242"/>
      <c r="BL23" s="242"/>
      <c r="BM23" s="242"/>
      <c r="BN23" s="242"/>
      <c r="BO23" s="242"/>
      <c r="BP23" s="242"/>
      <c r="BQ23" s="250">
        <v>17</v>
      </c>
      <c r="BR23" s="396"/>
      <c r="BS23" s="1055" t="s">
        <v>587</v>
      </c>
      <c r="BT23" s="1056"/>
      <c r="BU23" s="1056"/>
      <c r="BV23" s="1056"/>
      <c r="BW23" s="1056"/>
      <c r="BX23" s="1056"/>
      <c r="BY23" s="1056"/>
      <c r="BZ23" s="1056"/>
      <c r="CA23" s="1056"/>
      <c r="CB23" s="1056"/>
      <c r="CC23" s="1056"/>
      <c r="CD23" s="1056"/>
      <c r="CE23" s="1056"/>
      <c r="CF23" s="1056"/>
      <c r="CG23" s="1057"/>
      <c r="CH23" s="1052">
        <v>81</v>
      </c>
      <c r="CI23" s="1053"/>
      <c r="CJ23" s="1053"/>
      <c r="CK23" s="1053"/>
      <c r="CL23" s="1054"/>
      <c r="CM23" s="1052">
        <v>862</v>
      </c>
      <c r="CN23" s="1053"/>
      <c r="CO23" s="1053"/>
      <c r="CP23" s="1053"/>
      <c r="CQ23" s="1054"/>
      <c r="CR23" s="1052">
        <v>409</v>
      </c>
      <c r="CS23" s="1053"/>
      <c r="CT23" s="1053"/>
      <c r="CU23" s="1053"/>
      <c r="CV23" s="1054"/>
      <c r="CW23" s="1052"/>
      <c r="CX23" s="1053"/>
      <c r="CY23" s="1053"/>
      <c r="CZ23" s="1053"/>
      <c r="DA23" s="1054"/>
      <c r="DB23" s="1052"/>
      <c r="DC23" s="1053"/>
      <c r="DD23" s="1053"/>
      <c r="DE23" s="1053"/>
      <c r="DF23" s="1054"/>
      <c r="DG23" s="1052"/>
      <c r="DH23" s="1053"/>
      <c r="DI23" s="1053"/>
      <c r="DJ23" s="1053"/>
      <c r="DK23" s="1054"/>
      <c r="DL23" s="1052"/>
      <c r="DM23" s="1053"/>
      <c r="DN23" s="1053"/>
      <c r="DO23" s="1053"/>
      <c r="DP23" s="1054"/>
      <c r="DQ23" s="1052"/>
      <c r="DR23" s="1053"/>
      <c r="DS23" s="1053"/>
      <c r="DT23" s="1053"/>
      <c r="DU23" s="1054"/>
      <c r="DV23" s="991"/>
      <c r="DW23" s="992"/>
      <c r="DX23" s="992"/>
      <c r="DY23" s="992"/>
      <c r="DZ23" s="993"/>
      <c r="EA23" s="243"/>
    </row>
    <row r="24" spans="1:131" s="244" customFormat="1" ht="26.25" customHeight="1" x14ac:dyDescent="0.2">
      <c r="A24" s="1076" t="s">
        <v>378</v>
      </c>
      <c r="B24" s="1076"/>
      <c r="C24" s="1076"/>
      <c r="D24" s="1076"/>
      <c r="E24" s="1076"/>
      <c r="F24" s="1076"/>
      <c r="G24" s="1076"/>
      <c r="H24" s="1076"/>
      <c r="I24" s="1076"/>
      <c r="J24" s="1076"/>
      <c r="K24" s="1076"/>
      <c r="L24" s="1076"/>
      <c r="M24" s="1076"/>
      <c r="N24" s="1076"/>
      <c r="O24" s="1076"/>
      <c r="P24" s="1076"/>
      <c r="Q24" s="1076"/>
      <c r="R24" s="1076"/>
      <c r="S24" s="1076"/>
      <c r="T24" s="1076"/>
      <c r="U24" s="1076"/>
      <c r="V24" s="1076"/>
      <c r="W24" s="1076"/>
      <c r="X24" s="1076"/>
      <c r="Y24" s="1076"/>
      <c r="Z24" s="1076"/>
      <c r="AA24" s="1076"/>
      <c r="AB24" s="1076"/>
      <c r="AC24" s="1076"/>
      <c r="AD24" s="1076"/>
      <c r="AE24" s="1076"/>
      <c r="AF24" s="1076"/>
      <c r="AG24" s="1076"/>
      <c r="AH24" s="1076"/>
      <c r="AI24" s="1076"/>
      <c r="AJ24" s="1076"/>
      <c r="AK24" s="1076"/>
      <c r="AL24" s="1076"/>
      <c r="AM24" s="1076"/>
      <c r="AN24" s="1076"/>
      <c r="AO24" s="1076"/>
      <c r="AP24" s="1076"/>
      <c r="AQ24" s="1076"/>
      <c r="AR24" s="1076"/>
      <c r="AS24" s="1076"/>
      <c r="AT24" s="1076"/>
      <c r="AU24" s="1076"/>
      <c r="AV24" s="1076"/>
      <c r="AW24" s="1076"/>
      <c r="AX24" s="1076"/>
      <c r="AY24" s="1076"/>
      <c r="AZ24" s="241"/>
      <c r="BA24" s="241"/>
      <c r="BB24" s="241"/>
      <c r="BC24" s="241"/>
      <c r="BD24" s="241"/>
      <c r="BE24" s="242"/>
      <c r="BF24" s="242"/>
      <c r="BG24" s="242"/>
      <c r="BH24" s="242"/>
      <c r="BI24" s="242"/>
      <c r="BJ24" s="242"/>
      <c r="BK24" s="242"/>
      <c r="BL24" s="242"/>
      <c r="BM24" s="242"/>
      <c r="BN24" s="242"/>
      <c r="BO24" s="242"/>
      <c r="BP24" s="242"/>
      <c r="BQ24" s="250">
        <v>18</v>
      </c>
      <c r="BR24" s="396"/>
      <c r="BS24" s="1055" t="s">
        <v>588</v>
      </c>
      <c r="BT24" s="1056"/>
      <c r="BU24" s="1056"/>
      <c r="BV24" s="1056"/>
      <c r="BW24" s="1056"/>
      <c r="BX24" s="1056"/>
      <c r="BY24" s="1056"/>
      <c r="BZ24" s="1056"/>
      <c r="CA24" s="1056"/>
      <c r="CB24" s="1056"/>
      <c r="CC24" s="1056"/>
      <c r="CD24" s="1056"/>
      <c r="CE24" s="1056"/>
      <c r="CF24" s="1056"/>
      <c r="CG24" s="1057"/>
      <c r="CH24" s="1052">
        <v>0</v>
      </c>
      <c r="CI24" s="1053"/>
      <c r="CJ24" s="1053"/>
      <c r="CK24" s="1053"/>
      <c r="CL24" s="1054"/>
      <c r="CM24" s="1052">
        <v>10</v>
      </c>
      <c r="CN24" s="1053"/>
      <c r="CO24" s="1053"/>
      <c r="CP24" s="1053"/>
      <c r="CQ24" s="1054"/>
      <c r="CR24" s="1052">
        <v>2</v>
      </c>
      <c r="CS24" s="1053"/>
      <c r="CT24" s="1053"/>
      <c r="CU24" s="1053"/>
      <c r="CV24" s="1054"/>
      <c r="CW24" s="1052">
        <v>15</v>
      </c>
      <c r="CX24" s="1053"/>
      <c r="CY24" s="1053"/>
      <c r="CZ24" s="1053"/>
      <c r="DA24" s="1054"/>
      <c r="DB24" s="1052"/>
      <c r="DC24" s="1053"/>
      <c r="DD24" s="1053"/>
      <c r="DE24" s="1053"/>
      <c r="DF24" s="1054"/>
      <c r="DG24" s="1052"/>
      <c r="DH24" s="1053"/>
      <c r="DI24" s="1053"/>
      <c r="DJ24" s="1053"/>
      <c r="DK24" s="1054"/>
      <c r="DL24" s="1052"/>
      <c r="DM24" s="1053"/>
      <c r="DN24" s="1053"/>
      <c r="DO24" s="1053"/>
      <c r="DP24" s="1054"/>
      <c r="DQ24" s="1052"/>
      <c r="DR24" s="1053"/>
      <c r="DS24" s="1053"/>
      <c r="DT24" s="1053"/>
      <c r="DU24" s="1054"/>
      <c r="DV24" s="991"/>
      <c r="DW24" s="992"/>
      <c r="DX24" s="992"/>
      <c r="DY24" s="992"/>
      <c r="DZ24" s="993"/>
      <c r="EA24" s="243"/>
    </row>
    <row r="25" spans="1:131" s="236" customFormat="1" ht="26.25" customHeight="1" thickBot="1" x14ac:dyDescent="0.25">
      <c r="A25" s="1075" t="s">
        <v>379</v>
      </c>
      <c r="B25" s="1075"/>
      <c r="C25" s="1075"/>
      <c r="D25" s="1075"/>
      <c r="E25" s="1075"/>
      <c r="F25" s="1075"/>
      <c r="G25" s="1075"/>
      <c r="H25" s="1075"/>
      <c r="I25" s="1075"/>
      <c r="J25" s="1075"/>
      <c r="K25" s="1075"/>
      <c r="L25" s="1075"/>
      <c r="M25" s="1075"/>
      <c r="N25" s="1075"/>
      <c r="O25" s="1075"/>
      <c r="P25" s="1075"/>
      <c r="Q25" s="1075"/>
      <c r="R25" s="1075"/>
      <c r="S25" s="1075"/>
      <c r="T25" s="1075"/>
      <c r="U25" s="1075"/>
      <c r="V25" s="1075"/>
      <c r="W25" s="1075"/>
      <c r="X25" s="1075"/>
      <c r="Y25" s="1075"/>
      <c r="Z25" s="1075"/>
      <c r="AA25" s="1075"/>
      <c r="AB25" s="1075"/>
      <c r="AC25" s="1075"/>
      <c r="AD25" s="1075"/>
      <c r="AE25" s="1075"/>
      <c r="AF25" s="1075"/>
      <c r="AG25" s="1075"/>
      <c r="AH25" s="1075"/>
      <c r="AI25" s="1075"/>
      <c r="AJ25" s="1075"/>
      <c r="AK25" s="1075"/>
      <c r="AL25" s="1075"/>
      <c r="AM25" s="1075"/>
      <c r="AN25" s="1075"/>
      <c r="AO25" s="1075"/>
      <c r="AP25" s="1075"/>
      <c r="AQ25" s="1075"/>
      <c r="AR25" s="1075"/>
      <c r="AS25" s="1075"/>
      <c r="AT25" s="1075"/>
      <c r="AU25" s="1075"/>
      <c r="AV25" s="1075"/>
      <c r="AW25" s="1075"/>
      <c r="AX25" s="1075"/>
      <c r="AY25" s="1075"/>
      <c r="AZ25" s="1075"/>
      <c r="BA25" s="1075"/>
      <c r="BB25" s="1075"/>
      <c r="BC25" s="1075"/>
      <c r="BD25" s="1075"/>
      <c r="BE25" s="1075"/>
      <c r="BF25" s="1075"/>
      <c r="BG25" s="1075"/>
      <c r="BH25" s="1075"/>
      <c r="BI25" s="1075"/>
      <c r="BJ25" s="241"/>
      <c r="BK25" s="241"/>
      <c r="BL25" s="241"/>
      <c r="BM25" s="241"/>
      <c r="BN25" s="241"/>
      <c r="BO25" s="253"/>
      <c r="BP25" s="253"/>
      <c r="BQ25" s="250">
        <v>19</v>
      </c>
      <c r="BR25" s="396" t="s">
        <v>571</v>
      </c>
      <c r="BS25" s="1055" t="s">
        <v>589</v>
      </c>
      <c r="BT25" s="1056"/>
      <c r="BU25" s="1056"/>
      <c r="BV25" s="1056"/>
      <c r="BW25" s="1056"/>
      <c r="BX25" s="1056"/>
      <c r="BY25" s="1056"/>
      <c r="BZ25" s="1056"/>
      <c r="CA25" s="1056"/>
      <c r="CB25" s="1056"/>
      <c r="CC25" s="1056"/>
      <c r="CD25" s="1056"/>
      <c r="CE25" s="1056"/>
      <c r="CF25" s="1056"/>
      <c r="CG25" s="1057"/>
      <c r="CH25" s="1052">
        <v>-36</v>
      </c>
      <c r="CI25" s="1053"/>
      <c r="CJ25" s="1053"/>
      <c r="CK25" s="1053"/>
      <c r="CL25" s="1054"/>
      <c r="CM25" s="1052">
        <v>1054</v>
      </c>
      <c r="CN25" s="1053"/>
      <c r="CO25" s="1053"/>
      <c r="CP25" s="1053"/>
      <c r="CQ25" s="1054"/>
      <c r="CR25" s="1052">
        <v>521</v>
      </c>
      <c r="CS25" s="1053"/>
      <c r="CT25" s="1053"/>
      <c r="CU25" s="1053"/>
      <c r="CV25" s="1054"/>
      <c r="CW25" s="1052">
        <v>418</v>
      </c>
      <c r="CX25" s="1053"/>
      <c r="CY25" s="1053"/>
      <c r="CZ25" s="1053"/>
      <c r="DA25" s="1054"/>
      <c r="DB25" s="1052">
        <v>1167</v>
      </c>
      <c r="DC25" s="1053"/>
      <c r="DD25" s="1053"/>
      <c r="DE25" s="1053"/>
      <c r="DF25" s="1054"/>
      <c r="DG25" s="1052"/>
      <c r="DH25" s="1053"/>
      <c r="DI25" s="1053"/>
      <c r="DJ25" s="1053"/>
      <c r="DK25" s="1054"/>
      <c r="DL25" s="1052">
        <v>2243</v>
      </c>
      <c r="DM25" s="1053"/>
      <c r="DN25" s="1053"/>
      <c r="DO25" s="1053"/>
      <c r="DP25" s="1054"/>
      <c r="DQ25" s="1052">
        <v>673</v>
      </c>
      <c r="DR25" s="1053"/>
      <c r="DS25" s="1053"/>
      <c r="DT25" s="1053"/>
      <c r="DU25" s="1054"/>
      <c r="DV25" s="991"/>
      <c r="DW25" s="992"/>
      <c r="DX25" s="992"/>
      <c r="DY25" s="992"/>
      <c r="DZ25" s="993"/>
      <c r="EA25" s="235"/>
    </row>
    <row r="26" spans="1:131" s="236" customFormat="1" ht="26.25" customHeight="1" x14ac:dyDescent="0.2">
      <c r="A26" s="994" t="s">
        <v>343</v>
      </c>
      <c r="B26" s="995"/>
      <c r="C26" s="995"/>
      <c r="D26" s="995"/>
      <c r="E26" s="995"/>
      <c r="F26" s="995"/>
      <c r="G26" s="995"/>
      <c r="H26" s="995"/>
      <c r="I26" s="995"/>
      <c r="J26" s="995"/>
      <c r="K26" s="995"/>
      <c r="L26" s="995"/>
      <c r="M26" s="995"/>
      <c r="N26" s="995"/>
      <c r="O26" s="995"/>
      <c r="P26" s="996"/>
      <c r="Q26" s="1000" t="s">
        <v>380</v>
      </c>
      <c r="R26" s="1001"/>
      <c r="S26" s="1001"/>
      <c r="T26" s="1001"/>
      <c r="U26" s="1002"/>
      <c r="V26" s="1000" t="s">
        <v>381</v>
      </c>
      <c r="W26" s="1001"/>
      <c r="X26" s="1001"/>
      <c r="Y26" s="1001"/>
      <c r="Z26" s="1002"/>
      <c r="AA26" s="1000" t="s">
        <v>382</v>
      </c>
      <c r="AB26" s="1001"/>
      <c r="AC26" s="1001"/>
      <c r="AD26" s="1001"/>
      <c r="AE26" s="1001"/>
      <c r="AF26" s="1071" t="s">
        <v>383</v>
      </c>
      <c r="AG26" s="1007"/>
      <c r="AH26" s="1007"/>
      <c r="AI26" s="1007"/>
      <c r="AJ26" s="1072"/>
      <c r="AK26" s="1001" t="s">
        <v>384</v>
      </c>
      <c r="AL26" s="1001"/>
      <c r="AM26" s="1001"/>
      <c r="AN26" s="1001"/>
      <c r="AO26" s="1002"/>
      <c r="AP26" s="1000" t="s">
        <v>385</v>
      </c>
      <c r="AQ26" s="1001"/>
      <c r="AR26" s="1001"/>
      <c r="AS26" s="1001"/>
      <c r="AT26" s="1002"/>
      <c r="AU26" s="1000" t="s">
        <v>386</v>
      </c>
      <c r="AV26" s="1001"/>
      <c r="AW26" s="1001"/>
      <c r="AX26" s="1001"/>
      <c r="AY26" s="1002"/>
      <c r="AZ26" s="1000" t="s">
        <v>387</v>
      </c>
      <c r="BA26" s="1001"/>
      <c r="BB26" s="1001"/>
      <c r="BC26" s="1001"/>
      <c r="BD26" s="1002"/>
      <c r="BE26" s="1000" t="s">
        <v>350</v>
      </c>
      <c r="BF26" s="1001"/>
      <c r="BG26" s="1001"/>
      <c r="BH26" s="1001"/>
      <c r="BI26" s="1016"/>
      <c r="BJ26" s="241"/>
      <c r="BK26" s="241"/>
      <c r="BL26" s="241"/>
      <c r="BM26" s="241"/>
      <c r="BN26" s="241"/>
      <c r="BO26" s="253"/>
      <c r="BP26" s="253"/>
      <c r="BQ26" s="250">
        <v>20</v>
      </c>
      <c r="BR26" s="396"/>
      <c r="BS26" s="1055" t="s">
        <v>590</v>
      </c>
      <c r="BT26" s="1056"/>
      <c r="BU26" s="1056"/>
      <c r="BV26" s="1056"/>
      <c r="BW26" s="1056"/>
      <c r="BX26" s="1056"/>
      <c r="BY26" s="1056"/>
      <c r="BZ26" s="1056"/>
      <c r="CA26" s="1056"/>
      <c r="CB26" s="1056"/>
      <c r="CC26" s="1056"/>
      <c r="CD26" s="1056"/>
      <c r="CE26" s="1056"/>
      <c r="CF26" s="1056"/>
      <c r="CG26" s="1057"/>
      <c r="CH26" s="1052">
        <v>0</v>
      </c>
      <c r="CI26" s="1053"/>
      <c r="CJ26" s="1053"/>
      <c r="CK26" s="1053"/>
      <c r="CL26" s="1054"/>
      <c r="CM26" s="1052">
        <v>832</v>
      </c>
      <c r="CN26" s="1053"/>
      <c r="CO26" s="1053"/>
      <c r="CP26" s="1053"/>
      <c r="CQ26" s="1054"/>
      <c r="CR26" s="1052">
        <v>240</v>
      </c>
      <c r="CS26" s="1053"/>
      <c r="CT26" s="1053"/>
      <c r="CU26" s="1053"/>
      <c r="CV26" s="1054"/>
      <c r="CW26" s="1052">
        <v>85</v>
      </c>
      <c r="CX26" s="1053"/>
      <c r="CY26" s="1053"/>
      <c r="CZ26" s="1053"/>
      <c r="DA26" s="1054"/>
      <c r="DB26" s="1052"/>
      <c r="DC26" s="1053"/>
      <c r="DD26" s="1053"/>
      <c r="DE26" s="1053"/>
      <c r="DF26" s="1054"/>
      <c r="DG26" s="1052"/>
      <c r="DH26" s="1053"/>
      <c r="DI26" s="1053"/>
      <c r="DJ26" s="1053"/>
      <c r="DK26" s="1054"/>
      <c r="DL26" s="1052"/>
      <c r="DM26" s="1053"/>
      <c r="DN26" s="1053"/>
      <c r="DO26" s="1053"/>
      <c r="DP26" s="1054"/>
      <c r="DQ26" s="1052"/>
      <c r="DR26" s="1053"/>
      <c r="DS26" s="1053"/>
      <c r="DT26" s="1053"/>
      <c r="DU26" s="1054"/>
      <c r="DV26" s="991"/>
      <c r="DW26" s="992"/>
      <c r="DX26" s="992"/>
      <c r="DY26" s="992"/>
      <c r="DZ26" s="993"/>
      <c r="EA26" s="235"/>
    </row>
    <row r="27" spans="1:131" s="236" customFormat="1" ht="26.25" customHeight="1" thickBot="1" x14ac:dyDescent="0.25">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73"/>
      <c r="AG27" s="1010"/>
      <c r="AH27" s="1010"/>
      <c r="AI27" s="1010"/>
      <c r="AJ27" s="1074"/>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41"/>
      <c r="BK27" s="241"/>
      <c r="BL27" s="241"/>
      <c r="BM27" s="241"/>
      <c r="BN27" s="241"/>
      <c r="BO27" s="253"/>
      <c r="BP27" s="253"/>
      <c r="BQ27" s="250">
        <v>21</v>
      </c>
      <c r="BR27" s="396"/>
      <c r="BS27" s="1055" t="s">
        <v>591</v>
      </c>
      <c r="BT27" s="1056"/>
      <c r="BU27" s="1056"/>
      <c r="BV27" s="1056"/>
      <c r="BW27" s="1056"/>
      <c r="BX27" s="1056"/>
      <c r="BY27" s="1056"/>
      <c r="BZ27" s="1056"/>
      <c r="CA27" s="1056"/>
      <c r="CB27" s="1056"/>
      <c r="CC27" s="1056"/>
      <c r="CD27" s="1056"/>
      <c r="CE27" s="1056"/>
      <c r="CF27" s="1056"/>
      <c r="CG27" s="1057"/>
      <c r="CH27" s="1052">
        <v>30</v>
      </c>
      <c r="CI27" s="1053"/>
      <c r="CJ27" s="1053"/>
      <c r="CK27" s="1053"/>
      <c r="CL27" s="1054"/>
      <c r="CM27" s="1052">
        <v>1348</v>
      </c>
      <c r="CN27" s="1053"/>
      <c r="CO27" s="1053"/>
      <c r="CP27" s="1053"/>
      <c r="CQ27" s="1054"/>
      <c r="CR27" s="1052">
        <v>446</v>
      </c>
      <c r="CS27" s="1053"/>
      <c r="CT27" s="1053"/>
      <c r="CU27" s="1053"/>
      <c r="CV27" s="1054"/>
      <c r="CW27" s="1052"/>
      <c r="CX27" s="1053"/>
      <c r="CY27" s="1053"/>
      <c r="CZ27" s="1053"/>
      <c r="DA27" s="1054"/>
      <c r="DB27" s="1052"/>
      <c r="DC27" s="1053"/>
      <c r="DD27" s="1053"/>
      <c r="DE27" s="1053"/>
      <c r="DF27" s="1054"/>
      <c r="DG27" s="1052"/>
      <c r="DH27" s="1053"/>
      <c r="DI27" s="1053"/>
      <c r="DJ27" s="1053"/>
      <c r="DK27" s="1054"/>
      <c r="DL27" s="1052"/>
      <c r="DM27" s="1053"/>
      <c r="DN27" s="1053"/>
      <c r="DO27" s="1053"/>
      <c r="DP27" s="1054"/>
      <c r="DQ27" s="1052"/>
      <c r="DR27" s="1053"/>
      <c r="DS27" s="1053"/>
      <c r="DT27" s="1053"/>
      <c r="DU27" s="1054"/>
      <c r="DV27" s="991"/>
      <c r="DW27" s="992"/>
      <c r="DX27" s="992"/>
      <c r="DY27" s="992"/>
      <c r="DZ27" s="993"/>
      <c r="EA27" s="235"/>
    </row>
    <row r="28" spans="1:131" s="236" customFormat="1" ht="26.25" customHeight="1" thickTop="1" x14ac:dyDescent="0.2">
      <c r="A28" s="254">
        <v>1</v>
      </c>
      <c r="B28" s="1062" t="s">
        <v>388</v>
      </c>
      <c r="C28" s="1063"/>
      <c r="D28" s="1063"/>
      <c r="E28" s="1063"/>
      <c r="F28" s="1063"/>
      <c r="G28" s="1063"/>
      <c r="H28" s="1063"/>
      <c r="I28" s="1063"/>
      <c r="J28" s="1063"/>
      <c r="K28" s="1063"/>
      <c r="L28" s="1063"/>
      <c r="M28" s="1063"/>
      <c r="N28" s="1063"/>
      <c r="O28" s="1063"/>
      <c r="P28" s="1064"/>
      <c r="Q28" s="1065">
        <v>97380</v>
      </c>
      <c r="R28" s="1066"/>
      <c r="S28" s="1066"/>
      <c r="T28" s="1066"/>
      <c r="U28" s="1066"/>
      <c r="V28" s="1066">
        <v>96304</v>
      </c>
      <c r="W28" s="1066"/>
      <c r="X28" s="1066"/>
      <c r="Y28" s="1066"/>
      <c r="Z28" s="1066"/>
      <c r="AA28" s="1066">
        <v>1076</v>
      </c>
      <c r="AB28" s="1066"/>
      <c r="AC28" s="1066"/>
      <c r="AD28" s="1066"/>
      <c r="AE28" s="1067"/>
      <c r="AF28" s="1068" t="s">
        <v>389</v>
      </c>
      <c r="AG28" s="1066"/>
      <c r="AH28" s="1066"/>
      <c r="AI28" s="1066"/>
      <c r="AJ28" s="1069"/>
      <c r="AK28" s="1070">
        <v>5874</v>
      </c>
      <c r="AL28" s="1058"/>
      <c r="AM28" s="1058"/>
      <c r="AN28" s="1058"/>
      <c r="AO28" s="1058"/>
      <c r="AP28" s="1058" t="s">
        <v>569</v>
      </c>
      <c r="AQ28" s="1058"/>
      <c r="AR28" s="1058"/>
      <c r="AS28" s="1058"/>
      <c r="AT28" s="1058"/>
      <c r="AU28" s="1058" t="s">
        <v>569</v>
      </c>
      <c r="AV28" s="1058"/>
      <c r="AW28" s="1058"/>
      <c r="AX28" s="1058"/>
      <c r="AY28" s="1058"/>
      <c r="AZ28" s="1059">
        <v>0</v>
      </c>
      <c r="BA28" s="1059"/>
      <c r="BB28" s="1059"/>
      <c r="BC28" s="1059"/>
      <c r="BD28" s="1059"/>
      <c r="BE28" s="1060"/>
      <c r="BF28" s="1060"/>
      <c r="BG28" s="1060"/>
      <c r="BH28" s="1060"/>
      <c r="BI28" s="1061"/>
      <c r="BJ28" s="241"/>
      <c r="BK28" s="241"/>
      <c r="BL28" s="241"/>
      <c r="BM28" s="241"/>
      <c r="BN28" s="241"/>
      <c r="BO28" s="253"/>
      <c r="BP28" s="253"/>
      <c r="BQ28" s="250">
        <v>22</v>
      </c>
      <c r="BR28" s="396"/>
      <c r="BS28" s="1055" t="s">
        <v>592</v>
      </c>
      <c r="BT28" s="1056"/>
      <c r="BU28" s="1056"/>
      <c r="BV28" s="1056"/>
      <c r="BW28" s="1056"/>
      <c r="BX28" s="1056"/>
      <c r="BY28" s="1056"/>
      <c r="BZ28" s="1056"/>
      <c r="CA28" s="1056"/>
      <c r="CB28" s="1056"/>
      <c r="CC28" s="1056"/>
      <c r="CD28" s="1056"/>
      <c r="CE28" s="1056"/>
      <c r="CF28" s="1056"/>
      <c r="CG28" s="1057"/>
      <c r="CH28" s="1052">
        <v>-33</v>
      </c>
      <c r="CI28" s="1053"/>
      <c r="CJ28" s="1053"/>
      <c r="CK28" s="1053"/>
      <c r="CL28" s="1054"/>
      <c r="CM28" s="1052">
        <v>672</v>
      </c>
      <c r="CN28" s="1053"/>
      <c r="CO28" s="1053"/>
      <c r="CP28" s="1053"/>
      <c r="CQ28" s="1054"/>
      <c r="CR28" s="1052">
        <v>250</v>
      </c>
      <c r="CS28" s="1053"/>
      <c r="CT28" s="1053"/>
      <c r="CU28" s="1053"/>
      <c r="CV28" s="1054"/>
      <c r="CW28" s="1052">
        <v>1</v>
      </c>
      <c r="CX28" s="1053"/>
      <c r="CY28" s="1053"/>
      <c r="CZ28" s="1053"/>
      <c r="DA28" s="1054"/>
      <c r="DB28" s="1052"/>
      <c r="DC28" s="1053"/>
      <c r="DD28" s="1053"/>
      <c r="DE28" s="1053"/>
      <c r="DF28" s="1054"/>
      <c r="DG28" s="1052"/>
      <c r="DH28" s="1053"/>
      <c r="DI28" s="1053"/>
      <c r="DJ28" s="1053"/>
      <c r="DK28" s="1054"/>
      <c r="DL28" s="1052"/>
      <c r="DM28" s="1053"/>
      <c r="DN28" s="1053"/>
      <c r="DO28" s="1053"/>
      <c r="DP28" s="1054"/>
      <c r="DQ28" s="1052"/>
      <c r="DR28" s="1053"/>
      <c r="DS28" s="1053"/>
      <c r="DT28" s="1053"/>
      <c r="DU28" s="1054"/>
      <c r="DV28" s="991"/>
      <c r="DW28" s="992"/>
      <c r="DX28" s="992"/>
      <c r="DY28" s="992"/>
      <c r="DZ28" s="993"/>
      <c r="EA28" s="235"/>
    </row>
    <row r="29" spans="1:131" s="236" customFormat="1" ht="26.25" customHeight="1" x14ac:dyDescent="0.2">
      <c r="A29" s="254">
        <v>2</v>
      </c>
      <c r="B29" s="1043" t="s">
        <v>390</v>
      </c>
      <c r="C29" s="1044"/>
      <c r="D29" s="1044"/>
      <c r="E29" s="1044"/>
      <c r="F29" s="1044"/>
      <c r="G29" s="1044"/>
      <c r="H29" s="1044"/>
      <c r="I29" s="1044"/>
      <c r="J29" s="1044"/>
      <c r="K29" s="1044"/>
      <c r="L29" s="1044"/>
      <c r="M29" s="1044"/>
      <c r="N29" s="1044"/>
      <c r="O29" s="1044"/>
      <c r="P29" s="1045"/>
      <c r="Q29" s="1050">
        <v>4193</v>
      </c>
      <c r="R29" s="1047"/>
      <c r="S29" s="1047"/>
      <c r="T29" s="1047"/>
      <c r="U29" s="1047"/>
      <c r="V29" s="1047">
        <v>3131</v>
      </c>
      <c r="W29" s="1047"/>
      <c r="X29" s="1047"/>
      <c r="Y29" s="1047"/>
      <c r="Z29" s="1047"/>
      <c r="AA29" s="1047">
        <v>1062</v>
      </c>
      <c r="AB29" s="1047"/>
      <c r="AC29" s="1047"/>
      <c r="AD29" s="1047"/>
      <c r="AE29" s="1051"/>
      <c r="AF29" s="1046">
        <v>10569</v>
      </c>
      <c r="AG29" s="1047"/>
      <c r="AH29" s="1047"/>
      <c r="AI29" s="1047"/>
      <c r="AJ29" s="1048"/>
      <c r="AK29" s="979" t="s">
        <v>569</v>
      </c>
      <c r="AL29" s="970"/>
      <c r="AM29" s="970"/>
      <c r="AN29" s="970"/>
      <c r="AO29" s="970"/>
      <c r="AP29" s="970">
        <v>554</v>
      </c>
      <c r="AQ29" s="970"/>
      <c r="AR29" s="970"/>
      <c r="AS29" s="970"/>
      <c r="AT29" s="970"/>
      <c r="AU29" s="970" t="s">
        <v>569</v>
      </c>
      <c r="AV29" s="970"/>
      <c r="AW29" s="970"/>
      <c r="AX29" s="970"/>
      <c r="AY29" s="970"/>
      <c r="AZ29" s="1049">
        <v>0</v>
      </c>
      <c r="BA29" s="1049"/>
      <c r="BB29" s="1049"/>
      <c r="BC29" s="1049"/>
      <c r="BD29" s="1049"/>
      <c r="BE29" s="1041" t="s">
        <v>391</v>
      </c>
      <c r="BF29" s="1041"/>
      <c r="BG29" s="1041"/>
      <c r="BH29" s="1041"/>
      <c r="BI29" s="1042"/>
      <c r="BJ29" s="241"/>
      <c r="BK29" s="241"/>
      <c r="BL29" s="241"/>
      <c r="BM29" s="241"/>
      <c r="BN29" s="241"/>
      <c r="BO29" s="253"/>
      <c r="BP29" s="253"/>
      <c r="BQ29" s="250">
        <v>23</v>
      </c>
      <c r="BR29" s="396"/>
      <c r="BS29" s="1055" t="s">
        <v>593</v>
      </c>
      <c r="BT29" s="1056"/>
      <c r="BU29" s="1056"/>
      <c r="BV29" s="1056"/>
      <c r="BW29" s="1056"/>
      <c r="BX29" s="1056"/>
      <c r="BY29" s="1056"/>
      <c r="BZ29" s="1056"/>
      <c r="CA29" s="1056"/>
      <c r="CB29" s="1056"/>
      <c r="CC29" s="1056"/>
      <c r="CD29" s="1056"/>
      <c r="CE29" s="1056"/>
      <c r="CF29" s="1056"/>
      <c r="CG29" s="1057"/>
      <c r="CH29" s="1052">
        <v>1</v>
      </c>
      <c r="CI29" s="1053"/>
      <c r="CJ29" s="1053"/>
      <c r="CK29" s="1053"/>
      <c r="CL29" s="1054"/>
      <c r="CM29" s="1052">
        <v>700</v>
      </c>
      <c r="CN29" s="1053"/>
      <c r="CO29" s="1053"/>
      <c r="CP29" s="1053"/>
      <c r="CQ29" s="1054"/>
      <c r="CR29" s="1052">
        <v>300</v>
      </c>
      <c r="CS29" s="1053"/>
      <c r="CT29" s="1053"/>
      <c r="CU29" s="1053"/>
      <c r="CV29" s="1054"/>
      <c r="CW29" s="1052"/>
      <c r="CX29" s="1053"/>
      <c r="CY29" s="1053"/>
      <c r="CZ29" s="1053"/>
      <c r="DA29" s="1054"/>
      <c r="DB29" s="1052"/>
      <c r="DC29" s="1053"/>
      <c r="DD29" s="1053"/>
      <c r="DE29" s="1053"/>
      <c r="DF29" s="1054"/>
      <c r="DG29" s="1052"/>
      <c r="DH29" s="1053"/>
      <c r="DI29" s="1053"/>
      <c r="DJ29" s="1053"/>
      <c r="DK29" s="1054"/>
      <c r="DL29" s="1052"/>
      <c r="DM29" s="1053"/>
      <c r="DN29" s="1053"/>
      <c r="DO29" s="1053"/>
      <c r="DP29" s="1054"/>
      <c r="DQ29" s="1052"/>
      <c r="DR29" s="1053"/>
      <c r="DS29" s="1053"/>
      <c r="DT29" s="1053"/>
      <c r="DU29" s="1054"/>
      <c r="DV29" s="991"/>
      <c r="DW29" s="992"/>
      <c r="DX29" s="992"/>
      <c r="DY29" s="992"/>
      <c r="DZ29" s="993"/>
      <c r="EA29" s="235"/>
    </row>
    <row r="30" spans="1:131" s="236" customFormat="1" ht="26.25" customHeight="1" x14ac:dyDescent="0.2">
      <c r="A30" s="254">
        <v>3</v>
      </c>
      <c r="B30" s="1043" t="s">
        <v>392</v>
      </c>
      <c r="C30" s="1044"/>
      <c r="D30" s="1044"/>
      <c r="E30" s="1044"/>
      <c r="F30" s="1044"/>
      <c r="G30" s="1044"/>
      <c r="H30" s="1044"/>
      <c r="I30" s="1044"/>
      <c r="J30" s="1044"/>
      <c r="K30" s="1044"/>
      <c r="L30" s="1044"/>
      <c r="M30" s="1044"/>
      <c r="N30" s="1044"/>
      <c r="O30" s="1044"/>
      <c r="P30" s="1045"/>
      <c r="Q30" s="1050">
        <v>1172</v>
      </c>
      <c r="R30" s="1047"/>
      <c r="S30" s="1047"/>
      <c r="T30" s="1047"/>
      <c r="U30" s="1047"/>
      <c r="V30" s="1047">
        <v>1054</v>
      </c>
      <c r="W30" s="1047"/>
      <c r="X30" s="1047"/>
      <c r="Y30" s="1047"/>
      <c r="Z30" s="1047"/>
      <c r="AA30" s="1047">
        <v>118</v>
      </c>
      <c r="AB30" s="1047"/>
      <c r="AC30" s="1047"/>
      <c r="AD30" s="1047"/>
      <c r="AE30" s="1051"/>
      <c r="AF30" s="1046">
        <v>1833</v>
      </c>
      <c r="AG30" s="1047"/>
      <c r="AH30" s="1047"/>
      <c r="AI30" s="1047"/>
      <c r="AJ30" s="1048"/>
      <c r="AK30" s="979" t="s">
        <v>569</v>
      </c>
      <c r="AL30" s="970"/>
      <c r="AM30" s="970"/>
      <c r="AN30" s="970"/>
      <c r="AO30" s="970"/>
      <c r="AP30" s="970">
        <v>2332</v>
      </c>
      <c r="AQ30" s="970"/>
      <c r="AR30" s="970"/>
      <c r="AS30" s="970"/>
      <c r="AT30" s="970"/>
      <c r="AU30" s="970" t="s">
        <v>569</v>
      </c>
      <c r="AV30" s="970"/>
      <c r="AW30" s="970"/>
      <c r="AX30" s="970"/>
      <c r="AY30" s="970"/>
      <c r="AZ30" s="1049">
        <v>0</v>
      </c>
      <c r="BA30" s="1049"/>
      <c r="BB30" s="1049"/>
      <c r="BC30" s="1049"/>
      <c r="BD30" s="1049"/>
      <c r="BE30" s="1041" t="s">
        <v>393</v>
      </c>
      <c r="BF30" s="1041"/>
      <c r="BG30" s="1041"/>
      <c r="BH30" s="1041"/>
      <c r="BI30" s="1042"/>
      <c r="BJ30" s="241"/>
      <c r="BK30" s="241"/>
      <c r="BL30" s="241"/>
      <c r="BM30" s="241"/>
      <c r="BN30" s="241"/>
      <c r="BO30" s="253"/>
      <c r="BP30" s="253"/>
      <c r="BQ30" s="250">
        <v>24</v>
      </c>
      <c r="BR30" s="396" t="s">
        <v>571</v>
      </c>
      <c r="BS30" s="1055" t="s">
        <v>594</v>
      </c>
      <c r="BT30" s="1056"/>
      <c r="BU30" s="1056"/>
      <c r="BV30" s="1056"/>
      <c r="BW30" s="1056"/>
      <c r="BX30" s="1056"/>
      <c r="BY30" s="1056"/>
      <c r="BZ30" s="1056"/>
      <c r="CA30" s="1056"/>
      <c r="CB30" s="1056"/>
      <c r="CC30" s="1056"/>
      <c r="CD30" s="1056"/>
      <c r="CE30" s="1056"/>
      <c r="CF30" s="1056"/>
      <c r="CG30" s="1057"/>
      <c r="CH30" s="1052">
        <v>3</v>
      </c>
      <c r="CI30" s="1053"/>
      <c r="CJ30" s="1053"/>
      <c r="CK30" s="1053"/>
      <c r="CL30" s="1054"/>
      <c r="CM30" s="1052">
        <v>21184</v>
      </c>
      <c r="CN30" s="1053"/>
      <c r="CO30" s="1053"/>
      <c r="CP30" s="1053"/>
      <c r="CQ30" s="1054"/>
      <c r="CR30" s="1052">
        <v>10</v>
      </c>
      <c r="CS30" s="1053"/>
      <c r="CT30" s="1053"/>
      <c r="CU30" s="1053"/>
      <c r="CV30" s="1054"/>
      <c r="CW30" s="1052"/>
      <c r="CX30" s="1053"/>
      <c r="CY30" s="1053"/>
      <c r="CZ30" s="1053"/>
      <c r="DA30" s="1054"/>
      <c r="DB30" s="1052">
        <v>29127</v>
      </c>
      <c r="DC30" s="1053"/>
      <c r="DD30" s="1053"/>
      <c r="DE30" s="1053"/>
      <c r="DF30" s="1054"/>
      <c r="DG30" s="1052"/>
      <c r="DH30" s="1053"/>
      <c r="DI30" s="1053"/>
      <c r="DJ30" s="1053"/>
      <c r="DK30" s="1054"/>
      <c r="DL30" s="1052">
        <v>7569</v>
      </c>
      <c r="DM30" s="1053"/>
      <c r="DN30" s="1053"/>
      <c r="DO30" s="1053"/>
      <c r="DP30" s="1054"/>
      <c r="DQ30" s="1052">
        <v>6812</v>
      </c>
      <c r="DR30" s="1053"/>
      <c r="DS30" s="1053"/>
      <c r="DT30" s="1053"/>
      <c r="DU30" s="1054"/>
      <c r="DV30" s="991"/>
      <c r="DW30" s="992"/>
      <c r="DX30" s="992"/>
      <c r="DY30" s="992"/>
      <c r="DZ30" s="993"/>
      <c r="EA30" s="235"/>
    </row>
    <row r="31" spans="1:131" s="236" customFormat="1" ht="26.25" customHeight="1" x14ac:dyDescent="0.2">
      <c r="A31" s="254">
        <v>4</v>
      </c>
      <c r="B31" s="1043" t="s">
        <v>394</v>
      </c>
      <c r="C31" s="1044"/>
      <c r="D31" s="1044"/>
      <c r="E31" s="1044"/>
      <c r="F31" s="1044"/>
      <c r="G31" s="1044"/>
      <c r="H31" s="1044"/>
      <c r="I31" s="1044"/>
      <c r="J31" s="1044"/>
      <c r="K31" s="1044"/>
      <c r="L31" s="1044"/>
      <c r="M31" s="1044"/>
      <c r="N31" s="1044"/>
      <c r="O31" s="1044"/>
      <c r="P31" s="1045"/>
      <c r="Q31" s="1050">
        <v>8317</v>
      </c>
      <c r="R31" s="1047"/>
      <c r="S31" s="1047"/>
      <c r="T31" s="1047"/>
      <c r="U31" s="1047"/>
      <c r="V31" s="1047">
        <v>7787</v>
      </c>
      <c r="W31" s="1047"/>
      <c r="X31" s="1047"/>
      <c r="Y31" s="1047"/>
      <c r="Z31" s="1047"/>
      <c r="AA31" s="1047">
        <v>530</v>
      </c>
      <c r="AB31" s="1047"/>
      <c r="AC31" s="1047"/>
      <c r="AD31" s="1047"/>
      <c r="AE31" s="1051"/>
      <c r="AF31" s="1046">
        <v>187</v>
      </c>
      <c r="AG31" s="1047"/>
      <c r="AH31" s="1047"/>
      <c r="AI31" s="1047"/>
      <c r="AJ31" s="1048"/>
      <c r="AK31" s="979">
        <v>800</v>
      </c>
      <c r="AL31" s="970"/>
      <c r="AM31" s="970"/>
      <c r="AN31" s="970"/>
      <c r="AO31" s="970"/>
      <c r="AP31" s="970">
        <v>14370</v>
      </c>
      <c r="AQ31" s="970"/>
      <c r="AR31" s="970"/>
      <c r="AS31" s="970"/>
      <c r="AT31" s="970"/>
      <c r="AU31" s="970">
        <v>5317</v>
      </c>
      <c r="AV31" s="970"/>
      <c r="AW31" s="970"/>
      <c r="AX31" s="970"/>
      <c r="AY31" s="970"/>
      <c r="AZ31" s="1049">
        <v>0</v>
      </c>
      <c r="BA31" s="1049"/>
      <c r="BB31" s="1049"/>
      <c r="BC31" s="1049"/>
      <c r="BD31" s="1049"/>
      <c r="BE31" s="1041" t="s">
        <v>395</v>
      </c>
      <c r="BF31" s="1041"/>
      <c r="BG31" s="1041"/>
      <c r="BH31" s="1041"/>
      <c r="BI31" s="1042"/>
      <c r="BJ31" s="241"/>
      <c r="BK31" s="241"/>
      <c r="BL31" s="241"/>
      <c r="BM31" s="241"/>
      <c r="BN31" s="241"/>
      <c r="BO31" s="253"/>
      <c r="BP31" s="253"/>
      <c r="BQ31" s="250">
        <v>25</v>
      </c>
      <c r="BR31" s="396"/>
      <c r="BS31" s="1055" t="s">
        <v>595</v>
      </c>
      <c r="BT31" s="1056"/>
      <c r="BU31" s="1056"/>
      <c r="BV31" s="1056"/>
      <c r="BW31" s="1056"/>
      <c r="BX31" s="1056"/>
      <c r="BY31" s="1056"/>
      <c r="BZ31" s="1056"/>
      <c r="CA31" s="1056"/>
      <c r="CB31" s="1056"/>
      <c r="CC31" s="1056"/>
      <c r="CD31" s="1056"/>
      <c r="CE31" s="1056"/>
      <c r="CF31" s="1056"/>
      <c r="CG31" s="1057"/>
      <c r="CH31" s="1052">
        <v>-4</v>
      </c>
      <c r="CI31" s="1053"/>
      <c r="CJ31" s="1053"/>
      <c r="CK31" s="1053"/>
      <c r="CL31" s="1054"/>
      <c r="CM31" s="1052">
        <v>1014</v>
      </c>
      <c r="CN31" s="1053"/>
      <c r="CO31" s="1053"/>
      <c r="CP31" s="1053"/>
      <c r="CQ31" s="1054"/>
      <c r="CR31" s="1052">
        <v>620</v>
      </c>
      <c r="CS31" s="1053"/>
      <c r="CT31" s="1053"/>
      <c r="CU31" s="1053"/>
      <c r="CV31" s="1054"/>
      <c r="CW31" s="1052">
        <v>82</v>
      </c>
      <c r="CX31" s="1053"/>
      <c r="CY31" s="1053"/>
      <c r="CZ31" s="1053"/>
      <c r="DA31" s="1054"/>
      <c r="DB31" s="1052"/>
      <c r="DC31" s="1053"/>
      <c r="DD31" s="1053"/>
      <c r="DE31" s="1053"/>
      <c r="DF31" s="1054"/>
      <c r="DG31" s="1052"/>
      <c r="DH31" s="1053"/>
      <c r="DI31" s="1053"/>
      <c r="DJ31" s="1053"/>
      <c r="DK31" s="1054"/>
      <c r="DL31" s="1052"/>
      <c r="DM31" s="1053"/>
      <c r="DN31" s="1053"/>
      <c r="DO31" s="1053"/>
      <c r="DP31" s="1054"/>
      <c r="DQ31" s="1052"/>
      <c r="DR31" s="1053"/>
      <c r="DS31" s="1053"/>
      <c r="DT31" s="1053"/>
      <c r="DU31" s="1054"/>
      <c r="DV31" s="991"/>
      <c r="DW31" s="992"/>
      <c r="DX31" s="992"/>
      <c r="DY31" s="992"/>
      <c r="DZ31" s="993"/>
      <c r="EA31" s="235"/>
    </row>
    <row r="32" spans="1:131" s="236" customFormat="1" ht="26.25" customHeight="1" x14ac:dyDescent="0.2">
      <c r="A32" s="254">
        <v>5</v>
      </c>
      <c r="B32" s="1043" t="s">
        <v>396</v>
      </c>
      <c r="C32" s="1044"/>
      <c r="D32" s="1044"/>
      <c r="E32" s="1044"/>
      <c r="F32" s="1044"/>
      <c r="G32" s="1044"/>
      <c r="H32" s="1044"/>
      <c r="I32" s="1044"/>
      <c r="J32" s="1044"/>
      <c r="K32" s="1044"/>
      <c r="L32" s="1044"/>
      <c r="M32" s="1044"/>
      <c r="N32" s="1044"/>
      <c r="O32" s="1044"/>
      <c r="P32" s="1045"/>
      <c r="Q32" s="1050">
        <v>2400</v>
      </c>
      <c r="R32" s="1047"/>
      <c r="S32" s="1047"/>
      <c r="T32" s="1047"/>
      <c r="U32" s="1047"/>
      <c r="V32" s="1047">
        <v>2400</v>
      </c>
      <c r="W32" s="1047"/>
      <c r="X32" s="1047"/>
      <c r="Y32" s="1047"/>
      <c r="Z32" s="1047"/>
      <c r="AA32" s="1047" t="s">
        <v>569</v>
      </c>
      <c r="AB32" s="1047"/>
      <c r="AC32" s="1047"/>
      <c r="AD32" s="1047"/>
      <c r="AE32" s="1051"/>
      <c r="AF32" s="1046" t="s">
        <v>397</v>
      </c>
      <c r="AG32" s="1047"/>
      <c r="AH32" s="1047"/>
      <c r="AI32" s="1047"/>
      <c r="AJ32" s="1048"/>
      <c r="AK32" s="979">
        <v>141</v>
      </c>
      <c r="AL32" s="970"/>
      <c r="AM32" s="970"/>
      <c r="AN32" s="970"/>
      <c r="AO32" s="970"/>
      <c r="AP32" s="970">
        <v>10045</v>
      </c>
      <c r="AQ32" s="970"/>
      <c r="AR32" s="970"/>
      <c r="AS32" s="970"/>
      <c r="AT32" s="970"/>
      <c r="AU32" s="970">
        <v>3496</v>
      </c>
      <c r="AV32" s="970"/>
      <c r="AW32" s="970"/>
      <c r="AX32" s="970"/>
      <c r="AY32" s="970"/>
      <c r="AZ32" s="1049">
        <v>0</v>
      </c>
      <c r="BA32" s="1049"/>
      <c r="BB32" s="1049"/>
      <c r="BC32" s="1049"/>
      <c r="BD32" s="1049"/>
      <c r="BE32" s="1041" t="s">
        <v>398</v>
      </c>
      <c r="BF32" s="1041"/>
      <c r="BG32" s="1041"/>
      <c r="BH32" s="1041"/>
      <c r="BI32" s="1042"/>
      <c r="BJ32" s="241"/>
      <c r="BK32" s="241"/>
      <c r="BL32" s="241"/>
      <c r="BM32" s="241"/>
      <c r="BN32" s="241"/>
      <c r="BO32" s="253"/>
      <c r="BP32" s="253"/>
      <c r="BQ32" s="250">
        <v>26</v>
      </c>
      <c r="BR32" s="396"/>
      <c r="BS32" s="1055" t="s">
        <v>596</v>
      </c>
      <c r="BT32" s="1056"/>
      <c r="BU32" s="1056"/>
      <c r="BV32" s="1056"/>
      <c r="BW32" s="1056"/>
      <c r="BX32" s="1056"/>
      <c r="BY32" s="1056"/>
      <c r="BZ32" s="1056"/>
      <c r="CA32" s="1056"/>
      <c r="CB32" s="1056"/>
      <c r="CC32" s="1056"/>
      <c r="CD32" s="1056"/>
      <c r="CE32" s="1056"/>
      <c r="CF32" s="1056"/>
      <c r="CG32" s="1057"/>
      <c r="CH32" s="1052">
        <v>-123</v>
      </c>
      <c r="CI32" s="1053"/>
      <c r="CJ32" s="1053"/>
      <c r="CK32" s="1053"/>
      <c r="CL32" s="1054"/>
      <c r="CM32" s="1052">
        <v>1706</v>
      </c>
      <c r="CN32" s="1053"/>
      <c r="CO32" s="1053"/>
      <c r="CP32" s="1053"/>
      <c r="CQ32" s="1054"/>
      <c r="CR32" s="1052">
        <v>30</v>
      </c>
      <c r="CS32" s="1053"/>
      <c r="CT32" s="1053"/>
      <c r="CU32" s="1053"/>
      <c r="CV32" s="1054"/>
      <c r="CW32" s="1052">
        <v>381</v>
      </c>
      <c r="CX32" s="1053"/>
      <c r="CY32" s="1053"/>
      <c r="CZ32" s="1053"/>
      <c r="DA32" s="1054"/>
      <c r="DB32" s="1052">
        <v>7337</v>
      </c>
      <c r="DC32" s="1053"/>
      <c r="DD32" s="1053"/>
      <c r="DE32" s="1053"/>
      <c r="DF32" s="1054"/>
      <c r="DG32" s="1052"/>
      <c r="DH32" s="1053"/>
      <c r="DI32" s="1053"/>
      <c r="DJ32" s="1053"/>
      <c r="DK32" s="1054"/>
      <c r="DL32" s="1052"/>
      <c r="DM32" s="1053"/>
      <c r="DN32" s="1053"/>
      <c r="DO32" s="1053"/>
      <c r="DP32" s="1054"/>
      <c r="DQ32" s="1052"/>
      <c r="DR32" s="1053"/>
      <c r="DS32" s="1053"/>
      <c r="DT32" s="1053"/>
      <c r="DU32" s="1054"/>
      <c r="DV32" s="991"/>
      <c r="DW32" s="992"/>
      <c r="DX32" s="992"/>
      <c r="DY32" s="992"/>
      <c r="DZ32" s="993"/>
      <c r="EA32" s="235"/>
    </row>
    <row r="33" spans="1:131" s="236" customFormat="1" ht="26.25" customHeight="1" x14ac:dyDescent="0.2">
      <c r="A33" s="254">
        <v>6</v>
      </c>
      <c r="B33" s="1043" t="s">
        <v>399</v>
      </c>
      <c r="C33" s="1044"/>
      <c r="D33" s="1044"/>
      <c r="E33" s="1044"/>
      <c r="F33" s="1044"/>
      <c r="G33" s="1044"/>
      <c r="H33" s="1044"/>
      <c r="I33" s="1044"/>
      <c r="J33" s="1044"/>
      <c r="K33" s="1044"/>
      <c r="L33" s="1044"/>
      <c r="M33" s="1044"/>
      <c r="N33" s="1044"/>
      <c r="O33" s="1044"/>
      <c r="P33" s="1045"/>
      <c r="Q33" s="1050">
        <v>4700</v>
      </c>
      <c r="R33" s="1047"/>
      <c r="S33" s="1047"/>
      <c r="T33" s="1047"/>
      <c r="U33" s="1047"/>
      <c r="V33" s="1047">
        <v>4700</v>
      </c>
      <c r="W33" s="1047"/>
      <c r="X33" s="1047"/>
      <c r="Y33" s="1047"/>
      <c r="Z33" s="1047"/>
      <c r="AA33" s="1047" t="s">
        <v>569</v>
      </c>
      <c r="AB33" s="1047"/>
      <c r="AC33" s="1047"/>
      <c r="AD33" s="1047"/>
      <c r="AE33" s="1051"/>
      <c r="AF33" s="1046" t="s">
        <v>400</v>
      </c>
      <c r="AG33" s="1047"/>
      <c r="AH33" s="1047"/>
      <c r="AI33" s="1047"/>
      <c r="AJ33" s="1048"/>
      <c r="AK33" s="979" t="s">
        <v>569</v>
      </c>
      <c r="AL33" s="970"/>
      <c r="AM33" s="970"/>
      <c r="AN33" s="970"/>
      <c r="AO33" s="970"/>
      <c r="AP33" s="970">
        <v>95</v>
      </c>
      <c r="AQ33" s="970"/>
      <c r="AR33" s="970"/>
      <c r="AS33" s="970"/>
      <c r="AT33" s="970"/>
      <c r="AU33" s="970" t="s">
        <v>569</v>
      </c>
      <c r="AV33" s="970"/>
      <c r="AW33" s="970"/>
      <c r="AX33" s="970"/>
      <c r="AY33" s="970"/>
      <c r="AZ33" s="1049">
        <v>0</v>
      </c>
      <c r="BA33" s="1049"/>
      <c r="BB33" s="1049"/>
      <c r="BC33" s="1049"/>
      <c r="BD33" s="1049"/>
      <c r="BE33" s="1041" t="s">
        <v>401</v>
      </c>
      <c r="BF33" s="1041"/>
      <c r="BG33" s="1041"/>
      <c r="BH33" s="1041"/>
      <c r="BI33" s="1042"/>
      <c r="BJ33" s="241"/>
      <c r="BK33" s="241"/>
      <c r="BL33" s="241"/>
      <c r="BM33" s="241"/>
      <c r="BN33" s="241"/>
      <c r="BO33" s="253"/>
      <c r="BP33" s="253"/>
      <c r="BQ33" s="250">
        <v>27</v>
      </c>
      <c r="BR33" s="396"/>
      <c r="BS33" s="1055" t="s">
        <v>597</v>
      </c>
      <c r="BT33" s="1056"/>
      <c r="BU33" s="1056"/>
      <c r="BV33" s="1056"/>
      <c r="BW33" s="1056"/>
      <c r="BX33" s="1056"/>
      <c r="BY33" s="1056"/>
      <c r="BZ33" s="1056"/>
      <c r="CA33" s="1056"/>
      <c r="CB33" s="1056"/>
      <c r="CC33" s="1056"/>
      <c r="CD33" s="1056"/>
      <c r="CE33" s="1056"/>
      <c r="CF33" s="1056"/>
      <c r="CG33" s="1057"/>
      <c r="CH33" s="1052">
        <v>-2</v>
      </c>
      <c r="CI33" s="1053"/>
      <c r="CJ33" s="1053"/>
      <c r="CK33" s="1053"/>
      <c r="CL33" s="1054"/>
      <c r="CM33" s="1052">
        <v>474</v>
      </c>
      <c r="CN33" s="1053"/>
      <c r="CO33" s="1053"/>
      <c r="CP33" s="1053"/>
      <c r="CQ33" s="1054"/>
      <c r="CR33" s="1052">
        <v>210</v>
      </c>
      <c r="CS33" s="1053"/>
      <c r="CT33" s="1053"/>
      <c r="CU33" s="1053"/>
      <c r="CV33" s="1054"/>
      <c r="CW33" s="1052"/>
      <c r="CX33" s="1053"/>
      <c r="CY33" s="1053"/>
      <c r="CZ33" s="1053"/>
      <c r="DA33" s="1054"/>
      <c r="DB33" s="1052"/>
      <c r="DC33" s="1053"/>
      <c r="DD33" s="1053"/>
      <c r="DE33" s="1053"/>
      <c r="DF33" s="1054"/>
      <c r="DG33" s="1052"/>
      <c r="DH33" s="1053"/>
      <c r="DI33" s="1053"/>
      <c r="DJ33" s="1053"/>
      <c r="DK33" s="1054"/>
      <c r="DL33" s="1052"/>
      <c r="DM33" s="1053"/>
      <c r="DN33" s="1053"/>
      <c r="DO33" s="1053"/>
      <c r="DP33" s="1054"/>
      <c r="DQ33" s="1052"/>
      <c r="DR33" s="1053"/>
      <c r="DS33" s="1053"/>
      <c r="DT33" s="1053"/>
      <c r="DU33" s="1054"/>
      <c r="DV33" s="991"/>
      <c r="DW33" s="992"/>
      <c r="DX33" s="992"/>
      <c r="DY33" s="992"/>
      <c r="DZ33" s="993"/>
      <c r="EA33" s="235"/>
    </row>
    <row r="34" spans="1:131" s="236" customFormat="1" ht="26.25" customHeight="1" x14ac:dyDescent="0.2">
      <c r="A34" s="254">
        <v>7</v>
      </c>
      <c r="B34" s="1043" t="s">
        <v>402</v>
      </c>
      <c r="C34" s="1044"/>
      <c r="D34" s="1044"/>
      <c r="E34" s="1044"/>
      <c r="F34" s="1044"/>
      <c r="G34" s="1044"/>
      <c r="H34" s="1044"/>
      <c r="I34" s="1044"/>
      <c r="J34" s="1044"/>
      <c r="K34" s="1044"/>
      <c r="L34" s="1044"/>
      <c r="M34" s="1044"/>
      <c r="N34" s="1044"/>
      <c r="O34" s="1044"/>
      <c r="P34" s="1045"/>
      <c r="Q34" s="1050">
        <v>1146</v>
      </c>
      <c r="R34" s="1047"/>
      <c r="S34" s="1047"/>
      <c r="T34" s="1047"/>
      <c r="U34" s="1047"/>
      <c r="V34" s="1047">
        <v>1039</v>
      </c>
      <c r="W34" s="1047"/>
      <c r="X34" s="1047"/>
      <c r="Y34" s="1047"/>
      <c r="Z34" s="1047"/>
      <c r="AA34" s="1047">
        <v>107</v>
      </c>
      <c r="AB34" s="1047"/>
      <c r="AC34" s="1047"/>
      <c r="AD34" s="1047"/>
      <c r="AE34" s="1051"/>
      <c r="AF34" s="1046">
        <v>5342</v>
      </c>
      <c r="AG34" s="1047"/>
      <c r="AH34" s="1047"/>
      <c r="AI34" s="1047"/>
      <c r="AJ34" s="1048"/>
      <c r="AK34" s="979" t="s">
        <v>569</v>
      </c>
      <c r="AL34" s="970"/>
      <c r="AM34" s="970"/>
      <c r="AN34" s="970"/>
      <c r="AO34" s="970"/>
      <c r="AP34" s="970">
        <v>1889</v>
      </c>
      <c r="AQ34" s="970"/>
      <c r="AR34" s="970"/>
      <c r="AS34" s="970"/>
      <c r="AT34" s="970"/>
      <c r="AU34" s="970" t="s">
        <v>569</v>
      </c>
      <c r="AV34" s="970"/>
      <c r="AW34" s="970"/>
      <c r="AX34" s="970"/>
      <c r="AY34" s="970"/>
      <c r="AZ34" s="1049">
        <v>0</v>
      </c>
      <c r="BA34" s="1049"/>
      <c r="BB34" s="1049"/>
      <c r="BC34" s="1049"/>
      <c r="BD34" s="1049"/>
      <c r="BE34" s="1041" t="s">
        <v>403</v>
      </c>
      <c r="BF34" s="1041"/>
      <c r="BG34" s="1041"/>
      <c r="BH34" s="1041"/>
      <c r="BI34" s="1042"/>
      <c r="BJ34" s="241"/>
      <c r="BK34" s="241"/>
      <c r="BL34" s="241"/>
      <c r="BM34" s="241"/>
      <c r="BN34" s="241"/>
      <c r="BO34" s="253"/>
      <c r="BP34" s="253"/>
      <c r="BQ34" s="250">
        <v>28</v>
      </c>
      <c r="BR34" s="396" t="s">
        <v>571</v>
      </c>
      <c r="BS34" s="1055" t="s">
        <v>598</v>
      </c>
      <c r="BT34" s="1056"/>
      <c r="BU34" s="1056"/>
      <c r="BV34" s="1056"/>
      <c r="BW34" s="1056"/>
      <c r="BX34" s="1056"/>
      <c r="BY34" s="1056"/>
      <c r="BZ34" s="1056"/>
      <c r="CA34" s="1056"/>
      <c r="CB34" s="1056"/>
      <c r="CC34" s="1056"/>
      <c r="CD34" s="1056"/>
      <c r="CE34" s="1056"/>
      <c r="CF34" s="1056"/>
      <c r="CG34" s="1057"/>
      <c r="CH34" s="1052">
        <v>41</v>
      </c>
      <c r="CI34" s="1053"/>
      <c r="CJ34" s="1053"/>
      <c r="CK34" s="1053"/>
      <c r="CL34" s="1054"/>
      <c r="CM34" s="1052">
        <v>800</v>
      </c>
      <c r="CN34" s="1053"/>
      <c r="CO34" s="1053"/>
      <c r="CP34" s="1053"/>
      <c r="CQ34" s="1054"/>
      <c r="CR34" s="1052">
        <v>100</v>
      </c>
      <c r="CS34" s="1053"/>
      <c r="CT34" s="1053"/>
      <c r="CU34" s="1053"/>
      <c r="CV34" s="1054"/>
      <c r="CW34" s="1052"/>
      <c r="CX34" s="1053"/>
      <c r="CY34" s="1053"/>
      <c r="CZ34" s="1053"/>
      <c r="DA34" s="1054"/>
      <c r="DB34" s="1052">
        <v>241</v>
      </c>
      <c r="DC34" s="1053"/>
      <c r="DD34" s="1053"/>
      <c r="DE34" s="1053"/>
      <c r="DF34" s="1054"/>
      <c r="DG34" s="1052"/>
      <c r="DH34" s="1053"/>
      <c r="DI34" s="1053"/>
      <c r="DJ34" s="1053"/>
      <c r="DK34" s="1054"/>
      <c r="DL34" s="1052"/>
      <c r="DM34" s="1053"/>
      <c r="DN34" s="1053"/>
      <c r="DO34" s="1053"/>
      <c r="DP34" s="1054"/>
      <c r="DQ34" s="1052"/>
      <c r="DR34" s="1053"/>
      <c r="DS34" s="1053"/>
      <c r="DT34" s="1053"/>
      <c r="DU34" s="1054"/>
      <c r="DV34" s="991"/>
      <c r="DW34" s="992"/>
      <c r="DX34" s="992"/>
      <c r="DY34" s="992"/>
      <c r="DZ34" s="993"/>
      <c r="EA34" s="235"/>
    </row>
    <row r="35" spans="1:131" s="236" customFormat="1" ht="26.25" customHeight="1" x14ac:dyDescent="0.2">
      <c r="A35" s="254">
        <v>8</v>
      </c>
      <c r="B35" s="1043" t="s">
        <v>404</v>
      </c>
      <c r="C35" s="1044"/>
      <c r="D35" s="1044"/>
      <c r="E35" s="1044"/>
      <c r="F35" s="1044"/>
      <c r="G35" s="1044"/>
      <c r="H35" s="1044"/>
      <c r="I35" s="1044"/>
      <c r="J35" s="1044"/>
      <c r="K35" s="1044"/>
      <c r="L35" s="1044"/>
      <c r="M35" s="1044"/>
      <c r="N35" s="1044"/>
      <c r="O35" s="1044"/>
      <c r="P35" s="1045"/>
      <c r="Q35" s="1050">
        <v>2</v>
      </c>
      <c r="R35" s="1047"/>
      <c r="S35" s="1047"/>
      <c r="T35" s="1047"/>
      <c r="U35" s="1047"/>
      <c r="V35" s="1047">
        <v>1</v>
      </c>
      <c r="W35" s="1047"/>
      <c r="X35" s="1047"/>
      <c r="Y35" s="1047"/>
      <c r="Z35" s="1047"/>
      <c r="AA35" s="1047">
        <v>1</v>
      </c>
      <c r="AB35" s="1047"/>
      <c r="AC35" s="1047"/>
      <c r="AD35" s="1047"/>
      <c r="AE35" s="1051"/>
      <c r="AF35" s="1046">
        <v>2178</v>
      </c>
      <c r="AG35" s="1047"/>
      <c r="AH35" s="1047"/>
      <c r="AI35" s="1047"/>
      <c r="AJ35" s="1048"/>
      <c r="AK35" s="979" t="s">
        <v>569</v>
      </c>
      <c r="AL35" s="970"/>
      <c r="AM35" s="970"/>
      <c r="AN35" s="970"/>
      <c r="AO35" s="970"/>
      <c r="AP35" s="970">
        <v>63</v>
      </c>
      <c r="AQ35" s="970"/>
      <c r="AR35" s="970"/>
      <c r="AS35" s="970"/>
      <c r="AT35" s="970"/>
      <c r="AU35" s="970" t="s">
        <v>569</v>
      </c>
      <c r="AV35" s="970"/>
      <c r="AW35" s="970"/>
      <c r="AX35" s="970"/>
      <c r="AY35" s="970"/>
      <c r="AZ35" s="1049">
        <v>0</v>
      </c>
      <c r="BA35" s="1049"/>
      <c r="BB35" s="1049"/>
      <c r="BC35" s="1049"/>
      <c r="BD35" s="1049"/>
      <c r="BE35" s="1041" t="s">
        <v>401</v>
      </c>
      <c r="BF35" s="1041"/>
      <c r="BG35" s="1041"/>
      <c r="BH35" s="1041"/>
      <c r="BI35" s="1042"/>
      <c r="BJ35" s="241"/>
      <c r="BK35" s="241"/>
      <c r="BL35" s="241"/>
      <c r="BM35" s="241"/>
      <c r="BN35" s="241"/>
      <c r="BO35" s="253"/>
      <c r="BP35" s="253"/>
      <c r="BQ35" s="250">
        <v>29</v>
      </c>
      <c r="BR35" s="396"/>
      <c r="BS35" s="1055" t="s">
        <v>599</v>
      </c>
      <c r="BT35" s="1056"/>
      <c r="BU35" s="1056"/>
      <c r="BV35" s="1056"/>
      <c r="BW35" s="1056"/>
      <c r="BX35" s="1056"/>
      <c r="BY35" s="1056"/>
      <c r="BZ35" s="1056"/>
      <c r="CA35" s="1056"/>
      <c r="CB35" s="1056"/>
      <c r="CC35" s="1056"/>
      <c r="CD35" s="1056"/>
      <c r="CE35" s="1056"/>
      <c r="CF35" s="1056"/>
      <c r="CG35" s="1057"/>
      <c r="CH35" s="1052">
        <v>3</v>
      </c>
      <c r="CI35" s="1053"/>
      <c r="CJ35" s="1053"/>
      <c r="CK35" s="1053"/>
      <c r="CL35" s="1054"/>
      <c r="CM35" s="1052">
        <v>69</v>
      </c>
      <c r="CN35" s="1053"/>
      <c r="CO35" s="1053"/>
      <c r="CP35" s="1053"/>
      <c r="CQ35" s="1054"/>
      <c r="CR35" s="1052">
        <v>13</v>
      </c>
      <c r="CS35" s="1053"/>
      <c r="CT35" s="1053"/>
      <c r="CU35" s="1053"/>
      <c r="CV35" s="1054"/>
      <c r="CW35" s="1052"/>
      <c r="CX35" s="1053"/>
      <c r="CY35" s="1053"/>
      <c r="CZ35" s="1053"/>
      <c r="DA35" s="1054"/>
      <c r="DB35" s="1052"/>
      <c r="DC35" s="1053"/>
      <c r="DD35" s="1053"/>
      <c r="DE35" s="1053"/>
      <c r="DF35" s="1054"/>
      <c r="DG35" s="1052"/>
      <c r="DH35" s="1053"/>
      <c r="DI35" s="1053"/>
      <c r="DJ35" s="1053"/>
      <c r="DK35" s="1054"/>
      <c r="DL35" s="1052"/>
      <c r="DM35" s="1053"/>
      <c r="DN35" s="1053"/>
      <c r="DO35" s="1053"/>
      <c r="DP35" s="1054"/>
      <c r="DQ35" s="1052"/>
      <c r="DR35" s="1053"/>
      <c r="DS35" s="1053"/>
      <c r="DT35" s="1053"/>
      <c r="DU35" s="1054"/>
      <c r="DV35" s="991"/>
      <c r="DW35" s="992"/>
      <c r="DX35" s="992"/>
      <c r="DY35" s="992"/>
      <c r="DZ35" s="993"/>
      <c r="EA35" s="235"/>
    </row>
    <row r="36" spans="1:131" s="236" customFormat="1" ht="26.25" customHeight="1" x14ac:dyDescent="0.2">
      <c r="A36" s="254">
        <v>9</v>
      </c>
      <c r="B36" s="1043"/>
      <c r="C36" s="1044"/>
      <c r="D36" s="1044"/>
      <c r="E36" s="1044"/>
      <c r="F36" s="1044"/>
      <c r="G36" s="1044"/>
      <c r="H36" s="1044"/>
      <c r="I36" s="1044"/>
      <c r="J36" s="1044"/>
      <c r="K36" s="1044"/>
      <c r="L36" s="1044"/>
      <c r="M36" s="1044"/>
      <c r="N36" s="1044"/>
      <c r="O36" s="1044"/>
      <c r="P36" s="1045"/>
      <c r="Q36" s="1050"/>
      <c r="R36" s="1047"/>
      <c r="S36" s="1047"/>
      <c r="T36" s="1047"/>
      <c r="U36" s="1047"/>
      <c r="V36" s="1047"/>
      <c r="W36" s="1047"/>
      <c r="X36" s="1047"/>
      <c r="Y36" s="1047"/>
      <c r="Z36" s="1047"/>
      <c r="AA36" s="1047"/>
      <c r="AB36" s="1047"/>
      <c r="AC36" s="1047"/>
      <c r="AD36" s="1047"/>
      <c r="AE36" s="1051"/>
      <c r="AF36" s="1046"/>
      <c r="AG36" s="1047"/>
      <c r="AH36" s="1047"/>
      <c r="AI36" s="1047"/>
      <c r="AJ36" s="1048"/>
      <c r="AK36" s="979"/>
      <c r="AL36" s="970"/>
      <c r="AM36" s="970"/>
      <c r="AN36" s="970"/>
      <c r="AO36" s="970"/>
      <c r="AP36" s="970"/>
      <c r="AQ36" s="970"/>
      <c r="AR36" s="970"/>
      <c r="AS36" s="970"/>
      <c r="AT36" s="970"/>
      <c r="AU36" s="970"/>
      <c r="AV36" s="970"/>
      <c r="AW36" s="970"/>
      <c r="AX36" s="970"/>
      <c r="AY36" s="970"/>
      <c r="AZ36" s="1049"/>
      <c r="BA36" s="1049"/>
      <c r="BB36" s="1049"/>
      <c r="BC36" s="1049"/>
      <c r="BD36" s="1049"/>
      <c r="BE36" s="1041"/>
      <c r="BF36" s="1041"/>
      <c r="BG36" s="1041"/>
      <c r="BH36" s="1041"/>
      <c r="BI36" s="1042"/>
      <c r="BJ36" s="241"/>
      <c r="BK36" s="241"/>
      <c r="BL36" s="241"/>
      <c r="BM36" s="241"/>
      <c r="BN36" s="241"/>
      <c r="BO36" s="253"/>
      <c r="BP36" s="253"/>
      <c r="BQ36" s="250">
        <v>30</v>
      </c>
      <c r="BR36" s="396"/>
      <c r="BS36" s="1055" t="s">
        <v>600</v>
      </c>
      <c r="BT36" s="1056"/>
      <c r="BU36" s="1056"/>
      <c r="BV36" s="1056"/>
      <c r="BW36" s="1056"/>
      <c r="BX36" s="1056"/>
      <c r="BY36" s="1056"/>
      <c r="BZ36" s="1056"/>
      <c r="CA36" s="1056"/>
      <c r="CB36" s="1056"/>
      <c r="CC36" s="1056"/>
      <c r="CD36" s="1056"/>
      <c r="CE36" s="1056"/>
      <c r="CF36" s="1056"/>
      <c r="CG36" s="1057"/>
      <c r="CH36" s="1052">
        <v>15</v>
      </c>
      <c r="CI36" s="1053"/>
      <c r="CJ36" s="1053"/>
      <c r="CK36" s="1053"/>
      <c r="CL36" s="1054"/>
      <c r="CM36" s="1052">
        <v>117</v>
      </c>
      <c r="CN36" s="1053"/>
      <c r="CO36" s="1053"/>
      <c r="CP36" s="1053"/>
      <c r="CQ36" s="1054"/>
      <c r="CR36" s="1052">
        <v>10</v>
      </c>
      <c r="CS36" s="1053"/>
      <c r="CT36" s="1053"/>
      <c r="CU36" s="1053"/>
      <c r="CV36" s="1054"/>
      <c r="CW36" s="1052"/>
      <c r="CX36" s="1053"/>
      <c r="CY36" s="1053"/>
      <c r="CZ36" s="1053"/>
      <c r="DA36" s="1054"/>
      <c r="DB36" s="1052"/>
      <c r="DC36" s="1053"/>
      <c r="DD36" s="1053"/>
      <c r="DE36" s="1053"/>
      <c r="DF36" s="1054"/>
      <c r="DG36" s="1052"/>
      <c r="DH36" s="1053"/>
      <c r="DI36" s="1053"/>
      <c r="DJ36" s="1053"/>
      <c r="DK36" s="1054"/>
      <c r="DL36" s="1052"/>
      <c r="DM36" s="1053"/>
      <c r="DN36" s="1053"/>
      <c r="DO36" s="1053"/>
      <c r="DP36" s="1054"/>
      <c r="DQ36" s="1052"/>
      <c r="DR36" s="1053"/>
      <c r="DS36" s="1053"/>
      <c r="DT36" s="1053"/>
      <c r="DU36" s="1054"/>
      <c r="DV36" s="991"/>
      <c r="DW36" s="992"/>
      <c r="DX36" s="992"/>
      <c r="DY36" s="992"/>
      <c r="DZ36" s="993"/>
      <c r="EA36" s="235"/>
    </row>
    <row r="37" spans="1:131" s="236" customFormat="1" ht="26.25" customHeight="1" x14ac:dyDescent="0.2">
      <c r="A37" s="254">
        <v>10</v>
      </c>
      <c r="B37" s="1043"/>
      <c r="C37" s="1044"/>
      <c r="D37" s="1044"/>
      <c r="E37" s="1044"/>
      <c r="F37" s="1044"/>
      <c r="G37" s="1044"/>
      <c r="H37" s="1044"/>
      <c r="I37" s="1044"/>
      <c r="J37" s="1044"/>
      <c r="K37" s="1044"/>
      <c r="L37" s="1044"/>
      <c r="M37" s="1044"/>
      <c r="N37" s="1044"/>
      <c r="O37" s="1044"/>
      <c r="P37" s="1045"/>
      <c r="Q37" s="1050"/>
      <c r="R37" s="1047"/>
      <c r="S37" s="1047"/>
      <c r="T37" s="1047"/>
      <c r="U37" s="1047"/>
      <c r="V37" s="1047"/>
      <c r="W37" s="1047"/>
      <c r="X37" s="1047"/>
      <c r="Y37" s="1047"/>
      <c r="Z37" s="1047"/>
      <c r="AA37" s="1047"/>
      <c r="AB37" s="1047"/>
      <c r="AC37" s="1047"/>
      <c r="AD37" s="1047"/>
      <c r="AE37" s="1051"/>
      <c r="AF37" s="1046"/>
      <c r="AG37" s="1047"/>
      <c r="AH37" s="1047"/>
      <c r="AI37" s="1047"/>
      <c r="AJ37" s="1048"/>
      <c r="AK37" s="979"/>
      <c r="AL37" s="970"/>
      <c r="AM37" s="970"/>
      <c r="AN37" s="970"/>
      <c r="AO37" s="970"/>
      <c r="AP37" s="970"/>
      <c r="AQ37" s="970"/>
      <c r="AR37" s="970"/>
      <c r="AS37" s="970"/>
      <c r="AT37" s="970"/>
      <c r="AU37" s="970"/>
      <c r="AV37" s="970"/>
      <c r="AW37" s="970"/>
      <c r="AX37" s="970"/>
      <c r="AY37" s="970"/>
      <c r="AZ37" s="1049"/>
      <c r="BA37" s="1049"/>
      <c r="BB37" s="1049"/>
      <c r="BC37" s="1049"/>
      <c r="BD37" s="1049"/>
      <c r="BE37" s="1041"/>
      <c r="BF37" s="1041"/>
      <c r="BG37" s="1041"/>
      <c r="BH37" s="1041"/>
      <c r="BI37" s="1042"/>
      <c r="BJ37" s="241"/>
      <c r="BK37" s="241"/>
      <c r="BL37" s="241"/>
      <c r="BM37" s="241"/>
      <c r="BN37" s="241"/>
      <c r="BO37" s="253"/>
      <c r="BP37" s="253"/>
      <c r="BQ37" s="250">
        <v>31</v>
      </c>
      <c r="BR37" s="396"/>
      <c r="BS37" s="1055" t="s">
        <v>601</v>
      </c>
      <c r="BT37" s="1056"/>
      <c r="BU37" s="1056"/>
      <c r="BV37" s="1056"/>
      <c r="BW37" s="1056"/>
      <c r="BX37" s="1056"/>
      <c r="BY37" s="1056"/>
      <c r="BZ37" s="1056"/>
      <c r="CA37" s="1056"/>
      <c r="CB37" s="1056"/>
      <c r="CC37" s="1056"/>
      <c r="CD37" s="1056"/>
      <c r="CE37" s="1056"/>
      <c r="CF37" s="1056"/>
      <c r="CG37" s="1057"/>
      <c r="CH37" s="1052">
        <v>0</v>
      </c>
      <c r="CI37" s="1053"/>
      <c r="CJ37" s="1053"/>
      <c r="CK37" s="1053"/>
      <c r="CL37" s="1054"/>
      <c r="CM37" s="1052">
        <v>597</v>
      </c>
      <c r="CN37" s="1053"/>
      <c r="CO37" s="1053"/>
      <c r="CP37" s="1053"/>
      <c r="CQ37" s="1054"/>
      <c r="CR37" s="1052">
        <v>300</v>
      </c>
      <c r="CS37" s="1053"/>
      <c r="CT37" s="1053"/>
      <c r="CU37" s="1053"/>
      <c r="CV37" s="1054"/>
      <c r="CW37" s="1052"/>
      <c r="CX37" s="1053"/>
      <c r="CY37" s="1053"/>
      <c r="CZ37" s="1053"/>
      <c r="DA37" s="1054"/>
      <c r="DB37" s="1052"/>
      <c r="DC37" s="1053"/>
      <c r="DD37" s="1053"/>
      <c r="DE37" s="1053"/>
      <c r="DF37" s="1054"/>
      <c r="DG37" s="1052"/>
      <c r="DH37" s="1053"/>
      <c r="DI37" s="1053"/>
      <c r="DJ37" s="1053"/>
      <c r="DK37" s="1054"/>
      <c r="DL37" s="1052"/>
      <c r="DM37" s="1053"/>
      <c r="DN37" s="1053"/>
      <c r="DO37" s="1053"/>
      <c r="DP37" s="1054"/>
      <c r="DQ37" s="1052"/>
      <c r="DR37" s="1053"/>
      <c r="DS37" s="1053"/>
      <c r="DT37" s="1053"/>
      <c r="DU37" s="1054"/>
      <c r="DV37" s="991"/>
      <c r="DW37" s="992"/>
      <c r="DX37" s="992"/>
      <c r="DY37" s="992"/>
      <c r="DZ37" s="993"/>
      <c r="EA37" s="235"/>
    </row>
    <row r="38" spans="1:131" s="236" customFormat="1" ht="26.25" customHeight="1" x14ac:dyDescent="0.2">
      <c r="A38" s="254">
        <v>11</v>
      </c>
      <c r="B38" s="1043"/>
      <c r="C38" s="1044"/>
      <c r="D38" s="1044"/>
      <c r="E38" s="1044"/>
      <c r="F38" s="1044"/>
      <c r="G38" s="1044"/>
      <c r="H38" s="1044"/>
      <c r="I38" s="1044"/>
      <c r="J38" s="1044"/>
      <c r="K38" s="1044"/>
      <c r="L38" s="1044"/>
      <c r="M38" s="1044"/>
      <c r="N38" s="1044"/>
      <c r="O38" s="1044"/>
      <c r="P38" s="1045"/>
      <c r="Q38" s="1050"/>
      <c r="R38" s="1047"/>
      <c r="S38" s="1047"/>
      <c r="T38" s="1047"/>
      <c r="U38" s="1047"/>
      <c r="V38" s="1047"/>
      <c r="W38" s="1047"/>
      <c r="X38" s="1047"/>
      <c r="Y38" s="1047"/>
      <c r="Z38" s="1047"/>
      <c r="AA38" s="1047"/>
      <c r="AB38" s="1047"/>
      <c r="AC38" s="1047"/>
      <c r="AD38" s="1047"/>
      <c r="AE38" s="1051"/>
      <c r="AF38" s="1046"/>
      <c r="AG38" s="1047"/>
      <c r="AH38" s="1047"/>
      <c r="AI38" s="1047"/>
      <c r="AJ38" s="1048"/>
      <c r="AK38" s="979"/>
      <c r="AL38" s="970"/>
      <c r="AM38" s="970"/>
      <c r="AN38" s="970"/>
      <c r="AO38" s="970"/>
      <c r="AP38" s="970"/>
      <c r="AQ38" s="970"/>
      <c r="AR38" s="970"/>
      <c r="AS38" s="970"/>
      <c r="AT38" s="970"/>
      <c r="AU38" s="970"/>
      <c r="AV38" s="970"/>
      <c r="AW38" s="970"/>
      <c r="AX38" s="970"/>
      <c r="AY38" s="970"/>
      <c r="AZ38" s="1049"/>
      <c r="BA38" s="1049"/>
      <c r="BB38" s="1049"/>
      <c r="BC38" s="1049"/>
      <c r="BD38" s="1049"/>
      <c r="BE38" s="1041"/>
      <c r="BF38" s="1041"/>
      <c r="BG38" s="1041"/>
      <c r="BH38" s="1041"/>
      <c r="BI38" s="1042"/>
      <c r="BJ38" s="241"/>
      <c r="BK38" s="241"/>
      <c r="BL38" s="241"/>
      <c r="BM38" s="241"/>
      <c r="BN38" s="241"/>
      <c r="BO38" s="253"/>
      <c r="BP38" s="253"/>
      <c r="BQ38" s="250">
        <v>32</v>
      </c>
      <c r="BR38" s="251"/>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235"/>
    </row>
    <row r="39" spans="1:131" s="236" customFormat="1" ht="26.25" customHeight="1" x14ac:dyDescent="0.2">
      <c r="A39" s="254">
        <v>12</v>
      </c>
      <c r="B39" s="1043"/>
      <c r="C39" s="1044"/>
      <c r="D39" s="1044"/>
      <c r="E39" s="1044"/>
      <c r="F39" s="1044"/>
      <c r="G39" s="1044"/>
      <c r="H39" s="1044"/>
      <c r="I39" s="1044"/>
      <c r="J39" s="1044"/>
      <c r="K39" s="1044"/>
      <c r="L39" s="1044"/>
      <c r="M39" s="1044"/>
      <c r="N39" s="1044"/>
      <c r="O39" s="1044"/>
      <c r="P39" s="1045"/>
      <c r="Q39" s="1050"/>
      <c r="R39" s="1047"/>
      <c r="S39" s="1047"/>
      <c r="T39" s="1047"/>
      <c r="U39" s="1047"/>
      <c r="V39" s="1047"/>
      <c r="W39" s="1047"/>
      <c r="X39" s="1047"/>
      <c r="Y39" s="1047"/>
      <c r="Z39" s="1047"/>
      <c r="AA39" s="1047"/>
      <c r="AB39" s="1047"/>
      <c r="AC39" s="1047"/>
      <c r="AD39" s="1047"/>
      <c r="AE39" s="1051"/>
      <c r="AF39" s="1046"/>
      <c r="AG39" s="1047"/>
      <c r="AH39" s="1047"/>
      <c r="AI39" s="1047"/>
      <c r="AJ39" s="1048"/>
      <c r="AK39" s="979"/>
      <c r="AL39" s="970"/>
      <c r="AM39" s="970"/>
      <c r="AN39" s="970"/>
      <c r="AO39" s="970"/>
      <c r="AP39" s="970"/>
      <c r="AQ39" s="970"/>
      <c r="AR39" s="970"/>
      <c r="AS39" s="970"/>
      <c r="AT39" s="970"/>
      <c r="AU39" s="970"/>
      <c r="AV39" s="970"/>
      <c r="AW39" s="970"/>
      <c r="AX39" s="970"/>
      <c r="AY39" s="970"/>
      <c r="AZ39" s="1049"/>
      <c r="BA39" s="1049"/>
      <c r="BB39" s="1049"/>
      <c r="BC39" s="1049"/>
      <c r="BD39" s="1049"/>
      <c r="BE39" s="1041"/>
      <c r="BF39" s="1041"/>
      <c r="BG39" s="1041"/>
      <c r="BH39" s="1041"/>
      <c r="BI39" s="1042"/>
      <c r="BJ39" s="241"/>
      <c r="BK39" s="241"/>
      <c r="BL39" s="241"/>
      <c r="BM39" s="241"/>
      <c r="BN39" s="241"/>
      <c r="BO39" s="253"/>
      <c r="BP39" s="253"/>
      <c r="BQ39" s="250">
        <v>33</v>
      </c>
      <c r="BR39" s="251"/>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235"/>
    </row>
    <row r="40" spans="1:131" s="236" customFormat="1" ht="26.25" customHeight="1" x14ac:dyDescent="0.2">
      <c r="A40" s="249">
        <v>13</v>
      </c>
      <c r="B40" s="1043"/>
      <c r="C40" s="1044"/>
      <c r="D40" s="1044"/>
      <c r="E40" s="1044"/>
      <c r="F40" s="1044"/>
      <c r="G40" s="1044"/>
      <c r="H40" s="1044"/>
      <c r="I40" s="1044"/>
      <c r="J40" s="1044"/>
      <c r="K40" s="1044"/>
      <c r="L40" s="1044"/>
      <c r="M40" s="1044"/>
      <c r="N40" s="1044"/>
      <c r="O40" s="1044"/>
      <c r="P40" s="1045"/>
      <c r="Q40" s="1050"/>
      <c r="R40" s="1047"/>
      <c r="S40" s="1047"/>
      <c r="T40" s="1047"/>
      <c r="U40" s="1047"/>
      <c r="V40" s="1047"/>
      <c r="W40" s="1047"/>
      <c r="X40" s="1047"/>
      <c r="Y40" s="1047"/>
      <c r="Z40" s="1047"/>
      <c r="AA40" s="1047"/>
      <c r="AB40" s="1047"/>
      <c r="AC40" s="1047"/>
      <c r="AD40" s="1047"/>
      <c r="AE40" s="1051"/>
      <c r="AF40" s="1046"/>
      <c r="AG40" s="1047"/>
      <c r="AH40" s="1047"/>
      <c r="AI40" s="1047"/>
      <c r="AJ40" s="1048"/>
      <c r="AK40" s="979"/>
      <c r="AL40" s="970"/>
      <c r="AM40" s="970"/>
      <c r="AN40" s="970"/>
      <c r="AO40" s="970"/>
      <c r="AP40" s="970"/>
      <c r="AQ40" s="970"/>
      <c r="AR40" s="970"/>
      <c r="AS40" s="970"/>
      <c r="AT40" s="970"/>
      <c r="AU40" s="970"/>
      <c r="AV40" s="970"/>
      <c r="AW40" s="970"/>
      <c r="AX40" s="970"/>
      <c r="AY40" s="970"/>
      <c r="AZ40" s="1049"/>
      <c r="BA40" s="1049"/>
      <c r="BB40" s="1049"/>
      <c r="BC40" s="1049"/>
      <c r="BD40" s="1049"/>
      <c r="BE40" s="1041"/>
      <c r="BF40" s="1041"/>
      <c r="BG40" s="1041"/>
      <c r="BH40" s="1041"/>
      <c r="BI40" s="1042"/>
      <c r="BJ40" s="241"/>
      <c r="BK40" s="241"/>
      <c r="BL40" s="241"/>
      <c r="BM40" s="241"/>
      <c r="BN40" s="241"/>
      <c r="BO40" s="253"/>
      <c r="BP40" s="253"/>
      <c r="BQ40" s="250">
        <v>34</v>
      </c>
      <c r="BR40" s="251"/>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235"/>
    </row>
    <row r="41" spans="1:131" s="236" customFormat="1" ht="26.25" customHeight="1" x14ac:dyDescent="0.2">
      <c r="A41" s="249">
        <v>14</v>
      </c>
      <c r="B41" s="1043"/>
      <c r="C41" s="1044"/>
      <c r="D41" s="1044"/>
      <c r="E41" s="1044"/>
      <c r="F41" s="1044"/>
      <c r="G41" s="1044"/>
      <c r="H41" s="1044"/>
      <c r="I41" s="1044"/>
      <c r="J41" s="1044"/>
      <c r="K41" s="1044"/>
      <c r="L41" s="1044"/>
      <c r="M41" s="1044"/>
      <c r="N41" s="1044"/>
      <c r="O41" s="1044"/>
      <c r="P41" s="1045"/>
      <c r="Q41" s="1050"/>
      <c r="R41" s="1047"/>
      <c r="S41" s="1047"/>
      <c r="T41" s="1047"/>
      <c r="U41" s="1047"/>
      <c r="V41" s="1047"/>
      <c r="W41" s="1047"/>
      <c r="X41" s="1047"/>
      <c r="Y41" s="1047"/>
      <c r="Z41" s="1047"/>
      <c r="AA41" s="1047"/>
      <c r="AB41" s="1047"/>
      <c r="AC41" s="1047"/>
      <c r="AD41" s="1047"/>
      <c r="AE41" s="1051"/>
      <c r="AF41" s="1046"/>
      <c r="AG41" s="1047"/>
      <c r="AH41" s="1047"/>
      <c r="AI41" s="1047"/>
      <c r="AJ41" s="1048"/>
      <c r="AK41" s="979"/>
      <c r="AL41" s="970"/>
      <c r="AM41" s="970"/>
      <c r="AN41" s="970"/>
      <c r="AO41" s="970"/>
      <c r="AP41" s="970"/>
      <c r="AQ41" s="970"/>
      <c r="AR41" s="970"/>
      <c r="AS41" s="970"/>
      <c r="AT41" s="970"/>
      <c r="AU41" s="970"/>
      <c r="AV41" s="970"/>
      <c r="AW41" s="970"/>
      <c r="AX41" s="970"/>
      <c r="AY41" s="970"/>
      <c r="AZ41" s="1049"/>
      <c r="BA41" s="1049"/>
      <c r="BB41" s="1049"/>
      <c r="BC41" s="1049"/>
      <c r="BD41" s="1049"/>
      <c r="BE41" s="1041"/>
      <c r="BF41" s="1041"/>
      <c r="BG41" s="1041"/>
      <c r="BH41" s="1041"/>
      <c r="BI41" s="1042"/>
      <c r="BJ41" s="241"/>
      <c r="BK41" s="241"/>
      <c r="BL41" s="241"/>
      <c r="BM41" s="241"/>
      <c r="BN41" s="241"/>
      <c r="BO41" s="253"/>
      <c r="BP41" s="253"/>
      <c r="BQ41" s="250">
        <v>35</v>
      </c>
      <c r="BR41" s="251"/>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235"/>
    </row>
    <row r="42" spans="1:131" s="236" customFormat="1" ht="26.25" customHeight="1" x14ac:dyDescent="0.2">
      <c r="A42" s="249">
        <v>15</v>
      </c>
      <c r="B42" s="1043"/>
      <c r="C42" s="1044"/>
      <c r="D42" s="1044"/>
      <c r="E42" s="1044"/>
      <c r="F42" s="1044"/>
      <c r="G42" s="1044"/>
      <c r="H42" s="1044"/>
      <c r="I42" s="1044"/>
      <c r="J42" s="1044"/>
      <c r="K42" s="1044"/>
      <c r="L42" s="1044"/>
      <c r="M42" s="1044"/>
      <c r="N42" s="1044"/>
      <c r="O42" s="1044"/>
      <c r="P42" s="1045"/>
      <c r="Q42" s="1050"/>
      <c r="R42" s="1047"/>
      <c r="S42" s="1047"/>
      <c r="T42" s="1047"/>
      <c r="U42" s="1047"/>
      <c r="V42" s="1047"/>
      <c r="W42" s="1047"/>
      <c r="X42" s="1047"/>
      <c r="Y42" s="1047"/>
      <c r="Z42" s="1047"/>
      <c r="AA42" s="1047"/>
      <c r="AB42" s="1047"/>
      <c r="AC42" s="1047"/>
      <c r="AD42" s="1047"/>
      <c r="AE42" s="1051"/>
      <c r="AF42" s="1046"/>
      <c r="AG42" s="1047"/>
      <c r="AH42" s="1047"/>
      <c r="AI42" s="1047"/>
      <c r="AJ42" s="1048"/>
      <c r="AK42" s="979"/>
      <c r="AL42" s="970"/>
      <c r="AM42" s="970"/>
      <c r="AN42" s="970"/>
      <c r="AO42" s="970"/>
      <c r="AP42" s="970"/>
      <c r="AQ42" s="970"/>
      <c r="AR42" s="970"/>
      <c r="AS42" s="970"/>
      <c r="AT42" s="970"/>
      <c r="AU42" s="970"/>
      <c r="AV42" s="970"/>
      <c r="AW42" s="970"/>
      <c r="AX42" s="970"/>
      <c r="AY42" s="970"/>
      <c r="AZ42" s="1049"/>
      <c r="BA42" s="1049"/>
      <c r="BB42" s="1049"/>
      <c r="BC42" s="1049"/>
      <c r="BD42" s="1049"/>
      <c r="BE42" s="1041"/>
      <c r="BF42" s="1041"/>
      <c r="BG42" s="1041"/>
      <c r="BH42" s="1041"/>
      <c r="BI42" s="1042"/>
      <c r="BJ42" s="241"/>
      <c r="BK42" s="241"/>
      <c r="BL42" s="241"/>
      <c r="BM42" s="241"/>
      <c r="BN42" s="241"/>
      <c r="BO42" s="253"/>
      <c r="BP42" s="253"/>
      <c r="BQ42" s="250">
        <v>36</v>
      </c>
      <c r="BR42" s="251"/>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235"/>
    </row>
    <row r="43" spans="1:131" s="236" customFormat="1" ht="26.25" customHeight="1" x14ac:dyDescent="0.2">
      <c r="A43" s="249">
        <v>16</v>
      </c>
      <c r="B43" s="1043"/>
      <c r="C43" s="1044"/>
      <c r="D43" s="1044"/>
      <c r="E43" s="1044"/>
      <c r="F43" s="1044"/>
      <c r="G43" s="1044"/>
      <c r="H43" s="1044"/>
      <c r="I43" s="1044"/>
      <c r="J43" s="1044"/>
      <c r="K43" s="1044"/>
      <c r="L43" s="1044"/>
      <c r="M43" s="1044"/>
      <c r="N43" s="1044"/>
      <c r="O43" s="1044"/>
      <c r="P43" s="1045"/>
      <c r="Q43" s="1050"/>
      <c r="R43" s="1047"/>
      <c r="S43" s="1047"/>
      <c r="T43" s="1047"/>
      <c r="U43" s="1047"/>
      <c r="V43" s="1047"/>
      <c r="W43" s="1047"/>
      <c r="X43" s="1047"/>
      <c r="Y43" s="1047"/>
      <c r="Z43" s="1047"/>
      <c r="AA43" s="1047"/>
      <c r="AB43" s="1047"/>
      <c r="AC43" s="1047"/>
      <c r="AD43" s="1047"/>
      <c r="AE43" s="1051"/>
      <c r="AF43" s="1046"/>
      <c r="AG43" s="1047"/>
      <c r="AH43" s="1047"/>
      <c r="AI43" s="1047"/>
      <c r="AJ43" s="1048"/>
      <c r="AK43" s="979"/>
      <c r="AL43" s="970"/>
      <c r="AM43" s="970"/>
      <c r="AN43" s="970"/>
      <c r="AO43" s="970"/>
      <c r="AP43" s="970"/>
      <c r="AQ43" s="970"/>
      <c r="AR43" s="970"/>
      <c r="AS43" s="970"/>
      <c r="AT43" s="970"/>
      <c r="AU43" s="970"/>
      <c r="AV43" s="970"/>
      <c r="AW43" s="970"/>
      <c r="AX43" s="970"/>
      <c r="AY43" s="970"/>
      <c r="AZ43" s="1049"/>
      <c r="BA43" s="1049"/>
      <c r="BB43" s="1049"/>
      <c r="BC43" s="1049"/>
      <c r="BD43" s="1049"/>
      <c r="BE43" s="1041"/>
      <c r="BF43" s="1041"/>
      <c r="BG43" s="1041"/>
      <c r="BH43" s="1041"/>
      <c r="BI43" s="1042"/>
      <c r="BJ43" s="241"/>
      <c r="BK43" s="241"/>
      <c r="BL43" s="241"/>
      <c r="BM43" s="241"/>
      <c r="BN43" s="241"/>
      <c r="BO43" s="253"/>
      <c r="BP43" s="253"/>
      <c r="BQ43" s="250">
        <v>37</v>
      </c>
      <c r="BR43" s="251"/>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235"/>
    </row>
    <row r="44" spans="1:131" s="236" customFormat="1" ht="26.25" customHeight="1" x14ac:dyDescent="0.2">
      <c r="A44" s="249">
        <v>17</v>
      </c>
      <c r="B44" s="1043"/>
      <c r="C44" s="1044"/>
      <c r="D44" s="1044"/>
      <c r="E44" s="1044"/>
      <c r="F44" s="1044"/>
      <c r="G44" s="1044"/>
      <c r="H44" s="1044"/>
      <c r="I44" s="1044"/>
      <c r="J44" s="1044"/>
      <c r="K44" s="1044"/>
      <c r="L44" s="1044"/>
      <c r="M44" s="1044"/>
      <c r="N44" s="1044"/>
      <c r="O44" s="1044"/>
      <c r="P44" s="1045"/>
      <c r="Q44" s="1050"/>
      <c r="R44" s="1047"/>
      <c r="S44" s="1047"/>
      <c r="T44" s="1047"/>
      <c r="U44" s="1047"/>
      <c r="V44" s="1047"/>
      <c r="W44" s="1047"/>
      <c r="X44" s="1047"/>
      <c r="Y44" s="1047"/>
      <c r="Z44" s="1047"/>
      <c r="AA44" s="1047"/>
      <c r="AB44" s="1047"/>
      <c r="AC44" s="1047"/>
      <c r="AD44" s="1047"/>
      <c r="AE44" s="1051"/>
      <c r="AF44" s="1046"/>
      <c r="AG44" s="1047"/>
      <c r="AH44" s="1047"/>
      <c r="AI44" s="1047"/>
      <c r="AJ44" s="1048"/>
      <c r="AK44" s="979"/>
      <c r="AL44" s="970"/>
      <c r="AM44" s="970"/>
      <c r="AN44" s="970"/>
      <c r="AO44" s="970"/>
      <c r="AP44" s="970"/>
      <c r="AQ44" s="970"/>
      <c r="AR44" s="970"/>
      <c r="AS44" s="970"/>
      <c r="AT44" s="970"/>
      <c r="AU44" s="970"/>
      <c r="AV44" s="970"/>
      <c r="AW44" s="970"/>
      <c r="AX44" s="970"/>
      <c r="AY44" s="970"/>
      <c r="AZ44" s="1049"/>
      <c r="BA44" s="1049"/>
      <c r="BB44" s="1049"/>
      <c r="BC44" s="1049"/>
      <c r="BD44" s="1049"/>
      <c r="BE44" s="1041"/>
      <c r="BF44" s="1041"/>
      <c r="BG44" s="1041"/>
      <c r="BH44" s="1041"/>
      <c r="BI44" s="1042"/>
      <c r="BJ44" s="241"/>
      <c r="BK44" s="241"/>
      <c r="BL44" s="241"/>
      <c r="BM44" s="241"/>
      <c r="BN44" s="241"/>
      <c r="BO44" s="253"/>
      <c r="BP44" s="253"/>
      <c r="BQ44" s="250">
        <v>38</v>
      </c>
      <c r="BR44" s="251"/>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235"/>
    </row>
    <row r="45" spans="1:131" s="236" customFormat="1" ht="26.25" customHeight="1" x14ac:dyDescent="0.2">
      <c r="A45" s="249">
        <v>18</v>
      </c>
      <c r="B45" s="1043"/>
      <c r="C45" s="1044"/>
      <c r="D45" s="1044"/>
      <c r="E45" s="1044"/>
      <c r="F45" s="1044"/>
      <c r="G45" s="1044"/>
      <c r="H45" s="1044"/>
      <c r="I45" s="1044"/>
      <c r="J45" s="1044"/>
      <c r="K45" s="1044"/>
      <c r="L45" s="1044"/>
      <c r="M45" s="1044"/>
      <c r="N45" s="1044"/>
      <c r="O45" s="1044"/>
      <c r="P45" s="1045"/>
      <c r="Q45" s="1050"/>
      <c r="R45" s="1047"/>
      <c r="S45" s="1047"/>
      <c r="T45" s="1047"/>
      <c r="U45" s="1047"/>
      <c r="V45" s="1047"/>
      <c r="W45" s="1047"/>
      <c r="X45" s="1047"/>
      <c r="Y45" s="1047"/>
      <c r="Z45" s="1047"/>
      <c r="AA45" s="1047"/>
      <c r="AB45" s="1047"/>
      <c r="AC45" s="1047"/>
      <c r="AD45" s="1047"/>
      <c r="AE45" s="1051"/>
      <c r="AF45" s="1046"/>
      <c r="AG45" s="1047"/>
      <c r="AH45" s="1047"/>
      <c r="AI45" s="1047"/>
      <c r="AJ45" s="1048"/>
      <c r="AK45" s="979"/>
      <c r="AL45" s="970"/>
      <c r="AM45" s="970"/>
      <c r="AN45" s="970"/>
      <c r="AO45" s="970"/>
      <c r="AP45" s="970"/>
      <c r="AQ45" s="970"/>
      <c r="AR45" s="970"/>
      <c r="AS45" s="970"/>
      <c r="AT45" s="970"/>
      <c r="AU45" s="970"/>
      <c r="AV45" s="970"/>
      <c r="AW45" s="970"/>
      <c r="AX45" s="970"/>
      <c r="AY45" s="970"/>
      <c r="AZ45" s="1049"/>
      <c r="BA45" s="1049"/>
      <c r="BB45" s="1049"/>
      <c r="BC45" s="1049"/>
      <c r="BD45" s="1049"/>
      <c r="BE45" s="1041"/>
      <c r="BF45" s="1041"/>
      <c r="BG45" s="1041"/>
      <c r="BH45" s="1041"/>
      <c r="BI45" s="1042"/>
      <c r="BJ45" s="241"/>
      <c r="BK45" s="241"/>
      <c r="BL45" s="241"/>
      <c r="BM45" s="241"/>
      <c r="BN45" s="241"/>
      <c r="BO45" s="253"/>
      <c r="BP45" s="253"/>
      <c r="BQ45" s="250">
        <v>39</v>
      </c>
      <c r="BR45" s="251"/>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235"/>
    </row>
    <row r="46" spans="1:131" s="236" customFormat="1" ht="26.25" customHeight="1" x14ac:dyDescent="0.2">
      <c r="A46" s="249">
        <v>19</v>
      </c>
      <c r="B46" s="1043"/>
      <c r="C46" s="1044"/>
      <c r="D46" s="1044"/>
      <c r="E46" s="1044"/>
      <c r="F46" s="1044"/>
      <c r="G46" s="1044"/>
      <c r="H46" s="1044"/>
      <c r="I46" s="1044"/>
      <c r="J46" s="1044"/>
      <c r="K46" s="1044"/>
      <c r="L46" s="1044"/>
      <c r="M46" s="1044"/>
      <c r="N46" s="1044"/>
      <c r="O46" s="1044"/>
      <c r="P46" s="1045"/>
      <c r="Q46" s="1050"/>
      <c r="R46" s="1047"/>
      <c r="S46" s="1047"/>
      <c r="T46" s="1047"/>
      <c r="U46" s="1047"/>
      <c r="V46" s="1047"/>
      <c r="W46" s="1047"/>
      <c r="X46" s="1047"/>
      <c r="Y46" s="1047"/>
      <c r="Z46" s="1047"/>
      <c r="AA46" s="1047"/>
      <c r="AB46" s="1047"/>
      <c r="AC46" s="1047"/>
      <c r="AD46" s="1047"/>
      <c r="AE46" s="1051"/>
      <c r="AF46" s="1046"/>
      <c r="AG46" s="1047"/>
      <c r="AH46" s="1047"/>
      <c r="AI46" s="1047"/>
      <c r="AJ46" s="1048"/>
      <c r="AK46" s="979"/>
      <c r="AL46" s="970"/>
      <c r="AM46" s="970"/>
      <c r="AN46" s="970"/>
      <c r="AO46" s="970"/>
      <c r="AP46" s="970"/>
      <c r="AQ46" s="970"/>
      <c r="AR46" s="970"/>
      <c r="AS46" s="970"/>
      <c r="AT46" s="970"/>
      <c r="AU46" s="970"/>
      <c r="AV46" s="970"/>
      <c r="AW46" s="970"/>
      <c r="AX46" s="970"/>
      <c r="AY46" s="970"/>
      <c r="AZ46" s="1049"/>
      <c r="BA46" s="1049"/>
      <c r="BB46" s="1049"/>
      <c r="BC46" s="1049"/>
      <c r="BD46" s="1049"/>
      <c r="BE46" s="1041"/>
      <c r="BF46" s="1041"/>
      <c r="BG46" s="1041"/>
      <c r="BH46" s="1041"/>
      <c r="BI46" s="1042"/>
      <c r="BJ46" s="241"/>
      <c r="BK46" s="241"/>
      <c r="BL46" s="241"/>
      <c r="BM46" s="241"/>
      <c r="BN46" s="241"/>
      <c r="BO46" s="253"/>
      <c r="BP46" s="253"/>
      <c r="BQ46" s="250">
        <v>40</v>
      </c>
      <c r="BR46" s="251"/>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235"/>
    </row>
    <row r="47" spans="1:131" s="236" customFormat="1" ht="26.25" customHeight="1" x14ac:dyDescent="0.2">
      <c r="A47" s="249">
        <v>20</v>
      </c>
      <c r="B47" s="1043"/>
      <c r="C47" s="1044"/>
      <c r="D47" s="1044"/>
      <c r="E47" s="1044"/>
      <c r="F47" s="1044"/>
      <c r="G47" s="1044"/>
      <c r="H47" s="1044"/>
      <c r="I47" s="1044"/>
      <c r="J47" s="1044"/>
      <c r="K47" s="1044"/>
      <c r="L47" s="1044"/>
      <c r="M47" s="1044"/>
      <c r="N47" s="1044"/>
      <c r="O47" s="1044"/>
      <c r="P47" s="1045"/>
      <c r="Q47" s="1050"/>
      <c r="R47" s="1047"/>
      <c r="S47" s="1047"/>
      <c r="T47" s="1047"/>
      <c r="U47" s="1047"/>
      <c r="V47" s="1047"/>
      <c r="W47" s="1047"/>
      <c r="X47" s="1047"/>
      <c r="Y47" s="1047"/>
      <c r="Z47" s="1047"/>
      <c r="AA47" s="1047"/>
      <c r="AB47" s="1047"/>
      <c r="AC47" s="1047"/>
      <c r="AD47" s="1047"/>
      <c r="AE47" s="1051"/>
      <c r="AF47" s="1046"/>
      <c r="AG47" s="1047"/>
      <c r="AH47" s="1047"/>
      <c r="AI47" s="1047"/>
      <c r="AJ47" s="1048"/>
      <c r="AK47" s="979"/>
      <c r="AL47" s="970"/>
      <c r="AM47" s="970"/>
      <c r="AN47" s="970"/>
      <c r="AO47" s="970"/>
      <c r="AP47" s="970"/>
      <c r="AQ47" s="970"/>
      <c r="AR47" s="970"/>
      <c r="AS47" s="970"/>
      <c r="AT47" s="970"/>
      <c r="AU47" s="970"/>
      <c r="AV47" s="970"/>
      <c r="AW47" s="970"/>
      <c r="AX47" s="970"/>
      <c r="AY47" s="970"/>
      <c r="AZ47" s="1049"/>
      <c r="BA47" s="1049"/>
      <c r="BB47" s="1049"/>
      <c r="BC47" s="1049"/>
      <c r="BD47" s="1049"/>
      <c r="BE47" s="1041"/>
      <c r="BF47" s="1041"/>
      <c r="BG47" s="1041"/>
      <c r="BH47" s="1041"/>
      <c r="BI47" s="1042"/>
      <c r="BJ47" s="241"/>
      <c r="BK47" s="241"/>
      <c r="BL47" s="241"/>
      <c r="BM47" s="241"/>
      <c r="BN47" s="241"/>
      <c r="BO47" s="253"/>
      <c r="BP47" s="253"/>
      <c r="BQ47" s="250">
        <v>41</v>
      </c>
      <c r="BR47" s="251"/>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235"/>
    </row>
    <row r="48" spans="1:131" s="236" customFormat="1" ht="26.25" customHeight="1" x14ac:dyDescent="0.2">
      <c r="A48" s="249">
        <v>21</v>
      </c>
      <c r="B48" s="1043"/>
      <c r="C48" s="1044"/>
      <c r="D48" s="1044"/>
      <c r="E48" s="1044"/>
      <c r="F48" s="1044"/>
      <c r="G48" s="1044"/>
      <c r="H48" s="1044"/>
      <c r="I48" s="1044"/>
      <c r="J48" s="1044"/>
      <c r="K48" s="1044"/>
      <c r="L48" s="1044"/>
      <c r="M48" s="1044"/>
      <c r="N48" s="1044"/>
      <c r="O48" s="1044"/>
      <c r="P48" s="1045"/>
      <c r="Q48" s="1050"/>
      <c r="R48" s="1047"/>
      <c r="S48" s="1047"/>
      <c r="T48" s="1047"/>
      <c r="U48" s="1047"/>
      <c r="V48" s="1047"/>
      <c r="W48" s="1047"/>
      <c r="X48" s="1047"/>
      <c r="Y48" s="1047"/>
      <c r="Z48" s="1047"/>
      <c r="AA48" s="1047"/>
      <c r="AB48" s="1047"/>
      <c r="AC48" s="1047"/>
      <c r="AD48" s="1047"/>
      <c r="AE48" s="1051"/>
      <c r="AF48" s="1046"/>
      <c r="AG48" s="1047"/>
      <c r="AH48" s="1047"/>
      <c r="AI48" s="1047"/>
      <c r="AJ48" s="1048"/>
      <c r="AK48" s="979"/>
      <c r="AL48" s="970"/>
      <c r="AM48" s="970"/>
      <c r="AN48" s="970"/>
      <c r="AO48" s="970"/>
      <c r="AP48" s="970"/>
      <c r="AQ48" s="970"/>
      <c r="AR48" s="970"/>
      <c r="AS48" s="970"/>
      <c r="AT48" s="970"/>
      <c r="AU48" s="970"/>
      <c r="AV48" s="970"/>
      <c r="AW48" s="970"/>
      <c r="AX48" s="970"/>
      <c r="AY48" s="970"/>
      <c r="AZ48" s="1049"/>
      <c r="BA48" s="1049"/>
      <c r="BB48" s="1049"/>
      <c r="BC48" s="1049"/>
      <c r="BD48" s="1049"/>
      <c r="BE48" s="1041"/>
      <c r="BF48" s="1041"/>
      <c r="BG48" s="1041"/>
      <c r="BH48" s="1041"/>
      <c r="BI48" s="1042"/>
      <c r="BJ48" s="241"/>
      <c r="BK48" s="241"/>
      <c r="BL48" s="241"/>
      <c r="BM48" s="241"/>
      <c r="BN48" s="241"/>
      <c r="BO48" s="253"/>
      <c r="BP48" s="253"/>
      <c r="BQ48" s="250">
        <v>42</v>
      </c>
      <c r="BR48" s="251"/>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235"/>
    </row>
    <row r="49" spans="1:131" s="236" customFormat="1" ht="26.25" customHeight="1" x14ac:dyDescent="0.2">
      <c r="A49" s="249">
        <v>22</v>
      </c>
      <c r="B49" s="1043"/>
      <c r="C49" s="1044"/>
      <c r="D49" s="1044"/>
      <c r="E49" s="1044"/>
      <c r="F49" s="1044"/>
      <c r="G49" s="1044"/>
      <c r="H49" s="1044"/>
      <c r="I49" s="1044"/>
      <c r="J49" s="1044"/>
      <c r="K49" s="1044"/>
      <c r="L49" s="1044"/>
      <c r="M49" s="1044"/>
      <c r="N49" s="1044"/>
      <c r="O49" s="1044"/>
      <c r="P49" s="1045"/>
      <c r="Q49" s="1050"/>
      <c r="R49" s="1047"/>
      <c r="S49" s="1047"/>
      <c r="T49" s="1047"/>
      <c r="U49" s="1047"/>
      <c r="V49" s="1047"/>
      <c r="W49" s="1047"/>
      <c r="X49" s="1047"/>
      <c r="Y49" s="1047"/>
      <c r="Z49" s="1047"/>
      <c r="AA49" s="1047"/>
      <c r="AB49" s="1047"/>
      <c r="AC49" s="1047"/>
      <c r="AD49" s="1047"/>
      <c r="AE49" s="1051"/>
      <c r="AF49" s="1046"/>
      <c r="AG49" s="1047"/>
      <c r="AH49" s="1047"/>
      <c r="AI49" s="1047"/>
      <c r="AJ49" s="1048"/>
      <c r="AK49" s="979"/>
      <c r="AL49" s="970"/>
      <c r="AM49" s="970"/>
      <c r="AN49" s="970"/>
      <c r="AO49" s="970"/>
      <c r="AP49" s="970"/>
      <c r="AQ49" s="970"/>
      <c r="AR49" s="970"/>
      <c r="AS49" s="970"/>
      <c r="AT49" s="970"/>
      <c r="AU49" s="970"/>
      <c r="AV49" s="970"/>
      <c r="AW49" s="970"/>
      <c r="AX49" s="970"/>
      <c r="AY49" s="970"/>
      <c r="AZ49" s="1049"/>
      <c r="BA49" s="1049"/>
      <c r="BB49" s="1049"/>
      <c r="BC49" s="1049"/>
      <c r="BD49" s="1049"/>
      <c r="BE49" s="1041"/>
      <c r="BF49" s="1041"/>
      <c r="BG49" s="1041"/>
      <c r="BH49" s="1041"/>
      <c r="BI49" s="1042"/>
      <c r="BJ49" s="241"/>
      <c r="BK49" s="241"/>
      <c r="BL49" s="241"/>
      <c r="BM49" s="241"/>
      <c r="BN49" s="241"/>
      <c r="BO49" s="253"/>
      <c r="BP49" s="253"/>
      <c r="BQ49" s="250">
        <v>43</v>
      </c>
      <c r="BR49" s="251"/>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235"/>
    </row>
    <row r="50" spans="1:131" s="236" customFormat="1" ht="26.25" customHeight="1" x14ac:dyDescent="0.2">
      <c r="A50" s="249">
        <v>23</v>
      </c>
      <c r="B50" s="1043"/>
      <c r="C50" s="1044"/>
      <c r="D50" s="1044"/>
      <c r="E50" s="1044"/>
      <c r="F50" s="1044"/>
      <c r="G50" s="1044"/>
      <c r="H50" s="1044"/>
      <c r="I50" s="1044"/>
      <c r="J50" s="1044"/>
      <c r="K50" s="1044"/>
      <c r="L50" s="1044"/>
      <c r="M50" s="1044"/>
      <c r="N50" s="1044"/>
      <c r="O50" s="1044"/>
      <c r="P50" s="1045"/>
      <c r="Q50" s="1039"/>
      <c r="R50" s="1019"/>
      <c r="S50" s="1019"/>
      <c r="T50" s="1019"/>
      <c r="U50" s="1019"/>
      <c r="V50" s="1019"/>
      <c r="W50" s="1019"/>
      <c r="X50" s="1019"/>
      <c r="Y50" s="1019"/>
      <c r="Z50" s="1019"/>
      <c r="AA50" s="1019"/>
      <c r="AB50" s="1019"/>
      <c r="AC50" s="1019"/>
      <c r="AD50" s="1019"/>
      <c r="AE50" s="1040"/>
      <c r="AF50" s="1046"/>
      <c r="AG50" s="1047"/>
      <c r="AH50" s="1047"/>
      <c r="AI50" s="1047"/>
      <c r="AJ50" s="1048"/>
      <c r="AK50" s="1021"/>
      <c r="AL50" s="1019"/>
      <c r="AM50" s="1019"/>
      <c r="AN50" s="1019"/>
      <c r="AO50" s="1019"/>
      <c r="AP50" s="1019"/>
      <c r="AQ50" s="1019"/>
      <c r="AR50" s="1019"/>
      <c r="AS50" s="1019"/>
      <c r="AT50" s="1019"/>
      <c r="AU50" s="1019"/>
      <c r="AV50" s="1019"/>
      <c r="AW50" s="1019"/>
      <c r="AX50" s="1019"/>
      <c r="AY50" s="1019"/>
      <c r="AZ50" s="1022"/>
      <c r="BA50" s="1022"/>
      <c r="BB50" s="1022"/>
      <c r="BC50" s="1022"/>
      <c r="BD50" s="1022"/>
      <c r="BE50" s="1041"/>
      <c r="BF50" s="1041"/>
      <c r="BG50" s="1041"/>
      <c r="BH50" s="1041"/>
      <c r="BI50" s="1042"/>
      <c r="BJ50" s="241"/>
      <c r="BK50" s="241"/>
      <c r="BL50" s="241"/>
      <c r="BM50" s="241"/>
      <c r="BN50" s="241"/>
      <c r="BO50" s="253"/>
      <c r="BP50" s="253"/>
      <c r="BQ50" s="250">
        <v>44</v>
      </c>
      <c r="BR50" s="251"/>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235"/>
    </row>
    <row r="51" spans="1:131" s="236" customFormat="1" ht="26.25" customHeight="1" x14ac:dyDescent="0.2">
      <c r="A51" s="249">
        <v>24</v>
      </c>
      <c r="B51" s="1043"/>
      <c r="C51" s="1044"/>
      <c r="D51" s="1044"/>
      <c r="E51" s="1044"/>
      <c r="F51" s="1044"/>
      <c r="G51" s="1044"/>
      <c r="H51" s="1044"/>
      <c r="I51" s="1044"/>
      <c r="J51" s="1044"/>
      <c r="K51" s="1044"/>
      <c r="L51" s="1044"/>
      <c r="M51" s="1044"/>
      <c r="N51" s="1044"/>
      <c r="O51" s="1044"/>
      <c r="P51" s="1045"/>
      <c r="Q51" s="1039"/>
      <c r="R51" s="1019"/>
      <c r="S51" s="1019"/>
      <c r="T51" s="1019"/>
      <c r="U51" s="1019"/>
      <c r="V51" s="1019"/>
      <c r="W51" s="1019"/>
      <c r="X51" s="1019"/>
      <c r="Y51" s="1019"/>
      <c r="Z51" s="1019"/>
      <c r="AA51" s="1019"/>
      <c r="AB51" s="1019"/>
      <c r="AC51" s="1019"/>
      <c r="AD51" s="1019"/>
      <c r="AE51" s="1040"/>
      <c r="AF51" s="1046"/>
      <c r="AG51" s="1047"/>
      <c r="AH51" s="1047"/>
      <c r="AI51" s="1047"/>
      <c r="AJ51" s="1048"/>
      <c r="AK51" s="1021"/>
      <c r="AL51" s="1019"/>
      <c r="AM51" s="1019"/>
      <c r="AN51" s="1019"/>
      <c r="AO51" s="1019"/>
      <c r="AP51" s="1019"/>
      <c r="AQ51" s="1019"/>
      <c r="AR51" s="1019"/>
      <c r="AS51" s="1019"/>
      <c r="AT51" s="1019"/>
      <c r="AU51" s="1019"/>
      <c r="AV51" s="1019"/>
      <c r="AW51" s="1019"/>
      <c r="AX51" s="1019"/>
      <c r="AY51" s="1019"/>
      <c r="AZ51" s="1022"/>
      <c r="BA51" s="1022"/>
      <c r="BB51" s="1022"/>
      <c r="BC51" s="1022"/>
      <c r="BD51" s="1022"/>
      <c r="BE51" s="1041"/>
      <c r="BF51" s="1041"/>
      <c r="BG51" s="1041"/>
      <c r="BH51" s="1041"/>
      <c r="BI51" s="1042"/>
      <c r="BJ51" s="241"/>
      <c r="BK51" s="241"/>
      <c r="BL51" s="241"/>
      <c r="BM51" s="241"/>
      <c r="BN51" s="241"/>
      <c r="BO51" s="253"/>
      <c r="BP51" s="253"/>
      <c r="BQ51" s="250">
        <v>45</v>
      </c>
      <c r="BR51" s="251"/>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235"/>
    </row>
    <row r="52" spans="1:131" s="236" customFormat="1" ht="26.25" customHeight="1" x14ac:dyDescent="0.2">
      <c r="A52" s="249">
        <v>25</v>
      </c>
      <c r="B52" s="1043"/>
      <c r="C52" s="1044"/>
      <c r="D52" s="1044"/>
      <c r="E52" s="1044"/>
      <c r="F52" s="1044"/>
      <c r="G52" s="1044"/>
      <c r="H52" s="1044"/>
      <c r="I52" s="1044"/>
      <c r="J52" s="1044"/>
      <c r="K52" s="1044"/>
      <c r="L52" s="1044"/>
      <c r="M52" s="1044"/>
      <c r="N52" s="1044"/>
      <c r="O52" s="1044"/>
      <c r="P52" s="1045"/>
      <c r="Q52" s="1039"/>
      <c r="R52" s="1019"/>
      <c r="S52" s="1019"/>
      <c r="T52" s="1019"/>
      <c r="U52" s="1019"/>
      <c r="V52" s="1019"/>
      <c r="W52" s="1019"/>
      <c r="X52" s="1019"/>
      <c r="Y52" s="1019"/>
      <c r="Z52" s="1019"/>
      <c r="AA52" s="1019"/>
      <c r="AB52" s="1019"/>
      <c r="AC52" s="1019"/>
      <c r="AD52" s="1019"/>
      <c r="AE52" s="1040"/>
      <c r="AF52" s="1046"/>
      <c r="AG52" s="1047"/>
      <c r="AH52" s="1047"/>
      <c r="AI52" s="1047"/>
      <c r="AJ52" s="1048"/>
      <c r="AK52" s="1021"/>
      <c r="AL52" s="1019"/>
      <c r="AM52" s="1019"/>
      <c r="AN52" s="1019"/>
      <c r="AO52" s="1019"/>
      <c r="AP52" s="1019"/>
      <c r="AQ52" s="1019"/>
      <c r="AR52" s="1019"/>
      <c r="AS52" s="1019"/>
      <c r="AT52" s="1019"/>
      <c r="AU52" s="1019"/>
      <c r="AV52" s="1019"/>
      <c r="AW52" s="1019"/>
      <c r="AX52" s="1019"/>
      <c r="AY52" s="1019"/>
      <c r="AZ52" s="1022"/>
      <c r="BA52" s="1022"/>
      <c r="BB52" s="1022"/>
      <c r="BC52" s="1022"/>
      <c r="BD52" s="1022"/>
      <c r="BE52" s="1041"/>
      <c r="BF52" s="1041"/>
      <c r="BG52" s="1041"/>
      <c r="BH52" s="1041"/>
      <c r="BI52" s="1042"/>
      <c r="BJ52" s="241"/>
      <c r="BK52" s="241"/>
      <c r="BL52" s="241"/>
      <c r="BM52" s="241"/>
      <c r="BN52" s="241"/>
      <c r="BO52" s="253"/>
      <c r="BP52" s="253"/>
      <c r="BQ52" s="250">
        <v>46</v>
      </c>
      <c r="BR52" s="251"/>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235"/>
    </row>
    <row r="53" spans="1:131" s="236" customFormat="1" ht="26.25" customHeight="1" x14ac:dyDescent="0.2">
      <c r="A53" s="249">
        <v>26</v>
      </c>
      <c r="B53" s="1043"/>
      <c r="C53" s="1044"/>
      <c r="D53" s="1044"/>
      <c r="E53" s="1044"/>
      <c r="F53" s="1044"/>
      <c r="G53" s="1044"/>
      <c r="H53" s="1044"/>
      <c r="I53" s="1044"/>
      <c r="J53" s="1044"/>
      <c r="K53" s="1044"/>
      <c r="L53" s="1044"/>
      <c r="M53" s="1044"/>
      <c r="N53" s="1044"/>
      <c r="O53" s="1044"/>
      <c r="P53" s="1045"/>
      <c r="Q53" s="1039"/>
      <c r="R53" s="1019"/>
      <c r="S53" s="1019"/>
      <c r="T53" s="1019"/>
      <c r="U53" s="1019"/>
      <c r="V53" s="1019"/>
      <c r="W53" s="1019"/>
      <c r="X53" s="1019"/>
      <c r="Y53" s="1019"/>
      <c r="Z53" s="1019"/>
      <c r="AA53" s="1019"/>
      <c r="AB53" s="1019"/>
      <c r="AC53" s="1019"/>
      <c r="AD53" s="1019"/>
      <c r="AE53" s="1040"/>
      <c r="AF53" s="1046"/>
      <c r="AG53" s="1047"/>
      <c r="AH53" s="1047"/>
      <c r="AI53" s="1047"/>
      <c r="AJ53" s="1048"/>
      <c r="AK53" s="1021"/>
      <c r="AL53" s="1019"/>
      <c r="AM53" s="1019"/>
      <c r="AN53" s="1019"/>
      <c r="AO53" s="1019"/>
      <c r="AP53" s="1019"/>
      <c r="AQ53" s="1019"/>
      <c r="AR53" s="1019"/>
      <c r="AS53" s="1019"/>
      <c r="AT53" s="1019"/>
      <c r="AU53" s="1019"/>
      <c r="AV53" s="1019"/>
      <c r="AW53" s="1019"/>
      <c r="AX53" s="1019"/>
      <c r="AY53" s="1019"/>
      <c r="AZ53" s="1022"/>
      <c r="BA53" s="1022"/>
      <c r="BB53" s="1022"/>
      <c r="BC53" s="1022"/>
      <c r="BD53" s="1022"/>
      <c r="BE53" s="1041"/>
      <c r="BF53" s="1041"/>
      <c r="BG53" s="1041"/>
      <c r="BH53" s="1041"/>
      <c r="BI53" s="1042"/>
      <c r="BJ53" s="241"/>
      <c r="BK53" s="241"/>
      <c r="BL53" s="241"/>
      <c r="BM53" s="241"/>
      <c r="BN53" s="241"/>
      <c r="BO53" s="253"/>
      <c r="BP53" s="253"/>
      <c r="BQ53" s="250">
        <v>47</v>
      </c>
      <c r="BR53" s="251"/>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235"/>
    </row>
    <row r="54" spans="1:131" s="236" customFormat="1" ht="26.25" customHeight="1" x14ac:dyDescent="0.2">
      <c r="A54" s="249">
        <v>27</v>
      </c>
      <c r="B54" s="1043"/>
      <c r="C54" s="1044"/>
      <c r="D54" s="1044"/>
      <c r="E54" s="1044"/>
      <c r="F54" s="1044"/>
      <c r="G54" s="1044"/>
      <c r="H54" s="1044"/>
      <c r="I54" s="1044"/>
      <c r="J54" s="1044"/>
      <c r="K54" s="1044"/>
      <c r="L54" s="1044"/>
      <c r="M54" s="1044"/>
      <c r="N54" s="1044"/>
      <c r="O54" s="1044"/>
      <c r="P54" s="1045"/>
      <c r="Q54" s="1039"/>
      <c r="R54" s="1019"/>
      <c r="S54" s="1019"/>
      <c r="T54" s="1019"/>
      <c r="U54" s="1019"/>
      <c r="V54" s="1019"/>
      <c r="W54" s="1019"/>
      <c r="X54" s="1019"/>
      <c r="Y54" s="1019"/>
      <c r="Z54" s="1019"/>
      <c r="AA54" s="1019"/>
      <c r="AB54" s="1019"/>
      <c r="AC54" s="1019"/>
      <c r="AD54" s="1019"/>
      <c r="AE54" s="1040"/>
      <c r="AF54" s="1046"/>
      <c r="AG54" s="1047"/>
      <c r="AH54" s="1047"/>
      <c r="AI54" s="1047"/>
      <c r="AJ54" s="1048"/>
      <c r="AK54" s="1021"/>
      <c r="AL54" s="1019"/>
      <c r="AM54" s="1019"/>
      <c r="AN54" s="1019"/>
      <c r="AO54" s="1019"/>
      <c r="AP54" s="1019"/>
      <c r="AQ54" s="1019"/>
      <c r="AR54" s="1019"/>
      <c r="AS54" s="1019"/>
      <c r="AT54" s="1019"/>
      <c r="AU54" s="1019"/>
      <c r="AV54" s="1019"/>
      <c r="AW54" s="1019"/>
      <c r="AX54" s="1019"/>
      <c r="AY54" s="1019"/>
      <c r="AZ54" s="1022"/>
      <c r="BA54" s="1022"/>
      <c r="BB54" s="1022"/>
      <c r="BC54" s="1022"/>
      <c r="BD54" s="1022"/>
      <c r="BE54" s="1041"/>
      <c r="BF54" s="1041"/>
      <c r="BG54" s="1041"/>
      <c r="BH54" s="1041"/>
      <c r="BI54" s="1042"/>
      <c r="BJ54" s="241"/>
      <c r="BK54" s="241"/>
      <c r="BL54" s="241"/>
      <c r="BM54" s="241"/>
      <c r="BN54" s="241"/>
      <c r="BO54" s="253"/>
      <c r="BP54" s="253"/>
      <c r="BQ54" s="250">
        <v>48</v>
      </c>
      <c r="BR54" s="251"/>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235"/>
    </row>
    <row r="55" spans="1:131" s="236" customFormat="1" ht="26.25" customHeight="1" x14ac:dyDescent="0.2">
      <c r="A55" s="249">
        <v>28</v>
      </c>
      <c r="B55" s="1043"/>
      <c r="C55" s="1044"/>
      <c r="D55" s="1044"/>
      <c r="E55" s="1044"/>
      <c r="F55" s="1044"/>
      <c r="G55" s="1044"/>
      <c r="H55" s="1044"/>
      <c r="I55" s="1044"/>
      <c r="J55" s="1044"/>
      <c r="K55" s="1044"/>
      <c r="L55" s="1044"/>
      <c r="M55" s="1044"/>
      <c r="N55" s="1044"/>
      <c r="O55" s="1044"/>
      <c r="P55" s="1045"/>
      <c r="Q55" s="1039"/>
      <c r="R55" s="1019"/>
      <c r="S55" s="1019"/>
      <c r="T55" s="1019"/>
      <c r="U55" s="1019"/>
      <c r="V55" s="1019"/>
      <c r="W55" s="1019"/>
      <c r="X55" s="1019"/>
      <c r="Y55" s="1019"/>
      <c r="Z55" s="1019"/>
      <c r="AA55" s="1019"/>
      <c r="AB55" s="1019"/>
      <c r="AC55" s="1019"/>
      <c r="AD55" s="1019"/>
      <c r="AE55" s="1040"/>
      <c r="AF55" s="1046"/>
      <c r="AG55" s="1047"/>
      <c r="AH55" s="1047"/>
      <c r="AI55" s="1047"/>
      <c r="AJ55" s="1048"/>
      <c r="AK55" s="1021"/>
      <c r="AL55" s="1019"/>
      <c r="AM55" s="1019"/>
      <c r="AN55" s="1019"/>
      <c r="AO55" s="1019"/>
      <c r="AP55" s="1019"/>
      <c r="AQ55" s="1019"/>
      <c r="AR55" s="1019"/>
      <c r="AS55" s="1019"/>
      <c r="AT55" s="1019"/>
      <c r="AU55" s="1019"/>
      <c r="AV55" s="1019"/>
      <c r="AW55" s="1019"/>
      <c r="AX55" s="1019"/>
      <c r="AY55" s="1019"/>
      <c r="AZ55" s="1022"/>
      <c r="BA55" s="1022"/>
      <c r="BB55" s="1022"/>
      <c r="BC55" s="1022"/>
      <c r="BD55" s="1022"/>
      <c r="BE55" s="1041"/>
      <c r="BF55" s="1041"/>
      <c r="BG55" s="1041"/>
      <c r="BH55" s="1041"/>
      <c r="BI55" s="1042"/>
      <c r="BJ55" s="241"/>
      <c r="BK55" s="241"/>
      <c r="BL55" s="241"/>
      <c r="BM55" s="241"/>
      <c r="BN55" s="241"/>
      <c r="BO55" s="253"/>
      <c r="BP55" s="253"/>
      <c r="BQ55" s="250">
        <v>49</v>
      </c>
      <c r="BR55" s="251"/>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235"/>
    </row>
    <row r="56" spans="1:131" s="236" customFormat="1" ht="26.25" customHeight="1" x14ac:dyDescent="0.2">
      <c r="A56" s="249">
        <v>29</v>
      </c>
      <c r="B56" s="1043"/>
      <c r="C56" s="1044"/>
      <c r="D56" s="1044"/>
      <c r="E56" s="1044"/>
      <c r="F56" s="1044"/>
      <c r="G56" s="1044"/>
      <c r="H56" s="1044"/>
      <c r="I56" s="1044"/>
      <c r="J56" s="1044"/>
      <c r="K56" s="1044"/>
      <c r="L56" s="1044"/>
      <c r="M56" s="1044"/>
      <c r="N56" s="1044"/>
      <c r="O56" s="1044"/>
      <c r="P56" s="1045"/>
      <c r="Q56" s="1039"/>
      <c r="R56" s="1019"/>
      <c r="S56" s="1019"/>
      <c r="T56" s="1019"/>
      <c r="U56" s="1019"/>
      <c r="V56" s="1019"/>
      <c r="W56" s="1019"/>
      <c r="X56" s="1019"/>
      <c r="Y56" s="1019"/>
      <c r="Z56" s="1019"/>
      <c r="AA56" s="1019"/>
      <c r="AB56" s="1019"/>
      <c r="AC56" s="1019"/>
      <c r="AD56" s="1019"/>
      <c r="AE56" s="1040"/>
      <c r="AF56" s="1046"/>
      <c r="AG56" s="1047"/>
      <c r="AH56" s="1047"/>
      <c r="AI56" s="1047"/>
      <c r="AJ56" s="1048"/>
      <c r="AK56" s="1021"/>
      <c r="AL56" s="1019"/>
      <c r="AM56" s="1019"/>
      <c r="AN56" s="1019"/>
      <c r="AO56" s="1019"/>
      <c r="AP56" s="1019"/>
      <c r="AQ56" s="1019"/>
      <c r="AR56" s="1019"/>
      <c r="AS56" s="1019"/>
      <c r="AT56" s="1019"/>
      <c r="AU56" s="1019"/>
      <c r="AV56" s="1019"/>
      <c r="AW56" s="1019"/>
      <c r="AX56" s="1019"/>
      <c r="AY56" s="1019"/>
      <c r="AZ56" s="1022"/>
      <c r="BA56" s="1022"/>
      <c r="BB56" s="1022"/>
      <c r="BC56" s="1022"/>
      <c r="BD56" s="1022"/>
      <c r="BE56" s="1041"/>
      <c r="BF56" s="1041"/>
      <c r="BG56" s="1041"/>
      <c r="BH56" s="1041"/>
      <c r="BI56" s="1042"/>
      <c r="BJ56" s="241"/>
      <c r="BK56" s="241"/>
      <c r="BL56" s="241"/>
      <c r="BM56" s="241"/>
      <c r="BN56" s="241"/>
      <c r="BO56" s="253"/>
      <c r="BP56" s="253"/>
      <c r="BQ56" s="250">
        <v>50</v>
      </c>
      <c r="BR56" s="251"/>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235"/>
    </row>
    <row r="57" spans="1:131" s="236" customFormat="1" ht="26.25" customHeight="1" x14ac:dyDescent="0.2">
      <c r="A57" s="249">
        <v>30</v>
      </c>
      <c r="B57" s="1043"/>
      <c r="C57" s="1044"/>
      <c r="D57" s="1044"/>
      <c r="E57" s="1044"/>
      <c r="F57" s="1044"/>
      <c r="G57" s="1044"/>
      <c r="H57" s="1044"/>
      <c r="I57" s="1044"/>
      <c r="J57" s="1044"/>
      <c r="K57" s="1044"/>
      <c r="L57" s="1044"/>
      <c r="M57" s="1044"/>
      <c r="N57" s="1044"/>
      <c r="O57" s="1044"/>
      <c r="P57" s="1045"/>
      <c r="Q57" s="1039"/>
      <c r="R57" s="1019"/>
      <c r="S57" s="1019"/>
      <c r="T57" s="1019"/>
      <c r="U57" s="1019"/>
      <c r="V57" s="1019"/>
      <c r="W57" s="1019"/>
      <c r="X57" s="1019"/>
      <c r="Y57" s="1019"/>
      <c r="Z57" s="1019"/>
      <c r="AA57" s="1019"/>
      <c r="AB57" s="1019"/>
      <c r="AC57" s="1019"/>
      <c r="AD57" s="1019"/>
      <c r="AE57" s="1040"/>
      <c r="AF57" s="1046"/>
      <c r="AG57" s="1047"/>
      <c r="AH57" s="1047"/>
      <c r="AI57" s="1047"/>
      <c r="AJ57" s="1048"/>
      <c r="AK57" s="1021"/>
      <c r="AL57" s="1019"/>
      <c r="AM57" s="1019"/>
      <c r="AN57" s="1019"/>
      <c r="AO57" s="1019"/>
      <c r="AP57" s="1019"/>
      <c r="AQ57" s="1019"/>
      <c r="AR57" s="1019"/>
      <c r="AS57" s="1019"/>
      <c r="AT57" s="1019"/>
      <c r="AU57" s="1019"/>
      <c r="AV57" s="1019"/>
      <c r="AW57" s="1019"/>
      <c r="AX57" s="1019"/>
      <c r="AY57" s="1019"/>
      <c r="AZ57" s="1022"/>
      <c r="BA57" s="1022"/>
      <c r="BB57" s="1022"/>
      <c r="BC57" s="1022"/>
      <c r="BD57" s="1022"/>
      <c r="BE57" s="1041"/>
      <c r="BF57" s="1041"/>
      <c r="BG57" s="1041"/>
      <c r="BH57" s="1041"/>
      <c r="BI57" s="1042"/>
      <c r="BJ57" s="241"/>
      <c r="BK57" s="241"/>
      <c r="BL57" s="241"/>
      <c r="BM57" s="241"/>
      <c r="BN57" s="241"/>
      <c r="BO57" s="253"/>
      <c r="BP57" s="253"/>
      <c r="BQ57" s="250">
        <v>51</v>
      </c>
      <c r="BR57" s="251"/>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235"/>
    </row>
    <row r="58" spans="1:131" s="236" customFormat="1" ht="26.25" customHeight="1" x14ac:dyDescent="0.2">
      <c r="A58" s="249">
        <v>31</v>
      </c>
      <c r="B58" s="1043"/>
      <c r="C58" s="1044"/>
      <c r="D58" s="1044"/>
      <c r="E58" s="1044"/>
      <c r="F58" s="1044"/>
      <c r="G58" s="1044"/>
      <c r="H58" s="1044"/>
      <c r="I58" s="1044"/>
      <c r="J58" s="1044"/>
      <c r="K58" s="1044"/>
      <c r="L58" s="1044"/>
      <c r="M58" s="1044"/>
      <c r="N58" s="1044"/>
      <c r="O58" s="1044"/>
      <c r="P58" s="1045"/>
      <c r="Q58" s="1039"/>
      <c r="R58" s="1019"/>
      <c r="S58" s="1019"/>
      <c r="T58" s="1019"/>
      <c r="U58" s="1019"/>
      <c r="V58" s="1019"/>
      <c r="W58" s="1019"/>
      <c r="X58" s="1019"/>
      <c r="Y58" s="1019"/>
      <c r="Z58" s="1019"/>
      <c r="AA58" s="1019"/>
      <c r="AB58" s="1019"/>
      <c r="AC58" s="1019"/>
      <c r="AD58" s="1019"/>
      <c r="AE58" s="1040"/>
      <c r="AF58" s="1046"/>
      <c r="AG58" s="1047"/>
      <c r="AH58" s="1047"/>
      <c r="AI58" s="1047"/>
      <c r="AJ58" s="1048"/>
      <c r="AK58" s="1021"/>
      <c r="AL58" s="1019"/>
      <c r="AM58" s="1019"/>
      <c r="AN58" s="1019"/>
      <c r="AO58" s="1019"/>
      <c r="AP58" s="1019"/>
      <c r="AQ58" s="1019"/>
      <c r="AR58" s="1019"/>
      <c r="AS58" s="1019"/>
      <c r="AT58" s="1019"/>
      <c r="AU58" s="1019"/>
      <c r="AV58" s="1019"/>
      <c r="AW58" s="1019"/>
      <c r="AX58" s="1019"/>
      <c r="AY58" s="1019"/>
      <c r="AZ58" s="1022"/>
      <c r="BA58" s="1022"/>
      <c r="BB58" s="1022"/>
      <c r="BC58" s="1022"/>
      <c r="BD58" s="1022"/>
      <c r="BE58" s="1041"/>
      <c r="BF58" s="1041"/>
      <c r="BG58" s="1041"/>
      <c r="BH58" s="1041"/>
      <c r="BI58" s="1042"/>
      <c r="BJ58" s="241"/>
      <c r="BK58" s="241"/>
      <c r="BL58" s="241"/>
      <c r="BM58" s="241"/>
      <c r="BN58" s="241"/>
      <c r="BO58" s="253"/>
      <c r="BP58" s="253"/>
      <c r="BQ58" s="250">
        <v>52</v>
      </c>
      <c r="BR58" s="251"/>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235"/>
    </row>
    <row r="59" spans="1:131" s="236" customFormat="1" ht="26.25" customHeight="1" x14ac:dyDescent="0.2">
      <c r="A59" s="249">
        <v>32</v>
      </c>
      <c r="B59" s="1043"/>
      <c r="C59" s="1044"/>
      <c r="D59" s="1044"/>
      <c r="E59" s="1044"/>
      <c r="F59" s="1044"/>
      <c r="G59" s="1044"/>
      <c r="H59" s="1044"/>
      <c r="I59" s="1044"/>
      <c r="J59" s="1044"/>
      <c r="K59" s="1044"/>
      <c r="L59" s="1044"/>
      <c r="M59" s="1044"/>
      <c r="N59" s="1044"/>
      <c r="O59" s="1044"/>
      <c r="P59" s="1045"/>
      <c r="Q59" s="1039"/>
      <c r="R59" s="1019"/>
      <c r="S59" s="1019"/>
      <c r="T59" s="1019"/>
      <c r="U59" s="1019"/>
      <c r="V59" s="1019"/>
      <c r="W59" s="1019"/>
      <c r="X59" s="1019"/>
      <c r="Y59" s="1019"/>
      <c r="Z59" s="1019"/>
      <c r="AA59" s="1019"/>
      <c r="AB59" s="1019"/>
      <c r="AC59" s="1019"/>
      <c r="AD59" s="1019"/>
      <c r="AE59" s="1040"/>
      <c r="AF59" s="1046"/>
      <c r="AG59" s="1047"/>
      <c r="AH59" s="1047"/>
      <c r="AI59" s="1047"/>
      <c r="AJ59" s="1048"/>
      <c r="AK59" s="1021"/>
      <c r="AL59" s="1019"/>
      <c r="AM59" s="1019"/>
      <c r="AN59" s="1019"/>
      <c r="AO59" s="1019"/>
      <c r="AP59" s="1019"/>
      <c r="AQ59" s="1019"/>
      <c r="AR59" s="1019"/>
      <c r="AS59" s="1019"/>
      <c r="AT59" s="1019"/>
      <c r="AU59" s="1019"/>
      <c r="AV59" s="1019"/>
      <c r="AW59" s="1019"/>
      <c r="AX59" s="1019"/>
      <c r="AY59" s="1019"/>
      <c r="AZ59" s="1022"/>
      <c r="BA59" s="1022"/>
      <c r="BB59" s="1022"/>
      <c r="BC59" s="1022"/>
      <c r="BD59" s="1022"/>
      <c r="BE59" s="1041"/>
      <c r="BF59" s="1041"/>
      <c r="BG59" s="1041"/>
      <c r="BH59" s="1041"/>
      <c r="BI59" s="1042"/>
      <c r="BJ59" s="241"/>
      <c r="BK59" s="241"/>
      <c r="BL59" s="241"/>
      <c r="BM59" s="241"/>
      <c r="BN59" s="241"/>
      <c r="BO59" s="253"/>
      <c r="BP59" s="253"/>
      <c r="BQ59" s="250">
        <v>53</v>
      </c>
      <c r="BR59" s="251"/>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235"/>
    </row>
    <row r="60" spans="1:131" s="236" customFormat="1" ht="26.25" customHeight="1" x14ac:dyDescent="0.2">
      <c r="A60" s="249">
        <v>33</v>
      </c>
      <c r="B60" s="1043"/>
      <c r="C60" s="1044"/>
      <c r="D60" s="1044"/>
      <c r="E60" s="1044"/>
      <c r="F60" s="1044"/>
      <c r="G60" s="1044"/>
      <c r="H60" s="1044"/>
      <c r="I60" s="1044"/>
      <c r="J60" s="1044"/>
      <c r="K60" s="1044"/>
      <c r="L60" s="1044"/>
      <c r="M60" s="1044"/>
      <c r="N60" s="1044"/>
      <c r="O60" s="1044"/>
      <c r="P60" s="1045"/>
      <c r="Q60" s="1039"/>
      <c r="R60" s="1019"/>
      <c r="S60" s="1019"/>
      <c r="T60" s="1019"/>
      <c r="U60" s="1019"/>
      <c r="V60" s="1019"/>
      <c r="W60" s="1019"/>
      <c r="X60" s="1019"/>
      <c r="Y60" s="1019"/>
      <c r="Z60" s="1019"/>
      <c r="AA60" s="1019"/>
      <c r="AB60" s="1019"/>
      <c r="AC60" s="1019"/>
      <c r="AD60" s="1019"/>
      <c r="AE60" s="1040"/>
      <c r="AF60" s="1046"/>
      <c r="AG60" s="1047"/>
      <c r="AH60" s="1047"/>
      <c r="AI60" s="1047"/>
      <c r="AJ60" s="1048"/>
      <c r="AK60" s="1021"/>
      <c r="AL60" s="1019"/>
      <c r="AM60" s="1019"/>
      <c r="AN60" s="1019"/>
      <c r="AO60" s="1019"/>
      <c r="AP60" s="1019"/>
      <c r="AQ60" s="1019"/>
      <c r="AR60" s="1019"/>
      <c r="AS60" s="1019"/>
      <c r="AT60" s="1019"/>
      <c r="AU60" s="1019"/>
      <c r="AV60" s="1019"/>
      <c r="AW60" s="1019"/>
      <c r="AX60" s="1019"/>
      <c r="AY60" s="1019"/>
      <c r="AZ60" s="1022"/>
      <c r="BA60" s="1022"/>
      <c r="BB60" s="1022"/>
      <c r="BC60" s="1022"/>
      <c r="BD60" s="1022"/>
      <c r="BE60" s="1041"/>
      <c r="BF60" s="1041"/>
      <c r="BG60" s="1041"/>
      <c r="BH60" s="1041"/>
      <c r="BI60" s="1042"/>
      <c r="BJ60" s="241"/>
      <c r="BK60" s="241"/>
      <c r="BL60" s="241"/>
      <c r="BM60" s="241"/>
      <c r="BN60" s="241"/>
      <c r="BO60" s="253"/>
      <c r="BP60" s="253"/>
      <c r="BQ60" s="250">
        <v>54</v>
      </c>
      <c r="BR60" s="251"/>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235"/>
    </row>
    <row r="61" spans="1:131" s="236" customFormat="1" ht="26.25" customHeight="1" thickBot="1" x14ac:dyDescent="0.25">
      <c r="A61" s="249">
        <v>34</v>
      </c>
      <c r="B61" s="1043"/>
      <c r="C61" s="1044"/>
      <c r="D61" s="1044"/>
      <c r="E61" s="1044"/>
      <c r="F61" s="1044"/>
      <c r="G61" s="1044"/>
      <c r="H61" s="1044"/>
      <c r="I61" s="1044"/>
      <c r="J61" s="1044"/>
      <c r="K61" s="1044"/>
      <c r="L61" s="1044"/>
      <c r="M61" s="1044"/>
      <c r="N61" s="1044"/>
      <c r="O61" s="1044"/>
      <c r="P61" s="1045"/>
      <c r="Q61" s="1039"/>
      <c r="R61" s="1019"/>
      <c r="S61" s="1019"/>
      <c r="T61" s="1019"/>
      <c r="U61" s="1019"/>
      <c r="V61" s="1019"/>
      <c r="W61" s="1019"/>
      <c r="X61" s="1019"/>
      <c r="Y61" s="1019"/>
      <c r="Z61" s="1019"/>
      <c r="AA61" s="1019"/>
      <c r="AB61" s="1019"/>
      <c r="AC61" s="1019"/>
      <c r="AD61" s="1019"/>
      <c r="AE61" s="1040"/>
      <c r="AF61" s="1046"/>
      <c r="AG61" s="1047"/>
      <c r="AH61" s="1047"/>
      <c r="AI61" s="1047"/>
      <c r="AJ61" s="1048"/>
      <c r="AK61" s="1021"/>
      <c r="AL61" s="1019"/>
      <c r="AM61" s="1019"/>
      <c r="AN61" s="1019"/>
      <c r="AO61" s="1019"/>
      <c r="AP61" s="1019"/>
      <c r="AQ61" s="1019"/>
      <c r="AR61" s="1019"/>
      <c r="AS61" s="1019"/>
      <c r="AT61" s="1019"/>
      <c r="AU61" s="1019"/>
      <c r="AV61" s="1019"/>
      <c r="AW61" s="1019"/>
      <c r="AX61" s="1019"/>
      <c r="AY61" s="1019"/>
      <c r="AZ61" s="1022"/>
      <c r="BA61" s="1022"/>
      <c r="BB61" s="1022"/>
      <c r="BC61" s="1022"/>
      <c r="BD61" s="1022"/>
      <c r="BE61" s="1041"/>
      <c r="BF61" s="1041"/>
      <c r="BG61" s="1041"/>
      <c r="BH61" s="1041"/>
      <c r="BI61" s="1042"/>
      <c r="BJ61" s="241"/>
      <c r="BK61" s="241"/>
      <c r="BL61" s="241"/>
      <c r="BM61" s="241"/>
      <c r="BN61" s="241"/>
      <c r="BO61" s="253"/>
      <c r="BP61" s="253"/>
      <c r="BQ61" s="250">
        <v>55</v>
      </c>
      <c r="BR61" s="251"/>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235"/>
    </row>
    <row r="62" spans="1:131" s="236" customFormat="1" ht="26.25" customHeight="1" x14ac:dyDescent="0.2">
      <c r="A62" s="249">
        <v>35</v>
      </c>
      <c r="B62" s="1036"/>
      <c r="C62" s="1037"/>
      <c r="D62" s="1037"/>
      <c r="E62" s="1037"/>
      <c r="F62" s="1037"/>
      <c r="G62" s="1037"/>
      <c r="H62" s="1037"/>
      <c r="I62" s="1037"/>
      <c r="J62" s="1037"/>
      <c r="K62" s="1037"/>
      <c r="L62" s="1037"/>
      <c r="M62" s="1037"/>
      <c r="N62" s="1037"/>
      <c r="O62" s="1037"/>
      <c r="P62" s="1038"/>
      <c r="Q62" s="1039"/>
      <c r="R62" s="1019"/>
      <c r="S62" s="1019"/>
      <c r="T62" s="1019"/>
      <c r="U62" s="1019"/>
      <c r="V62" s="1019"/>
      <c r="W62" s="1019"/>
      <c r="X62" s="1019"/>
      <c r="Y62" s="1019"/>
      <c r="Z62" s="1019"/>
      <c r="AA62" s="1019"/>
      <c r="AB62" s="1019"/>
      <c r="AC62" s="1019"/>
      <c r="AD62" s="1019"/>
      <c r="AE62" s="1040"/>
      <c r="AF62" s="1018"/>
      <c r="AG62" s="1019"/>
      <c r="AH62" s="1019"/>
      <c r="AI62" s="1019"/>
      <c r="AJ62" s="1020"/>
      <c r="AK62" s="1021"/>
      <c r="AL62" s="1019"/>
      <c r="AM62" s="1019"/>
      <c r="AN62" s="1019"/>
      <c r="AO62" s="1019"/>
      <c r="AP62" s="1019"/>
      <c r="AQ62" s="1019"/>
      <c r="AR62" s="1019"/>
      <c r="AS62" s="1019"/>
      <c r="AT62" s="1019"/>
      <c r="AU62" s="1019"/>
      <c r="AV62" s="1019"/>
      <c r="AW62" s="1019"/>
      <c r="AX62" s="1019"/>
      <c r="AY62" s="1019"/>
      <c r="AZ62" s="1022"/>
      <c r="BA62" s="1022"/>
      <c r="BB62" s="1022"/>
      <c r="BC62" s="1022"/>
      <c r="BD62" s="1022"/>
      <c r="BE62" s="1031"/>
      <c r="BF62" s="1031"/>
      <c r="BG62" s="1031"/>
      <c r="BH62" s="1031"/>
      <c r="BI62" s="1032"/>
      <c r="BJ62" s="1033" t="s">
        <v>405</v>
      </c>
      <c r="BK62" s="1034"/>
      <c r="BL62" s="1034"/>
      <c r="BM62" s="1034"/>
      <c r="BN62" s="1035"/>
      <c r="BO62" s="253"/>
      <c r="BP62" s="253"/>
      <c r="BQ62" s="250">
        <v>56</v>
      </c>
      <c r="BR62" s="251"/>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235"/>
    </row>
    <row r="63" spans="1:131" s="236" customFormat="1" ht="26.25" customHeight="1" thickBot="1" x14ac:dyDescent="0.25">
      <c r="A63" s="252" t="s">
        <v>375</v>
      </c>
      <c r="B63" s="943" t="s">
        <v>406</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20109</v>
      </c>
      <c r="AG63" s="958"/>
      <c r="AH63" s="958"/>
      <c r="AI63" s="958"/>
      <c r="AJ63" s="1029"/>
      <c r="AK63" s="1030"/>
      <c r="AL63" s="962"/>
      <c r="AM63" s="962"/>
      <c r="AN63" s="962"/>
      <c r="AO63" s="962"/>
      <c r="AP63" s="1023">
        <f>SUM(AP28:AT35)</f>
        <v>29348</v>
      </c>
      <c r="AQ63" s="1023"/>
      <c r="AR63" s="1023"/>
      <c r="AS63" s="1023"/>
      <c r="AT63" s="1023"/>
      <c r="AU63" s="1023">
        <f>SUM(AU28:AY35)</f>
        <v>8813</v>
      </c>
      <c r="AV63" s="1023"/>
      <c r="AW63" s="1023"/>
      <c r="AX63" s="1023"/>
      <c r="AY63" s="1023"/>
      <c r="AZ63" s="1024"/>
      <c r="BA63" s="1024"/>
      <c r="BB63" s="1024"/>
      <c r="BC63" s="1024"/>
      <c r="BD63" s="1024"/>
      <c r="BE63" s="959"/>
      <c r="BF63" s="959"/>
      <c r="BG63" s="959"/>
      <c r="BH63" s="959"/>
      <c r="BI63" s="960"/>
      <c r="BJ63" s="1025" t="s">
        <v>407</v>
      </c>
      <c r="BK63" s="950"/>
      <c r="BL63" s="950"/>
      <c r="BM63" s="950"/>
      <c r="BN63" s="1026"/>
      <c r="BO63" s="253"/>
      <c r="BP63" s="253"/>
      <c r="BQ63" s="250">
        <v>57</v>
      </c>
      <c r="BR63" s="251"/>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235"/>
    </row>
    <row r="64" spans="1:131" s="236"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235"/>
    </row>
    <row r="65" spans="1:131" s="236" customFormat="1" ht="26.25" customHeight="1" thickBot="1" x14ac:dyDescent="0.25">
      <c r="A65" s="241" t="s">
        <v>408</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3"/>
      <c r="BF65" s="253"/>
      <c r="BG65" s="253"/>
      <c r="BH65" s="253"/>
      <c r="BI65" s="253"/>
      <c r="BJ65" s="253"/>
      <c r="BK65" s="253"/>
      <c r="BL65" s="253"/>
      <c r="BM65" s="253"/>
      <c r="BN65" s="253"/>
      <c r="BO65" s="253"/>
      <c r="BP65" s="253"/>
      <c r="BQ65" s="250">
        <v>59</v>
      </c>
      <c r="BR65" s="251"/>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235"/>
    </row>
    <row r="66" spans="1:131" s="236" customFormat="1" ht="26.25" customHeight="1" x14ac:dyDescent="0.2">
      <c r="A66" s="994" t="s">
        <v>409</v>
      </c>
      <c r="B66" s="995"/>
      <c r="C66" s="995"/>
      <c r="D66" s="995"/>
      <c r="E66" s="995"/>
      <c r="F66" s="995"/>
      <c r="G66" s="995"/>
      <c r="H66" s="995"/>
      <c r="I66" s="995"/>
      <c r="J66" s="995"/>
      <c r="K66" s="995"/>
      <c r="L66" s="995"/>
      <c r="M66" s="995"/>
      <c r="N66" s="995"/>
      <c r="O66" s="995"/>
      <c r="P66" s="996"/>
      <c r="Q66" s="1000" t="s">
        <v>410</v>
      </c>
      <c r="R66" s="1001"/>
      <c r="S66" s="1001"/>
      <c r="T66" s="1001"/>
      <c r="U66" s="1002"/>
      <c r="V66" s="1000" t="s">
        <v>411</v>
      </c>
      <c r="W66" s="1001"/>
      <c r="X66" s="1001"/>
      <c r="Y66" s="1001"/>
      <c r="Z66" s="1002"/>
      <c r="AA66" s="1000" t="s">
        <v>382</v>
      </c>
      <c r="AB66" s="1001"/>
      <c r="AC66" s="1001"/>
      <c r="AD66" s="1001"/>
      <c r="AE66" s="1002"/>
      <c r="AF66" s="1006" t="s">
        <v>412</v>
      </c>
      <c r="AG66" s="1007"/>
      <c r="AH66" s="1007"/>
      <c r="AI66" s="1007"/>
      <c r="AJ66" s="1008"/>
      <c r="AK66" s="1000" t="s">
        <v>413</v>
      </c>
      <c r="AL66" s="995"/>
      <c r="AM66" s="995"/>
      <c r="AN66" s="995"/>
      <c r="AO66" s="996"/>
      <c r="AP66" s="1000" t="s">
        <v>385</v>
      </c>
      <c r="AQ66" s="1001"/>
      <c r="AR66" s="1001"/>
      <c r="AS66" s="1001"/>
      <c r="AT66" s="1002"/>
      <c r="AU66" s="1000" t="s">
        <v>414</v>
      </c>
      <c r="AV66" s="1001"/>
      <c r="AW66" s="1001"/>
      <c r="AX66" s="1001"/>
      <c r="AY66" s="1002"/>
      <c r="AZ66" s="1000" t="s">
        <v>350</v>
      </c>
      <c r="BA66" s="1001"/>
      <c r="BB66" s="1001"/>
      <c r="BC66" s="1001"/>
      <c r="BD66" s="1016"/>
      <c r="BE66" s="253"/>
      <c r="BF66" s="253"/>
      <c r="BG66" s="253"/>
      <c r="BH66" s="253"/>
      <c r="BI66" s="253"/>
      <c r="BJ66" s="253"/>
      <c r="BK66" s="253"/>
      <c r="BL66" s="253"/>
      <c r="BM66" s="253"/>
      <c r="BN66" s="253"/>
      <c r="BO66" s="253"/>
      <c r="BP66" s="253"/>
      <c r="BQ66" s="250">
        <v>60</v>
      </c>
      <c r="BR66" s="255"/>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235"/>
    </row>
    <row r="67" spans="1:131" s="236" customFormat="1" ht="26.25" customHeight="1" thickBot="1" x14ac:dyDescent="0.25">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53"/>
      <c r="BF67" s="253"/>
      <c r="BG67" s="253"/>
      <c r="BH67" s="253"/>
      <c r="BI67" s="253"/>
      <c r="BJ67" s="253"/>
      <c r="BK67" s="253"/>
      <c r="BL67" s="253"/>
      <c r="BM67" s="253"/>
      <c r="BN67" s="253"/>
      <c r="BO67" s="253"/>
      <c r="BP67" s="253"/>
      <c r="BQ67" s="250">
        <v>61</v>
      </c>
      <c r="BR67" s="255"/>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235"/>
    </row>
    <row r="68" spans="1:131" s="236" customFormat="1" ht="26.25" customHeight="1" thickTop="1" x14ac:dyDescent="0.2">
      <c r="A68" s="247">
        <v>1</v>
      </c>
      <c r="B68" s="984"/>
      <c r="C68" s="985"/>
      <c r="D68" s="985"/>
      <c r="E68" s="985"/>
      <c r="F68" s="985"/>
      <c r="G68" s="985"/>
      <c r="H68" s="985"/>
      <c r="I68" s="985"/>
      <c r="J68" s="985"/>
      <c r="K68" s="985"/>
      <c r="L68" s="985"/>
      <c r="M68" s="985"/>
      <c r="N68" s="985"/>
      <c r="O68" s="985"/>
      <c r="P68" s="986"/>
      <c r="Q68" s="987"/>
      <c r="R68" s="981"/>
      <c r="S68" s="981"/>
      <c r="T68" s="981"/>
      <c r="U68" s="981"/>
      <c r="V68" s="981"/>
      <c r="W68" s="981"/>
      <c r="X68" s="981"/>
      <c r="Y68" s="981"/>
      <c r="Z68" s="981"/>
      <c r="AA68" s="981"/>
      <c r="AB68" s="981"/>
      <c r="AC68" s="981"/>
      <c r="AD68" s="981"/>
      <c r="AE68" s="981"/>
      <c r="AF68" s="981"/>
      <c r="AG68" s="981"/>
      <c r="AH68" s="981"/>
      <c r="AI68" s="981"/>
      <c r="AJ68" s="981"/>
      <c r="AK68" s="981"/>
      <c r="AL68" s="981"/>
      <c r="AM68" s="981"/>
      <c r="AN68" s="981"/>
      <c r="AO68" s="981"/>
      <c r="AP68" s="981"/>
      <c r="AQ68" s="981"/>
      <c r="AR68" s="981"/>
      <c r="AS68" s="981"/>
      <c r="AT68" s="981"/>
      <c r="AU68" s="981"/>
      <c r="AV68" s="981"/>
      <c r="AW68" s="981"/>
      <c r="AX68" s="981"/>
      <c r="AY68" s="981"/>
      <c r="AZ68" s="982"/>
      <c r="BA68" s="982"/>
      <c r="BB68" s="982"/>
      <c r="BC68" s="982"/>
      <c r="BD68" s="983"/>
      <c r="BE68" s="253"/>
      <c r="BF68" s="253"/>
      <c r="BG68" s="253"/>
      <c r="BH68" s="253"/>
      <c r="BI68" s="253"/>
      <c r="BJ68" s="253"/>
      <c r="BK68" s="253"/>
      <c r="BL68" s="253"/>
      <c r="BM68" s="253"/>
      <c r="BN68" s="253"/>
      <c r="BO68" s="253"/>
      <c r="BP68" s="253"/>
      <c r="BQ68" s="250">
        <v>62</v>
      </c>
      <c r="BR68" s="255"/>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235"/>
    </row>
    <row r="69" spans="1:131" s="236" customFormat="1" ht="26.25" customHeight="1" x14ac:dyDescent="0.2">
      <c r="A69" s="249">
        <v>2</v>
      </c>
      <c r="B69" s="973"/>
      <c r="C69" s="974"/>
      <c r="D69" s="974"/>
      <c r="E69" s="974"/>
      <c r="F69" s="974"/>
      <c r="G69" s="974"/>
      <c r="H69" s="974"/>
      <c r="I69" s="974"/>
      <c r="J69" s="974"/>
      <c r="K69" s="974"/>
      <c r="L69" s="974"/>
      <c r="M69" s="974"/>
      <c r="N69" s="974"/>
      <c r="O69" s="974"/>
      <c r="P69" s="975"/>
      <c r="Q69" s="976"/>
      <c r="R69" s="970"/>
      <c r="S69" s="970"/>
      <c r="T69" s="970"/>
      <c r="U69" s="970"/>
      <c r="V69" s="970"/>
      <c r="W69" s="970"/>
      <c r="X69" s="970"/>
      <c r="Y69" s="970"/>
      <c r="Z69" s="970"/>
      <c r="AA69" s="970"/>
      <c r="AB69" s="970"/>
      <c r="AC69" s="970"/>
      <c r="AD69" s="970"/>
      <c r="AE69" s="970"/>
      <c r="AF69" s="970"/>
      <c r="AG69" s="970"/>
      <c r="AH69" s="970"/>
      <c r="AI69" s="970"/>
      <c r="AJ69" s="970"/>
      <c r="AK69" s="970"/>
      <c r="AL69" s="970"/>
      <c r="AM69" s="970"/>
      <c r="AN69" s="970"/>
      <c r="AO69" s="970"/>
      <c r="AP69" s="970"/>
      <c r="AQ69" s="970"/>
      <c r="AR69" s="970"/>
      <c r="AS69" s="970"/>
      <c r="AT69" s="970"/>
      <c r="AU69" s="970"/>
      <c r="AV69" s="970"/>
      <c r="AW69" s="970"/>
      <c r="AX69" s="970"/>
      <c r="AY69" s="970"/>
      <c r="AZ69" s="971"/>
      <c r="BA69" s="971"/>
      <c r="BB69" s="971"/>
      <c r="BC69" s="971"/>
      <c r="BD69" s="972"/>
      <c r="BE69" s="253"/>
      <c r="BF69" s="253"/>
      <c r="BG69" s="253"/>
      <c r="BH69" s="253"/>
      <c r="BI69" s="253"/>
      <c r="BJ69" s="253"/>
      <c r="BK69" s="253"/>
      <c r="BL69" s="253"/>
      <c r="BM69" s="253"/>
      <c r="BN69" s="253"/>
      <c r="BO69" s="253"/>
      <c r="BP69" s="253"/>
      <c r="BQ69" s="250">
        <v>63</v>
      </c>
      <c r="BR69" s="255"/>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235"/>
    </row>
    <row r="70" spans="1:131" s="236" customFormat="1" ht="26.25" customHeight="1" x14ac:dyDescent="0.2">
      <c r="A70" s="249">
        <v>3</v>
      </c>
      <c r="B70" s="973"/>
      <c r="C70" s="974"/>
      <c r="D70" s="974"/>
      <c r="E70" s="974"/>
      <c r="F70" s="974"/>
      <c r="G70" s="974"/>
      <c r="H70" s="974"/>
      <c r="I70" s="974"/>
      <c r="J70" s="974"/>
      <c r="K70" s="974"/>
      <c r="L70" s="974"/>
      <c r="M70" s="974"/>
      <c r="N70" s="974"/>
      <c r="O70" s="974"/>
      <c r="P70" s="975"/>
      <c r="Q70" s="976"/>
      <c r="R70" s="970"/>
      <c r="S70" s="970"/>
      <c r="T70" s="970"/>
      <c r="U70" s="970"/>
      <c r="V70" s="970"/>
      <c r="W70" s="970"/>
      <c r="X70" s="970"/>
      <c r="Y70" s="970"/>
      <c r="Z70" s="970"/>
      <c r="AA70" s="970"/>
      <c r="AB70" s="970"/>
      <c r="AC70" s="970"/>
      <c r="AD70" s="970"/>
      <c r="AE70" s="970"/>
      <c r="AF70" s="970"/>
      <c r="AG70" s="970"/>
      <c r="AH70" s="970"/>
      <c r="AI70" s="970"/>
      <c r="AJ70" s="970"/>
      <c r="AK70" s="970"/>
      <c r="AL70" s="970"/>
      <c r="AM70" s="970"/>
      <c r="AN70" s="970"/>
      <c r="AO70" s="970"/>
      <c r="AP70" s="970"/>
      <c r="AQ70" s="970"/>
      <c r="AR70" s="970"/>
      <c r="AS70" s="970"/>
      <c r="AT70" s="970"/>
      <c r="AU70" s="970"/>
      <c r="AV70" s="970"/>
      <c r="AW70" s="970"/>
      <c r="AX70" s="970"/>
      <c r="AY70" s="970"/>
      <c r="AZ70" s="971"/>
      <c r="BA70" s="971"/>
      <c r="BB70" s="971"/>
      <c r="BC70" s="971"/>
      <c r="BD70" s="972"/>
      <c r="BE70" s="253"/>
      <c r="BF70" s="253"/>
      <c r="BG70" s="253"/>
      <c r="BH70" s="253"/>
      <c r="BI70" s="253"/>
      <c r="BJ70" s="253"/>
      <c r="BK70" s="253"/>
      <c r="BL70" s="253"/>
      <c r="BM70" s="253"/>
      <c r="BN70" s="253"/>
      <c r="BO70" s="253"/>
      <c r="BP70" s="253"/>
      <c r="BQ70" s="250">
        <v>64</v>
      </c>
      <c r="BR70" s="255"/>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235"/>
    </row>
    <row r="71" spans="1:131" s="236" customFormat="1" ht="26.25" customHeight="1" x14ac:dyDescent="0.2">
      <c r="A71" s="249">
        <v>4</v>
      </c>
      <c r="B71" s="973"/>
      <c r="C71" s="974"/>
      <c r="D71" s="974"/>
      <c r="E71" s="974"/>
      <c r="F71" s="974"/>
      <c r="G71" s="974"/>
      <c r="H71" s="974"/>
      <c r="I71" s="974"/>
      <c r="J71" s="974"/>
      <c r="K71" s="974"/>
      <c r="L71" s="974"/>
      <c r="M71" s="974"/>
      <c r="N71" s="974"/>
      <c r="O71" s="974"/>
      <c r="P71" s="975"/>
      <c r="Q71" s="976"/>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0"/>
      <c r="AY71" s="970"/>
      <c r="AZ71" s="971"/>
      <c r="BA71" s="971"/>
      <c r="BB71" s="971"/>
      <c r="BC71" s="971"/>
      <c r="BD71" s="972"/>
      <c r="BE71" s="253"/>
      <c r="BF71" s="253"/>
      <c r="BG71" s="253"/>
      <c r="BH71" s="253"/>
      <c r="BI71" s="253"/>
      <c r="BJ71" s="253"/>
      <c r="BK71" s="253"/>
      <c r="BL71" s="253"/>
      <c r="BM71" s="253"/>
      <c r="BN71" s="253"/>
      <c r="BO71" s="253"/>
      <c r="BP71" s="253"/>
      <c r="BQ71" s="250">
        <v>65</v>
      </c>
      <c r="BR71" s="255"/>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235"/>
    </row>
    <row r="72" spans="1:131" s="236" customFormat="1" ht="26.25" customHeight="1" x14ac:dyDescent="0.2">
      <c r="A72" s="249">
        <v>5</v>
      </c>
      <c r="B72" s="973"/>
      <c r="C72" s="974"/>
      <c r="D72" s="974"/>
      <c r="E72" s="974"/>
      <c r="F72" s="974"/>
      <c r="G72" s="974"/>
      <c r="H72" s="974"/>
      <c r="I72" s="974"/>
      <c r="J72" s="974"/>
      <c r="K72" s="974"/>
      <c r="L72" s="974"/>
      <c r="M72" s="974"/>
      <c r="N72" s="974"/>
      <c r="O72" s="974"/>
      <c r="P72" s="975"/>
      <c r="Q72" s="976"/>
      <c r="R72" s="970"/>
      <c r="S72" s="970"/>
      <c r="T72" s="970"/>
      <c r="U72" s="970"/>
      <c r="V72" s="970"/>
      <c r="W72" s="970"/>
      <c r="X72" s="970"/>
      <c r="Y72" s="970"/>
      <c r="Z72" s="970"/>
      <c r="AA72" s="970"/>
      <c r="AB72" s="970"/>
      <c r="AC72" s="970"/>
      <c r="AD72" s="970"/>
      <c r="AE72" s="970"/>
      <c r="AF72" s="970"/>
      <c r="AG72" s="970"/>
      <c r="AH72" s="970"/>
      <c r="AI72" s="970"/>
      <c r="AJ72" s="970"/>
      <c r="AK72" s="970"/>
      <c r="AL72" s="970"/>
      <c r="AM72" s="970"/>
      <c r="AN72" s="970"/>
      <c r="AO72" s="970"/>
      <c r="AP72" s="970"/>
      <c r="AQ72" s="970"/>
      <c r="AR72" s="970"/>
      <c r="AS72" s="970"/>
      <c r="AT72" s="970"/>
      <c r="AU72" s="970"/>
      <c r="AV72" s="970"/>
      <c r="AW72" s="970"/>
      <c r="AX72" s="970"/>
      <c r="AY72" s="970"/>
      <c r="AZ72" s="971"/>
      <c r="BA72" s="971"/>
      <c r="BB72" s="971"/>
      <c r="BC72" s="971"/>
      <c r="BD72" s="972"/>
      <c r="BE72" s="253"/>
      <c r="BF72" s="253"/>
      <c r="BG72" s="253"/>
      <c r="BH72" s="253"/>
      <c r="BI72" s="253"/>
      <c r="BJ72" s="253"/>
      <c r="BK72" s="253"/>
      <c r="BL72" s="253"/>
      <c r="BM72" s="253"/>
      <c r="BN72" s="253"/>
      <c r="BO72" s="253"/>
      <c r="BP72" s="253"/>
      <c r="BQ72" s="250">
        <v>66</v>
      </c>
      <c r="BR72" s="255"/>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235"/>
    </row>
    <row r="73" spans="1:131" s="236" customFormat="1" ht="26.25" customHeight="1" x14ac:dyDescent="0.2">
      <c r="A73" s="249">
        <v>6</v>
      </c>
      <c r="B73" s="973"/>
      <c r="C73" s="974"/>
      <c r="D73" s="974"/>
      <c r="E73" s="974"/>
      <c r="F73" s="974"/>
      <c r="G73" s="974"/>
      <c r="H73" s="974"/>
      <c r="I73" s="974"/>
      <c r="J73" s="974"/>
      <c r="K73" s="974"/>
      <c r="L73" s="974"/>
      <c r="M73" s="974"/>
      <c r="N73" s="974"/>
      <c r="O73" s="974"/>
      <c r="P73" s="975"/>
      <c r="Q73" s="976"/>
      <c r="R73" s="970"/>
      <c r="S73" s="970"/>
      <c r="T73" s="970"/>
      <c r="U73" s="970"/>
      <c r="V73" s="970"/>
      <c r="W73" s="970"/>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53"/>
      <c r="BF73" s="253"/>
      <c r="BG73" s="253"/>
      <c r="BH73" s="253"/>
      <c r="BI73" s="253"/>
      <c r="BJ73" s="253"/>
      <c r="BK73" s="253"/>
      <c r="BL73" s="253"/>
      <c r="BM73" s="253"/>
      <c r="BN73" s="253"/>
      <c r="BO73" s="253"/>
      <c r="BP73" s="253"/>
      <c r="BQ73" s="250">
        <v>67</v>
      </c>
      <c r="BR73" s="255"/>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235"/>
    </row>
    <row r="74" spans="1:131" s="236" customFormat="1" ht="26.25" customHeight="1" x14ac:dyDescent="0.2">
      <c r="A74" s="249">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53"/>
      <c r="BF74" s="253"/>
      <c r="BG74" s="253"/>
      <c r="BH74" s="253"/>
      <c r="BI74" s="253"/>
      <c r="BJ74" s="253"/>
      <c r="BK74" s="253"/>
      <c r="BL74" s="253"/>
      <c r="BM74" s="253"/>
      <c r="BN74" s="253"/>
      <c r="BO74" s="253"/>
      <c r="BP74" s="253"/>
      <c r="BQ74" s="250">
        <v>68</v>
      </c>
      <c r="BR74" s="255"/>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235"/>
    </row>
    <row r="75" spans="1:131" s="236" customFormat="1" ht="26.25" customHeight="1" x14ac:dyDescent="0.2">
      <c r="A75" s="249">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53"/>
      <c r="BF75" s="253"/>
      <c r="BG75" s="253"/>
      <c r="BH75" s="253"/>
      <c r="BI75" s="253"/>
      <c r="BJ75" s="253"/>
      <c r="BK75" s="253"/>
      <c r="BL75" s="253"/>
      <c r="BM75" s="253"/>
      <c r="BN75" s="253"/>
      <c r="BO75" s="253"/>
      <c r="BP75" s="253"/>
      <c r="BQ75" s="250">
        <v>69</v>
      </c>
      <c r="BR75" s="255"/>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235"/>
    </row>
    <row r="76" spans="1:131" s="236" customFormat="1" ht="26.25" customHeight="1" x14ac:dyDescent="0.2">
      <c r="A76" s="249">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53"/>
      <c r="BF76" s="253"/>
      <c r="BG76" s="253"/>
      <c r="BH76" s="253"/>
      <c r="BI76" s="253"/>
      <c r="BJ76" s="253"/>
      <c r="BK76" s="253"/>
      <c r="BL76" s="253"/>
      <c r="BM76" s="253"/>
      <c r="BN76" s="253"/>
      <c r="BO76" s="253"/>
      <c r="BP76" s="253"/>
      <c r="BQ76" s="250">
        <v>70</v>
      </c>
      <c r="BR76" s="255"/>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235"/>
    </row>
    <row r="77" spans="1:131" s="236" customFormat="1" ht="26.25" customHeight="1" x14ac:dyDescent="0.2">
      <c r="A77" s="249">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53"/>
      <c r="BF77" s="253"/>
      <c r="BG77" s="253"/>
      <c r="BH77" s="253"/>
      <c r="BI77" s="253"/>
      <c r="BJ77" s="253"/>
      <c r="BK77" s="253"/>
      <c r="BL77" s="253"/>
      <c r="BM77" s="253"/>
      <c r="BN77" s="253"/>
      <c r="BO77" s="253"/>
      <c r="BP77" s="253"/>
      <c r="BQ77" s="250">
        <v>71</v>
      </c>
      <c r="BR77" s="255"/>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235"/>
    </row>
    <row r="78" spans="1:131" s="236" customFormat="1" ht="26.25" customHeight="1" x14ac:dyDescent="0.2">
      <c r="A78" s="249">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53"/>
      <c r="BF78" s="253"/>
      <c r="BG78" s="253"/>
      <c r="BH78" s="253"/>
      <c r="BI78" s="253"/>
      <c r="BJ78" s="256"/>
      <c r="BK78" s="256"/>
      <c r="BL78" s="256"/>
      <c r="BM78" s="256"/>
      <c r="BN78" s="256"/>
      <c r="BO78" s="253"/>
      <c r="BP78" s="253"/>
      <c r="BQ78" s="250">
        <v>72</v>
      </c>
      <c r="BR78" s="255"/>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235"/>
    </row>
    <row r="79" spans="1:131" s="236" customFormat="1" ht="26.25" customHeight="1" x14ac:dyDescent="0.2">
      <c r="A79" s="249">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53"/>
      <c r="BF79" s="253"/>
      <c r="BG79" s="253"/>
      <c r="BH79" s="253"/>
      <c r="BI79" s="253"/>
      <c r="BJ79" s="256"/>
      <c r="BK79" s="256"/>
      <c r="BL79" s="256"/>
      <c r="BM79" s="256"/>
      <c r="BN79" s="256"/>
      <c r="BO79" s="253"/>
      <c r="BP79" s="253"/>
      <c r="BQ79" s="250">
        <v>73</v>
      </c>
      <c r="BR79" s="255"/>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235"/>
    </row>
    <row r="80" spans="1:131" s="236" customFormat="1" ht="26.25" customHeight="1" x14ac:dyDescent="0.2">
      <c r="A80" s="249">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53"/>
      <c r="BF80" s="253"/>
      <c r="BG80" s="253"/>
      <c r="BH80" s="253"/>
      <c r="BI80" s="253"/>
      <c r="BJ80" s="253"/>
      <c r="BK80" s="253"/>
      <c r="BL80" s="253"/>
      <c r="BM80" s="253"/>
      <c r="BN80" s="253"/>
      <c r="BO80" s="253"/>
      <c r="BP80" s="253"/>
      <c r="BQ80" s="250">
        <v>74</v>
      </c>
      <c r="BR80" s="255"/>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235"/>
    </row>
    <row r="81" spans="1:131" s="236" customFormat="1" ht="26.25" customHeight="1" x14ac:dyDescent="0.2">
      <c r="A81" s="249">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53"/>
      <c r="BF81" s="253"/>
      <c r="BG81" s="253"/>
      <c r="BH81" s="253"/>
      <c r="BI81" s="253"/>
      <c r="BJ81" s="253"/>
      <c r="BK81" s="253"/>
      <c r="BL81" s="253"/>
      <c r="BM81" s="253"/>
      <c r="BN81" s="253"/>
      <c r="BO81" s="253"/>
      <c r="BP81" s="253"/>
      <c r="BQ81" s="250">
        <v>75</v>
      </c>
      <c r="BR81" s="255"/>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235"/>
    </row>
    <row r="82" spans="1:131" s="236" customFormat="1" ht="26.25" customHeight="1" x14ac:dyDescent="0.2">
      <c r="A82" s="249">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53"/>
      <c r="BF82" s="253"/>
      <c r="BG82" s="253"/>
      <c r="BH82" s="253"/>
      <c r="BI82" s="253"/>
      <c r="BJ82" s="253"/>
      <c r="BK82" s="253"/>
      <c r="BL82" s="253"/>
      <c r="BM82" s="253"/>
      <c r="BN82" s="253"/>
      <c r="BO82" s="253"/>
      <c r="BP82" s="253"/>
      <c r="BQ82" s="250">
        <v>76</v>
      </c>
      <c r="BR82" s="255"/>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235"/>
    </row>
    <row r="83" spans="1:131" s="236" customFormat="1" ht="26.25" customHeight="1" x14ac:dyDescent="0.2">
      <c r="A83" s="249">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53"/>
      <c r="BF83" s="253"/>
      <c r="BG83" s="253"/>
      <c r="BH83" s="253"/>
      <c r="BI83" s="253"/>
      <c r="BJ83" s="253"/>
      <c r="BK83" s="253"/>
      <c r="BL83" s="253"/>
      <c r="BM83" s="253"/>
      <c r="BN83" s="253"/>
      <c r="BO83" s="253"/>
      <c r="BP83" s="253"/>
      <c r="BQ83" s="250">
        <v>77</v>
      </c>
      <c r="BR83" s="255"/>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235"/>
    </row>
    <row r="84" spans="1:131" s="236" customFormat="1" ht="26.25" customHeight="1" x14ac:dyDescent="0.2">
      <c r="A84" s="249">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53"/>
      <c r="BF84" s="253"/>
      <c r="BG84" s="253"/>
      <c r="BH84" s="253"/>
      <c r="BI84" s="253"/>
      <c r="BJ84" s="253"/>
      <c r="BK84" s="253"/>
      <c r="BL84" s="253"/>
      <c r="BM84" s="253"/>
      <c r="BN84" s="253"/>
      <c r="BO84" s="253"/>
      <c r="BP84" s="253"/>
      <c r="BQ84" s="250">
        <v>78</v>
      </c>
      <c r="BR84" s="255"/>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235"/>
    </row>
    <row r="85" spans="1:131" s="236" customFormat="1" ht="26.25" customHeight="1" x14ac:dyDescent="0.2">
      <c r="A85" s="249">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53"/>
      <c r="BF85" s="253"/>
      <c r="BG85" s="253"/>
      <c r="BH85" s="253"/>
      <c r="BI85" s="253"/>
      <c r="BJ85" s="253"/>
      <c r="BK85" s="253"/>
      <c r="BL85" s="253"/>
      <c r="BM85" s="253"/>
      <c r="BN85" s="253"/>
      <c r="BO85" s="253"/>
      <c r="BP85" s="253"/>
      <c r="BQ85" s="250">
        <v>79</v>
      </c>
      <c r="BR85" s="255"/>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235"/>
    </row>
    <row r="86" spans="1:131" s="236" customFormat="1" ht="26.25" customHeight="1" x14ac:dyDescent="0.2">
      <c r="A86" s="249">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53"/>
      <c r="BF86" s="253"/>
      <c r="BG86" s="253"/>
      <c r="BH86" s="253"/>
      <c r="BI86" s="253"/>
      <c r="BJ86" s="253"/>
      <c r="BK86" s="253"/>
      <c r="BL86" s="253"/>
      <c r="BM86" s="253"/>
      <c r="BN86" s="253"/>
      <c r="BO86" s="253"/>
      <c r="BP86" s="253"/>
      <c r="BQ86" s="250">
        <v>80</v>
      </c>
      <c r="BR86" s="255"/>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235"/>
    </row>
    <row r="87" spans="1:131" s="236" customFormat="1" ht="26.25" customHeight="1" x14ac:dyDescent="0.2">
      <c r="A87" s="257">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53"/>
      <c r="BF87" s="253"/>
      <c r="BG87" s="253"/>
      <c r="BH87" s="253"/>
      <c r="BI87" s="253"/>
      <c r="BJ87" s="253"/>
      <c r="BK87" s="253"/>
      <c r="BL87" s="253"/>
      <c r="BM87" s="253"/>
      <c r="BN87" s="253"/>
      <c r="BO87" s="253"/>
      <c r="BP87" s="253"/>
      <c r="BQ87" s="250">
        <v>81</v>
      </c>
      <c r="BR87" s="255"/>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235"/>
    </row>
    <row r="88" spans="1:131" s="236" customFormat="1" ht="26.25" customHeight="1" thickBot="1" x14ac:dyDescent="0.25">
      <c r="A88" s="252" t="s">
        <v>375</v>
      </c>
      <c r="B88" s="943" t="s">
        <v>415</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c r="AG88" s="958"/>
      <c r="AH88" s="958"/>
      <c r="AI88" s="958"/>
      <c r="AJ88" s="958"/>
      <c r="AK88" s="962"/>
      <c r="AL88" s="962"/>
      <c r="AM88" s="962"/>
      <c r="AN88" s="962"/>
      <c r="AO88" s="962"/>
      <c r="AP88" s="958"/>
      <c r="AQ88" s="958"/>
      <c r="AR88" s="958"/>
      <c r="AS88" s="958"/>
      <c r="AT88" s="958"/>
      <c r="AU88" s="958"/>
      <c r="AV88" s="958"/>
      <c r="AW88" s="958"/>
      <c r="AX88" s="958"/>
      <c r="AY88" s="958"/>
      <c r="AZ88" s="959"/>
      <c r="BA88" s="959"/>
      <c r="BB88" s="959"/>
      <c r="BC88" s="959"/>
      <c r="BD88" s="960"/>
      <c r="BE88" s="253"/>
      <c r="BF88" s="253"/>
      <c r="BG88" s="253"/>
      <c r="BH88" s="253"/>
      <c r="BI88" s="253"/>
      <c r="BJ88" s="253"/>
      <c r="BK88" s="253"/>
      <c r="BL88" s="253"/>
      <c r="BM88" s="253"/>
      <c r="BN88" s="253"/>
      <c r="BO88" s="253"/>
      <c r="BP88" s="253"/>
      <c r="BQ88" s="250">
        <v>82</v>
      </c>
      <c r="BR88" s="255"/>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235"/>
    </row>
    <row r="89" spans="1:131" s="236"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235"/>
    </row>
    <row r="90" spans="1:131" s="236"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235"/>
    </row>
    <row r="91" spans="1:131" s="236"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235"/>
    </row>
    <row r="92" spans="1:131" s="236"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235"/>
    </row>
    <row r="93" spans="1:131" s="236"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235"/>
    </row>
    <row r="94" spans="1:131" s="236"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235"/>
    </row>
    <row r="95" spans="1:131" s="236"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235"/>
    </row>
    <row r="96" spans="1:131" s="236"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235"/>
    </row>
    <row r="97" spans="1:131" s="236"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235"/>
    </row>
    <row r="98" spans="1:131" s="236"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235"/>
    </row>
    <row r="99" spans="1:131" s="236"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235"/>
    </row>
    <row r="100" spans="1:131" s="236"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235"/>
    </row>
    <row r="101" spans="1:131" s="236"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235"/>
    </row>
    <row r="102" spans="1:131" s="236"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375</v>
      </c>
      <c r="BR102" s="943" t="s">
        <v>416</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f>SUM(CR7:CV88)</f>
        <v>43398</v>
      </c>
      <c r="CS102" s="950"/>
      <c r="CT102" s="950"/>
      <c r="CU102" s="950"/>
      <c r="CV102" s="951"/>
      <c r="CW102" s="949">
        <f t="shared" ref="CW102" si="0">SUM(CW7:DA88)</f>
        <v>7290</v>
      </c>
      <c r="CX102" s="950"/>
      <c r="CY102" s="950"/>
      <c r="CZ102" s="950"/>
      <c r="DA102" s="951"/>
      <c r="DB102" s="949">
        <f t="shared" ref="DB102" si="1">SUM(DB7:DF88)</f>
        <v>44313</v>
      </c>
      <c r="DC102" s="950"/>
      <c r="DD102" s="950"/>
      <c r="DE102" s="950"/>
      <c r="DF102" s="951"/>
      <c r="DG102" s="949" t="s">
        <v>569</v>
      </c>
      <c r="DH102" s="950"/>
      <c r="DI102" s="950"/>
      <c r="DJ102" s="950"/>
      <c r="DK102" s="951"/>
      <c r="DL102" s="949">
        <f t="shared" ref="DL102" si="2">SUM(DL7:DP88)</f>
        <v>9812</v>
      </c>
      <c r="DM102" s="950"/>
      <c r="DN102" s="950"/>
      <c r="DO102" s="950"/>
      <c r="DP102" s="951"/>
      <c r="DQ102" s="949">
        <f t="shared" ref="DQ102" si="3">SUM(DQ7:DU88)</f>
        <v>9163</v>
      </c>
      <c r="DR102" s="950"/>
      <c r="DS102" s="950"/>
      <c r="DT102" s="950"/>
      <c r="DU102" s="951"/>
      <c r="DV102" s="932"/>
      <c r="DW102" s="933"/>
      <c r="DX102" s="933"/>
      <c r="DY102" s="933"/>
      <c r="DZ102" s="934"/>
      <c r="EA102" s="235"/>
    </row>
    <row r="103" spans="1:131" s="236"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35" t="s">
        <v>417</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235"/>
    </row>
    <row r="104" spans="1:131" s="236"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36" t="s">
        <v>418</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235"/>
    </row>
    <row r="105" spans="1:131" s="236"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5"/>
    </row>
    <row r="106" spans="1:131" s="236"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5"/>
    </row>
    <row r="107" spans="1:131" s="235" customFormat="1" ht="26.25" customHeight="1" thickBot="1" x14ac:dyDescent="0.25">
      <c r="A107" s="263" t="s">
        <v>419</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420</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5" customFormat="1" ht="26.25" customHeight="1" x14ac:dyDescent="0.2">
      <c r="A108" s="937" t="s">
        <v>421</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422</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235" customFormat="1" ht="26.25" customHeight="1" x14ac:dyDescent="0.2">
      <c r="A109" s="892" t="s">
        <v>423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424</v>
      </c>
      <c r="AB109" s="893"/>
      <c r="AC109" s="893"/>
      <c r="AD109" s="893"/>
      <c r="AE109" s="894"/>
      <c r="AF109" s="895" t="s">
        <v>306</v>
      </c>
      <c r="AG109" s="893"/>
      <c r="AH109" s="893"/>
      <c r="AI109" s="893"/>
      <c r="AJ109" s="894"/>
      <c r="AK109" s="895" t="s">
        <v>305</v>
      </c>
      <c r="AL109" s="893"/>
      <c r="AM109" s="893"/>
      <c r="AN109" s="893"/>
      <c r="AO109" s="894"/>
      <c r="AP109" s="895" t="s">
        <v>425</v>
      </c>
      <c r="AQ109" s="893"/>
      <c r="AR109" s="893"/>
      <c r="AS109" s="893"/>
      <c r="AT109" s="924"/>
      <c r="AU109" s="892" t="s">
        <v>423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424</v>
      </c>
      <c r="BR109" s="893"/>
      <c r="BS109" s="893"/>
      <c r="BT109" s="893"/>
      <c r="BU109" s="894"/>
      <c r="BV109" s="895" t="s">
        <v>306</v>
      </c>
      <c r="BW109" s="893"/>
      <c r="BX109" s="893"/>
      <c r="BY109" s="893"/>
      <c r="BZ109" s="894"/>
      <c r="CA109" s="895" t="s">
        <v>305</v>
      </c>
      <c r="CB109" s="893"/>
      <c r="CC109" s="893"/>
      <c r="CD109" s="893"/>
      <c r="CE109" s="894"/>
      <c r="CF109" s="931" t="s">
        <v>425</v>
      </c>
      <c r="CG109" s="931"/>
      <c r="CH109" s="931"/>
      <c r="CI109" s="931"/>
      <c r="CJ109" s="931"/>
      <c r="CK109" s="895" t="s">
        <v>426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424</v>
      </c>
      <c r="DH109" s="893"/>
      <c r="DI109" s="893"/>
      <c r="DJ109" s="893"/>
      <c r="DK109" s="894"/>
      <c r="DL109" s="895" t="s">
        <v>306</v>
      </c>
      <c r="DM109" s="893"/>
      <c r="DN109" s="893"/>
      <c r="DO109" s="893"/>
      <c r="DP109" s="894"/>
      <c r="DQ109" s="895" t="s">
        <v>305</v>
      </c>
      <c r="DR109" s="893"/>
      <c r="DS109" s="893"/>
      <c r="DT109" s="893"/>
      <c r="DU109" s="894"/>
      <c r="DV109" s="895" t="s">
        <v>425</v>
      </c>
      <c r="DW109" s="893"/>
      <c r="DX109" s="893"/>
      <c r="DY109" s="893"/>
      <c r="DZ109" s="924"/>
    </row>
    <row r="110" spans="1:131" s="235" customFormat="1" ht="26.25" customHeight="1" x14ac:dyDescent="0.2">
      <c r="A110" s="793" t="s">
        <v>427</v>
      </c>
      <c r="B110" s="794"/>
      <c r="C110" s="794"/>
      <c r="D110" s="794"/>
      <c r="E110" s="794"/>
      <c r="F110" s="794"/>
      <c r="G110" s="794"/>
      <c r="H110" s="794"/>
      <c r="I110" s="794"/>
      <c r="J110" s="794"/>
      <c r="K110" s="794"/>
      <c r="L110" s="794"/>
      <c r="M110" s="794"/>
      <c r="N110" s="794"/>
      <c r="O110" s="794"/>
      <c r="P110" s="794"/>
      <c r="Q110" s="794"/>
      <c r="R110" s="794"/>
      <c r="S110" s="794"/>
      <c r="T110" s="794"/>
      <c r="U110" s="794"/>
      <c r="V110" s="794"/>
      <c r="W110" s="794"/>
      <c r="X110" s="794"/>
      <c r="Y110" s="794"/>
      <c r="Z110" s="795"/>
      <c r="AA110" s="885">
        <v>97624347</v>
      </c>
      <c r="AB110" s="886"/>
      <c r="AC110" s="886"/>
      <c r="AD110" s="886"/>
      <c r="AE110" s="887"/>
      <c r="AF110" s="888">
        <v>101584774</v>
      </c>
      <c r="AG110" s="886"/>
      <c r="AH110" s="886"/>
      <c r="AI110" s="886"/>
      <c r="AJ110" s="887"/>
      <c r="AK110" s="888">
        <v>96069196</v>
      </c>
      <c r="AL110" s="886"/>
      <c r="AM110" s="886"/>
      <c r="AN110" s="886"/>
      <c r="AO110" s="887"/>
      <c r="AP110" s="889">
        <v>37.4</v>
      </c>
      <c r="AQ110" s="890"/>
      <c r="AR110" s="890"/>
      <c r="AS110" s="890"/>
      <c r="AT110" s="891"/>
      <c r="AU110" s="925" t="s">
        <v>71</v>
      </c>
      <c r="AV110" s="926"/>
      <c r="AW110" s="926"/>
      <c r="AX110" s="926"/>
      <c r="AY110" s="926"/>
      <c r="AZ110" s="848" t="s">
        <v>428</v>
      </c>
      <c r="BA110" s="794"/>
      <c r="BB110" s="794"/>
      <c r="BC110" s="794"/>
      <c r="BD110" s="794"/>
      <c r="BE110" s="794"/>
      <c r="BF110" s="794"/>
      <c r="BG110" s="794"/>
      <c r="BH110" s="794"/>
      <c r="BI110" s="794"/>
      <c r="BJ110" s="794"/>
      <c r="BK110" s="794"/>
      <c r="BL110" s="794"/>
      <c r="BM110" s="794"/>
      <c r="BN110" s="794"/>
      <c r="BO110" s="794"/>
      <c r="BP110" s="795"/>
      <c r="BQ110" s="849">
        <v>1266393956</v>
      </c>
      <c r="BR110" s="831"/>
      <c r="BS110" s="831"/>
      <c r="BT110" s="831"/>
      <c r="BU110" s="831"/>
      <c r="BV110" s="831">
        <v>1262341044</v>
      </c>
      <c r="BW110" s="831"/>
      <c r="BX110" s="831"/>
      <c r="BY110" s="831"/>
      <c r="BZ110" s="831"/>
      <c r="CA110" s="831">
        <v>1261387037</v>
      </c>
      <c r="CB110" s="831"/>
      <c r="CC110" s="831"/>
      <c r="CD110" s="831"/>
      <c r="CE110" s="831"/>
      <c r="CF110" s="858">
        <v>490.7</v>
      </c>
      <c r="CG110" s="859"/>
      <c r="CH110" s="859"/>
      <c r="CI110" s="859"/>
      <c r="CJ110" s="859"/>
      <c r="CK110" s="921" t="s">
        <v>429</v>
      </c>
      <c r="CL110" s="805"/>
      <c r="CM110" s="882" t="s">
        <v>430</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49" t="s">
        <v>400</v>
      </c>
      <c r="DH110" s="831"/>
      <c r="DI110" s="831"/>
      <c r="DJ110" s="831"/>
      <c r="DK110" s="831"/>
      <c r="DL110" s="831" t="s">
        <v>377</v>
      </c>
      <c r="DM110" s="831"/>
      <c r="DN110" s="831"/>
      <c r="DO110" s="831"/>
      <c r="DP110" s="831"/>
      <c r="DQ110" s="831" t="s">
        <v>431</v>
      </c>
      <c r="DR110" s="831"/>
      <c r="DS110" s="831"/>
      <c r="DT110" s="831"/>
      <c r="DU110" s="831"/>
      <c r="DV110" s="832" t="s">
        <v>377</v>
      </c>
      <c r="DW110" s="832"/>
      <c r="DX110" s="832"/>
      <c r="DY110" s="832"/>
      <c r="DZ110" s="833"/>
    </row>
    <row r="111" spans="1:131" s="235" customFormat="1" ht="26.25" customHeight="1" x14ac:dyDescent="0.2">
      <c r="A111" s="760" t="s">
        <v>432</v>
      </c>
      <c r="B111" s="761"/>
      <c r="C111" s="761"/>
      <c r="D111" s="761"/>
      <c r="E111" s="761"/>
      <c r="F111" s="761"/>
      <c r="G111" s="761"/>
      <c r="H111" s="761"/>
      <c r="I111" s="761"/>
      <c r="J111" s="761"/>
      <c r="K111" s="761"/>
      <c r="L111" s="761"/>
      <c r="M111" s="761"/>
      <c r="N111" s="761"/>
      <c r="O111" s="761"/>
      <c r="P111" s="761"/>
      <c r="Q111" s="761"/>
      <c r="R111" s="761"/>
      <c r="S111" s="761"/>
      <c r="T111" s="761"/>
      <c r="U111" s="761"/>
      <c r="V111" s="761"/>
      <c r="W111" s="761"/>
      <c r="X111" s="761"/>
      <c r="Y111" s="761"/>
      <c r="Z111" s="913"/>
      <c r="AA111" s="914" t="s">
        <v>397</v>
      </c>
      <c r="AB111" s="915"/>
      <c r="AC111" s="915"/>
      <c r="AD111" s="915"/>
      <c r="AE111" s="916"/>
      <c r="AF111" s="917" t="s">
        <v>377</v>
      </c>
      <c r="AG111" s="915"/>
      <c r="AH111" s="915"/>
      <c r="AI111" s="915"/>
      <c r="AJ111" s="916"/>
      <c r="AK111" s="917" t="s">
        <v>377</v>
      </c>
      <c r="AL111" s="915"/>
      <c r="AM111" s="915"/>
      <c r="AN111" s="915"/>
      <c r="AO111" s="916"/>
      <c r="AP111" s="918" t="s">
        <v>431</v>
      </c>
      <c r="AQ111" s="919"/>
      <c r="AR111" s="919"/>
      <c r="AS111" s="919"/>
      <c r="AT111" s="920"/>
      <c r="AU111" s="927"/>
      <c r="AV111" s="928"/>
      <c r="AW111" s="928"/>
      <c r="AX111" s="928"/>
      <c r="AY111" s="928"/>
      <c r="AZ111" s="801" t="s">
        <v>433</v>
      </c>
      <c r="BA111" s="736"/>
      <c r="BB111" s="736"/>
      <c r="BC111" s="736"/>
      <c r="BD111" s="736"/>
      <c r="BE111" s="736"/>
      <c r="BF111" s="736"/>
      <c r="BG111" s="736"/>
      <c r="BH111" s="736"/>
      <c r="BI111" s="736"/>
      <c r="BJ111" s="736"/>
      <c r="BK111" s="736"/>
      <c r="BL111" s="736"/>
      <c r="BM111" s="736"/>
      <c r="BN111" s="736"/>
      <c r="BO111" s="736"/>
      <c r="BP111" s="737"/>
      <c r="BQ111" s="802">
        <v>928310</v>
      </c>
      <c r="BR111" s="803"/>
      <c r="BS111" s="803"/>
      <c r="BT111" s="803"/>
      <c r="BU111" s="803"/>
      <c r="BV111" s="803">
        <v>1462946</v>
      </c>
      <c r="BW111" s="803"/>
      <c r="BX111" s="803"/>
      <c r="BY111" s="803"/>
      <c r="BZ111" s="803"/>
      <c r="CA111" s="803">
        <v>1703738</v>
      </c>
      <c r="CB111" s="803"/>
      <c r="CC111" s="803"/>
      <c r="CD111" s="803"/>
      <c r="CE111" s="803"/>
      <c r="CF111" s="867">
        <v>0.7</v>
      </c>
      <c r="CG111" s="868"/>
      <c r="CH111" s="868"/>
      <c r="CI111" s="868"/>
      <c r="CJ111" s="868"/>
      <c r="CK111" s="922"/>
      <c r="CL111" s="807"/>
      <c r="CM111" s="810" t="s">
        <v>434</v>
      </c>
      <c r="CN111" s="811"/>
      <c r="CO111" s="811"/>
      <c r="CP111" s="811"/>
      <c r="CQ111" s="811"/>
      <c r="CR111" s="811"/>
      <c r="CS111" s="811"/>
      <c r="CT111" s="811"/>
      <c r="CU111" s="811"/>
      <c r="CV111" s="811"/>
      <c r="CW111" s="811"/>
      <c r="CX111" s="811"/>
      <c r="CY111" s="811"/>
      <c r="CZ111" s="811"/>
      <c r="DA111" s="811"/>
      <c r="DB111" s="811"/>
      <c r="DC111" s="811"/>
      <c r="DD111" s="811"/>
      <c r="DE111" s="811"/>
      <c r="DF111" s="812"/>
      <c r="DG111" s="802" t="s">
        <v>397</v>
      </c>
      <c r="DH111" s="803"/>
      <c r="DI111" s="803"/>
      <c r="DJ111" s="803"/>
      <c r="DK111" s="803"/>
      <c r="DL111" s="803" t="s">
        <v>397</v>
      </c>
      <c r="DM111" s="803"/>
      <c r="DN111" s="803"/>
      <c r="DO111" s="803"/>
      <c r="DP111" s="803"/>
      <c r="DQ111" s="803" t="s">
        <v>389</v>
      </c>
      <c r="DR111" s="803"/>
      <c r="DS111" s="803"/>
      <c r="DT111" s="803"/>
      <c r="DU111" s="803"/>
      <c r="DV111" s="780" t="s">
        <v>377</v>
      </c>
      <c r="DW111" s="780"/>
      <c r="DX111" s="780"/>
      <c r="DY111" s="780"/>
      <c r="DZ111" s="781"/>
    </row>
    <row r="112" spans="1:131" s="235" customFormat="1" ht="26.25" customHeight="1" x14ac:dyDescent="0.2">
      <c r="A112" s="907" t="s">
        <v>435</v>
      </c>
      <c r="B112" s="908"/>
      <c r="C112" s="736" t="s">
        <v>436</v>
      </c>
      <c r="D112" s="736"/>
      <c r="E112" s="736"/>
      <c r="F112" s="736"/>
      <c r="G112" s="736"/>
      <c r="H112" s="736"/>
      <c r="I112" s="736"/>
      <c r="J112" s="736"/>
      <c r="K112" s="736"/>
      <c r="L112" s="736"/>
      <c r="M112" s="736"/>
      <c r="N112" s="736"/>
      <c r="O112" s="736"/>
      <c r="P112" s="736"/>
      <c r="Q112" s="736"/>
      <c r="R112" s="736"/>
      <c r="S112" s="736"/>
      <c r="T112" s="736"/>
      <c r="U112" s="736"/>
      <c r="V112" s="736"/>
      <c r="W112" s="736"/>
      <c r="X112" s="736"/>
      <c r="Y112" s="736"/>
      <c r="Z112" s="737"/>
      <c r="AA112" s="765">
        <v>666667</v>
      </c>
      <c r="AB112" s="766"/>
      <c r="AC112" s="766"/>
      <c r="AD112" s="766"/>
      <c r="AE112" s="767"/>
      <c r="AF112" s="768">
        <v>1000000</v>
      </c>
      <c r="AG112" s="766"/>
      <c r="AH112" s="766"/>
      <c r="AI112" s="766"/>
      <c r="AJ112" s="767"/>
      <c r="AK112" s="768">
        <v>1333333</v>
      </c>
      <c r="AL112" s="766"/>
      <c r="AM112" s="766"/>
      <c r="AN112" s="766"/>
      <c r="AO112" s="767"/>
      <c r="AP112" s="813">
        <v>0.5</v>
      </c>
      <c r="AQ112" s="814"/>
      <c r="AR112" s="814"/>
      <c r="AS112" s="814"/>
      <c r="AT112" s="815"/>
      <c r="AU112" s="927"/>
      <c r="AV112" s="928"/>
      <c r="AW112" s="928"/>
      <c r="AX112" s="928"/>
      <c r="AY112" s="928"/>
      <c r="AZ112" s="801" t="s">
        <v>437</v>
      </c>
      <c r="BA112" s="736"/>
      <c r="BB112" s="736"/>
      <c r="BC112" s="736"/>
      <c r="BD112" s="736"/>
      <c r="BE112" s="736"/>
      <c r="BF112" s="736"/>
      <c r="BG112" s="736"/>
      <c r="BH112" s="736"/>
      <c r="BI112" s="736"/>
      <c r="BJ112" s="736"/>
      <c r="BK112" s="736"/>
      <c r="BL112" s="736"/>
      <c r="BM112" s="736"/>
      <c r="BN112" s="736"/>
      <c r="BO112" s="736"/>
      <c r="BP112" s="737"/>
      <c r="BQ112" s="802">
        <v>9475321</v>
      </c>
      <c r="BR112" s="803"/>
      <c r="BS112" s="803"/>
      <c r="BT112" s="803"/>
      <c r="BU112" s="803"/>
      <c r="BV112" s="803">
        <v>9262588</v>
      </c>
      <c r="BW112" s="803"/>
      <c r="BX112" s="803"/>
      <c r="BY112" s="803"/>
      <c r="BZ112" s="803"/>
      <c r="CA112" s="803">
        <v>8812786</v>
      </c>
      <c r="CB112" s="803"/>
      <c r="CC112" s="803"/>
      <c r="CD112" s="803"/>
      <c r="CE112" s="803"/>
      <c r="CF112" s="867">
        <v>3.4</v>
      </c>
      <c r="CG112" s="868"/>
      <c r="CH112" s="868"/>
      <c r="CI112" s="868"/>
      <c r="CJ112" s="868"/>
      <c r="CK112" s="922"/>
      <c r="CL112" s="807"/>
      <c r="CM112" s="810" t="s">
        <v>438</v>
      </c>
      <c r="CN112" s="811"/>
      <c r="CO112" s="811"/>
      <c r="CP112" s="811"/>
      <c r="CQ112" s="811"/>
      <c r="CR112" s="811"/>
      <c r="CS112" s="811"/>
      <c r="CT112" s="811"/>
      <c r="CU112" s="811"/>
      <c r="CV112" s="811"/>
      <c r="CW112" s="811"/>
      <c r="CX112" s="811"/>
      <c r="CY112" s="811"/>
      <c r="CZ112" s="811"/>
      <c r="DA112" s="811"/>
      <c r="DB112" s="811"/>
      <c r="DC112" s="811"/>
      <c r="DD112" s="811"/>
      <c r="DE112" s="811"/>
      <c r="DF112" s="812"/>
      <c r="DG112" s="802" t="s">
        <v>431</v>
      </c>
      <c r="DH112" s="803"/>
      <c r="DI112" s="803"/>
      <c r="DJ112" s="803"/>
      <c r="DK112" s="803"/>
      <c r="DL112" s="803" t="s">
        <v>397</v>
      </c>
      <c r="DM112" s="803"/>
      <c r="DN112" s="803"/>
      <c r="DO112" s="803"/>
      <c r="DP112" s="803"/>
      <c r="DQ112" s="803" t="s">
        <v>431</v>
      </c>
      <c r="DR112" s="803"/>
      <c r="DS112" s="803"/>
      <c r="DT112" s="803"/>
      <c r="DU112" s="803"/>
      <c r="DV112" s="780" t="s">
        <v>397</v>
      </c>
      <c r="DW112" s="780"/>
      <c r="DX112" s="780"/>
      <c r="DY112" s="780"/>
      <c r="DZ112" s="781"/>
    </row>
    <row r="113" spans="1:130" s="235" customFormat="1" ht="26.25" customHeight="1" x14ac:dyDescent="0.2">
      <c r="A113" s="909"/>
      <c r="B113" s="910"/>
      <c r="C113" s="736" t="s">
        <v>439</v>
      </c>
      <c r="D113" s="736"/>
      <c r="E113" s="736"/>
      <c r="F113" s="736"/>
      <c r="G113" s="736"/>
      <c r="H113" s="736"/>
      <c r="I113" s="736"/>
      <c r="J113" s="736"/>
      <c r="K113" s="736"/>
      <c r="L113" s="736"/>
      <c r="M113" s="736"/>
      <c r="N113" s="736"/>
      <c r="O113" s="736"/>
      <c r="P113" s="736"/>
      <c r="Q113" s="736"/>
      <c r="R113" s="736"/>
      <c r="S113" s="736"/>
      <c r="T113" s="736"/>
      <c r="U113" s="736"/>
      <c r="V113" s="736"/>
      <c r="W113" s="736"/>
      <c r="X113" s="736"/>
      <c r="Y113" s="736"/>
      <c r="Z113" s="737"/>
      <c r="AA113" s="765">
        <v>917226</v>
      </c>
      <c r="AB113" s="766"/>
      <c r="AC113" s="766"/>
      <c r="AD113" s="766"/>
      <c r="AE113" s="767"/>
      <c r="AF113" s="768">
        <v>916863</v>
      </c>
      <c r="AG113" s="766"/>
      <c r="AH113" s="766"/>
      <c r="AI113" s="766"/>
      <c r="AJ113" s="767"/>
      <c r="AK113" s="768">
        <v>826899</v>
      </c>
      <c r="AL113" s="766"/>
      <c r="AM113" s="766"/>
      <c r="AN113" s="766"/>
      <c r="AO113" s="767"/>
      <c r="AP113" s="813">
        <v>0.3</v>
      </c>
      <c r="AQ113" s="814"/>
      <c r="AR113" s="814"/>
      <c r="AS113" s="814"/>
      <c r="AT113" s="815"/>
      <c r="AU113" s="927"/>
      <c r="AV113" s="928"/>
      <c r="AW113" s="928"/>
      <c r="AX113" s="928"/>
      <c r="AY113" s="928"/>
      <c r="AZ113" s="801" t="s">
        <v>440</v>
      </c>
      <c r="BA113" s="736"/>
      <c r="BB113" s="736"/>
      <c r="BC113" s="736"/>
      <c r="BD113" s="736"/>
      <c r="BE113" s="736"/>
      <c r="BF113" s="736"/>
      <c r="BG113" s="736"/>
      <c r="BH113" s="736"/>
      <c r="BI113" s="736"/>
      <c r="BJ113" s="736"/>
      <c r="BK113" s="736"/>
      <c r="BL113" s="736"/>
      <c r="BM113" s="736"/>
      <c r="BN113" s="736"/>
      <c r="BO113" s="736"/>
      <c r="BP113" s="737"/>
      <c r="BQ113" s="802" t="s">
        <v>397</v>
      </c>
      <c r="BR113" s="803"/>
      <c r="BS113" s="803"/>
      <c r="BT113" s="803"/>
      <c r="BU113" s="803"/>
      <c r="BV113" s="803" t="s">
        <v>431</v>
      </c>
      <c r="BW113" s="803"/>
      <c r="BX113" s="803"/>
      <c r="BY113" s="803"/>
      <c r="BZ113" s="803"/>
      <c r="CA113" s="803" t="s">
        <v>389</v>
      </c>
      <c r="CB113" s="803"/>
      <c r="CC113" s="803"/>
      <c r="CD113" s="803"/>
      <c r="CE113" s="803"/>
      <c r="CF113" s="867" t="s">
        <v>389</v>
      </c>
      <c r="CG113" s="868"/>
      <c r="CH113" s="868"/>
      <c r="CI113" s="868"/>
      <c r="CJ113" s="868"/>
      <c r="CK113" s="922"/>
      <c r="CL113" s="807"/>
      <c r="CM113" s="810" t="s">
        <v>441</v>
      </c>
      <c r="CN113" s="811"/>
      <c r="CO113" s="811"/>
      <c r="CP113" s="811"/>
      <c r="CQ113" s="811"/>
      <c r="CR113" s="811"/>
      <c r="CS113" s="811"/>
      <c r="CT113" s="811"/>
      <c r="CU113" s="811"/>
      <c r="CV113" s="811"/>
      <c r="CW113" s="811"/>
      <c r="CX113" s="811"/>
      <c r="CY113" s="811"/>
      <c r="CZ113" s="811"/>
      <c r="DA113" s="811"/>
      <c r="DB113" s="811"/>
      <c r="DC113" s="811"/>
      <c r="DD113" s="811"/>
      <c r="DE113" s="811"/>
      <c r="DF113" s="812"/>
      <c r="DG113" s="802" t="s">
        <v>397</v>
      </c>
      <c r="DH113" s="803"/>
      <c r="DI113" s="803"/>
      <c r="DJ113" s="803"/>
      <c r="DK113" s="803"/>
      <c r="DL113" s="803" t="s">
        <v>397</v>
      </c>
      <c r="DM113" s="803"/>
      <c r="DN113" s="803"/>
      <c r="DO113" s="803"/>
      <c r="DP113" s="803"/>
      <c r="DQ113" s="803" t="s">
        <v>397</v>
      </c>
      <c r="DR113" s="803"/>
      <c r="DS113" s="803"/>
      <c r="DT113" s="803"/>
      <c r="DU113" s="803"/>
      <c r="DV113" s="780" t="s">
        <v>397</v>
      </c>
      <c r="DW113" s="780"/>
      <c r="DX113" s="780"/>
      <c r="DY113" s="780"/>
      <c r="DZ113" s="781"/>
    </row>
    <row r="114" spans="1:130" s="235" customFormat="1" ht="26.25" customHeight="1" x14ac:dyDescent="0.2">
      <c r="A114" s="909"/>
      <c r="B114" s="910"/>
      <c r="C114" s="736" t="s">
        <v>442</v>
      </c>
      <c r="D114" s="736"/>
      <c r="E114" s="736"/>
      <c r="F114" s="736"/>
      <c r="G114" s="736"/>
      <c r="H114" s="736"/>
      <c r="I114" s="736"/>
      <c r="J114" s="736"/>
      <c r="K114" s="736"/>
      <c r="L114" s="736"/>
      <c r="M114" s="736"/>
      <c r="N114" s="736"/>
      <c r="O114" s="736"/>
      <c r="P114" s="736"/>
      <c r="Q114" s="736"/>
      <c r="R114" s="736"/>
      <c r="S114" s="736"/>
      <c r="T114" s="736"/>
      <c r="U114" s="736"/>
      <c r="V114" s="736"/>
      <c r="W114" s="736"/>
      <c r="X114" s="736"/>
      <c r="Y114" s="736"/>
      <c r="Z114" s="737"/>
      <c r="AA114" s="765" t="s">
        <v>397</v>
      </c>
      <c r="AB114" s="766"/>
      <c r="AC114" s="766"/>
      <c r="AD114" s="766"/>
      <c r="AE114" s="767"/>
      <c r="AF114" s="768" t="s">
        <v>389</v>
      </c>
      <c r="AG114" s="766"/>
      <c r="AH114" s="766"/>
      <c r="AI114" s="766"/>
      <c r="AJ114" s="767"/>
      <c r="AK114" s="768" t="s">
        <v>431</v>
      </c>
      <c r="AL114" s="766"/>
      <c r="AM114" s="766"/>
      <c r="AN114" s="766"/>
      <c r="AO114" s="767"/>
      <c r="AP114" s="813" t="s">
        <v>397</v>
      </c>
      <c r="AQ114" s="814"/>
      <c r="AR114" s="814"/>
      <c r="AS114" s="814"/>
      <c r="AT114" s="815"/>
      <c r="AU114" s="927"/>
      <c r="AV114" s="928"/>
      <c r="AW114" s="928"/>
      <c r="AX114" s="928"/>
      <c r="AY114" s="928"/>
      <c r="AZ114" s="801" t="s">
        <v>443</v>
      </c>
      <c r="BA114" s="736"/>
      <c r="BB114" s="736"/>
      <c r="BC114" s="736"/>
      <c r="BD114" s="736"/>
      <c r="BE114" s="736"/>
      <c r="BF114" s="736"/>
      <c r="BG114" s="736"/>
      <c r="BH114" s="736"/>
      <c r="BI114" s="736"/>
      <c r="BJ114" s="736"/>
      <c r="BK114" s="736"/>
      <c r="BL114" s="736"/>
      <c r="BM114" s="736"/>
      <c r="BN114" s="736"/>
      <c r="BO114" s="736"/>
      <c r="BP114" s="737"/>
      <c r="BQ114" s="802">
        <v>134821398</v>
      </c>
      <c r="BR114" s="803"/>
      <c r="BS114" s="803"/>
      <c r="BT114" s="803"/>
      <c r="BU114" s="803"/>
      <c r="BV114" s="803">
        <v>128976112</v>
      </c>
      <c r="BW114" s="803"/>
      <c r="BX114" s="803"/>
      <c r="BY114" s="803"/>
      <c r="BZ114" s="803"/>
      <c r="CA114" s="803">
        <v>127062674</v>
      </c>
      <c r="CB114" s="803"/>
      <c r="CC114" s="803"/>
      <c r="CD114" s="803"/>
      <c r="CE114" s="803"/>
      <c r="CF114" s="867">
        <v>49.4</v>
      </c>
      <c r="CG114" s="868"/>
      <c r="CH114" s="868"/>
      <c r="CI114" s="868"/>
      <c r="CJ114" s="868"/>
      <c r="CK114" s="922"/>
      <c r="CL114" s="807"/>
      <c r="CM114" s="810" t="s">
        <v>444</v>
      </c>
      <c r="CN114" s="811"/>
      <c r="CO114" s="811"/>
      <c r="CP114" s="811"/>
      <c r="CQ114" s="811"/>
      <c r="CR114" s="811"/>
      <c r="CS114" s="811"/>
      <c r="CT114" s="811"/>
      <c r="CU114" s="811"/>
      <c r="CV114" s="811"/>
      <c r="CW114" s="811"/>
      <c r="CX114" s="811"/>
      <c r="CY114" s="811"/>
      <c r="CZ114" s="811"/>
      <c r="DA114" s="811"/>
      <c r="DB114" s="811"/>
      <c r="DC114" s="811"/>
      <c r="DD114" s="811"/>
      <c r="DE114" s="811"/>
      <c r="DF114" s="812"/>
      <c r="DG114" s="802">
        <v>928310</v>
      </c>
      <c r="DH114" s="803"/>
      <c r="DI114" s="803"/>
      <c r="DJ114" s="803"/>
      <c r="DK114" s="803"/>
      <c r="DL114" s="803">
        <v>1462946</v>
      </c>
      <c r="DM114" s="803"/>
      <c r="DN114" s="803"/>
      <c r="DO114" s="803"/>
      <c r="DP114" s="803"/>
      <c r="DQ114" s="803">
        <v>1703738</v>
      </c>
      <c r="DR114" s="803"/>
      <c r="DS114" s="803"/>
      <c r="DT114" s="803"/>
      <c r="DU114" s="803"/>
      <c r="DV114" s="780">
        <v>0.7</v>
      </c>
      <c r="DW114" s="780"/>
      <c r="DX114" s="780"/>
      <c r="DY114" s="780"/>
      <c r="DZ114" s="781"/>
    </row>
    <row r="115" spans="1:130" s="235" customFormat="1" ht="26.25" customHeight="1" x14ac:dyDescent="0.2">
      <c r="A115" s="909"/>
      <c r="B115" s="910"/>
      <c r="C115" s="736" t="s">
        <v>445</v>
      </c>
      <c r="D115" s="736"/>
      <c r="E115" s="736"/>
      <c r="F115" s="736"/>
      <c r="G115" s="736"/>
      <c r="H115" s="736"/>
      <c r="I115" s="736"/>
      <c r="J115" s="736"/>
      <c r="K115" s="736"/>
      <c r="L115" s="736"/>
      <c r="M115" s="736"/>
      <c r="N115" s="736"/>
      <c r="O115" s="736"/>
      <c r="P115" s="736"/>
      <c r="Q115" s="736"/>
      <c r="R115" s="736"/>
      <c r="S115" s="736"/>
      <c r="T115" s="736"/>
      <c r="U115" s="736"/>
      <c r="V115" s="736"/>
      <c r="W115" s="736"/>
      <c r="X115" s="736"/>
      <c r="Y115" s="736"/>
      <c r="Z115" s="737"/>
      <c r="AA115" s="765">
        <v>117565</v>
      </c>
      <c r="AB115" s="766"/>
      <c r="AC115" s="766"/>
      <c r="AD115" s="766"/>
      <c r="AE115" s="767"/>
      <c r="AF115" s="768">
        <v>125087</v>
      </c>
      <c r="AG115" s="766"/>
      <c r="AH115" s="766"/>
      <c r="AI115" s="766"/>
      <c r="AJ115" s="767"/>
      <c r="AK115" s="768">
        <v>121299</v>
      </c>
      <c r="AL115" s="766"/>
      <c r="AM115" s="766"/>
      <c r="AN115" s="766"/>
      <c r="AO115" s="767"/>
      <c r="AP115" s="813">
        <v>0</v>
      </c>
      <c r="AQ115" s="814"/>
      <c r="AR115" s="814"/>
      <c r="AS115" s="814"/>
      <c r="AT115" s="815"/>
      <c r="AU115" s="927"/>
      <c r="AV115" s="928"/>
      <c r="AW115" s="928"/>
      <c r="AX115" s="928"/>
      <c r="AY115" s="928"/>
      <c r="AZ115" s="801" t="s">
        <v>446</v>
      </c>
      <c r="BA115" s="736"/>
      <c r="BB115" s="736"/>
      <c r="BC115" s="736"/>
      <c r="BD115" s="736"/>
      <c r="BE115" s="736"/>
      <c r="BF115" s="736"/>
      <c r="BG115" s="736"/>
      <c r="BH115" s="736"/>
      <c r="BI115" s="736"/>
      <c r="BJ115" s="736"/>
      <c r="BK115" s="736"/>
      <c r="BL115" s="736"/>
      <c r="BM115" s="736"/>
      <c r="BN115" s="736"/>
      <c r="BO115" s="736"/>
      <c r="BP115" s="737"/>
      <c r="BQ115" s="802">
        <v>10649462</v>
      </c>
      <c r="BR115" s="803"/>
      <c r="BS115" s="803"/>
      <c r="BT115" s="803"/>
      <c r="BU115" s="803"/>
      <c r="BV115" s="803">
        <v>10427405</v>
      </c>
      <c r="BW115" s="803"/>
      <c r="BX115" s="803"/>
      <c r="BY115" s="803"/>
      <c r="BZ115" s="803"/>
      <c r="CA115" s="803">
        <v>10152527</v>
      </c>
      <c r="CB115" s="803"/>
      <c r="CC115" s="803"/>
      <c r="CD115" s="803"/>
      <c r="CE115" s="803"/>
      <c r="CF115" s="867">
        <v>3.9</v>
      </c>
      <c r="CG115" s="868"/>
      <c r="CH115" s="868"/>
      <c r="CI115" s="868"/>
      <c r="CJ115" s="868"/>
      <c r="CK115" s="922"/>
      <c r="CL115" s="807"/>
      <c r="CM115" s="801" t="s">
        <v>447</v>
      </c>
      <c r="CN115" s="906"/>
      <c r="CO115" s="906"/>
      <c r="CP115" s="906"/>
      <c r="CQ115" s="906"/>
      <c r="CR115" s="906"/>
      <c r="CS115" s="906"/>
      <c r="CT115" s="906"/>
      <c r="CU115" s="906"/>
      <c r="CV115" s="906"/>
      <c r="CW115" s="906"/>
      <c r="CX115" s="906"/>
      <c r="CY115" s="906"/>
      <c r="CZ115" s="906"/>
      <c r="DA115" s="906"/>
      <c r="DB115" s="906"/>
      <c r="DC115" s="906"/>
      <c r="DD115" s="906"/>
      <c r="DE115" s="906"/>
      <c r="DF115" s="737"/>
      <c r="DG115" s="802" t="s">
        <v>128</v>
      </c>
      <c r="DH115" s="803"/>
      <c r="DI115" s="803"/>
      <c r="DJ115" s="803"/>
      <c r="DK115" s="803"/>
      <c r="DL115" s="803" t="s">
        <v>397</v>
      </c>
      <c r="DM115" s="803"/>
      <c r="DN115" s="803"/>
      <c r="DO115" s="803"/>
      <c r="DP115" s="803"/>
      <c r="DQ115" s="803" t="s">
        <v>407</v>
      </c>
      <c r="DR115" s="803"/>
      <c r="DS115" s="803"/>
      <c r="DT115" s="803"/>
      <c r="DU115" s="803"/>
      <c r="DV115" s="780" t="s">
        <v>431</v>
      </c>
      <c r="DW115" s="780"/>
      <c r="DX115" s="780"/>
      <c r="DY115" s="780"/>
      <c r="DZ115" s="781"/>
    </row>
    <row r="116" spans="1:130" s="235" customFormat="1" ht="26.25" customHeight="1" x14ac:dyDescent="0.2">
      <c r="A116" s="911"/>
      <c r="B116" s="912"/>
      <c r="C116" s="872" t="s">
        <v>448</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765">
        <v>1000</v>
      </c>
      <c r="AB116" s="766"/>
      <c r="AC116" s="766"/>
      <c r="AD116" s="766"/>
      <c r="AE116" s="767"/>
      <c r="AF116" s="768">
        <v>1863</v>
      </c>
      <c r="AG116" s="766"/>
      <c r="AH116" s="766"/>
      <c r="AI116" s="766"/>
      <c r="AJ116" s="767"/>
      <c r="AK116" s="768">
        <v>1160</v>
      </c>
      <c r="AL116" s="766"/>
      <c r="AM116" s="766"/>
      <c r="AN116" s="766"/>
      <c r="AO116" s="767"/>
      <c r="AP116" s="813">
        <v>0</v>
      </c>
      <c r="AQ116" s="814"/>
      <c r="AR116" s="814"/>
      <c r="AS116" s="814"/>
      <c r="AT116" s="815"/>
      <c r="AU116" s="927"/>
      <c r="AV116" s="928"/>
      <c r="AW116" s="928"/>
      <c r="AX116" s="928"/>
      <c r="AY116" s="928"/>
      <c r="AZ116" s="855" t="s">
        <v>449</v>
      </c>
      <c r="BA116" s="856"/>
      <c r="BB116" s="856"/>
      <c r="BC116" s="856"/>
      <c r="BD116" s="856"/>
      <c r="BE116" s="856"/>
      <c r="BF116" s="856"/>
      <c r="BG116" s="856"/>
      <c r="BH116" s="856"/>
      <c r="BI116" s="856"/>
      <c r="BJ116" s="856"/>
      <c r="BK116" s="856"/>
      <c r="BL116" s="856"/>
      <c r="BM116" s="856"/>
      <c r="BN116" s="856"/>
      <c r="BO116" s="856"/>
      <c r="BP116" s="857"/>
      <c r="BQ116" s="802" t="s">
        <v>377</v>
      </c>
      <c r="BR116" s="803"/>
      <c r="BS116" s="803"/>
      <c r="BT116" s="803"/>
      <c r="BU116" s="803"/>
      <c r="BV116" s="803" t="s">
        <v>128</v>
      </c>
      <c r="BW116" s="803"/>
      <c r="BX116" s="803"/>
      <c r="BY116" s="803"/>
      <c r="BZ116" s="803"/>
      <c r="CA116" s="803" t="s">
        <v>397</v>
      </c>
      <c r="CB116" s="803"/>
      <c r="CC116" s="803"/>
      <c r="CD116" s="803"/>
      <c r="CE116" s="803"/>
      <c r="CF116" s="867" t="s">
        <v>397</v>
      </c>
      <c r="CG116" s="868"/>
      <c r="CH116" s="868"/>
      <c r="CI116" s="868"/>
      <c r="CJ116" s="868"/>
      <c r="CK116" s="922"/>
      <c r="CL116" s="807"/>
      <c r="CM116" s="810" t="s">
        <v>450</v>
      </c>
      <c r="CN116" s="811"/>
      <c r="CO116" s="811"/>
      <c r="CP116" s="811"/>
      <c r="CQ116" s="811"/>
      <c r="CR116" s="811"/>
      <c r="CS116" s="811"/>
      <c r="CT116" s="811"/>
      <c r="CU116" s="811"/>
      <c r="CV116" s="811"/>
      <c r="CW116" s="811"/>
      <c r="CX116" s="811"/>
      <c r="CY116" s="811"/>
      <c r="CZ116" s="811"/>
      <c r="DA116" s="811"/>
      <c r="DB116" s="811"/>
      <c r="DC116" s="811"/>
      <c r="DD116" s="811"/>
      <c r="DE116" s="811"/>
      <c r="DF116" s="812"/>
      <c r="DG116" s="802" t="s">
        <v>377</v>
      </c>
      <c r="DH116" s="803"/>
      <c r="DI116" s="803"/>
      <c r="DJ116" s="803"/>
      <c r="DK116" s="803"/>
      <c r="DL116" s="803" t="s">
        <v>389</v>
      </c>
      <c r="DM116" s="803"/>
      <c r="DN116" s="803"/>
      <c r="DO116" s="803"/>
      <c r="DP116" s="803"/>
      <c r="DQ116" s="803" t="s">
        <v>389</v>
      </c>
      <c r="DR116" s="803"/>
      <c r="DS116" s="803"/>
      <c r="DT116" s="803"/>
      <c r="DU116" s="803"/>
      <c r="DV116" s="780" t="s">
        <v>397</v>
      </c>
      <c r="DW116" s="780"/>
      <c r="DX116" s="780"/>
      <c r="DY116" s="780"/>
      <c r="DZ116" s="781"/>
    </row>
    <row r="117" spans="1:130" s="235" customFormat="1" ht="26.25" customHeight="1" x14ac:dyDescent="0.2">
      <c r="A117" s="892" t="s">
        <v>154</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9" t="s">
        <v>451</v>
      </c>
      <c r="Z117" s="894"/>
      <c r="AA117" s="899">
        <v>99326805</v>
      </c>
      <c r="AB117" s="900"/>
      <c r="AC117" s="900"/>
      <c r="AD117" s="900"/>
      <c r="AE117" s="901"/>
      <c r="AF117" s="902">
        <v>103628587</v>
      </c>
      <c r="AG117" s="900"/>
      <c r="AH117" s="900"/>
      <c r="AI117" s="900"/>
      <c r="AJ117" s="901"/>
      <c r="AK117" s="902">
        <v>98351887</v>
      </c>
      <c r="AL117" s="900"/>
      <c r="AM117" s="900"/>
      <c r="AN117" s="900"/>
      <c r="AO117" s="901"/>
      <c r="AP117" s="903"/>
      <c r="AQ117" s="904"/>
      <c r="AR117" s="904"/>
      <c r="AS117" s="904"/>
      <c r="AT117" s="905"/>
      <c r="AU117" s="927"/>
      <c r="AV117" s="928"/>
      <c r="AW117" s="928"/>
      <c r="AX117" s="928"/>
      <c r="AY117" s="928"/>
      <c r="AZ117" s="801" t="s">
        <v>452</v>
      </c>
      <c r="BA117" s="736"/>
      <c r="BB117" s="736"/>
      <c r="BC117" s="736"/>
      <c r="BD117" s="736"/>
      <c r="BE117" s="736"/>
      <c r="BF117" s="736"/>
      <c r="BG117" s="736"/>
      <c r="BH117" s="736"/>
      <c r="BI117" s="736"/>
      <c r="BJ117" s="736"/>
      <c r="BK117" s="736"/>
      <c r="BL117" s="736"/>
      <c r="BM117" s="736"/>
      <c r="BN117" s="736"/>
      <c r="BO117" s="736"/>
      <c r="BP117" s="737"/>
      <c r="BQ117" s="802" t="s">
        <v>377</v>
      </c>
      <c r="BR117" s="803"/>
      <c r="BS117" s="803"/>
      <c r="BT117" s="803"/>
      <c r="BU117" s="803"/>
      <c r="BV117" s="803" t="s">
        <v>377</v>
      </c>
      <c r="BW117" s="803"/>
      <c r="BX117" s="803"/>
      <c r="BY117" s="803"/>
      <c r="BZ117" s="803"/>
      <c r="CA117" s="803" t="s">
        <v>377</v>
      </c>
      <c r="CB117" s="803"/>
      <c r="CC117" s="803"/>
      <c r="CD117" s="803"/>
      <c r="CE117" s="803"/>
      <c r="CF117" s="867" t="s">
        <v>389</v>
      </c>
      <c r="CG117" s="868"/>
      <c r="CH117" s="868"/>
      <c r="CI117" s="868"/>
      <c r="CJ117" s="868"/>
      <c r="CK117" s="922"/>
      <c r="CL117" s="807"/>
      <c r="CM117" s="810" t="s">
        <v>453</v>
      </c>
      <c r="CN117" s="811"/>
      <c r="CO117" s="811"/>
      <c r="CP117" s="811"/>
      <c r="CQ117" s="811"/>
      <c r="CR117" s="811"/>
      <c r="CS117" s="811"/>
      <c r="CT117" s="811"/>
      <c r="CU117" s="811"/>
      <c r="CV117" s="811"/>
      <c r="CW117" s="811"/>
      <c r="CX117" s="811"/>
      <c r="CY117" s="811"/>
      <c r="CZ117" s="811"/>
      <c r="DA117" s="811"/>
      <c r="DB117" s="811"/>
      <c r="DC117" s="811"/>
      <c r="DD117" s="811"/>
      <c r="DE117" s="811"/>
      <c r="DF117" s="812"/>
      <c r="DG117" s="802" t="s">
        <v>377</v>
      </c>
      <c r="DH117" s="803"/>
      <c r="DI117" s="803"/>
      <c r="DJ117" s="803"/>
      <c r="DK117" s="803"/>
      <c r="DL117" s="803" t="s">
        <v>377</v>
      </c>
      <c r="DM117" s="803"/>
      <c r="DN117" s="803"/>
      <c r="DO117" s="803"/>
      <c r="DP117" s="803"/>
      <c r="DQ117" s="803" t="s">
        <v>377</v>
      </c>
      <c r="DR117" s="803"/>
      <c r="DS117" s="803"/>
      <c r="DT117" s="803"/>
      <c r="DU117" s="803"/>
      <c r="DV117" s="780" t="s">
        <v>377</v>
      </c>
      <c r="DW117" s="780"/>
      <c r="DX117" s="780"/>
      <c r="DY117" s="780"/>
      <c r="DZ117" s="781"/>
    </row>
    <row r="118" spans="1:130" s="235" customFormat="1" ht="26.25" customHeight="1" x14ac:dyDescent="0.2">
      <c r="A118" s="892" t="s">
        <v>426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424</v>
      </c>
      <c r="AB118" s="893"/>
      <c r="AC118" s="893"/>
      <c r="AD118" s="893"/>
      <c r="AE118" s="894"/>
      <c r="AF118" s="895" t="s">
        <v>306</v>
      </c>
      <c r="AG118" s="893"/>
      <c r="AH118" s="893"/>
      <c r="AI118" s="893"/>
      <c r="AJ118" s="894"/>
      <c r="AK118" s="895" t="s">
        <v>305</v>
      </c>
      <c r="AL118" s="893"/>
      <c r="AM118" s="893"/>
      <c r="AN118" s="893"/>
      <c r="AO118" s="894"/>
      <c r="AP118" s="896" t="s">
        <v>425</v>
      </c>
      <c r="AQ118" s="897"/>
      <c r="AR118" s="897"/>
      <c r="AS118" s="897"/>
      <c r="AT118" s="898"/>
      <c r="AU118" s="927"/>
      <c r="AV118" s="928"/>
      <c r="AW118" s="928"/>
      <c r="AX118" s="928"/>
      <c r="AY118" s="928"/>
      <c r="AZ118" s="871" t="s">
        <v>454</v>
      </c>
      <c r="BA118" s="872"/>
      <c r="BB118" s="872"/>
      <c r="BC118" s="872"/>
      <c r="BD118" s="872"/>
      <c r="BE118" s="872"/>
      <c r="BF118" s="872"/>
      <c r="BG118" s="872"/>
      <c r="BH118" s="872"/>
      <c r="BI118" s="872"/>
      <c r="BJ118" s="872"/>
      <c r="BK118" s="872"/>
      <c r="BL118" s="872"/>
      <c r="BM118" s="872"/>
      <c r="BN118" s="872"/>
      <c r="BO118" s="872"/>
      <c r="BP118" s="873"/>
      <c r="BQ118" s="854" t="s">
        <v>377</v>
      </c>
      <c r="BR118" s="834"/>
      <c r="BS118" s="834"/>
      <c r="BT118" s="834"/>
      <c r="BU118" s="834"/>
      <c r="BV118" s="834" t="s">
        <v>377</v>
      </c>
      <c r="BW118" s="834"/>
      <c r="BX118" s="834"/>
      <c r="BY118" s="834"/>
      <c r="BZ118" s="834"/>
      <c r="CA118" s="834" t="s">
        <v>377</v>
      </c>
      <c r="CB118" s="834"/>
      <c r="CC118" s="834"/>
      <c r="CD118" s="834"/>
      <c r="CE118" s="834"/>
      <c r="CF118" s="867" t="s">
        <v>377</v>
      </c>
      <c r="CG118" s="868"/>
      <c r="CH118" s="868"/>
      <c r="CI118" s="868"/>
      <c r="CJ118" s="868"/>
      <c r="CK118" s="922"/>
      <c r="CL118" s="807"/>
      <c r="CM118" s="810" t="s">
        <v>455</v>
      </c>
      <c r="CN118" s="811"/>
      <c r="CO118" s="811"/>
      <c r="CP118" s="811"/>
      <c r="CQ118" s="811"/>
      <c r="CR118" s="811"/>
      <c r="CS118" s="811"/>
      <c r="CT118" s="811"/>
      <c r="CU118" s="811"/>
      <c r="CV118" s="811"/>
      <c r="CW118" s="811"/>
      <c r="CX118" s="811"/>
      <c r="CY118" s="811"/>
      <c r="CZ118" s="811"/>
      <c r="DA118" s="811"/>
      <c r="DB118" s="811"/>
      <c r="DC118" s="811"/>
      <c r="DD118" s="811"/>
      <c r="DE118" s="811"/>
      <c r="DF118" s="812"/>
      <c r="DG118" s="802" t="s">
        <v>431</v>
      </c>
      <c r="DH118" s="803"/>
      <c r="DI118" s="803"/>
      <c r="DJ118" s="803"/>
      <c r="DK118" s="803"/>
      <c r="DL118" s="803" t="s">
        <v>377</v>
      </c>
      <c r="DM118" s="803"/>
      <c r="DN118" s="803"/>
      <c r="DO118" s="803"/>
      <c r="DP118" s="803"/>
      <c r="DQ118" s="803" t="s">
        <v>389</v>
      </c>
      <c r="DR118" s="803"/>
      <c r="DS118" s="803"/>
      <c r="DT118" s="803"/>
      <c r="DU118" s="803"/>
      <c r="DV118" s="780" t="s">
        <v>431</v>
      </c>
      <c r="DW118" s="780"/>
      <c r="DX118" s="780"/>
      <c r="DY118" s="780"/>
      <c r="DZ118" s="781"/>
    </row>
    <row r="119" spans="1:130" s="235" customFormat="1" ht="26.25" customHeight="1" x14ac:dyDescent="0.2">
      <c r="A119" s="804" t="s">
        <v>429</v>
      </c>
      <c r="B119" s="805"/>
      <c r="C119" s="882" t="s">
        <v>430</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397</v>
      </c>
      <c r="AB119" s="886"/>
      <c r="AC119" s="886"/>
      <c r="AD119" s="886"/>
      <c r="AE119" s="887"/>
      <c r="AF119" s="888" t="s">
        <v>377</v>
      </c>
      <c r="AG119" s="886"/>
      <c r="AH119" s="886"/>
      <c r="AI119" s="886"/>
      <c r="AJ119" s="887"/>
      <c r="AK119" s="888" t="s">
        <v>397</v>
      </c>
      <c r="AL119" s="886"/>
      <c r="AM119" s="886"/>
      <c r="AN119" s="886"/>
      <c r="AO119" s="887"/>
      <c r="AP119" s="889" t="s">
        <v>377</v>
      </c>
      <c r="AQ119" s="890"/>
      <c r="AR119" s="890"/>
      <c r="AS119" s="890"/>
      <c r="AT119" s="891"/>
      <c r="AU119" s="929"/>
      <c r="AV119" s="930"/>
      <c r="AW119" s="930"/>
      <c r="AX119" s="930"/>
      <c r="AY119" s="930"/>
      <c r="AZ119" s="265" t="s">
        <v>154</v>
      </c>
      <c r="BA119" s="265"/>
      <c r="BB119" s="265"/>
      <c r="BC119" s="265"/>
      <c r="BD119" s="265"/>
      <c r="BE119" s="265"/>
      <c r="BF119" s="265"/>
      <c r="BG119" s="265"/>
      <c r="BH119" s="265"/>
      <c r="BI119" s="265"/>
      <c r="BJ119" s="265"/>
      <c r="BK119" s="265"/>
      <c r="BL119" s="265"/>
      <c r="BM119" s="265"/>
      <c r="BN119" s="265"/>
      <c r="BO119" s="869" t="s">
        <v>456</v>
      </c>
      <c r="BP119" s="870"/>
      <c r="BQ119" s="854">
        <v>1422268447</v>
      </c>
      <c r="BR119" s="834"/>
      <c r="BS119" s="834"/>
      <c r="BT119" s="834"/>
      <c r="BU119" s="834"/>
      <c r="BV119" s="834">
        <v>1412470095</v>
      </c>
      <c r="BW119" s="834"/>
      <c r="BX119" s="834"/>
      <c r="BY119" s="834"/>
      <c r="BZ119" s="834"/>
      <c r="CA119" s="834">
        <v>1409118762</v>
      </c>
      <c r="CB119" s="834"/>
      <c r="CC119" s="834"/>
      <c r="CD119" s="834"/>
      <c r="CE119" s="834"/>
      <c r="CF119" s="732"/>
      <c r="CG119" s="733"/>
      <c r="CH119" s="733"/>
      <c r="CI119" s="733"/>
      <c r="CJ119" s="823"/>
      <c r="CK119" s="923"/>
      <c r="CL119" s="809"/>
      <c r="CM119" s="827" t="s">
        <v>457</v>
      </c>
      <c r="CN119" s="828"/>
      <c r="CO119" s="828"/>
      <c r="CP119" s="828"/>
      <c r="CQ119" s="828"/>
      <c r="CR119" s="828"/>
      <c r="CS119" s="828"/>
      <c r="CT119" s="828"/>
      <c r="CU119" s="828"/>
      <c r="CV119" s="828"/>
      <c r="CW119" s="828"/>
      <c r="CX119" s="828"/>
      <c r="CY119" s="828"/>
      <c r="CZ119" s="828"/>
      <c r="DA119" s="828"/>
      <c r="DB119" s="828"/>
      <c r="DC119" s="828"/>
      <c r="DD119" s="828"/>
      <c r="DE119" s="828"/>
      <c r="DF119" s="829"/>
      <c r="DG119" s="802" t="s">
        <v>377</v>
      </c>
      <c r="DH119" s="803"/>
      <c r="DI119" s="803"/>
      <c r="DJ119" s="803"/>
      <c r="DK119" s="803"/>
      <c r="DL119" s="803" t="s">
        <v>377</v>
      </c>
      <c r="DM119" s="803"/>
      <c r="DN119" s="803"/>
      <c r="DO119" s="803"/>
      <c r="DP119" s="803"/>
      <c r="DQ119" s="803" t="s">
        <v>377</v>
      </c>
      <c r="DR119" s="803"/>
      <c r="DS119" s="803"/>
      <c r="DT119" s="803"/>
      <c r="DU119" s="803"/>
      <c r="DV119" s="780" t="s">
        <v>377</v>
      </c>
      <c r="DW119" s="780"/>
      <c r="DX119" s="780"/>
      <c r="DY119" s="780"/>
      <c r="DZ119" s="781"/>
    </row>
    <row r="120" spans="1:130" s="235" customFormat="1" ht="26.25" customHeight="1" x14ac:dyDescent="0.2">
      <c r="A120" s="806"/>
      <c r="B120" s="807"/>
      <c r="C120" s="810" t="s">
        <v>434</v>
      </c>
      <c r="D120" s="811"/>
      <c r="E120" s="811"/>
      <c r="F120" s="811"/>
      <c r="G120" s="811"/>
      <c r="H120" s="811"/>
      <c r="I120" s="811"/>
      <c r="J120" s="811"/>
      <c r="K120" s="811"/>
      <c r="L120" s="811"/>
      <c r="M120" s="811"/>
      <c r="N120" s="811"/>
      <c r="O120" s="811"/>
      <c r="P120" s="811"/>
      <c r="Q120" s="811"/>
      <c r="R120" s="811"/>
      <c r="S120" s="811"/>
      <c r="T120" s="811"/>
      <c r="U120" s="811"/>
      <c r="V120" s="811"/>
      <c r="W120" s="811"/>
      <c r="X120" s="811"/>
      <c r="Y120" s="811"/>
      <c r="Z120" s="812"/>
      <c r="AA120" s="765" t="s">
        <v>397</v>
      </c>
      <c r="AB120" s="766"/>
      <c r="AC120" s="766"/>
      <c r="AD120" s="766"/>
      <c r="AE120" s="767"/>
      <c r="AF120" s="768" t="s">
        <v>431</v>
      </c>
      <c r="AG120" s="766"/>
      <c r="AH120" s="766"/>
      <c r="AI120" s="766"/>
      <c r="AJ120" s="767"/>
      <c r="AK120" s="768" t="s">
        <v>377</v>
      </c>
      <c r="AL120" s="766"/>
      <c r="AM120" s="766"/>
      <c r="AN120" s="766"/>
      <c r="AO120" s="767"/>
      <c r="AP120" s="813" t="s">
        <v>431</v>
      </c>
      <c r="AQ120" s="814"/>
      <c r="AR120" s="814"/>
      <c r="AS120" s="814"/>
      <c r="AT120" s="815"/>
      <c r="AU120" s="874" t="s">
        <v>458</v>
      </c>
      <c r="AV120" s="875"/>
      <c r="AW120" s="875"/>
      <c r="AX120" s="875"/>
      <c r="AY120" s="876"/>
      <c r="AZ120" s="848" t="s">
        <v>459</v>
      </c>
      <c r="BA120" s="794"/>
      <c r="BB120" s="794"/>
      <c r="BC120" s="794"/>
      <c r="BD120" s="794"/>
      <c r="BE120" s="794"/>
      <c r="BF120" s="794"/>
      <c r="BG120" s="794"/>
      <c r="BH120" s="794"/>
      <c r="BI120" s="794"/>
      <c r="BJ120" s="794"/>
      <c r="BK120" s="794"/>
      <c r="BL120" s="794"/>
      <c r="BM120" s="794"/>
      <c r="BN120" s="794"/>
      <c r="BO120" s="794"/>
      <c r="BP120" s="795"/>
      <c r="BQ120" s="849">
        <v>45997715</v>
      </c>
      <c r="BR120" s="831"/>
      <c r="BS120" s="831"/>
      <c r="BT120" s="831"/>
      <c r="BU120" s="831"/>
      <c r="BV120" s="831">
        <v>43257718</v>
      </c>
      <c r="BW120" s="831"/>
      <c r="BX120" s="831"/>
      <c r="BY120" s="831"/>
      <c r="BZ120" s="831"/>
      <c r="CA120" s="831">
        <v>45285394</v>
      </c>
      <c r="CB120" s="831"/>
      <c r="CC120" s="831"/>
      <c r="CD120" s="831"/>
      <c r="CE120" s="831"/>
      <c r="CF120" s="858">
        <v>17.600000000000001</v>
      </c>
      <c r="CG120" s="859"/>
      <c r="CH120" s="859"/>
      <c r="CI120" s="859"/>
      <c r="CJ120" s="859"/>
      <c r="CK120" s="860" t="s">
        <v>460</v>
      </c>
      <c r="CL120" s="840"/>
      <c r="CM120" s="840"/>
      <c r="CN120" s="840"/>
      <c r="CO120" s="841"/>
      <c r="CP120" s="864" t="s">
        <v>394</v>
      </c>
      <c r="CQ120" s="865"/>
      <c r="CR120" s="865"/>
      <c r="CS120" s="865"/>
      <c r="CT120" s="865"/>
      <c r="CU120" s="865"/>
      <c r="CV120" s="865"/>
      <c r="CW120" s="865"/>
      <c r="CX120" s="865"/>
      <c r="CY120" s="865"/>
      <c r="CZ120" s="865"/>
      <c r="DA120" s="865"/>
      <c r="DB120" s="865"/>
      <c r="DC120" s="865"/>
      <c r="DD120" s="865"/>
      <c r="DE120" s="865"/>
      <c r="DF120" s="866"/>
      <c r="DG120" s="849">
        <v>6316507</v>
      </c>
      <c r="DH120" s="831"/>
      <c r="DI120" s="831"/>
      <c r="DJ120" s="831"/>
      <c r="DK120" s="831"/>
      <c r="DL120" s="831">
        <v>5203177</v>
      </c>
      <c r="DM120" s="831"/>
      <c r="DN120" s="831"/>
      <c r="DO120" s="831"/>
      <c r="DP120" s="831"/>
      <c r="DQ120" s="831">
        <v>5316983</v>
      </c>
      <c r="DR120" s="831"/>
      <c r="DS120" s="831"/>
      <c r="DT120" s="831"/>
      <c r="DU120" s="831"/>
      <c r="DV120" s="832">
        <v>2.1</v>
      </c>
      <c r="DW120" s="832"/>
      <c r="DX120" s="832"/>
      <c r="DY120" s="832"/>
      <c r="DZ120" s="833"/>
    </row>
    <row r="121" spans="1:130" s="235" customFormat="1" ht="26.25" customHeight="1" x14ac:dyDescent="0.2">
      <c r="A121" s="806"/>
      <c r="B121" s="807"/>
      <c r="C121" s="855" t="s">
        <v>461</v>
      </c>
      <c r="D121" s="856"/>
      <c r="E121" s="856"/>
      <c r="F121" s="856"/>
      <c r="G121" s="856"/>
      <c r="H121" s="856"/>
      <c r="I121" s="856"/>
      <c r="J121" s="856"/>
      <c r="K121" s="856"/>
      <c r="L121" s="856"/>
      <c r="M121" s="856"/>
      <c r="N121" s="856"/>
      <c r="O121" s="856"/>
      <c r="P121" s="856"/>
      <c r="Q121" s="856"/>
      <c r="R121" s="856"/>
      <c r="S121" s="856"/>
      <c r="T121" s="856"/>
      <c r="U121" s="856"/>
      <c r="V121" s="856"/>
      <c r="W121" s="856"/>
      <c r="X121" s="856"/>
      <c r="Y121" s="856"/>
      <c r="Z121" s="857"/>
      <c r="AA121" s="765" t="s">
        <v>377</v>
      </c>
      <c r="AB121" s="766"/>
      <c r="AC121" s="766"/>
      <c r="AD121" s="766"/>
      <c r="AE121" s="767"/>
      <c r="AF121" s="768" t="s">
        <v>431</v>
      </c>
      <c r="AG121" s="766"/>
      <c r="AH121" s="766"/>
      <c r="AI121" s="766"/>
      <c r="AJ121" s="767"/>
      <c r="AK121" s="768" t="s">
        <v>389</v>
      </c>
      <c r="AL121" s="766"/>
      <c r="AM121" s="766"/>
      <c r="AN121" s="766"/>
      <c r="AO121" s="767"/>
      <c r="AP121" s="813" t="s">
        <v>377</v>
      </c>
      <c r="AQ121" s="814"/>
      <c r="AR121" s="814"/>
      <c r="AS121" s="814"/>
      <c r="AT121" s="815"/>
      <c r="AU121" s="877"/>
      <c r="AV121" s="878"/>
      <c r="AW121" s="878"/>
      <c r="AX121" s="878"/>
      <c r="AY121" s="879"/>
      <c r="AZ121" s="801" t="s">
        <v>462</v>
      </c>
      <c r="BA121" s="736"/>
      <c r="BB121" s="736"/>
      <c r="BC121" s="736"/>
      <c r="BD121" s="736"/>
      <c r="BE121" s="736"/>
      <c r="BF121" s="736"/>
      <c r="BG121" s="736"/>
      <c r="BH121" s="736"/>
      <c r="BI121" s="736"/>
      <c r="BJ121" s="736"/>
      <c r="BK121" s="736"/>
      <c r="BL121" s="736"/>
      <c r="BM121" s="736"/>
      <c r="BN121" s="736"/>
      <c r="BO121" s="736"/>
      <c r="BP121" s="737"/>
      <c r="BQ121" s="802">
        <v>28892808</v>
      </c>
      <c r="BR121" s="803"/>
      <c r="BS121" s="803"/>
      <c r="BT121" s="803"/>
      <c r="BU121" s="803"/>
      <c r="BV121" s="803">
        <v>32378715</v>
      </c>
      <c r="BW121" s="803"/>
      <c r="BX121" s="803"/>
      <c r="BY121" s="803"/>
      <c r="BZ121" s="803"/>
      <c r="CA121" s="803">
        <v>32823287</v>
      </c>
      <c r="CB121" s="803"/>
      <c r="CC121" s="803"/>
      <c r="CD121" s="803"/>
      <c r="CE121" s="803"/>
      <c r="CF121" s="867">
        <v>12.8</v>
      </c>
      <c r="CG121" s="868"/>
      <c r="CH121" s="868"/>
      <c r="CI121" s="868"/>
      <c r="CJ121" s="868"/>
      <c r="CK121" s="861"/>
      <c r="CL121" s="843"/>
      <c r="CM121" s="843"/>
      <c r="CN121" s="843"/>
      <c r="CO121" s="844"/>
      <c r="CP121" s="824" t="s">
        <v>463</v>
      </c>
      <c r="CQ121" s="825"/>
      <c r="CR121" s="825"/>
      <c r="CS121" s="825"/>
      <c r="CT121" s="825"/>
      <c r="CU121" s="825"/>
      <c r="CV121" s="825"/>
      <c r="CW121" s="825"/>
      <c r="CX121" s="825"/>
      <c r="CY121" s="825"/>
      <c r="CZ121" s="825"/>
      <c r="DA121" s="825"/>
      <c r="DB121" s="825"/>
      <c r="DC121" s="825"/>
      <c r="DD121" s="825"/>
      <c r="DE121" s="825"/>
      <c r="DF121" s="826"/>
      <c r="DG121" s="802">
        <v>3158814</v>
      </c>
      <c r="DH121" s="803"/>
      <c r="DI121" s="803"/>
      <c r="DJ121" s="803"/>
      <c r="DK121" s="803"/>
      <c r="DL121" s="803">
        <v>4059411</v>
      </c>
      <c r="DM121" s="803"/>
      <c r="DN121" s="803"/>
      <c r="DO121" s="803"/>
      <c r="DP121" s="803"/>
      <c r="DQ121" s="803">
        <v>3495803</v>
      </c>
      <c r="DR121" s="803"/>
      <c r="DS121" s="803"/>
      <c r="DT121" s="803"/>
      <c r="DU121" s="803"/>
      <c r="DV121" s="780">
        <v>1.4</v>
      </c>
      <c r="DW121" s="780"/>
      <c r="DX121" s="780"/>
      <c r="DY121" s="780"/>
      <c r="DZ121" s="781"/>
    </row>
    <row r="122" spans="1:130" s="235" customFormat="1" ht="26.25" customHeight="1" x14ac:dyDescent="0.2">
      <c r="A122" s="806"/>
      <c r="B122" s="807"/>
      <c r="C122" s="810" t="s">
        <v>444</v>
      </c>
      <c r="D122" s="811"/>
      <c r="E122" s="811"/>
      <c r="F122" s="811"/>
      <c r="G122" s="811"/>
      <c r="H122" s="811"/>
      <c r="I122" s="811"/>
      <c r="J122" s="811"/>
      <c r="K122" s="811"/>
      <c r="L122" s="811"/>
      <c r="M122" s="811"/>
      <c r="N122" s="811"/>
      <c r="O122" s="811"/>
      <c r="P122" s="811"/>
      <c r="Q122" s="811"/>
      <c r="R122" s="811"/>
      <c r="S122" s="811"/>
      <c r="T122" s="811"/>
      <c r="U122" s="811"/>
      <c r="V122" s="811"/>
      <c r="W122" s="811"/>
      <c r="X122" s="811"/>
      <c r="Y122" s="811"/>
      <c r="Z122" s="812"/>
      <c r="AA122" s="765">
        <v>84544</v>
      </c>
      <c r="AB122" s="766"/>
      <c r="AC122" s="766"/>
      <c r="AD122" s="766"/>
      <c r="AE122" s="767"/>
      <c r="AF122" s="768">
        <v>98238</v>
      </c>
      <c r="AG122" s="766"/>
      <c r="AH122" s="766"/>
      <c r="AI122" s="766"/>
      <c r="AJ122" s="767"/>
      <c r="AK122" s="768">
        <v>99925</v>
      </c>
      <c r="AL122" s="766"/>
      <c r="AM122" s="766"/>
      <c r="AN122" s="766"/>
      <c r="AO122" s="767"/>
      <c r="AP122" s="813">
        <v>0</v>
      </c>
      <c r="AQ122" s="814"/>
      <c r="AR122" s="814"/>
      <c r="AS122" s="814"/>
      <c r="AT122" s="815"/>
      <c r="AU122" s="877"/>
      <c r="AV122" s="878"/>
      <c r="AW122" s="878"/>
      <c r="AX122" s="878"/>
      <c r="AY122" s="879"/>
      <c r="AZ122" s="871" t="s">
        <v>464</v>
      </c>
      <c r="BA122" s="872"/>
      <c r="BB122" s="872"/>
      <c r="BC122" s="872"/>
      <c r="BD122" s="872"/>
      <c r="BE122" s="872"/>
      <c r="BF122" s="872"/>
      <c r="BG122" s="872"/>
      <c r="BH122" s="872"/>
      <c r="BI122" s="872"/>
      <c r="BJ122" s="872"/>
      <c r="BK122" s="872"/>
      <c r="BL122" s="872"/>
      <c r="BM122" s="872"/>
      <c r="BN122" s="872"/>
      <c r="BO122" s="872"/>
      <c r="BP122" s="873"/>
      <c r="BQ122" s="854">
        <v>681154597</v>
      </c>
      <c r="BR122" s="834"/>
      <c r="BS122" s="834"/>
      <c r="BT122" s="834"/>
      <c r="BU122" s="834"/>
      <c r="BV122" s="834">
        <v>670468581</v>
      </c>
      <c r="BW122" s="834"/>
      <c r="BX122" s="834"/>
      <c r="BY122" s="834"/>
      <c r="BZ122" s="834"/>
      <c r="CA122" s="834">
        <v>662058788</v>
      </c>
      <c r="CB122" s="834"/>
      <c r="CC122" s="834"/>
      <c r="CD122" s="834"/>
      <c r="CE122" s="834"/>
      <c r="CF122" s="835">
        <v>257.60000000000002</v>
      </c>
      <c r="CG122" s="836"/>
      <c r="CH122" s="836"/>
      <c r="CI122" s="836"/>
      <c r="CJ122" s="836"/>
      <c r="CK122" s="861"/>
      <c r="CL122" s="843"/>
      <c r="CM122" s="843"/>
      <c r="CN122" s="843"/>
      <c r="CO122" s="844"/>
      <c r="CP122" s="824" t="s">
        <v>465</v>
      </c>
      <c r="CQ122" s="825"/>
      <c r="CR122" s="825"/>
      <c r="CS122" s="825"/>
      <c r="CT122" s="825"/>
      <c r="CU122" s="825"/>
      <c r="CV122" s="825"/>
      <c r="CW122" s="825"/>
      <c r="CX122" s="825"/>
      <c r="CY122" s="825"/>
      <c r="CZ122" s="825"/>
      <c r="DA122" s="825"/>
      <c r="DB122" s="825"/>
      <c r="DC122" s="825"/>
      <c r="DD122" s="825"/>
      <c r="DE122" s="825"/>
      <c r="DF122" s="826"/>
      <c r="DG122" s="802" t="s">
        <v>431</v>
      </c>
      <c r="DH122" s="803"/>
      <c r="DI122" s="803"/>
      <c r="DJ122" s="803"/>
      <c r="DK122" s="803"/>
      <c r="DL122" s="803" t="s">
        <v>377</v>
      </c>
      <c r="DM122" s="803"/>
      <c r="DN122" s="803"/>
      <c r="DO122" s="803"/>
      <c r="DP122" s="803"/>
      <c r="DQ122" s="803" t="s">
        <v>377</v>
      </c>
      <c r="DR122" s="803"/>
      <c r="DS122" s="803"/>
      <c r="DT122" s="803"/>
      <c r="DU122" s="803"/>
      <c r="DV122" s="780" t="s">
        <v>377</v>
      </c>
      <c r="DW122" s="780"/>
      <c r="DX122" s="780"/>
      <c r="DY122" s="780"/>
      <c r="DZ122" s="781"/>
    </row>
    <row r="123" spans="1:130" s="235" customFormat="1" ht="26.25" customHeight="1" x14ac:dyDescent="0.2">
      <c r="A123" s="806"/>
      <c r="B123" s="807"/>
      <c r="C123" s="810" t="s">
        <v>450</v>
      </c>
      <c r="D123" s="811"/>
      <c r="E123" s="811"/>
      <c r="F123" s="811"/>
      <c r="G123" s="811"/>
      <c r="H123" s="811"/>
      <c r="I123" s="811"/>
      <c r="J123" s="811"/>
      <c r="K123" s="811"/>
      <c r="L123" s="811"/>
      <c r="M123" s="811"/>
      <c r="N123" s="811"/>
      <c r="O123" s="811"/>
      <c r="P123" s="811"/>
      <c r="Q123" s="811"/>
      <c r="R123" s="811"/>
      <c r="S123" s="811"/>
      <c r="T123" s="811"/>
      <c r="U123" s="811"/>
      <c r="V123" s="811"/>
      <c r="W123" s="811"/>
      <c r="X123" s="811"/>
      <c r="Y123" s="811"/>
      <c r="Z123" s="812"/>
      <c r="AA123" s="765" t="s">
        <v>377</v>
      </c>
      <c r="AB123" s="766"/>
      <c r="AC123" s="766"/>
      <c r="AD123" s="766"/>
      <c r="AE123" s="767"/>
      <c r="AF123" s="768" t="s">
        <v>377</v>
      </c>
      <c r="AG123" s="766"/>
      <c r="AH123" s="766"/>
      <c r="AI123" s="766"/>
      <c r="AJ123" s="767"/>
      <c r="AK123" s="768" t="s">
        <v>431</v>
      </c>
      <c r="AL123" s="766"/>
      <c r="AM123" s="766"/>
      <c r="AN123" s="766"/>
      <c r="AO123" s="767"/>
      <c r="AP123" s="813" t="s">
        <v>397</v>
      </c>
      <c r="AQ123" s="814"/>
      <c r="AR123" s="814"/>
      <c r="AS123" s="814"/>
      <c r="AT123" s="815"/>
      <c r="AU123" s="880"/>
      <c r="AV123" s="881"/>
      <c r="AW123" s="881"/>
      <c r="AX123" s="881"/>
      <c r="AY123" s="881"/>
      <c r="AZ123" s="265" t="s">
        <v>154</v>
      </c>
      <c r="BA123" s="265"/>
      <c r="BB123" s="265"/>
      <c r="BC123" s="265"/>
      <c r="BD123" s="265"/>
      <c r="BE123" s="265"/>
      <c r="BF123" s="265"/>
      <c r="BG123" s="265"/>
      <c r="BH123" s="265"/>
      <c r="BI123" s="265"/>
      <c r="BJ123" s="265"/>
      <c r="BK123" s="265"/>
      <c r="BL123" s="265"/>
      <c r="BM123" s="265"/>
      <c r="BN123" s="265"/>
      <c r="BO123" s="869" t="s">
        <v>466</v>
      </c>
      <c r="BP123" s="870"/>
      <c r="BQ123" s="821">
        <v>756045120</v>
      </c>
      <c r="BR123" s="822"/>
      <c r="BS123" s="822"/>
      <c r="BT123" s="822"/>
      <c r="BU123" s="822"/>
      <c r="BV123" s="822">
        <v>746105014</v>
      </c>
      <c r="BW123" s="822"/>
      <c r="BX123" s="822"/>
      <c r="BY123" s="822"/>
      <c r="BZ123" s="822"/>
      <c r="CA123" s="822">
        <v>740167469</v>
      </c>
      <c r="CB123" s="822"/>
      <c r="CC123" s="822"/>
      <c r="CD123" s="822"/>
      <c r="CE123" s="822"/>
      <c r="CF123" s="732"/>
      <c r="CG123" s="733"/>
      <c r="CH123" s="733"/>
      <c r="CI123" s="733"/>
      <c r="CJ123" s="823"/>
      <c r="CK123" s="861"/>
      <c r="CL123" s="843"/>
      <c r="CM123" s="843"/>
      <c r="CN123" s="843"/>
      <c r="CO123" s="844"/>
      <c r="CP123" s="824" t="s">
        <v>467</v>
      </c>
      <c r="CQ123" s="825"/>
      <c r="CR123" s="825"/>
      <c r="CS123" s="825"/>
      <c r="CT123" s="825"/>
      <c r="CU123" s="825"/>
      <c r="CV123" s="825"/>
      <c r="CW123" s="825"/>
      <c r="CX123" s="825"/>
      <c r="CY123" s="825"/>
      <c r="CZ123" s="825"/>
      <c r="DA123" s="825"/>
      <c r="DB123" s="825"/>
      <c r="DC123" s="825"/>
      <c r="DD123" s="825"/>
      <c r="DE123" s="825"/>
      <c r="DF123" s="826"/>
      <c r="DG123" s="802" t="s">
        <v>400</v>
      </c>
      <c r="DH123" s="803"/>
      <c r="DI123" s="803"/>
      <c r="DJ123" s="803"/>
      <c r="DK123" s="803"/>
      <c r="DL123" s="803" t="s">
        <v>389</v>
      </c>
      <c r="DM123" s="803"/>
      <c r="DN123" s="803"/>
      <c r="DO123" s="803"/>
      <c r="DP123" s="803"/>
      <c r="DQ123" s="803" t="s">
        <v>128</v>
      </c>
      <c r="DR123" s="803"/>
      <c r="DS123" s="803"/>
      <c r="DT123" s="803"/>
      <c r="DU123" s="803"/>
      <c r="DV123" s="780" t="s">
        <v>128</v>
      </c>
      <c r="DW123" s="780"/>
      <c r="DX123" s="780"/>
      <c r="DY123" s="780"/>
      <c r="DZ123" s="781"/>
    </row>
    <row r="124" spans="1:130" s="235" customFormat="1" ht="26.25" customHeight="1" thickBot="1" x14ac:dyDescent="0.25">
      <c r="A124" s="806"/>
      <c r="B124" s="807"/>
      <c r="C124" s="810" t="s">
        <v>453</v>
      </c>
      <c r="D124" s="811"/>
      <c r="E124" s="811"/>
      <c r="F124" s="811"/>
      <c r="G124" s="811"/>
      <c r="H124" s="811"/>
      <c r="I124" s="811"/>
      <c r="J124" s="811"/>
      <c r="K124" s="811"/>
      <c r="L124" s="811"/>
      <c r="M124" s="811"/>
      <c r="N124" s="811"/>
      <c r="O124" s="811"/>
      <c r="P124" s="811"/>
      <c r="Q124" s="811"/>
      <c r="R124" s="811"/>
      <c r="S124" s="811"/>
      <c r="T124" s="811"/>
      <c r="U124" s="811"/>
      <c r="V124" s="811"/>
      <c r="W124" s="811"/>
      <c r="X124" s="811"/>
      <c r="Y124" s="811"/>
      <c r="Z124" s="812"/>
      <c r="AA124" s="765" t="s">
        <v>431</v>
      </c>
      <c r="AB124" s="766"/>
      <c r="AC124" s="766"/>
      <c r="AD124" s="766"/>
      <c r="AE124" s="767"/>
      <c r="AF124" s="768" t="s">
        <v>389</v>
      </c>
      <c r="AG124" s="766"/>
      <c r="AH124" s="766"/>
      <c r="AI124" s="766"/>
      <c r="AJ124" s="767"/>
      <c r="AK124" s="768" t="s">
        <v>377</v>
      </c>
      <c r="AL124" s="766"/>
      <c r="AM124" s="766"/>
      <c r="AN124" s="766"/>
      <c r="AO124" s="767"/>
      <c r="AP124" s="813" t="s">
        <v>389</v>
      </c>
      <c r="AQ124" s="814"/>
      <c r="AR124" s="814"/>
      <c r="AS124" s="814"/>
      <c r="AT124" s="815"/>
      <c r="AU124" s="816" t="s">
        <v>468</v>
      </c>
      <c r="AV124" s="817"/>
      <c r="AW124" s="817"/>
      <c r="AX124" s="817"/>
      <c r="AY124" s="817"/>
      <c r="AZ124" s="817"/>
      <c r="BA124" s="817"/>
      <c r="BB124" s="817"/>
      <c r="BC124" s="817"/>
      <c r="BD124" s="817"/>
      <c r="BE124" s="817"/>
      <c r="BF124" s="817"/>
      <c r="BG124" s="817"/>
      <c r="BH124" s="817"/>
      <c r="BI124" s="817"/>
      <c r="BJ124" s="817"/>
      <c r="BK124" s="817"/>
      <c r="BL124" s="817"/>
      <c r="BM124" s="817"/>
      <c r="BN124" s="817"/>
      <c r="BO124" s="817"/>
      <c r="BP124" s="818"/>
      <c r="BQ124" s="819">
        <v>254.7</v>
      </c>
      <c r="BR124" s="820"/>
      <c r="BS124" s="820"/>
      <c r="BT124" s="820"/>
      <c r="BU124" s="820"/>
      <c r="BV124" s="820">
        <v>256.89999999999998</v>
      </c>
      <c r="BW124" s="820"/>
      <c r="BX124" s="820"/>
      <c r="BY124" s="820"/>
      <c r="BZ124" s="820"/>
      <c r="CA124" s="820">
        <v>260.2</v>
      </c>
      <c r="CB124" s="820"/>
      <c r="CC124" s="820"/>
      <c r="CD124" s="820"/>
      <c r="CE124" s="820"/>
      <c r="CF124" s="710"/>
      <c r="CG124" s="711"/>
      <c r="CH124" s="711"/>
      <c r="CI124" s="711"/>
      <c r="CJ124" s="850"/>
      <c r="CK124" s="862"/>
      <c r="CL124" s="862"/>
      <c r="CM124" s="862"/>
      <c r="CN124" s="862"/>
      <c r="CO124" s="863"/>
      <c r="CP124" s="851" t="s">
        <v>469</v>
      </c>
      <c r="CQ124" s="852"/>
      <c r="CR124" s="852"/>
      <c r="CS124" s="852"/>
      <c r="CT124" s="852"/>
      <c r="CU124" s="852"/>
      <c r="CV124" s="852"/>
      <c r="CW124" s="852"/>
      <c r="CX124" s="852"/>
      <c r="CY124" s="852"/>
      <c r="CZ124" s="852"/>
      <c r="DA124" s="852"/>
      <c r="DB124" s="852"/>
      <c r="DC124" s="852"/>
      <c r="DD124" s="852"/>
      <c r="DE124" s="852"/>
      <c r="DF124" s="853"/>
      <c r="DG124" s="854" t="s">
        <v>431</v>
      </c>
      <c r="DH124" s="834"/>
      <c r="DI124" s="834"/>
      <c r="DJ124" s="834"/>
      <c r="DK124" s="834"/>
      <c r="DL124" s="834" t="s">
        <v>389</v>
      </c>
      <c r="DM124" s="834"/>
      <c r="DN124" s="834"/>
      <c r="DO124" s="834"/>
      <c r="DP124" s="834"/>
      <c r="DQ124" s="834" t="s">
        <v>431</v>
      </c>
      <c r="DR124" s="834"/>
      <c r="DS124" s="834"/>
      <c r="DT124" s="834"/>
      <c r="DU124" s="834"/>
      <c r="DV124" s="837" t="s">
        <v>431</v>
      </c>
      <c r="DW124" s="837"/>
      <c r="DX124" s="837"/>
      <c r="DY124" s="837"/>
      <c r="DZ124" s="838"/>
    </row>
    <row r="125" spans="1:130" s="235" customFormat="1" ht="26.25" customHeight="1" x14ac:dyDescent="0.2">
      <c r="A125" s="806"/>
      <c r="B125" s="807"/>
      <c r="C125" s="810" t="s">
        <v>455</v>
      </c>
      <c r="D125" s="811"/>
      <c r="E125" s="811"/>
      <c r="F125" s="811"/>
      <c r="G125" s="811"/>
      <c r="H125" s="811"/>
      <c r="I125" s="811"/>
      <c r="J125" s="811"/>
      <c r="K125" s="811"/>
      <c r="L125" s="811"/>
      <c r="M125" s="811"/>
      <c r="N125" s="811"/>
      <c r="O125" s="811"/>
      <c r="P125" s="811"/>
      <c r="Q125" s="811"/>
      <c r="R125" s="811"/>
      <c r="S125" s="811"/>
      <c r="T125" s="811"/>
      <c r="U125" s="811"/>
      <c r="V125" s="811"/>
      <c r="W125" s="811"/>
      <c r="X125" s="811"/>
      <c r="Y125" s="811"/>
      <c r="Z125" s="812"/>
      <c r="AA125" s="765" t="s">
        <v>431</v>
      </c>
      <c r="AB125" s="766"/>
      <c r="AC125" s="766"/>
      <c r="AD125" s="766"/>
      <c r="AE125" s="767"/>
      <c r="AF125" s="768" t="s">
        <v>431</v>
      </c>
      <c r="AG125" s="766"/>
      <c r="AH125" s="766"/>
      <c r="AI125" s="766"/>
      <c r="AJ125" s="767"/>
      <c r="AK125" s="768" t="s">
        <v>377</v>
      </c>
      <c r="AL125" s="766"/>
      <c r="AM125" s="766"/>
      <c r="AN125" s="766"/>
      <c r="AO125" s="767"/>
      <c r="AP125" s="813" t="s">
        <v>431</v>
      </c>
      <c r="AQ125" s="814"/>
      <c r="AR125" s="814"/>
      <c r="AS125" s="814"/>
      <c r="AT125" s="815"/>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839" t="s">
        <v>470</v>
      </c>
      <c r="CL125" s="840"/>
      <c r="CM125" s="840"/>
      <c r="CN125" s="840"/>
      <c r="CO125" s="841"/>
      <c r="CP125" s="848" t="s">
        <v>471</v>
      </c>
      <c r="CQ125" s="794"/>
      <c r="CR125" s="794"/>
      <c r="CS125" s="794"/>
      <c r="CT125" s="794"/>
      <c r="CU125" s="794"/>
      <c r="CV125" s="794"/>
      <c r="CW125" s="794"/>
      <c r="CX125" s="794"/>
      <c r="CY125" s="794"/>
      <c r="CZ125" s="794"/>
      <c r="DA125" s="794"/>
      <c r="DB125" s="794"/>
      <c r="DC125" s="794"/>
      <c r="DD125" s="794"/>
      <c r="DE125" s="794"/>
      <c r="DF125" s="795"/>
      <c r="DG125" s="849" t="s">
        <v>377</v>
      </c>
      <c r="DH125" s="831"/>
      <c r="DI125" s="831"/>
      <c r="DJ125" s="831"/>
      <c r="DK125" s="831"/>
      <c r="DL125" s="831" t="s">
        <v>431</v>
      </c>
      <c r="DM125" s="831"/>
      <c r="DN125" s="831"/>
      <c r="DO125" s="831"/>
      <c r="DP125" s="831"/>
      <c r="DQ125" s="831" t="s">
        <v>431</v>
      </c>
      <c r="DR125" s="831"/>
      <c r="DS125" s="831"/>
      <c r="DT125" s="831"/>
      <c r="DU125" s="831"/>
      <c r="DV125" s="832" t="s">
        <v>431</v>
      </c>
      <c r="DW125" s="832"/>
      <c r="DX125" s="832"/>
      <c r="DY125" s="832"/>
      <c r="DZ125" s="833"/>
    </row>
    <row r="126" spans="1:130" s="235" customFormat="1" ht="26.25" customHeight="1" thickBot="1" x14ac:dyDescent="0.25">
      <c r="A126" s="806"/>
      <c r="B126" s="807"/>
      <c r="C126" s="810" t="s">
        <v>457</v>
      </c>
      <c r="D126" s="811"/>
      <c r="E126" s="811"/>
      <c r="F126" s="811"/>
      <c r="G126" s="811"/>
      <c r="H126" s="811"/>
      <c r="I126" s="811"/>
      <c r="J126" s="811"/>
      <c r="K126" s="811"/>
      <c r="L126" s="811"/>
      <c r="M126" s="811"/>
      <c r="N126" s="811"/>
      <c r="O126" s="811"/>
      <c r="P126" s="811"/>
      <c r="Q126" s="811"/>
      <c r="R126" s="811"/>
      <c r="S126" s="811"/>
      <c r="T126" s="811"/>
      <c r="U126" s="811"/>
      <c r="V126" s="811"/>
      <c r="W126" s="811"/>
      <c r="X126" s="811"/>
      <c r="Y126" s="811"/>
      <c r="Z126" s="812"/>
      <c r="AA126" s="765" t="s">
        <v>128</v>
      </c>
      <c r="AB126" s="766"/>
      <c r="AC126" s="766"/>
      <c r="AD126" s="766"/>
      <c r="AE126" s="767"/>
      <c r="AF126" s="768" t="s">
        <v>431</v>
      </c>
      <c r="AG126" s="766"/>
      <c r="AH126" s="766"/>
      <c r="AI126" s="766"/>
      <c r="AJ126" s="767"/>
      <c r="AK126" s="768" t="s">
        <v>389</v>
      </c>
      <c r="AL126" s="766"/>
      <c r="AM126" s="766"/>
      <c r="AN126" s="766"/>
      <c r="AO126" s="767"/>
      <c r="AP126" s="813" t="s">
        <v>128</v>
      </c>
      <c r="AQ126" s="814"/>
      <c r="AR126" s="814"/>
      <c r="AS126" s="814"/>
      <c r="AT126" s="815"/>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842"/>
      <c r="CL126" s="843"/>
      <c r="CM126" s="843"/>
      <c r="CN126" s="843"/>
      <c r="CO126" s="844"/>
      <c r="CP126" s="801" t="s">
        <v>472</v>
      </c>
      <c r="CQ126" s="736"/>
      <c r="CR126" s="736"/>
      <c r="CS126" s="736"/>
      <c r="CT126" s="736"/>
      <c r="CU126" s="736"/>
      <c r="CV126" s="736"/>
      <c r="CW126" s="736"/>
      <c r="CX126" s="736"/>
      <c r="CY126" s="736"/>
      <c r="CZ126" s="736"/>
      <c r="DA126" s="736"/>
      <c r="DB126" s="736"/>
      <c r="DC126" s="736"/>
      <c r="DD126" s="736"/>
      <c r="DE126" s="736"/>
      <c r="DF126" s="737"/>
      <c r="DG126" s="802" t="s">
        <v>389</v>
      </c>
      <c r="DH126" s="803"/>
      <c r="DI126" s="803"/>
      <c r="DJ126" s="803"/>
      <c r="DK126" s="803"/>
      <c r="DL126" s="803" t="s">
        <v>389</v>
      </c>
      <c r="DM126" s="803"/>
      <c r="DN126" s="803"/>
      <c r="DO126" s="803"/>
      <c r="DP126" s="803"/>
      <c r="DQ126" s="803" t="s">
        <v>431</v>
      </c>
      <c r="DR126" s="803"/>
      <c r="DS126" s="803"/>
      <c r="DT126" s="803"/>
      <c r="DU126" s="803"/>
      <c r="DV126" s="780" t="s">
        <v>377</v>
      </c>
      <c r="DW126" s="780"/>
      <c r="DX126" s="780"/>
      <c r="DY126" s="780"/>
      <c r="DZ126" s="781"/>
    </row>
    <row r="127" spans="1:130" s="235" customFormat="1" ht="26.25" customHeight="1" x14ac:dyDescent="0.2">
      <c r="A127" s="808"/>
      <c r="B127" s="809"/>
      <c r="C127" s="827" t="s">
        <v>473</v>
      </c>
      <c r="D127" s="828"/>
      <c r="E127" s="828"/>
      <c r="F127" s="828"/>
      <c r="G127" s="828"/>
      <c r="H127" s="828"/>
      <c r="I127" s="828"/>
      <c r="J127" s="828"/>
      <c r="K127" s="828"/>
      <c r="L127" s="828"/>
      <c r="M127" s="828"/>
      <c r="N127" s="828"/>
      <c r="O127" s="828"/>
      <c r="P127" s="828"/>
      <c r="Q127" s="828"/>
      <c r="R127" s="828"/>
      <c r="S127" s="828"/>
      <c r="T127" s="828"/>
      <c r="U127" s="828"/>
      <c r="V127" s="828"/>
      <c r="W127" s="828"/>
      <c r="X127" s="828"/>
      <c r="Y127" s="828"/>
      <c r="Z127" s="829"/>
      <c r="AA127" s="765">
        <v>33021</v>
      </c>
      <c r="AB127" s="766"/>
      <c r="AC127" s="766"/>
      <c r="AD127" s="766"/>
      <c r="AE127" s="767"/>
      <c r="AF127" s="768">
        <v>26849</v>
      </c>
      <c r="AG127" s="766"/>
      <c r="AH127" s="766"/>
      <c r="AI127" s="766"/>
      <c r="AJ127" s="767"/>
      <c r="AK127" s="768">
        <v>21374</v>
      </c>
      <c r="AL127" s="766"/>
      <c r="AM127" s="766"/>
      <c r="AN127" s="766"/>
      <c r="AO127" s="767"/>
      <c r="AP127" s="813">
        <v>0</v>
      </c>
      <c r="AQ127" s="814"/>
      <c r="AR127" s="814"/>
      <c r="AS127" s="814"/>
      <c r="AT127" s="815"/>
      <c r="AU127" s="270"/>
      <c r="AV127" s="270"/>
      <c r="AW127" s="270"/>
      <c r="AX127" s="830" t="s">
        <v>474</v>
      </c>
      <c r="AY127" s="798"/>
      <c r="AZ127" s="798"/>
      <c r="BA127" s="798"/>
      <c r="BB127" s="798"/>
      <c r="BC127" s="798"/>
      <c r="BD127" s="798"/>
      <c r="BE127" s="799"/>
      <c r="BF127" s="797" t="s">
        <v>475</v>
      </c>
      <c r="BG127" s="798"/>
      <c r="BH127" s="798"/>
      <c r="BI127" s="798"/>
      <c r="BJ127" s="798"/>
      <c r="BK127" s="798"/>
      <c r="BL127" s="799"/>
      <c r="BM127" s="797" t="s">
        <v>476</v>
      </c>
      <c r="BN127" s="798"/>
      <c r="BO127" s="798"/>
      <c r="BP127" s="798"/>
      <c r="BQ127" s="798"/>
      <c r="BR127" s="798"/>
      <c r="BS127" s="799"/>
      <c r="BT127" s="797" t="s">
        <v>477</v>
      </c>
      <c r="BU127" s="798"/>
      <c r="BV127" s="798"/>
      <c r="BW127" s="798"/>
      <c r="BX127" s="798"/>
      <c r="BY127" s="798"/>
      <c r="BZ127" s="800"/>
      <c r="CA127" s="270"/>
      <c r="CB127" s="270"/>
      <c r="CC127" s="270"/>
      <c r="CD127" s="271"/>
      <c r="CE127" s="271"/>
      <c r="CF127" s="271"/>
      <c r="CG127" s="268"/>
      <c r="CH127" s="268"/>
      <c r="CI127" s="268"/>
      <c r="CJ127" s="269"/>
      <c r="CK127" s="842"/>
      <c r="CL127" s="843"/>
      <c r="CM127" s="843"/>
      <c r="CN127" s="843"/>
      <c r="CO127" s="844"/>
      <c r="CP127" s="801" t="s">
        <v>478</v>
      </c>
      <c r="CQ127" s="736"/>
      <c r="CR127" s="736"/>
      <c r="CS127" s="736"/>
      <c r="CT127" s="736"/>
      <c r="CU127" s="736"/>
      <c r="CV127" s="736"/>
      <c r="CW127" s="736"/>
      <c r="CX127" s="736"/>
      <c r="CY127" s="736"/>
      <c r="CZ127" s="736"/>
      <c r="DA127" s="736"/>
      <c r="DB127" s="736"/>
      <c r="DC127" s="736"/>
      <c r="DD127" s="736"/>
      <c r="DE127" s="736"/>
      <c r="DF127" s="737"/>
      <c r="DG127" s="802">
        <v>492170</v>
      </c>
      <c r="DH127" s="803"/>
      <c r="DI127" s="803"/>
      <c r="DJ127" s="803"/>
      <c r="DK127" s="803"/>
      <c r="DL127" s="803">
        <v>1082394</v>
      </c>
      <c r="DM127" s="803"/>
      <c r="DN127" s="803"/>
      <c r="DO127" s="803"/>
      <c r="DP127" s="803"/>
      <c r="DQ127" s="803">
        <v>1678200</v>
      </c>
      <c r="DR127" s="803"/>
      <c r="DS127" s="803"/>
      <c r="DT127" s="803"/>
      <c r="DU127" s="803"/>
      <c r="DV127" s="780">
        <v>0.7</v>
      </c>
      <c r="DW127" s="780"/>
      <c r="DX127" s="780"/>
      <c r="DY127" s="780"/>
      <c r="DZ127" s="781"/>
    </row>
    <row r="128" spans="1:130" s="235" customFormat="1" ht="26.25" customHeight="1" thickBot="1" x14ac:dyDescent="0.25">
      <c r="A128" s="782" t="s">
        <v>479</v>
      </c>
      <c r="B128" s="783"/>
      <c r="C128" s="783"/>
      <c r="D128" s="783"/>
      <c r="E128" s="783"/>
      <c r="F128" s="783"/>
      <c r="G128" s="783"/>
      <c r="H128" s="783"/>
      <c r="I128" s="783"/>
      <c r="J128" s="783"/>
      <c r="K128" s="783"/>
      <c r="L128" s="783"/>
      <c r="M128" s="783"/>
      <c r="N128" s="783"/>
      <c r="O128" s="783"/>
      <c r="P128" s="783"/>
      <c r="Q128" s="783"/>
      <c r="R128" s="783"/>
      <c r="S128" s="783"/>
      <c r="T128" s="783"/>
      <c r="U128" s="783"/>
      <c r="V128" s="783"/>
      <c r="W128" s="784" t="s">
        <v>480</v>
      </c>
      <c r="X128" s="784"/>
      <c r="Y128" s="784"/>
      <c r="Z128" s="785"/>
      <c r="AA128" s="786">
        <v>3327368</v>
      </c>
      <c r="AB128" s="787"/>
      <c r="AC128" s="787"/>
      <c r="AD128" s="787"/>
      <c r="AE128" s="788"/>
      <c r="AF128" s="789">
        <v>2623607</v>
      </c>
      <c r="AG128" s="787"/>
      <c r="AH128" s="787"/>
      <c r="AI128" s="787"/>
      <c r="AJ128" s="788"/>
      <c r="AK128" s="789">
        <v>2975640</v>
      </c>
      <c r="AL128" s="787"/>
      <c r="AM128" s="787"/>
      <c r="AN128" s="787"/>
      <c r="AO128" s="788"/>
      <c r="AP128" s="790"/>
      <c r="AQ128" s="791"/>
      <c r="AR128" s="791"/>
      <c r="AS128" s="791"/>
      <c r="AT128" s="792"/>
      <c r="AU128" s="270"/>
      <c r="AV128" s="270"/>
      <c r="AW128" s="270"/>
      <c r="AX128" s="793" t="s">
        <v>481</v>
      </c>
      <c r="AY128" s="794"/>
      <c r="AZ128" s="794"/>
      <c r="BA128" s="794"/>
      <c r="BB128" s="794"/>
      <c r="BC128" s="794"/>
      <c r="BD128" s="794"/>
      <c r="BE128" s="795"/>
      <c r="BF128" s="772" t="s">
        <v>377</v>
      </c>
      <c r="BG128" s="773"/>
      <c r="BH128" s="773"/>
      <c r="BI128" s="773"/>
      <c r="BJ128" s="773"/>
      <c r="BK128" s="773"/>
      <c r="BL128" s="796"/>
      <c r="BM128" s="772">
        <v>3.75</v>
      </c>
      <c r="BN128" s="773"/>
      <c r="BO128" s="773"/>
      <c r="BP128" s="773"/>
      <c r="BQ128" s="773"/>
      <c r="BR128" s="773"/>
      <c r="BS128" s="796"/>
      <c r="BT128" s="772">
        <v>5</v>
      </c>
      <c r="BU128" s="773"/>
      <c r="BV128" s="773"/>
      <c r="BW128" s="773"/>
      <c r="BX128" s="773"/>
      <c r="BY128" s="773"/>
      <c r="BZ128" s="774"/>
      <c r="CA128" s="271"/>
      <c r="CB128" s="271"/>
      <c r="CC128" s="271"/>
      <c r="CD128" s="271"/>
      <c r="CE128" s="271"/>
      <c r="CF128" s="271"/>
      <c r="CG128" s="268"/>
      <c r="CH128" s="268"/>
      <c r="CI128" s="268"/>
      <c r="CJ128" s="269"/>
      <c r="CK128" s="845"/>
      <c r="CL128" s="846"/>
      <c r="CM128" s="846"/>
      <c r="CN128" s="846"/>
      <c r="CO128" s="847"/>
      <c r="CP128" s="775" t="s">
        <v>482</v>
      </c>
      <c r="CQ128" s="714"/>
      <c r="CR128" s="714"/>
      <c r="CS128" s="714"/>
      <c r="CT128" s="714"/>
      <c r="CU128" s="714"/>
      <c r="CV128" s="714"/>
      <c r="CW128" s="714"/>
      <c r="CX128" s="714"/>
      <c r="CY128" s="714"/>
      <c r="CZ128" s="714"/>
      <c r="DA128" s="714"/>
      <c r="DB128" s="714"/>
      <c r="DC128" s="714"/>
      <c r="DD128" s="714"/>
      <c r="DE128" s="714"/>
      <c r="DF128" s="715"/>
      <c r="DG128" s="776">
        <v>10157292</v>
      </c>
      <c r="DH128" s="777"/>
      <c r="DI128" s="777"/>
      <c r="DJ128" s="777"/>
      <c r="DK128" s="777"/>
      <c r="DL128" s="777">
        <v>9345011</v>
      </c>
      <c r="DM128" s="777"/>
      <c r="DN128" s="777"/>
      <c r="DO128" s="777"/>
      <c r="DP128" s="777"/>
      <c r="DQ128" s="777">
        <v>8474327</v>
      </c>
      <c r="DR128" s="777"/>
      <c r="DS128" s="777"/>
      <c r="DT128" s="777"/>
      <c r="DU128" s="777"/>
      <c r="DV128" s="778">
        <v>3.3</v>
      </c>
      <c r="DW128" s="778"/>
      <c r="DX128" s="778"/>
      <c r="DY128" s="778"/>
      <c r="DZ128" s="779"/>
    </row>
    <row r="129" spans="1:131" s="235" customFormat="1" ht="26.25" customHeight="1" x14ac:dyDescent="0.2">
      <c r="A129" s="760" t="s">
        <v>101</v>
      </c>
      <c r="B129" s="761"/>
      <c r="C129" s="761"/>
      <c r="D129" s="761"/>
      <c r="E129" s="761"/>
      <c r="F129" s="761"/>
      <c r="G129" s="761"/>
      <c r="H129" s="761"/>
      <c r="I129" s="761"/>
      <c r="J129" s="761"/>
      <c r="K129" s="761"/>
      <c r="L129" s="761"/>
      <c r="M129" s="761"/>
      <c r="N129" s="761"/>
      <c r="O129" s="761"/>
      <c r="P129" s="761"/>
      <c r="Q129" s="761"/>
      <c r="R129" s="761"/>
      <c r="S129" s="761"/>
      <c r="T129" s="761"/>
      <c r="U129" s="761"/>
      <c r="V129" s="761"/>
      <c r="W129" s="762" t="s">
        <v>483</v>
      </c>
      <c r="X129" s="763"/>
      <c r="Y129" s="763"/>
      <c r="Z129" s="764"/>
      <c r="AA129" s="765">
        <v>326579236</v>
      </c>
      <c r="AB129" s="766"/>
      <c r="AC129" s="766"/>
      <c r="AD129" s="766"/>
      <c r="AE129" s="767"/>
      <c r="AF129" s="768">
        <v>322519605</v>
      </c>
      <c r="AG129" s="766"/>
      <c r="AH129" s="766"/>
      <c r="AI129" s="766"/>
      <c r="AJ129" s="767"/>
      <c r="AK129" s="768">
        <v>319230693</v>
      </c>
      <c r="AL129" s="766"/>
      <c r="AM129" s="766"/>
      <c r="AN129" s="766"/>
      <c r="AO129" s="767"/>
      <c r="AP129" s="769"/>
      <c r="AQ129" s="770"/>
      <c r="AR129" s="770"/>
      <c r="AS129" s="770"/>
      <c r="AT129" s="771"/>
      <c r="AU129" s="272"/>
      <c r="AV129" s="272"/>
      <c r="AW129" s="272"/>
      <c r="AX129" s="735" t="s">
        <v>484</v>
      </c>
      <c r="AY129" s="736"/>
      <c r="AZ129" s="736"/>
      <c r="BA129" s="736"/>
      <c r="BB129" s="736"/>
      <c r="BC129" s="736"/>
      <c r="BD129" s="736"/>
      <c r="BE129" s="737"/>
      <c r="BF129" s="755" t="s">
        <v>431</v>
      </c>
      <c r="BG129" s="756"/>
      <c r="BH129" s="756"/>
      <c r="BI129" s="756"/>
      <c r="BJ129" s="756"/>
      <c r="BK129" s="756"/>
      <c r="BL129" s="757"/>
      <c r="BM129" s="755">
        <v>8.75</v>
      </c>
      <c r="BN129" s="756"/>
      <c r="BO129" s="756"/>
      <c r="BP129" s="756"/>
      <c r="BQ129" s="756"/>
      <c r="BR129" s="756"/>
      <c r="BS129" s="757"/>
      <c r="BT129" s="755">
        <v>15</v>
      </c>
      <c r="BU129" s="758"/>
      <c r="BV129" s="758"/>
      <c r="BW129" s="758"/>
      <c r="BX129" s="758"/>
      <c r="BY129" s="758"/>
      <c r="BZ129" s="759"/>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2"/>
      <c r="DQ129" s="242"/>
      <c r="DR129" s="242"/>
      <c r="DS129" s="242"/>
      <c r="DT129" s="242"/>
      <c r="DU129" s="242"/>
      <c r="DV129" s="242"/>
      <c r="DW129" s="242"/>
      <c r="DX129" s="242"/>
      <c r="DY129" s="242"/>
      <c r="DZ129" s="246"/>
    </row>
    <row r="130" spans="1:131" s="235" customFormat="1" ht="26.25" customHeight="1" x14ac:dyDescent="0.2">
      <c r="A130" s="760" t="s">
        <v>485</v>
      </c>
      <c r="B130" s="761"/>
      <c r="C130" s="761"/>
      <c r="D130" s="761"/>
      <c r="E130" s="761"/>
      <c r="F130" s="761"/>
      <c r="G130" s="761"/>
      <c r="H130" s="761"/>
      <c r="I130" s="761"/>
      <c r="J130" s="761"/>
      <c r="K130" s="761"/>
      <c r="L130" s="761"/>
      <c r="M130" s="761"/>
      <c r="N130" s="761"/>
      <c r="O130" s="761"/>
      <c r="P130" s="761"/>
      <c r="Q130" s="761"/>
      <c r="R130" s="761"/>
      <c r="S130" s="761"/>
      <c r="T130" s="761"/>
      <c r="U130" s="761"/>
      <c r="V130" s="761"/>
      <c r="W130" s="762" t="s">
        <v>486</v>
      </c>
      <c r="X130" s="763"/>
      <c r="Y130" s="763"/>
      <c r="Z130" s="764"/>
      <c r="AA130" s="765">
        <v>65107391</v>
      </c>
      <c r="AB130" s="766"/>
      <c r="AC130" s="766"/>
      <c r="AD130" s="766"/>
      <c r="AE130" s="767"/>
      <c r="AF130" s="768">
        <v>63214629</v>
      </c>
      <c r="AG130" s="766"/>
      <c r="AH130" s="766"/>
      <c r="AI130" s="766"/>
      <c r="AJ130" s="767"/>
      <c r="AK130" s="768">
        <v>62178689</v>
      </c>
      <c r="AL130" s="766"/>
      <c r="AM130" s="766"/>
      <c r="AN130" s="766"/>
      <c r="AO130" s="767"/>
      <c r="AP130" s="769"/>
      <c r="AQ130" s="770"/>
      <c r="AR130" s="770"/>
      <c r="AS130" s="770"/>
      <c r="AT130" s="771"/>
      <c r="AU130" s="272"/>
      <c r="AV130" s="272"/>
      <c r="AW130" s="272"/>
      <c r="AX130" s="735" t="s">
        <v>487</v>
      </c>
      <c r="AY130" s="736"/>
      <c r="AZ130" s="736"/>
      <c r="BA130" s="736"/>
      <c r="BB130" s="736"/>
      <c r="BC130" s="736"/>
      <c r="BD130" s="736"/>
      <c r="BE130" s="737"/>
      <c r="BF130" s="738">
        <v>13.1</v>
      </c>
      <c r="BG130" s="739"/>
      <c r="BH130" s="739"/>
      <c r="BI130" s="739"/>
      <c r="BJ130" s="739"/>
      <c r="BK130" s="739"/>
      <c r="BL130" s="740"/>
      <c r="BM130" s="738">
        <v>25</v>
      </c>
      <c r="BN130" s="739"/>
      <c r="BO130" s="739"/>
      <c r="BP130" s="739"/>
      <c r="BQ130" s="739"/>
      <c r="BR130" s="739"/>
      <c r="BS130" s="740"/>
      <c r="BT130" s="738">
        <v>35</v>
      </c>
      <c r="BU130" s="741"/>
      <c r="BV130" s="741"/>
      <c r="BW130" s="741"/>
      <c r="BX130" s="741"/>
      <c r="BY130" s="741"/>
      <c r="BZ130" s="742"/>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2"/>
      <c r="DQ130" s="242"/>
      <c r="DR130" s="242"/>
      <c r="DS130" s="242"/>
      <c r="DT130" s="242"/>
      <c r="DU130" s="242"/>
      <c r="DV130" s="242"/>
      <c r="DW130" s="242"/>
      <c r="DX130" s="242"/>
      <c r="DY130" s="242"/>
      <c r="DZ130" s="246"/>
    </row>
    <row r="131" spans="1:131" s="235" customFormat="1" ht="26.25" customHeight="1" thickBot="1" x14ac:dyDescent="0.25">
      <c r="A131" s="743"/>
      <c r="B131" s="744"/>
      <c r="C131" s="744"/>
      <c r="D131" s="744"/>
      <c r="E131" s="744"/>
      <c r="F131" s="744"/>
      <c r="G131" s="744"/>
      <c r="H131" s="744"/>
      <c r="I131" s="744"/>
      <c r="J131" s="744"/>
      <c r="K131" s="744"/>
      <c r="L131" s="744"/>
      <c r="M131" s="744"/>
      <c r="N131" s="744"/>
      <c r="O131" s="744"/>
      <c r="P131" s="744"/>
      <c r="Q131" s="744"/>
      <c r="R131" s="744"/>
      <c r="S131" s="744"/>
      <c r="T131" s="744"/>
      <c r="U131" s="744"/>
      <c r="V131" s="744"/>
      <c r="W131" s="745" t="s">
        <v>488</v>
      </c>
      <c r="X131" s="746"/>
      <c r="Y131" s="746"/>
      <c r="Z131" s="747"/>
      <c r="AA131" s="748">
        <v>261471845</v>
      </c>
      <c r="AB131" s="749"/>
      <c r="AC131" s="749"/>
      <c r="AD131" s="749"/>
      <c r="AE131" s="750"/>
      <c r="AF131" s="751">
        <v>259304976</v>
      </c>
      <c r="AG131" s="749"/>
      <c r="AH131" s="749"/>
      <c r="AI131" s="749"/>
      <c r="AJ131" s="750"/>
      <c r="AK131" s="751">
        <v>257052004</v>
      </c>
      <c r="AL131" s="749"/>
      <c r="AM131" s="749"/>
      <c r="AN131" s="749"/>
      <c r="AO131" s="750"/>
      <c r="AP131" s="752"/>
      <c r="AQ131" s="753"/>
      <c r="AR131" s="753"/>
      <c r="AS131" s="753"/>
      <c r="AT131" s="754"/>
      <c r="AU131" s="272"/>
      <c r="AV131" s="272"/>
      <c r="AW131" s="272"/>
      <c r="AX131" s="713" t="s">
        <v>489</v>
      </c>
      <c r="AY131" s="714"/>
      <c r="AZ131" s="714"/>
      <c r="BA131" s="714"/>
      <c r="BB131" s="714"/>
      <c r="BC131" s="714"/>
      <c r="BD131" s="714"/>
      <c r="BE131" s="715"/>
      <c r="BF131" s="716">
        <v>260.2</v>
      </c>
      <c r="BG131" s="717"/>
      <c r="BH131" s="717"/>
      <c r="BI131" s="717"/>
      <c r="BJ131" s="717"/>
      <c r="BK131" s="717"/>
      <c r="BL131" s="718"/>
      <c r="BM131" s="716">
        <v>400</v>
      </c>
      <c r="BN131" s="717"/>
      <c r="BO131" s="717"/>
      <c r="BP131" s="717"/>
      <c r="BQ131" s="717"/>
      <c r="BR131" s="717"/>
      <c r="BS131" s="718"/>
      <c r="BT131" s="719"/>
      <c r="BU131" s="720"/>
      <c r="BV131" s="720"/>
      <c r="BW131" s="720"/>
      <c r="BX131" s="720"/>
      <c r="BY131" s="720"/>
      <c r="BZ131" s="721"/>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2"/>
      <c r="DQ131" s="242"/>
      <c r="DR131" s="242"/>
      <c r="DS131" s="242"/>
      <c r="DT131" s="242"/>
      <c r="DU131" s="242"/>
      <c r="DV131" s="242"/>
      <c r="DW131" s="242"/>
      <c r="DX131" s="242"/>
      <c r="DY131" s="242"/>
      <c r="DZ131" s="246"/>
    </row>
    <row r="132" spans="1:131" s="235" customFormat="1" ht="26.25" customHeight="1" x14ac:dyDescent="0.2">
      <c r="A132" s="722" t="s">
        <v>490</v>
      </c>
      <c r="B132" s="723"/>
      <c r="C132" s="723"/>
      <c r="D132" s="723"/>
      <c r="E132" s="723"/>
      <c r="F132" s="723"/>
      <c r="G132" s="723"/>
      <c r="H132" s="723"/>
      <c r="I132" s="723"/>
      <c r="J132" s="723"/>
      <c r="K132" s="723"/>
      <c r="L132" s="723"/>
      <c r="M132" s="723"/>
      <c r="N132" s="723"/>
      <c r="O132" s="723"/>
      <c r="P132" s="723"/>
      <c r="Q132" s="723"/>
      <c r="R132" s="723"/>
      <c r="S132" s="723"/>
      <c r="T132" s="723"/>
      <c r="U132" s="723"/>
      <c r="V132" s="726" t="s">
        <v>491</v>
      </c>
      <c r="W132" s="726"/>
      <c r="X132" s="726"/>
      <c r="Y132" s="726"/>
      <c r="Z132" s="727"/>
      <c r="AA132" s="728">
        <v>11.814673969999999</v>
      </c>
      <c r="AB132" s="729"/>
      <c r="AC132" s="729"/>
      <c r="AD132" s="729"/>
      <c r="AE132" s="730"/>
      <c r="AF132" s="731">
        <v>14.57370837</v>
      </c>
      <c r="AG132" s="729"/>
      <c r="AH132" s="729"/>
      <c r="AI132" s="729"/>
      <c r="AJ132" s="730"/>
      <c r="AK132" s="731">
        <v>12.91472458</v>
      </c>
      <c r="AL132" s="729"/>
      <c r="AM132" s="729"/>
      <c r="AN132" s="729"/>
      <c r="AO132" s="730"/>
      <c r="AP132" s="732"/>
      <c r="AQ132" s="733"/>
      <c r="AR132" s="733"/>
      <c r="AS132" s="733"/>
      <c r="AT132" s="734"/>
      <c r="AU132" s="274"/>
      <c r="AV132" s="275"/>
      <c r="AW132" s="275"/>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6"/>
      <c r="DQ132" s="246"/>
      <c r="DR132" s="246"/>
      <c r="DS132" s="246"/>
      <c r="DT132" s="246"/>
      <c r="DU132" s="246"/>
      <c r="DV132" s="246"/>
      <c r="DW132" s="246"/>
      <c r="DX132" s="246"/>
      <c r="DY132" s="246"/>
      <c r="DZ132" s="246"/>
    </row>
    <row r="133" spans="1:131" s="235" customFormat="1" ht="26.25" customHeight="1" thickBot="1" x14ac:dyDescent="0.25">
      <c r="A133" s="724"/>
      <c r="B133" s="725"/>
      <c r="C133" s="725"/>
      <c r="D133" s="725"/>
      <c r="E133" s="725"/>
      <c r="F133" s="725"/>
      <c r="G133" s="725"/>
      <c r="H133" s="725"/>
      <c r="I133" s="725"/>
      <c r="J133" s="725"/>
      <c r="K133" s="725"/>
      <c r="L133" s="725"/>
      <c r="M133" s="725"/>
      <c r="N133" s="725"/>
      <c r="O133" s="725"/>
      <c r="P133" s="725"/>
      <c r="Q133" s="725"/>
      <c r="R133" s="725"/>
      <c r="S133" s="725"/>
      <c r="T133" s="725"/>
      <c r="U133" s="725"/>
      <c r="V133" s="705" t="s">
        <v>492</v>
      </c>
      <c r="W133" s="705"/>
      <c r="X133" s="705"/>
      <c r="Y133" s="705"/>
      <c r="Z133" s="706"/>
      <c r="AA133" s="707">
        <v>13</v>
      </c>
      <c r="AB133" s="708"/>
      <c r="AC133" s="708"/>
      <c r="AD133" s="708"/>
      <c r="AE133" s="709"/>
      <c r="AF133" s="707">
        <v>13.3</v>
      </c>
      <c r="AG133" s="708"/>
      <c r="AH133" s="708"/>
      <c r="AI133" s="708"/>
      <c r="AJ133" s="709"/>
      <c r="AK133" s="707">
        <v>13.1</v>
      </c>
      <c r="AL133" s="708"/>
      <c r="AM133" s="708"/>
      <c r="AN133" s="708"/>
      <c r="AO133" s="709"/>
      <c r="AP133" s="710"/>
      <c r="AQ133" s="711"/>
      <c r="AR133" s="711"/>
      <c r="AS133" s="711"/>
      <c r="AT133" s="712"/>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6"/>
      <c r="DQ133" s="246"/>
      <c r="DR133" s="246"/>
      <c r="DS133" s="246"/>
      <c r="DT133" s="246"/>
      <c r="DU133" s="246"/>
      <c r="DV133" s="246"/>
      <c r="DW133" s="246"/>
      <c r="DX133" s="246"/>
      <c r="DY133" s="246"/>
      <c r="DZ133" s="246"/>
    </row>
    <row r="134" spans="1:131" s="236"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6"/>
      <c r="DQ134" s="246"/>
      <c r="DR134" s="246"/>
      <c r="DS134" s="246"/>
      <c r="DT134" s="246"/>
      <c r="DU134" s="246"/>
      <c r="DV134" s="246"/>
      <c r="DW134" s="246"/>
      <c r="DX134" s="246"/>
      <c r="DY134" s="246"/>
      <c r="DZ134" s="246"/>
      <c r="EA134" s="235"/>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s5Qzcg4lUqcUT10NM7Llrdxt3quywD0hiZcQJQawReg5Yd+mUSh04o/KsZLkFThIPSBy2lAbGNmjazsM53U5Og==" saltValue="Qy4l1uxbK37o14rNYGRg4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election activeCell="Y97" sqref="Y97"/>
    </sheetView>
  </sheetViews>
  <sheetFormatPr defaultColWidth="0" defaultRowHeight="13.5" customHeight="1" zeroHeight="1" x14ac:dyDescent="0.2"/>
  <cols>
    <col min="1" max="2" width="2.7265625" style="279" customWidth="1"/>
    <col min="3" max="120" width="2.7265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493</v>
      </c>
    </row>
  </sheetData>
  <sheetProtection algorithmName="SHA-512" hashValue="QvDMJLZcb+MeuXtXxhM0GVLplMQHixYQIsG2RHPSZSYcuLrk8O9A8nKii96wZXrhTocJu4fpkb/SD1lcJFfUnQ==" saltValue="ovGj+tLE2RXmNeQk8Npd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Y97" sqref="Y97"/>
    </sheetView>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494</v>
      </c>
    </row>
  </sheetData>
  <sheetProtection algorithmName="SHA-512" hashValue="5ILXbXe841RaeCkxSmEh64n3iYS+2YCs9fEHP/A8RFfS+Cig2egdhmTY5XVvjNiXYL0RFCRPzd20H6sSZouT1A==" saltValue="qjMUISWJYdvnC2J1jh7g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Y97" sqref="Y97"/>
    </sheetView>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495</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496</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59" t="s">
        <v>497</v>
      </c>
      <c r="AP7" s="293"/>
      <c r="AQ7" s="294" t="s">
        <v>498</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60"/>
      <c r="AP8" s="299" t="s">
        <v>499</v>
      </c>
      <c r="AQ8" s="300" t="s">
        <v>500</v>
      </c>
      <c r="AR8" s="301" t="s">
        <v>501</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53" t="s">
        <v>502</v>
      </c>
      <c r="AL9" s="1154"/>
      <c r="AM9" s="1154"/>
      <c r="AN9" s="1155"/>
      <c r="AO9" s="302">
        <v>135192101</v>
      </c>
      <c r="AP9" s="302">
        <v>137193</v>
      </c>
      <c r="AQ9" s="303">
        <v>137642</v>
      </c>
      <c r="AR9" s="304">
        <v>-0.3</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53" t="s">
        <v>503</v>
      </c>
      <c r="AL10" s="1154"/>
      <c r="AM10" s="1154"/>
      <c r="AN10" s="1155"/>
      <c r="AO10" s="302">
        <v>520689</v>
      </c>
      <c r="AP10" s="302">
        <v>528</v>
      </c>
      <c r="AQ10" s="303">
        <v>356</v>
      </c>
      <c r="AR10" s="304">
        <v>48.3</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53" t="s">
        <v>504</v>
      </c>
      <c r="AL11" s="1154"/>
      <c r="AM11" s="1154"/>
      <c r="AN11" s="1155"/>
      <c r="AO11" s="302" t="s">
        <v>505</v>
      </c>
      <c r="AP11" s="302" t="s">
        <v>505</v>
      </c>
      <c r="AQ11" s="303">
        <v>821</v>
      </c>
      <c r="AR11" s="304" t="s">
        <v>505</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53" t="s">
        <v>506</v>
      </c>
      <c r="AL12" s="1154"/>
      <c r="AM12" s="1154"/>
      <c r="AN12" s="1155"/>
      <c r="AO12" s="302" t="s">
        <v>505</v>
      </c>
      <c r="AP12" s="302" t="s">
        <v>505</v>
      </c>
      <c r="AQ12" s="303" t="s">
        <v>505</v>
      </c>
      <c r="AR12" s="304" t="s">
        <v>505</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53" t="s">
        <v>507</v>
      </c>
      <c r="AL13" s="1154"/>
      <c r="AM13" s="1154"/>
      <c r="AN13" s="1155"/>
      <c r="AO13" s="302" t="s">
        <v>505</v>
      </c>
      <c r="AP13" s="302" t="s">
        <v>505</v>
      </c>
      <c r="AQ13" s="303">
        <v>4</v>
      </c>
      <c r="AR13" s="304" t="s">
        <v>505</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53" t="s">
        <v>508</v>
      </c>
      <c r="AL14" s="1154"/>
      <c r="AM14" s="1154"/>
      <c r="AN14" s="1155"/>
      <c r="AO14" s="302">
        <v>1941905</v>
      </c>
      <c r="AP14" s="302">
        <v>1971</v>
      </c>
      <c r="AQ14" s="303">
        <v>2718</v>
      </c>
      <c r="AR14" s="304">
        <v>-27.5</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53" t="s">
        <v>509</v>
      </c>
      <c r="AL15" s="1154"/>
      <c r="AM15" s="1154"/>
      <c r="AN15" s="1155"/>
      <c r="AO15" s="302">
        <v>-11574705</v>
      </c>
      <c r="AP15" s="302">
        <v>-11746</v>
      </c>
      <c r="AQ15" s="303">
        <v>-12046</v>
      </c>
      <c r="AR15" s="304">
        <v>-2.5</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45" t="s">
        <v>154</v>
      </c>
      <c r="AL16" s="1146"/>
      <c r="AM16" s="1146"/>
      <c r="AN16" s="1147"/>
      <c r="AO16" s="302">
        <v>126079990</v>
      </c>
      <c r="AP16" s="302">
        <v>127946</v>
      </c>
      <c r="AQ16" s="303">
        <v>129495</v>
      </c>
      <c r="AR16" s="304">
        <v>-1.2</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510</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511</v>
      </c>
      <c r="AP20" s="313" t="s">
        <v>512</v>
      </c>
      <c r="AQ20" s="314" t="s">
        <v>513</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56" t="s">
        <v>514</v>
      </c>
      <c r="AL21" s="1157"/>
      <c r="AM21" s="1157"/>
      <c r="AN21" s="1158"/>
      <c r="AO21" s="317">
        <v>1431.48</v>
      </c>
      <c r="AP21" s="318">
        <v>1466.01</v>
      </c>
      <c r="AQ21" s="319">
        <v>-34.53</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56" t="s">
        <v>515</v>
      </c>
      <c r="AL22" s="1157"/>
      <c r="AM22" s="1157"/>
      <c r="AN22" s="1158"/>
      <c r="AO22" s="322">
        <v>100.4</v>
      </c>
      <c r="AP22" s="323">
        <v>98.8</v>
      </c>
      <c r="AQ22" s="324">
        <v>1.6</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516</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517</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518</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59" t="s">
        <v>497</v>
      </c>
      <c r="AP30" s="293"/>
      <c r="AQ30" s="294" t="s">
        <v>498</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60"/>
      <c r="AP31" s="299" t="s">
        <v>499</v>
      </c>
      <c r="AQ31" s="300" t="s">
        <v>500</v>
      </c>
      <c r="AR31" s="301" t="s">
        <v>501</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42" t="s">
        <v>519</v>
      </c>
      <c r="AL32" s="1143"/>
      <c r="AM32" s="1143"/>
      <c r="AN32" s="1144"/>
      <c r="AO32" s="302">
        <v>96069196</v>
      </c>
      <c r="AP32" s="302">
        <v>97491</v>
      </c>
      <c r="AQ32" s="303">
        <v>72769</v>
      </c>
      <c r="AR32" s="304">
        <v>34</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42" t="s">
        <v>520</v>
      </c>
      <c r="AL33" s="1143"/>
      <c r="AM33" s="1143"/>
      <c r="AN33" s="1144"/>
      <c r="AO33" s="302" t="s">
        <v>505</v>
      </c>
      <c r="AP33" s="302" t="s">
        <v>505</v>
      </c>
      <c r="AQ33" s="303" t="s">
        <v>505</v>
      </c>
      <c r="AR33" s="304" t="s">
        <v>505</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42" t="s">
        <v>521</v>
      </c>
      <c r="AL34" s="1143"/>
      <c r="AM34" s="1143"/>
      <c r="AN34" s="1144"/>
      <c r="AO34" s="302">
        <v>1333333</v>
      </c>
      <c r="AP34" s="302">
        <v>1353</v>
      </c>
      <c r="AQ34" s="303">
        <v>4467</v>
      </c>
      <c r="AR34" s="304">
        <v>-69.7</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42" t="s">
        <v>522</v>
      </c>
      <c r="AL35" s="1143"/>
      <c r="AM35" s="1143"/>
      <c r="AN35" s="1144"/>
      <c r="AO35" s="302">
        <v>826899</v>
      </c>
      <c r="AP35" s="302">
        <v>839</v>
      </c>
      <c r="AQ35" s="303">
        <v>1780</v>
      </c>
      <c r="AR35" s="304">
        <v>-52.9</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42" t="s">
        <v>523</v>
      </c>
      <c r="AL36" s="1143"/>
      <c r="AM36" s="1143"/>
      <c r="AN36" s="1144"/>
      <c r="AO36" s="302" t="s">
        <v>505</v>
      </c>
      <c r="AP36" s="302" t="s">
        <v>505</v>
      </c>
      <c r="AQ36" s="303">
        <v>164</v>
      </c>
      <c r="AR36" s="304" t="s">
        <v>505</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42" t="s">
        <v>524</v>
      </c>
      <c r="AL37" s="1143"/>
      <c r="AM37" s="1143"/>
      <c r="AN37" s="1144"/>
      <c r="AO37" s="302">
        <v>121299</v>
      </c>
      <c r="AP37" s="302">
        <v>123</v>
      </c>
      <c r="AQ37" s="303">
        <v>647</v>
      </c>
      <c r="AR37" s="304">
        <v>-81</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39" t="s">
        <v>525</v>
      </c>
      <c r="AL38" s="1140"/>
      <c r="AM38" s="1140"/>
      <c r="AN38" s="1141"/>
      <c r="AO38" s="332">
        <v>1160</v>
      </c>
      <c r="AP38" s="332">
        <v>1</v>
      </c>
      <c r="AQ38" s="333">
        <v>2</v>
      </c>
      <c r="AR38" s="324">
        <v>-50</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39" t="s">
        <v>526</v>
      </c>
      <c r="AL39" s="1140"/>
      <c r="AM39" s="1140"/>
      <c r="AN39" s="1141"/>
      <c r="AO39" s="302">
        <v>-2975640</v>
      </c>
      <c r="AP39" s="302">
        <v>-3020</v>
      </c>
      <c r="AQ39" s="303">
        <v>-2529</v>
      </c>
      <c r="AR39" s="304">
        <v>19.399999999999999</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42" t="s">
        <v>527</v>
      </c>
      <c r="AL40" s="1143"/>
      <c r="AM40" s="1143"/>
      <c r="AN40" s="1144"/>
      <c r="AO40" s="302">
        <v>-62178689</v>
      </c>
      <c r="AP40" s="302">
        <v>-63099</v>
      </c>
      <c r="AQ40" s="303">
        <v>-51424</v>
      </c>
      <c r="AR40" s="304">
        <v>22.7</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45" t="s">
        <v>528</v>
      </c>
      <c r="AL41" s="1146"/>
      <c r="AM41" s="1146"/>
      <c r="AN41" s="1147"/>
      <c r="AO41" s="302">
        <v>33197558</v>
      </c>
      <c r="AP41" s="302">
        <v>33689</v>
      </c>
      <c r="AQ41" s="303">
        <v>25875</v>
      </c>
      <c r="AR41" s="304">
        <v>30.2</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529</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530</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48" t="s">
        <v>497</v>
      </c>
      <c r="AN49" s="1150" t="s">
        <v>531</v>
      </c>
      <c r="AO49" s="1151"/>
      <c r="AP49" s="1151"/>
      <c r="AQ49" s="1151"/>
      <c r="AR49" s="1152"/>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49"/>
      <c r="AN50" s="344" t="s">
        <v>532</v>
      </c>
      <c r="AO50" s="345" t="s">
        <v>533</v>
      </c>
      <c r="AP50" s="346" t="s">
        <v>534</v>
      </c>
      <c r="AQ50" s="347" t="s">
        <v>535</v>
      </c>
      <c r="AR50" s="348" t="s">
        <v>536</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537</v>
      </c>
      <c r="AL51" s="341"/>
      <c r="AM51" s="349">
        <v>104728119</v>
      </c>
      <c r="AN51" s="350">
        <v>100409</v>
      </c>
      <c r="AO51" s="351">
        <v>-7.6</v>
      </c>
      <c r="AP51" s="352">
        <v>119378</v>
      </c>
      <c r="AQ51" s="353">
        <v>-3.5</v>
      </c>
      <c r="AR51" s="354">
        <v>-4.0999999999999996</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538</v>
      </c>
      <c r="AM52" s="357">
        <v>39910390</v>
      </c>
      <c r="AN52" s="358">
        <v>38264</v>
      </c>
      <c r="AO52" s="359">
        <v>-2.5</v>
      </c>
      <c r="AP52" s="360">
        <v>35801</v>
      </c>
      <c r="AQ52" s="361">
        <v>24.1</v>
      </c>
      <c r="AR52" s="362">
        <v>-26.6</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539</v>
      </c>
      <c r="AL53" s="341"/>
      <c r="AM53" s="349">
        <v>111837416</v>
      </c>
      <c r="AN53" s="350">
        <v>108665</v>
      </c>
      <c r="AO53" s="351">
        <v>8.1999999999999993</v>
      </c>
      <c r="AP53" s="352">
        <v>101731</v>
      </c>
      <c r="AQ53" s="353">
        <v>-14.8</v>
      </c>
      <c r="AR53" s="354">
        <v>23</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538</v>
      </c>
      <c r="AM54" s="357">
        <v>40264845</v>
      </c>
      <c r="AN54" s="358">
        <v>39123</v>
      </c>
      <c r="AO54" s="359">
        <v>2.2000000000000002</v>
      </c>
      <c r="AP54" s="360">
        <v>26906</v>
      </c>
      <c r="AQ54" s="361">
        <v>-24.8</v>
      </c>
      <c r="AR54" s="362">
        <v>27</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540</v>
      </c>
      <c r="AL55" s="341"/>
      <c r="AM55" s="349">
        <v>118133225</v>
      </c>
      <c r="AN55" s="350">
        <v>116381</v>
      </c>
      <c r="AO55" s="351">
        <v>7.1</v>
      </c>
      <c r="AP55" s="352">
        <v>108224</v>
      </c>
      <c r="AQ55" s="353">
        <v>6.4</v>
      </c>
      <c r="AR55" s="354">
        <v>0.7</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538</v>
      </c>
      <c r="AM56" s="357">
        <v>39228777</v>
      </c>
      <c r="AN56" s="358">
        <v>38647</v>
      </c>
      <c r="AO56" s="359">
        <v>-1.2</v>
      </c>
      <c r="AP56" s="360">
        <v>27358</v>
      </c>
      <c r="AQ56" s="361">
        <v>1.7</v>
      </c>
      <c r="AR56" s="362">
        <v>-2.9</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541</v>
      </c>
      <c r="AL57" s="341"/>
      <c r="AM57" s="349">
        <v>121468656</v>
      </c>
      <c r="AN57" s="350">
        <v>121442</v>
      </c>
      <c r="AO57" s="351">
        <v>4.3</v>
      </c>
      <c r="AP57" s="352">
        <v>105585</v>
      </c>
      <c r="AQ57" s="353">
        <v>-2.4</v>
      </c>
      <c r="AR57" s="354">
        <v>6.7</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538</v>
      </c>
      <c r="AM58" s="357">
        <v>34023815</v>
      </c>
      <c r="AN58" s="358">
        <v>34016</v>
      </c>
      <c r="AO58" s="359">
        <v>-12</v>
      </c>
      <c r="AP58" s="360">
        <v>26225</v>
      </c>
      <c r="AQ58" s="361">
        <v>-4.0999999999999996</v>
      </c>
      <c r="AR58" s="362">
        <v>-7.9</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542</v>
      </c>
      <c r="AL59" s="341"/>
      <c r="AM59" s="349">
        <v>129887439</v>
      </c>
      <c r="AN59" s="350">
        <v>131810</v>
      </c>
      <c r="AO59" s="351">
        <v>8.5</v>
      </c>
      <c r="AP59" s="352">
        <v>111577</v>
      </c>
      <c r="AQ59" s="353">
        <v>5.7</v>
      </c>
      <c r="AR59" s="354">
        <v>2.8</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538</v>
      </c>
      <c r="AM60" s="357">
        <v>30607340</v>
      </c>
      <c r="AN60" s="358">
        <v>31060</v>
      </c>
      <c r="AO60" s="359">
        <v>-8.6999999999999993</v>
      </c>
      <c r="AP60" s="360">
        <v>26257</v>
      </c>
      <c r="AQ60" s="361">
        <v>0.1</v>
      </c>
      <c r="AR60" s="362">
        <v>-8.8000000000000007</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543</v>
      </c>
      <c r="AL61" s="363"/>
      <c r="AM61" s="364">
        <v>117210971</v>
      </c>
      <c r="AN61" s="365">
        <v>115741</v>
      </c>
      <c r="AO61" s="366">
        <v>4.0999999999999996</v>
      </c>
      <c r="AP61" s="367">
        <v>109299</v>
      </c>
      <c r="AQ61" s="368">
        <v>-1.7</v>
      </c>
      <c r="AR61" s="354">
        <v>5.8</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538</v>
      </c>
      <c r="AM62" s="357">
        <v>36807033</v>
      </c>
      <c r="AN62" s="358">
        <v>36222</v>
      </c>
      <c r="AO62" s="359">
        <v>-4.4000000000000004</v>
      </c>
      <c r="AP62" s="360">
        <v>28509</v>
      </c>
      <c r="AQ62" s="361">
        <v>-0.6</v>
      </c>
      <c r="AR62" s="362">
        <v>-3.8</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sheetData>
  <sheetProtection algorithmName="SHA-512" hashValue="U4X3nPZ15fwlNSDDoj65THWJyAtZx0QIsy5qkppLkIV3kWZgeelMkdJUJGDbmMKex3eOfw9adSejAWvS0Jmyiw==" saltValue="cioQZ/rIZijSaN85vMwrh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Y97" sqref="Y97"/>
    </sheetView>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544</v>
      </c>
    </row>
    <row r="121" spans="125:125" ht="13.5" hidden="1" customHeight="1" x14ac:dyDescent="0.2">
      <c r="DU121" s="278"/>
    </row>
  </sheetData>
  <sheetProtection algorithmName="SHA-512" hashValue="jrvvqeS5YcPRNYtjryNEF58Wl37Bq7b3JhJp3Qk7KiwjwZSsu6iU7FLnXYnbTr8OH2KHBfVu48ILGp0DNS6VKA==" saltValue="jvhzx1Mqx57gWTvRhM+N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election activeCell="Y97" sqref="Y97"/>
    </sheetView>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545</v>
      </c>
    </row>
  </sheetData>
  <sheetProtection algorithmName="SHA-512" hashValue="uF73wySLkTYtbuNyAknpgKl+FDo9EGmqfsitoXx54yDvM+8/m6A11jOYKToH+NmS2iVCBeYedPGWzzuuGGUaPQ==" saltValue="NClrQUcTGAC+rm2BuDkK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zoomScaleNormal="100" zoomScaleSheetLayoutView="100" workbookViewId="0">
      <selection activeCell="Y97" sqref="Y97"/>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546</v>
      </c>
      <c r="G46" s="372" t="s">
        <v>547</v>
      </c>
      <c r="H46" s="372" t="s">
        <v>548</v>
      </c>
      <c r="I46" s="372" t="s">
        <v>549</v>
      </c>
      <c r="J46" s="373" t="s">
        <v>550</v>
      </c>
    </row>
    <row r="47" spans="2:10" ht="57.75" customHeight="1" x14ac:dyDescent="0.2">
      <c r="B47" s="7"/>
      <c r="C47" s="1161" t="s">
        <v>3</v>
      </c>
      <c r="D47" s="1161"/>
      <c r="E47" s="1162"/>
      <c r="F47" s="374">
        <v>5.07</v>
      </c>
      <c r="G47" s="375">
        <v>4.9000000000000004</v>
      </c>
      <c r="H47" s="375">
        <v>3.33</v>
      </c>
      <c r="I47" s="375">
        <v>3.27</v>
      </c>
      <c r="J47" s="376">
        <v>3.35</v>
      </c>
    </row>
    <row r="48" spans="2:10" ht="57.75" customHeight="1" x14ac:dyDescent="0.2">
      <c r="B48" s="8"/>
      <c r="C48" s="1163" t="s">
        <v>4</v>
      </c>
      <c r="D48" s="1163"/>
      <c r="E48" s="1164"/>
      <c r="F48" s="377">
        <v>1.29</v>
      </c>
      <c r="G48" s="378">
        <v>1.58</v>
      </c>
      <c r="H48" s="378">
        <v>1.49</v>
      </c>
      <c r="I48" s="378">
        <v>1.53</v>
      </c>
      <c r="J48" s="379">
        <v>2.3199999999999998</v>
      </c>
    </row>
    <row r="49" spans="2:10" ht="57.75" customHeight="1" thickBot="1" x14ac:dyDescent="0.25">
      <c r="B49" s="9"/>
      <c r="C49" s="1165" t="s">
        <v>5</v>
      </c>
      <c r="D49" s="1165"/>
      <c r="E49" s="1166"/>
      <c r="F49" s="380">
        <v>0.94</v>
      </c>
      <c r="G49" s="381">
        <v>0.02</v>
      </c>
      <c r="H49" s="381" t="s">
        <v>551</v>
      </c>
      <c r="I49" s="381" t="s">
        <v>552</v>
      </c>
      <c r="J49" s="382">
        <v>0.83</v>
      </c>
    </row>
    <row r="50" spans="2:10" ht="13.5" customHeight="1" x14ac:dyDescent="0.2"/>
  </sheetData>
  <sheetProtection algorithmName="SHA-512" hashValue="sa3QGWBTscEqbgUcyDHnnkqEDcNs+cUb0LqVTkX1xpWsnYVlARXrUlcDAdHgk7niv7pgBxl2AtPO1QgdSuMHCg==" saltValue="tN2/ioBTCHFEOctNibqe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election activeCell="Y97" sqref="Y97"/>
    </sheetView>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546</v>
      </c>
      <c r="G33" s="17" t="s">
        <v>547</v>
      </c>
      <c r="H33" s="17" t="s">
        <v>548</v>
      </c>
      <c r="I33" s="17" t="s">
        <v>549</v>
      </c>
      <c r="J33" s="18" t="s">
        <v>550</v>
      </c>
      <c r="K33" s="10"/>
      <c r="L33" s="10"/>
      <c r="M33" s="10"/>
      <c r="N33" s="10"/>
      <c r="O33" s="10"/>
      <c r="P33" s="10"/>
    </row>
    <row r="34" spans="1:16" ht="39" customHeight="1" x14ac:dyDescent="0.2">
      <c r="A34" s="10"/>
      <c r="B34" s="19"/>
      <c r="C34" s="1173" t="s">
        <v>553</v>
      </c>
      <c r="D34" s="1173"/>
      <c r="E34" s="1174"/>
      <c r="F34" s="20">
        <v>2.33</v>
      </c>
      <c r="G34" s="21">
        <v>3.08</v>
      </c>
      <c r="H34" s="21">
        <v>2.82</v>
      </c>
      <c r="I34" s="21">
        <v>3.03</v>
      </c>
      <c r="J34" s="22">
        <v>3.31</v>
      </c>
      <c r="K34" s="10"/>
      <c r="L34" s="10"/>
      <c r="M34" s="10"/>
      <c r="N34" s="10"/>
      <c r="O34" s="10"/>
      <c r="P34" s="10"/>
    </row>
    <row r="35" spans="1:16" ht="39" customHeight="1" x14ac:dyDescent="0.2">
      <c r="A35" s="10"/>
      <c r="B35" s="23"/>
      <c r="C35" s="1167" t="s">
        <v>554</v>
      </c>
      <c r="D35" s="1168"/>
      <c r="E35" s="1169"/>
      <c r="F35" s="24">
        <v>1.64</v>
      </c>
      <c r="G35" s="25">
        <v>1.56</v>
      </c>
      <c r="H35" s="25">
        <v>1.62</v>
      </c>
      <c r="I35" s="25">
        <v>1.72</v>
      </c>
      <c r="J35" s="26">
        <v>2.16</v>
      </c>
      <c r="K35" s="10"/>
      <c r="L35" s="10"/>
      <c r="M35" s="10"/>
      <c r="N35" s="10"/>
      <c r="O35" s="10"/>
      <c r="P35" s="10"/>
    </row>
    <row r="36" spans="1:16" ht="39" customHeight="1" x14ac:dyDescent="0.2">
      <c r="A36" s="10"/>
      <c r="B36" s="23"/>
      <c r="C36" s="1167" t="s">
        <v>555</v>
      </c>
      <c r="D36" s="1168"/>
      <c r="E36" s="1169"/>
      <c r="F36" s="24">
        <v>2.5099999999999998</v>
      </c>
      <c r="G36" s="25">
        <v>1.97</v>
      </c>
      <c r="H36" s="25">
        <v>1.9</v>
      </c>
      <c r="I36" s="25">
        <v>1.87</v>
      </c>
      <c r="J36" s="26">
        <v>1.67</v>
      </c>
      <c r="K36" s="10"/>
      <c r="L36" s="10"/>
      <c r="M36" s="10"/>
      <c r="N36" s="10"/>
      <c r="O36" s="10"/>
      <c r="P36" s="10"/>
    </row>
    <row r="37" spans="1:16" ht="39" customHeight="1" x14ac:dyDescent="0.2">
      <c r="A37" s="10"/>
      <c r="B37" s="23"/>
      <c r="C37" s="1167" t="s">
        <v>556</v>
      </c>
      <c r="D37" s="1168"/>
      <c r="E37" s="1169"/>
      <c r="F37" s="24">
        <v>0.62</v>
      </c>
      <c r="G37" s="25">
        <v>0.68</v>
      </c>
      <c r="H37" s="25">
        <v>0.68</v>
      </c>
      <c r="I37" s="25">
        <v>0.67</v>
      </c>
      <c r="J37" s="26">
        <v>0.68</v>
      </c>
      <c r="K37" s="10"/>
      <c r="L37" s="10"/>
      <c r="M37" s="10"/>
      <c r="N37" s="10"/>
      <c r="O37" s="10"/>
      <c r="P37" s="10"/>
    </row>
    <row r="38" spans="1:16" ht="39" customHeight="1" x14ac:dyDescent="0.2">
      <c r="A38" s="10"/>
      <c r="B38" s="23"/>
      <c r="C38" s="1167" t="s">
        <v>557</v>
      </c>
      <c r="D38" s="1168"/>
      <c r="E38" s="1169"/>
      <c r="F38" s="24">
        <v>0.38</v>
      </c>
      <c r="G38" s="25">
        <v>0.35</v>
      </c>
      <c r="H38" s="25">
        <v>0.45</v>
      </c>
      <c r="I38" s="25">
        <v>0.56000000000000005</v>
      </c>
      <c r="J38" s="26">
        <v>0.56999999999999995</v>
      </c>
      <c r="K38" s="10"/>
      <c r="L38" s="10"/>
      <c r="M38" s="10"/>
      <c r="N38" s="10"/>
      <c r="O38" s="10"/>
      <c r="P38" s="10"/>
    </row>
    <row r="39" spans="1:16" ht="39" customHeight="1" x14ac:dyDescent="0.2">
      <c r="A39" s="10"/>
      <c r="B39" s="23"/>
      <c r="C39" s="1167" t="s">
        <v>558</v>
      </c>
      <c r="D39" s="1168"/>
      <c r="E39" s="1169"/>
      <c r="F39" s="24">
        <v>0</v>
      </c>
      <c r="G39" s="25">
        <v>0</v>
      </c>
      <c r="H39" s="25">
        <v>0.01</v>
      </c>
      <c r="I39" s="25">
        <v>0</v>
      </c>
      <c r="J39" s="26">
        <v>0.05</v>
      </c>
      <c r="K39" s="10"/>
      <c r="L39" s="10"/>
      <c r="M39" s="10"/>
      <c r="N39" s="10"/>
      <c r="O39" s="10"/>
      <c r="P39" s="10"/>
    </row>
    <row r="40" spans="1:16" ht="39" customHeight="1" x14ac:dyDescent="0.2">
      <c r="A40" s="10"/>
      <c r="B40" s="23"/>
      <c r="C40" s="1167" t="s">
        <v>559</v>
      </c>
      <c r="D40" s="1168"/>
      <c r="E40" s="1169"/>
      <c r="F40" s="24">
        <v>0</v>
      </c>
      <c r="G40" s="25">
        <v>0</v>
      </c>
      <c r="H40" s="25">
        <v>0</v>
      </c>
      <c r="I40" s="25">
        <v>0</v>
      </c>
      <c r="J40" s="26">
        <v>0</v>
      </c>
      <c r="K40" s="10"/>
      <c r="L40" s="10"/>
      <c r="M40" s="10"/>
      <c r="N40" s="10"/>
      <c r="O40" s="10"/>
      <c r="P40" s="10"/>
    </row>
    <row r="41" spans="1:16" ht="39" customHeight="1" x14ac:dyDescent="0.2">
      <c r="A41" s="10"/>
      <c r="B41" s="23"/>
      <c r="C41" s="1167" t="s">
        <v>560</v>
      </c>
      <c r="D41" s="1168"/>
      <c r="E41" s="1169"/>
      <c r="F41" s="24">
        <v>0</v>
      </c>
      <c r="G41" s="25">
        <v>0</v>
      </c>
      <c r="H41" s="25">
        <v>0</v>
      </c>
      <c r="I41" s="25">
        <v>0</v>
      </c>
      <c r="J41" s="26">
        <v>0</v>
      </c>
      <c r="K41" s="10"/>
      <c r="L41" s="10"/>
      <c r="M41" s="10"/>
      <c r="N41" s="10"/>
      <c r="O41" s="10"/>
      <c r="P41" s="10"/>
    </row>
    <row r="42" spans="1:16" ht="39" customHeight="1" x14ac:dyDescent="0.2">
      <c r="A42" s="10"/>
      <c r="B42" s="27"/>
      <c r="C42" s="1167" t="s">
        <v>561</v>
      </c>
      <c r="D42" s="1168"/>
      <c r="E42" s="1169"/>
      <c r="F42" s="24" t="s">
        <v>505</v>
      </c>
      <c r="G42" s="25" t="s">
        <v>505</v>
      </c>
      <c r="H42" s="25" t="s">
        <v>505</v>
      </c>
      <c r="I42" s="25" t="s">
        <v>505</v>
      </c>
      <c r="J42" s="26" t="s">
        <v>505</v>
      </c>
      <c r="K42" s="10"/>
      <c r="L42" s="10"/>
      <c r="M42" s="10"/>
      <c r="N42" s="10"/>
      <c r="O42" s="10"/>
      <c r="P42" s="10"/>
    </row>
    <row r="43" spans="1:16" ht="39" customHeight="1" thickBot="1" x14ac:dyDescent="0.25">
      <c r="A43" s="10"/>
      <c r="B43" s="28"/>
      <c r="C43" s="1170" t="s">
        <v>562</v>
      </c>
      <c r="D43" s="1171"/>
      <c r="E43" s="1172"/>
      <c r="F43" s="29">
        <v>0.04</v>
      </c>
      <c r="G43" s="30">
        <v>0.23</v>
      </c>
      <c r="H43" s="30">
        <v>0.04</v>
      </c>
      <c r="I43" s="30">
        <v>7.0000000000000007E-2</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nwMAkenihv/THepUEwMjnaTYq6ByWH8PImxX4kW7AL5WBAuOxo8Qyjb4brSLuREU2l1A6KAzNtOPzzWOutx+w==" saltValue="aAQE9X9PpFRQNhrgBCw3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election activeCell="Y97" sqref="Y97"/>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546</v>
      </c>
      <c r="L44" s="44" t="s">
        <v>547</v>
      </c>
      <c r="M44" s="44" t="s">
        <v>548</v>
      </c>
      <c r="N44" s="44" t="s">
        <v>549</v>
      </c>
      <c r="O44" s="45" t="s">
        <v>550</v>
      </c>
      <c r="P44" s="36"/>
      <c r="Q44" s="36"/>
      <c r="R44" s="36"/>
      <c r="S44" s="36"/>
      <c r="T44" s="36"/>
      <c r="U44" s="36"/>
    </row>
    <row r="45" spans="1:21" ht="30.75" customHeight="1" x14ac:dyDescent="0.2">
      <c r="A45" s="36"/>
      <c r="B45" s="1193" t="s">
        <v>10</v>
      </c>
      <c r="C45" s="1194"/>
      <c r="D45" s="46"/>
      <c r="E45" s="1199" t="s">
        <v>11</v>
      </c>
      <c r="F45" s="1199"/>
      <c r="G45" s="1199"/>
      <c r="H45" s="1199"/>
      <c r="I45" s="1199"/>
      <c r="J45" s="1200"/>
      <c r="K45" s="47">
        <v>101682</v>
      </c>
      <c r="L45" s="48">
        <v>101895</v>
      </c>
      <c r="M45" s="48">
        <v>97624</v>
      </c>
      <c r="N45" s="48">
        <v>101585</v>
      </c>
      <c r="O45" s="49">
        <v>96069</v>
      </c>
      <c r="P45" s="36"/>
      <c r="Q45" s="36"/>
      <c r="R45" s="36"/>
      <c r="S45" s="36"/>
      <c r="T45" s="36"/>
      <c r="U45" s="36"/>
    </row>
    <row r="46" spans="1:21" ht="30.75" customHeight="1" x14ac:dyDescent="0.2">
      <c r="A46" s="36"/>
      <c r="B46" s="1195"/>
      <c r="C46" s="1196"/>
      <c r="D46" s="50"/>
      <c r="E46" s="1177" t="s">
        <v>12</v>
      </c>
      <c r="F46" s="1177"/>
      <c r="G46" s="1177"/>
      <c r="H46" s="1177"/>
      <c r="I46" s="1177"/>
      <c r="J46" s="1178"/>
      <c r="K46" s="51" t="s">
        <v>505</v>
      </c>
      <c r="L46" s="52" t="s">
        <v>505</v>
      </c>
      <c r="M46" s="52" t="s">
        <v>505</v>
      </c>
      <c r="N46" s="52" t="s">
        <v>505</v>
      </c>
      <c r="O46" s="53" t="s">
        <v>505</v>
      </c>
      <c r="P46" s="36"/>
      <c r="Q46" s="36"/>
      <c r="R46" s="36"/>
      <c r="S46" s="36"/>
      <c r="T46" s="36"/>
      <c r="U46" s="36"/>
    </row>
    <row r="47" spans="1:21" ht="30.75" customHeight="1" x14ac:dyDescent="0.2">
      <c r="A47" s="36"/>
      <c r="B47" s="1195"/>
      <c r="C47" s="1196"/>
      <c r="D47" s="50"/>
      <c r="E47" s="1177" t="s">
        <v>13</v>
      </c>
      <c r="F47" s="1177"/>
      <c r="G47" s="1177"/>
      <c r="H47" s="1177"/>
      <c r="I47" s="1177"/>
      <c r="J47" s="1178"/>
      <c r="K47" s="51">
        <v>67</v>
      </c>
      <c r="L47" s="52">
        <v>333</v>
      </c>
      <c r="M47" s="52">
        <v>667</v>
      </c>
      <c r="N47" s="52">
        <v>1000</v>
      </c>
      <c r="O47" s="53">
        <v>1333</v>
      </c>
      <c r="P47" s="36"/>
      <c r="Q47" s="36"/>
      <c r="R47" s="36"/>
      <c r="S47" s="36"/>
      <c r="T47" s="36"/>
      <c r="U47" s="36"/>
    </row>
    <row r="48" spans="1:21" ht="30.75" customHeight="1" x14ac:dyDescent="0.2">
      <c r="A48" s="36"/>
      <c r="B48" s="1195"/>
      <c r="C48" s="1196"/>
      <c r="D48" s="50"/>
      <c r="E48" s="1177" t="s">
        <v>14</v>
      </c>
      <c r="F48" s="1177"/>
      <c r="G48" s="1177"/>
      <c r="H48" s="1177"/>
      <c r="I48" s="1177"/>
      <c r="J48" s="1178"/>
      <c r="K48" s="51">
        <v>2091</v>
      </c>
      <c r="L48" s="52">
        <v>875</v>
      </c>
      <c r="M48" s="52">
        <v>917</v>
      </c>
      <c r="N48" s="52">
        <v>917</v>
      </c>
      <c r="O48" s="53">
        <v>827</v>
      </c>
      <c r="P48" s="36"/>
      <c r="Q48" s="36"/>
      <c r="R48" s="36"/>
      <c r="S48" s="36"/>
      <c r="T48" s="36"/>
      <c r="U48" s="36"/>
    </row>
    <row r="49" spans="1:21" ht="30.75" customHeight="1" x14ac:dyDescent="0.2">
      <c r="A49" s="36"/>
      <c r="B49" s="1195"/>
      <c r="C49" s="1196"/>
      <c r="D49" s="50"/>
      <c r="E49" s="1177" t="s">
        <v>15</v>
      </c>
      <c r="F49" s="1177"/>
      <c r="G49" s="1177"/>
      <c r="H49" s="1177"/>
      <c r="I49" s="1177"/>
      <c r="J49" s="1178"/>
      <c r="K49" s="51" t="s">
        <v>505</v>
      </c>
      <c r="L49" s="52" t="s">
        <v>505</v>
      </c>
      <c r="M49" s="52" t="s">
        <v>505</v>
      </c>
      <c r="N49" s="52" t="s">
        <v>505</v>
      </c>
      <c r="O49" s="53" t="s">
        <v>505</v>
      </c>
      <c r="P49" s="36"/>
      <c r="Q49" s="36"/>
      <c r="R49" s="36"/>
      <c r="S49" s="36"/>
      <c r="T49" s="36"/>
      <c r="U49" s="36"/>
    </row>
    <row r="50" spans="1:21" ht="30.75" customHeight="1" x14ac:dyDescent="0.2">
      <c r="A50" s="36"/>
      <c r="B50" s="1195"/>
      <c r="C50" s="1196"/>
      <c r="D50" s="50"/>
      <c r="E50" s="1177" t="s">
        <v>16</v>
      </c>
      <c r="F50" s="1177"/>
      <c r="G50" s="1177"/>
      <c r="H50" s="1177"/>
      <c r="I50" s="1177"/>
      <c r="J50" s="1178"/>
      <c r="K50" s="51">
        <v>180</v>
      </c>
      <c r="L50" s="52">
        <v>116</v>
      </c>
      <c r="M50" s="52">
        <v>118</v>
      </c>
      <c r="N50" s="52">
        <v>125</v>
      </c>
      <c r="O50" s="53">
        <v>121</v>
      </c>
      <c r="P50" s="36"/>
      <c r="Q50" s="36"/>
      <c r="R50" s="36"/>
      <c r="S50" s="36"/>
      <c r="T50" s="36"/>
      <c r="U50" s="36"/>
    </row>
    <row r="51" spans="1:21" ht="30.75" customHeight="1" x14ac:dyDescent="0.2">
      <c r="A51" s="36"/>
      <c r="B51" s="1197"/>
      <c r="C51" s="1198"/>
      <c r="D51" s="54"/>
      <c r="E51" s="1177" t="s">
        <v>17</v>
      </c>
      <c r="F51" s="1177"/>
      <c r="G51" s="1177"/>
      <c r="H51" s="1177"/>
      <c r="I51" s="1177"/>
      <c r="J51" s="1178"/>
      <c r="K51" s="51">
        <v>4</v>
      </c>
      <c r="L51" s="52">
        <v>3</v>
      </c>
      <c r="M51" s="52">
        <v>1</v>
      </c>
      <c r="N51" s="52">
        <v>2</v>
      </c>
      <c r="O51" s="53">
        <v>1</v>
      </c>
      <c r="P51" s="36"/>
      <c r="Q51" s="36"/>
      <c r="R51" s="36"/>
      <c r="S51" s="36"/>
      <c r="T51" s="36"/>
      <c r="U51" s="36"/>
    </row>
    <row r="52" spans="1:21" ht="30.75" customHeight="1" x14ac:dyDescent="0.2">
      <c r="A52" s="36"/>
      <c r="B52" s="1175" t="s">
        <v>18</v>
      </c>
      <c r="C52" s="1176"/>
      <c r="D52" s="54"/>
      <c r="E52" s="1177" t="s">
        <v>19</v>
      </c>
      <c r="F52" s="1177"/>
      <c r="G52" s="1177"/>
      <c r="H52" s="1177"/>
      <c r="I52" s="1177"/>
      <c r="J52" s="1178"/>
      <c r="K52" s="51">
        <v>67062</v>
      </c>
      <c r="L52" s="52">
        <v>67014</v>
      </c>
      <c r="M52" s="52">
        <v>68434</v>
      </c>
      <c r="N52" s="52">
        <v>65840</v>
      </c>
      <c r="O52" s="53">
        <v>65155</v>
      </c>
      <c r="P52" s="36"/>
      <c r="Q52" s="36"/>
      <c r="R52" s="36"/>
      <c r="S52" s="36"/>
      <c r="T52" s="36"/>
      <c r="U52" s="36"/>
    </row>
    <row r="53" spans="1:21" ht="30.75" customHeight="1" thickBot="1" x14ac:dyDescent="0.25">
      <c r="A53" s="36"/>
      <c r="B53" s="1179" t="s">
        <v>20</v>
      </c>
      <c r="C53" s="1180"/>
      <c r="D53" s="55"/>
      <c r="E53" s="1181" t="s">
        <v>21</v>
      </c>
      <c r="F53" s="1181"/>
      <c r="G53" s="1181"/>
      <c r="H53" s="1181"/>
      <c r="I53" s="1181"/>
      <c r="J53" s="1182"/>
      <c r="K53" s="56">
        <v>36962</v>
      </c>
      <c r="L53" s="57">
        <v>36208</v>
      </c>
      <c r="M53" s="57">
        <v>30893</v>
      </c>
      <c r="N53" s="57">
        <v>37789</v>
      </c>
      <c r="O53" s="58">
        <v>33196</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563</v>
      </c>
      <c r="P54" s="36"/>
      <c r="Q54" s="36"/>
      <c r="R54" s="36"/>
      <c r="S54" s="36"/>
      <c r="T54" s="36"/>
      <c r="U54" s="36"/>
    </row>
    <row r="55" spans="1:21" ht="30.75" customHeight="1" thickBot="1" x14ac:dyDescent="0.3">
      <c r="A55" s="36"/>
      <c r="B55" s="61"/>
      <c r="C55" s="62"/>
      <c r="D55" s="62"/>
      <c r="E55" s="63"/>
      <c r="F55" s="63"/>
      <c r="G55" s="63"/>
      <c r="H55" s="63"/>
      <c r="I55" s="63"/>
      <c r="J55" s="64" t="s">
        <v>2</v>
      </c>
      <c r="K55" s="65" t="s">
        <v>564</v>
      </c>
      <c r="L55" s="66" t="s">
        <v>565</v>
      </c>
      <c r="M55" s="66" t="s">
        <v>566</v>
      </c>
      <c r="N55" s="66" t="s">
        <v>567</v>
      </c>
      <c r="O55" s="67" t="s">
        <v>568</v>
      </c>
      <c r="P55" s="36"/>
      <c r="Q55" s="36"/>
      <c r="R55" s="36"/>
      <c r="S55" s="36"/>
      <c r="T55" s="36"/>
      <c r="U55" s="36"/>
    </row>
    <row r="56" spans="1:21" ht="30.75" customHeight="1" x14ac:dyDescent="0.2">
      <c r="A56" s="36"/>
      <c r="B56" s="1183" t="s">
        <v>23</v>
      </c>
      <c r="C56" s="1184"/>
      <c r="D56" s="1187" t="s">
        <v>24</v>
      </c>
      <c r="E56" s="1188"/>
      <c r="F56" s="1188"/>
      <c r="G56" s="1188"/>
      <c r="H56" s="1188"/>
      <c r="I56" s="1188"/>
      <c r="J56" s="1189"/>
      <c r="K56" s="68">
        <v>264</v>
      </c>
      <c r="L56" s="69" t="s">
        <v>602</v>
      </c>
      <c r="M56" s="69">
        <v>330</v>
      </c>
      <c r="N56" s="69">
        <v>990</v>
      </c>
      <c r="O56" s="70">
        <v>1980</v>
      </c>
      <c r="P56" s="36"/>
      <c r="Q56" s="36"/>
      <c r="R56" s="36"/>
      <c r="S56" s="36"/>
      <c r="T56" s="36"/>
      <c r="U56" s="36"/>
    </row>
    <row r="57" spans="1:21" ht="30.75" customHeight="1" thickBot="1" x14ac:dyDescent="0.25">
      <c r="A57" s="36"/>
      <c r="B57" s="1185"/>
      <c r="C57" s="1186"/>
      <c r="D57" s="1190" t="s">
        <v>25</v>
      </c>
      <c r="E57" s="1191"/>
      <c r="F57" s="1191"/>
      <c r="G57" s="1191"/>
      <c r="H57" s="1191"/>
      <c r="I57" s="1191"/>
      <c r="J57" s="1192"/>
      <c r="K57" s="71">
        <v>267</v>
      </c>
      <c r="L57" s="72" t="s">
        <v>602</v>
      </c>
      <c r="M57" s="72">
        <v>333</v>
      </c>
      <c r="N57" s="72">
        <v>1000</v>
      </c>
      <c r="O57" s="73">
        <v>2000</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2sv4b0V4fuWly1A7Qfic8xcoct6mem/hoKtuwGEa7wXVHnPC4UXsTTxbkc7zSN/z6rxSeww06gj24GTzK6JQyg==" saltValue="aa5IY0Ed1FbXzTEI6xf4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Normal="100" zoomScaleSheetLayoutView="100" workbookViewId="0">
      <selection activeCell="Y97" sqref="Y97"/>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2</v>
      </c>
      <c r="I40" s="383" t="s">
        <v>546</v>
      </c>
      <c r="J40" s="384" t="s">
        <v>547</v>
      </c>
      <c r="K40" s="384" t="s">
        <v>548</v>
      </c>
      <c r="L40" s="384" t="s">
        <v>549</v>
      </c>
      <c r="M40" s="385" t="s">
        <v>550</v>
      </c>
    </row>
    <row r="41" spans="2:13" ht="27.75" customHeight="1" x14ac:dyDescent="0.2">
      <c r="B41" s="1213" t="s">
        <v>28</v>
      </c>
      <c r="C41" s="1214"/>
      <c r="D41" s="84"/>
      <c r="E41" s="1215" t="s">
        <v>29</v>
      </c>
      <c r="F41" s="1215"/>
      <c r="G41" s="1215"/>
      <c r="H41" s="1216"/>
      <c r="I41" s="386">
        <v>1288519</v>
      </c>
      <c r="J41" s="387">
        <v>1278476</v>
      </c>
      <c r="K41" s="387">
        <v>1266394</v>
      </c>
      <c r="L41" s="387">
        <v>1262341</v>
      </c>
      <c r="M41" s="388">
        <v>1261387</v>
      </c>
    </row>
    <row r="42" spans="2:13" ht="27.75" customHeight="1" x14ac:dyDescent="0.2">
      <c r="B42" s="1203"/>
      <c r="C42" s="1204"/>
      <c r="D42" s="85"/>
      <c r="E42" s="1207" t="s">
        <v>30</v>
      </c>
      <c r="F42" s="1207"/>
      <c r="G42" s="1207"/>
      <c r="H42" s="1208"/>
      <c r="I42" s="389">
        <v>683</v>
      </c>
      <c r="J42" s="390">
        <v>891</v>
      </c>
      <c r="K42" s="390">
        <v>928</v>
      </c>
      <c r="L42" s="390">
        <v>1463</v>
      </c>
      <c r="M42" s="391">
        <v>1704</v>
      </c>
    </row>
    <row r="43" spans="2:13" ht="27.75" customHeight="1" x14ac:dyDescent="0.2">
      <c r="B43" s="1203"/>
      <c r="C43" s="1204"/>
      <c r="D43" s="85"/>
      <c r="E43" s="1207" t="s">
        <v>31</v>
      </c>
      <c r="F43" s="1207"/>
      <c r="G43" s="1207"/>
      <c r="H43" s="1208"/>
      <c r="I43" s="389">
        <v>9920</v>
      </c>
      <c r="J43" s="390">
        <v>9779</v>
      </c>
      <c r="K43" s="390">
        <v>9475</v>
      </c>
      <c r="L43" s="390">
        <v>9263</v>
      </c>
      <c r="M43" s="391">
        <v>8813</v>
      </c>
    </row>
    <row r="44" spans="2:13" ht="27.75" customHeight="1" x14ac:dyDescent="0.2">
      <c r="B44" s="1203"/>
      <c r="C44" s="1204"/>
      <c r="D44" s="85"/>
      <c r="E44" s="1207" t="s">
        <v>32</v>
      </c>
      <c r="F44" s="1207"/>
      <c r="G44" s="1207"/>
      <c r="H44" s="1208"/>
      <c r="I44" s="389" t="s">
        <v>505</v>
      </c>
      <c r="J44" s="390" t="s">
        <v>505</v>
      </c>
      <c r="K44" s="390" t="s">
        <v>505</v>
      </c>
      <c r="L44" s="390" t="s">
        <v>505</v>
      </c>
      <c r="M44" s="391" t="s">
        <v>505</v>
      </c>
    </row>
    <row r="45" spans="2:13" ht="27.75" customHeight="1" x14ac:dyDescent="0.2">
      <c r="B45" s="1203"/>
      <c r="C45" s="1204"/>
      <c r="D45" s="85"/>
      <c r="E45" s="1207" t="s">
        <v>33</v>
      </c>
      <c r="F45" s="1207"/>
      <c r="G45" s="1207"/>
      <c r="H45" s="1208"/>
      <c r="I45" s="389">
        <v>135252</v>
      </c>
      <c r="J45" s="390">
        <v>136317</v>
      </c>
      <c r="K45" s="390">
        <v>134821</v>
      </c>
      <c r="L45" s="390">
        <v>128976</v>
      </c>
      <c r="M45" s="391">
        <v>127063</v>
      </c>
    </row>
    <row r="46" spans="2:13" ht="27.75" customHeight="1" x14ac:dyDescent="0.2">
      <c r="B46" s="1203"/>
      <c r="C46" s="1204"/>
      <c r="D46" s="86"/>
      <c r="E46" s="1217" t="s">
        <v>34</v>
      </c>
      <c r="F46" s="1217"/>
      <c r="G46" s="1217"/>
      <c r="H46" s="1218"/>
      <c r="I46" s="389">
        <v>11538</v>
      </c>
      <c r="J46" s="390">
        <v>11081</v>
      </c>
      <c r="K46" s="390">
        <v>10649</v>
      </c>
      <c r="L46" s="390">
        <v>10427</v>
      </c>
      <c r="M46" s="391">
        <v>10153</v>
      </c>
    </row>
    <row r="47" spans="2:13" ht="27.75" customHeight="1" x14ac:dyDescent="0.2">
      <c r="B47" s="1203"/>
      <c r="C47" s="1204"/>
      <c r="D47" s="87"/>
      <c r="E47" s="1219" t="s">
        <v>35</v>
      </c>
      <c r="F47" s="1220"/>
      <c r="G47" s="1220"/>
      <c r="H47" s="1221"/>
      <c r="I47" s="389" t="s">
        <v>505</v>
      </c>
      <c r="J47" s="390" t="s">
        <v>505</v>
      </c>
      <c r="K47" s="390" t="s">
        <v>505</v>
      </c>
      <c r="L47" s="390" t="s">
        <v>505</v>
      </c>
      <c r="M47" s="391" t="s">
        <v>505</v>
      </c>
    </row>
    <row r="48" spans="2:13" ht="27.75" customHeight="1" x14ac:dyDescent="0.2">
      <c r="B48" s="1203"/>
      <c r="C48" s="1204"/>
      <c r="D48" s="85"/>
      <c r="E48" s="1207" t="s">
        <v>36</v>
      </c>
      <c r="F48" s="1207"/>
      <c r="G48" s="1207"/>
      <c r="H48" s="1208"/>
      <c r="I48" s="389" t="s">
        <v>505</v>
      </c>
      <c r="J48" s="390" t="s">
        <v>505</v>
      </c>
      <c r="K48" s="390" t="s">
        <v>505</v>
      </c>
      <c r="L48" s="390" t="s">
        <v>505</v>
      </c>
      <c r="M48" s="391" t="s">
        <v>505</v>
      </c>
    </row>
    <row r="49" spans="2:13" ht="27.75" customHeight="1" x14ac:dyDescent="0.2">
      <c r="B49" s="1205"/>
      <c r="C49" s="1206"/>
      <c r="D49" s="85"/>
      <c r="E49" s="1207" t="s">
        <v>37</v>
      </c>
      <c r="F49" s="1207"/>
      <c r="G49" s="1207"/>
      <c r="H49" s="1208"/>
      <c r="I49" s="389" t="s">
        <v>505</v>
      </c>
      <c r="J49" s="390" t="s">
        <v>505</v>
      </c>
      <c r="K49" s="390" t="s">
        <v>505</v>
      </c>
      <c r="L49" s="390" t="s">
        <v>505</v>
      </c>
      <c r="M49" s="391" t="s">
        <v>505</v>
      </c>
    </row>
    <row r="50" spans="2:13" ht="27.75" customHeight="1" x14ac:dyDescent="0.2">
      <c r="B50" s="1201" t="s">
        <v>38</v>
      </c>
      <c r="C50" s="1202"/>
      <c r="D50" s="88"/>
      <c r="E50" s="1207" t="s">
        <v>39</v>
      </c>
      <c r="F50" s="1207"/>
      <c r="G50" s="1207"/>
      <c r="H50" s="1208"/>
      <c r="I50" s="389">
        <v>66207</v>
      </c>
      <c r="J50" s="390">
        <v>55427</v>
      </c>
      <c r="K50" s="390">
        <v>45998</v>
      </c>
      <c r="L50" s="390">
        <v>43258</v>
      </c>
      <c r="M50" s="391">
        <v>45285</v>
      </c>
    </row>
    <row r="51" spans="2:13" ht="27.75" customHeight="1" x14ac:dyDescent="0.2">
      <c r="B51" s="1203"/>
      <c r="C51" s="1204"/>
      <c r="D51" s="85"/>
      <c r="E51" s="1207" t="s">
        <v>40</v>
      </c>
      <c r="F51" s="1207"/>
      <c r="G51" s="1207"/>
      <c r="H51" s="1208"/>
      <c r="I51" s="389">
        <v>26233</v>
      </c>
      <c r="J51" s="390">
        <v>30237</v>
      </c>
      <c r="K51" s="390">
        <v>28893</v>
      </c>
      <c r="L51" s="390">
        <v>32379</v>
      </c>
      <c r="M51" s="391">
        <v>32823</v>
      </c>
    </row>
    <row r="52" spans="2:13" ht="27.75" customHeight="1" x14ac:dyDescent="0.2">
      <c r="B52" s="1205"/>
      <c r="C52" s="1206"/>
      <c r="D52" s="85"/>
      <c r="E52" s="1207" t="s">
        <v>41</v>
      </c>
      <c r="F52" s="1207"/>
      <c r="G52" s="1207"/>
      <c r="H52" s="1208"/>
      <c r="I52" s="389">
        <v>709902</v>
      </c>
      <c r="J52" s="390">
        <v>690998</v>
      </c>
      <c r="K52" s="390">
        <v>681155</v>
      </c>
      <c r="L52" s="390">
        <v>670469</v>
      </c>
      <c r="M52" s="391">
        <v>662059</v>
      </c>
    </row>
    <row r="53" spans="2:13" ht="27.75" customHeight="1" thickBot="1" x14ac:dyDescent="0.25">
      <c r="B53" s="1209" t="s">
        <v>42</v>
      </c>
      <c r="C53" s="1210"/>
      <c r="D53" s="89"/>
      <c r="E53" s="1211" t="s">
        <v>43</v>
      </c>
      <c r="F53" s="1211"/>
      <c r="G53" s="1211"/>
      <c r="H53" s="1212"/>
      <c r="I53" s="392">
        <v>643571</v>
      </c>
      <c r="J53" s="393">
        <v>659883</v>
      </c>
      <c r="K53" s="393">
        <v>666223</v>
      </c>
      <c r="L53" s="393">
        <v>666365</v>
      </c>
      <c r="M53" s="394">
        <v>668951</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GyhnQERIKS6JbewB8TyOuWJymG5qJi87ZCj1JQsZ2lUbSWBqzHSAuDXFJSEQt8R/HsoEUN88l0AKRc+vullGUg==" saltValue="Uxbr8aWD+a+JbbKeCttzg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election activeCell="Y97" sqref="Y97"/>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1</v>
      </c>
      <c r="C54" s="95"/>
      <c r="D54" s="95"/>
      <c r="E54" s="96" t="s">
        <v>2</v>
      </c>
      <c r="F54" s="97" t="s">
        <v>548</v>
      </c>
      <c r="G54" s="97" t="s">
        <v>549</v>
      </c>
      <c r="H54" s="98" t="s">
        <v>550</v>
      </c>
    </row>
    <row r="55" spans="2:8" ht="52.5" customHeight="1" x14ac:dyDescent="0.2">
      <c r="B55" s="99"/>
      <c r="C55" s="1230" t="s">
        <v>45</v>
      </c>
      <c r="D55" s="1230"/>
      <c r="E55" s="1231"/>
      <c r="F55" s="100">
        <v>10891</v>
      </c>
      <c r="G55" s="100">
        <v>10536</v>
      </c>
      <c r="H55" s="101">
        <v>10687</v>
      </c>
    </row>
    <row r="56" spans="2:8" ht="52.5" customHeight="1" x14ac:dyDescent="0.2">
      <c r="B56" s="102"/>
      <c r="C56" s="1232" t="s">
        <v>46</v>
      </c>
      <c r="D56" s="1232"/>
      <c r="E56" s="1233"/>
      <c r="F56" s="103">
        <v>16470</v>
      </c>
      <c r="G56" s="103">
        <v>20034</v>
      </c>
      <c r="H56" s="104">
        <v>19105</v>
      </c>
    </row>
    <row r="57" spans="2:8" ht="53.25" customHeight="1" x14ac:dyDescent="0.2">
      <c r="B57" s="102"/>
      <c r="C57" s="1234" t="s">
        <v>47</v>
      </c>
      <c r="D57" s="1234"/>
      <c r="E57" s="1235"/>
      <c r="F57" s="105">
        <v>25248</v>
      </c>
      <c r="G57" s="105">
        <v>18749</v>
      </c>
      <c r="H57" s="106">
        <v>18467</v>
      </c>
    </row>
    <row r="58" spans="2:8" ht="45.75" customHeight="1" x14ac:dyDescent="0.2">
      <c r="B58" s="107"/>
      <c r="C58" s="1222" t="s">
        <v>603</v>
      </c>
      <c r="D58" s="1223"/>
      <c r="E58" s="1224"/>
      <c r="F58" s="108">
        <v>4515</v>
      </c>
      <c r="G58" s="108">
        <v>4256</v>
      </c>
      <c r="H58" s="109">
        <v>5176</v>
      </c>
    </row>
    <row r="59" spans="2:8" ht="45.75" customHeight="1" x14ac:dyDescent="0.2">
      <c r="B59" s="107"/>
      <c r="C59" s="1222" t="s">
        <v>604</v>
      </c>
      <c r="D59" s="1223"/>
      <c r="E59" s="1224"/>
      <c r="F59" s="108">
        <v>3306</v>
      </c>
      <c r="G59" s="108">
        <v>3329</v>
      </c>
      <c r="H59" s="109">
        <v>3676</v>
      </c>
    </row>
    <row r="60" spans="2:8" ht="45.75" customHeight="1" x14ac:dyDescent="0.2">
      <c r="B60" s="107"/>
      <c r="C60" s="1222" t="s">
        <v>605</v>
      </c>
      <c r="D60" s="1223"/>
      <c r="E60" s="1224"/>
      <c r="F60" s="108">
        <v>1225</v>
      </c>
      <c r="G60" s="108">
        <v>1225</v>
      </c>
      <c r="H60" s="109">
        <v>1225</v>
      </c>
    </row>
    <row r="61" spans="2:8" ht="45.75" customHeight="1" x14ac:dyDescent="0.2">
      <c r="B61" s="107"/>
      <c r="C61" s="1222" t="s">
        <v>606</v>
      </c>
      <c r="D61" s="1223"/>
      <c r="E61" s="1224"/>
      <c r="F61" s="108">
        <v>1199</v>
      </c>
      <c r="G61" s="108">
        <v>1199</v>
      </c>
      <c r="H61" s="109">
        <v>1199</v>
      </c>
    </row>
    <row r="62" spans="2:8" ht="45.75" customHeight="1" thickBot="1" x14ac:dyDescent="0.25">
      <c r="B62" s="110"/>
      <c r="C62" s="1225" t="s">
        <v>607</v>
      </c>
      <c r="D62" s="1226"/>
      <c r="E62" s="1227"/>
      <c r="F62" s="111">
        <v>556</v>
      </c>
      <c r="G62" s="111">
        <v>694</v>
      </c>
      <c r="H62" s="112">
        <v>919</v>
      </c>
    </row>
    <row r="63" spans="2:8" ht="52.5" customHeight="1" thickBot="1" x14ac:dyDescent="0.25">
      <c r="B63" s="113"/>
      <c r="C63" s="1228" t="s">
        <v>48</v>
      </c>
      <c r="D63" s="1228"/>
      <c r="E63" s="1229"/>
      <c r="F63" s="114">
        <v>52610</v>
      </c>
      <c r="G63" s="114">
        <v>49320</v>
      </c>
      <c r="H63" s="115">
        <v>48259</v>
      </c>
    </row>
    <row r="64" spans="2:8" ht="15" customHeight="1" x14ac:dyDescent="0.2"/>
  </sheetData>
  <sheetProtection algorithmName="SHA-512" hashValue="Ter2ZHoCQv7wbD5JK8x35K+hU0UNgwerDUNA2XEdETFhISBiJ9hR6Wp0goqHZfRntd+sEmGY6h8lgyDdZFmZSg==" saltValue="Y5BQ1Zk1821VlBGtfGhA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9E45D-BF76-4BD0-B23C-F90B49E30A9E}">
  <sheetPr>
    <pageSetUpPr fitToPage="1"/>
  </sheetPr>
  <dimension ref="A1:WZM160"/>
  <sheetViews>
    <sheetView showGridLines="0" zoomScaleNormal="100" zoomScaleSheetLayoutView="55" workbookViewId="0">
      <selection activeCell="Y97" sqref="Y97"/>
    </sheetView>
  </sheetViews>
  <sheetFormatPr defaultColWidth="0" defaultRowHeight="13.5" customHeight="1" zeroHeight="1" x14ac:dyDescent="0.2"/>
  <cols>
    <col min="1" max="1" width="6.36328125" style="1238" customWidth="1"/>
    <col min="2" max="107" width="2.453125" style="1238" customWidth="1"/>
    <col min="108" max="108" width="6.08984375" style="1246" customWidth="1"/>
    <col min="109" max="109" width="5.90625" style="1245" customWidth="1"/>
    <col min="110" max="110" width="19.08984375" style="1238" hidden="1"/>
    <col min="111" max="115" width="12.6328125" style="1238" hidden="1"/>
    <col min="116" max="349" width="8.6328125" style="1238" hidden="1"/>
    <col min="350" max="355" width="14.90625" style="1238" hidden="1"/>
    <col min="356" max="357" width="15.90625" style="1238" hidden="1"/>
    <col min="358" max="363" width="16.08984375" style="1238" hidden="1"/>
    <col min="364" max="364" width="6.08984375" style="1238" hidden="1"/>
    <col min="365" max="365" width="3" style="1238" hidden="1"/>
    <col min="366" max="605" width="8.6328125" style="1238" hidden="1"/>
    <col min="606" max="611" width="14.90625" style="1238" hidden="1"/>
    <col min="612" max="613" width="15.90625" style="1238" hidden="1"/>
    <col min="614" max="619" width="16.08984375" style="1238" hidden="1"/>
    <col min="620" max="620" width="6.08984375" style="1238" hidden="1"/>
    <col min="621" max="621" width="3" style="1238" hidden="1"/>
    <col min="622" max="861" width="8.6328125" style="1238" hidden="1"/>
    <col min="862" max="867" width="14.90625" style="1238" hidden="1"/>
    <col min="868" max="869" width="15.90625" style="1238" hidden="1"/>
    <col min="870" max="875" width="16.08984375" style="1238" hidden="1"/>
    <col min="876" max="876" width="6.08984375" style="1238" hidden="1"/>
    <col min="877" max="877" width="3" style="1238" hidden="1"/>
    <col min="878" max="1117" width="8.6328125" style="1238" hidden="1"/>
    <col min="1118" max="1123" width="14.90625" style="1238" hidden="1"/>
    <col min="1124" max="1125" width="15.90625" style="1238" hidden="1"/>
    <col min="1126" max="1131" width="16.08984375" style="1238" hidden="1"/>
    <col min="1132" max="1132" width="6.08984375" style="1238" hidden="1"/>
    <col min="1133" max="1133" width="3" style="1238" hidden="1"/>
    <col min="1134" max="1373" width="8.6328125" style="1238" hidden="1"/>
    <col min="1374" max="1379" width="14.90625" style="1238" hidden="1"/>
    <col min="1380" max="1381" width="15.90625" style="1238" hidden="1"/>
    <col min="1382" max="1387" width="16.08984375" style="1238" hidden="1"/>
    <col min="1388" max="1388" width="6.08984375" style="1238" hidden="1"/>
    <col min="1389" max="1389" width="3" style="1238" hidden="1"/>
    <col min="1390" max="1629" width="8.6328125" style="1238" hidden="1"/>
    <col min="1630" max="1635" width="14.90625" style="1238" hidden="1"/>
    <col min="1636" max="1637" width="15.90625" style="1238" hidden="1"/>
    <col min="1638" max="1643" width="16.08984375" style="1238" hidden="1"/>
    <col min="1644" max="1644" width="6.08984375" style="1238" hidden="1"/>
    <col min="1645" max="1645" width="3" style="1238" hidden="1"/>
    <col min="1646" max="1885" width="8.6328125" style="1238" hidden="1"/>
    <col min="1886" max="1891" width="14.90625" style="1238" hidden="1"/>
    <col min="1892" max="1893" width="15.90625" style="1238" hidden="1"/>
    <col min="1894" max="1899" width="16.08984375" style="1238" hidden="1"/>
    <col min="1900" max="1900" width="6.08984375" style="1238" hidden="1"/>
    <col min="1901" max="1901" width="3" style="1238" hidden="1"/>
    <col min="1902" max="2141" width="8.6328125" style="1238" hidden="1"/>
    <col min="2142" max="2147" width="14.90625" style="1238" hidden="1"/>
    <col min="2148" max="2149" width="15.90625" style="1238" hidden="1"/>
    <col min="2150" max="2155" width="16.08984375" style="1238" hidden="1"/>
    <col min="2156" max="2156" width="6.08984375" style="1238" hidden="1"/>
    <col min="2157" max="2157" width="3" style="1238" hidden="1"/>
    <col min="2158" max="2397" width="8.6328125" style="1238" hidden="1"/>
    <col min="2398" max="2403" width="14.90625" style="1238" hidden="1"/>
    <col min="2404" max="2405" width="15.90625" style="1238" hidden="1"/>
    <col min="2406" max="2411" width="16.08984375" style="1238" hidden="1"/>
    <col min="2412" max="2412" width="6.08984375" style="1238" hidden="1"/>
    <col min="2413" max="2413" width="3" style="1238" hidden="1"/>
    <col min="2414" max="2653" width="8.6328125" style="1238" hidden="1"/>
    <col min="2654" max="2659" width="14.90625" style="1238" hidden="1"/>
    <col min="2660" max="2661" width="15.90625" style="1238" hidden="1"/>
    <col min="2662" max="2667" width="16.08984375" style="1238" hidden="1"/>
    <col min="2668" max="2668" width="6.08984375" style="1238" hidden="1"/>
    <col min="2669" max="2669" width="3" style="1238" hidden="1"/>
    <col min="2670" max="2909" width="8.6328125" style="1238" hidden="1"/>
    <col min="2910" max="2915" width="14.90625" style="1238" hidden="1"/>
    <col min="2916" max="2917" width="15.90625" style="1238" hidden="1"/>
    <col min="2918" max="2923" width="16.08984375" style="1238" hidden="1"/>
    <col min="2924" max="2924" width="6.08984375" style="1238" hidden="1"/>
    <col min="2925" max="2925" width="3" style="1238" hidden="1"/>
    <col min="2926" max="3165" width="8.6328125" style="1238" hidden="1"/>
    <col min="3166" max="3171" width="14.90625" style="1238" hidden="1"/>
    <col min="3172" max="3173" width="15.90625" style="1238" hidden="1"/>
    <col min="3174" max="3179" width="16.08984375" style="1238" hidden="1"/>
    <col min="3180" max="3180" width="6.08984375" style="1238" hidden="1"/>
    <col min="3181" max="3181" width="3" style="1238" hidden="1"/>
    <col min="3182" max="3421" width="8.6328125" style="1238" hidden="1"/>
    <col min="3422" max="3427" width="14.90625" style="1238" hidden="1"/>
    <col min="3428" max="3429" width="15.90625" style="1238" hidden="1"/>
    <col min="3430" max="3435" width="16.08984375" style="1238" hidden="1"/>
    <col min="3436" max="3436" width="6.08984375" style="1238" hidden="1"/>
    <col min="3437" max="3437" width="3" style="1238" hidden="1"/>
    <col min="3438" max="3677" width="8.6328125" style="1238" hidden="1"/>
    <col min="3678" max="3683" width="14.90625" style="1238" hidden="1"/>
    <col min="3684" max="3685" width="15.90625" style="1238" hidden="1"/>
    <col min="3686" max="3691" width="16.08984375" style="1238" hidden="1"/>
    <col min="3692" max="3692" width="6.08984375" style="1238" hidden="1"/>
    <col min="3693" max="3693" width="3" style="1238" hidden="1"/>
    <col min="3694" max="3933" width="8.6328125" style="1238" hidden="1"/>
    <col min="3934" max="3939" width="14.90625" style="1238" hidden="1"/>
    <col min="3940" max="3941" width="15.90625" style="1238" hidden="1"/>
    <col min="3942" max="3947" width="16.08984375" style="1238" hidden="1"/>
    <col min="3948" max="3948" width="6.08984375" style="1238" hidden="1"/>
    <col min="3949" max="3949" width="3" style="1238" hidden="1"/>
    <col min="3950" max="4189" width="8.6328125" style="1238" hidden="1"/>
    <col min="4190" max="4195" width="14.90625" style="1238" hidden="1"/>
    <col min="4196" max="4197" width="15.90625" style="1238" hidden="1"/>
    <col min="4198" max="4203" width="16.08984375" style="1238" hidden="1"/>
    <col min="4204" max="4204" width="6.08984375" style="1238" hidden="1"/>
    <col min="4205" max="4205" width="3" style="1238" hidden="1"/>
    <col min="4206" max="4445" width="8.6328125" style="1238" hidden="1"/>
    <col min="4446" max="4451" width="14.90625" style="1238" hidden="1"/>
    <col min="4452" max="4453" width="15.90625" style="1238" hidden="1"/>
    <col min="4454" max="4459" width="16.08984375" style="1238" hidden="1"/>
    <col min="4460" max="4460" width="6.08984375" style="1238" hidden="1"/>
    <col min="4461" max="4461" width="3" style="1238" hidden="1"/>
    <col min="4462" max="4701" width="8.6328125" style="1238" hidden="1"/>
    <col min="4702" max="4707" width="14.90625" style="1238" hidden="1"/>
    <col min="4708" max="4709" width="15.90625" style="1238" hidden="1"/>
    <col min="4710" max="4715" width="16.08984375" style="1238" hidden="1"/>
    <col min="4716" max="4716" width="6.08984375" style="1238" hidden="1"/>
    <col min="4717" max="4717" width="3" style="1238" hidden="1"/>
    <col min="4718" max="4957" width="8.6328125" style="1238" hidden="1"/>
    <col min="4958" max="4963" width="14.90625" style="1238" hidden="1"/>
    <col min="4964" max="4965" width="15.90625" style="1238" hidden="1"/>
    <col min="4966" max="4971" width="16.08984375" style="1238" hidden="1"/>
    <col min="4972" max="4972" width="6.08984375" style="1238" hidden="1"/>
    <col min="4973" max="4973" width="3" style="1238" hidden="1"/>
    <col min="4974" max="5213" width="8.6328125" style="1238" hidden="1"/>
    <col min="5214" max="5219" width="14.90625" style="1238" hidden="1"/>
    <col min="5220" max="5221" width="15.90625" style="1238" hidden="1"/>
    <col min="5222" max="5227" width="16.08984375" style="1238" hidden="1"/>
    <col min="5228" max="5228" width="6.08984375" style="1238" hidden="1"/>
    <col min="5229" max="5229" width="3" style="1238" hidden="1"/>
    <col min="5230" max="5469" width="8.6328125" style="1238" hidden="1"/>
    <col min="5470" max="5475" width="14.90625" style="1238" hidden="1"/>
    <col min="5476" max="5477" width="15.90625" style="1238" hidden="1"/>
    <col min="5478" max="5483" width="16.08984375" style="1238" hidden="1"/>
    <col min="5484" max="5484" width="6.08984375" style="1238" hidden="1"/>
    <col min="5485" max="5485" width="3" style="1238" hidden="1"/>
    <col min="5486" max="5725" width="8.6328125" style="1238" hidden="1"/>
    <col min="5726" max="5731" width="14.90625" style="1238" hidden="1"/>
    <col min="5732" max="5733" width="15.90625" style="1238" hidden="1"/>
    <col min="5734" max="5739" width="16.08984375" style="1238" hidden="1"/>
    <col min="5740" max="5740" width="6.08984375" style="1238" hidden="1"/>
    <col min="5741" max="5741" width="3" style="1238" hidden="1"/>
    <col min="5742" max="5981" width="8.6328125" style="1238" hidden="1"/>
    <col min="5982" max="5987" width="14.90625" style="1238" hidden="1"/>
    <col min="5988" max="5989" width="15.90625" style="1238" hidden="1"/>
    <col min="5990" max="5995" width="16.08984375" style="1238" hidden="1"/>
    <col min="5996" max="5996" width="6.08984375" style="1238" hidden="1"/>
    <col min="5997" max="5997" width="3" style="1238" hidden="1"/>
    <col min="5998" max="6237" width="8.6328125" style="1238" hidden="1"/>
    <col min="6238" max="6243" width="14.90625" style="1238" hidden="1"/>
    <col min="6244" max="6245" width="15.90625" style="1238" hidden="1"/>
    <col min="6246" max="6251" width="16.08984375" style="1238" hidden="1"/>
    <col min="6252" max="6252" width="6.08984375" style="1238" hidden="1"/>
    <col min="6253" max="6253" width="3" style="1238" hidden="1"/>
    <col min="6254" max="6493" width="8.6328125" style="1238" hidden="1"/>
    <col min="6494" max="6499" width="14.90625" style="1238" hidden="1"/>
    <col min="6500" max="6501" width="15.90625" style="1238" hidden="1"/>
    <col min="6502" max="6507" width="16.08984375" style="1238" hidden="1"/>
    <col min="6508" max="6508" width="6.08984375" style="1238" hidden="1"/>
    <col min="6509" max="6509" width="3" style="1238" hidden="1"/>
    <col min="6510" max="6749" width="8.6328125" style="1238" hidden="1"/>
    <col min="6750" max="6755" width="14.90625" style="1238" hidden="1"/>
    <col min="6756" max="6757" width="15.90625" style="1238" hidden="1"/>
    <col min="6758" max="6763" width="16.08984375" style="1238" hidden="1"/>
    <col min="6764" max="6764" width="6.08984375" style="1238" hidden="1"/>
    <col min="6765" max="6765" width="3" style="1238" hidden="1"/>
    <col min="6766" max="7005" width="8.6328125" style="1238" hidden="1"/>
    <col min="7006" max="7011" width="14.90625" style="1238" hidden="1"/>
    <col min="7012" max="7013" width="15.90625" style="1238" hidden="1"/>
    <col min="7014" max="7019" width="16.08984375" style="1238" hidden="1"/>
    <col min="7020" max="7020" width="6.08984375" style="1238" hidden="1"/>
    <col min="7021" max="7021" width="3" style="1238" hidden="1"/>
    <col min="7022" max="7261" width="8.6328125" style="1238" hidden="1"/>
    <col min="7262" max="7267" width="14.90625" style="1238" hidden="1"/>
    <col min="7268" max="7269" width="15.90625" style="1238" hidden="1"/>
    <col min="7270" max="7275" width="16.08984375" style="1238" hidden="1"/>
    <col min="7276" max="7276" width="6.08984375" style="1238" hidden="1"/>
    <col min="7277" max="7277" width="3" style="1238" hidden="1"/>
    <col min="7278" max="7517" width="8.6328125" style="1238" hidden="1"/>
    <col min="7518" max="7523" width="14.90625" style="1238" hidden="1"/>
    <col min="7524" max="7525" width="15.90625" style="1238" hidden="1"/>
    <col min="7526" max="7531" width="16.08984375" style="1238" hidden="1"/>
    <col min="7532" max="7532" width="6.08984375" style="1238" hidden="1"/>
    <col min="7533" max="7533" width="3" style="1238" hidden="1"/>
    <col min="7534" max="7773" width="8.6328125" style="1238" hidden="1"/>
    <col min="7774" max="7779" width="14.90625" style="1238" hidden="1"/>
    <col min="7780" max="7781" width="15.90625" style="1238" hidden="1"/>
    <col min="7782" max="7787" width="16.08984375" style="1238" hidden="1"/>
    <col min="7788" max="7788" width="6.08984375" style="1238" hidden="1"/>
    <col min="7789" max="7789" width="3" style="1238" hidden="1"/>
    <col min="7790" max="8029" width="8.6328125" style="1238" hidden="1"/>
    <col min="8030" max="8035" width="14.90625" style="1238" hidden="1"/>
    <col min="8036" max="8037" width="15.90625" style="1238" hidden="1"/>
    <col min="8038" max="8043" width="16.08984375" style="1238" hidden="1"/>
    <col min="8044" max="8044" width="6.08984375" style="1238" hidden="1"/>
    <col min="8045" max="8045" width="3" style="1238" hidden="1"/>
    <col min="8046" max="8285" width="8.6328125" style="1238" hidden="1"/>
    <col min="8286" max="8291" width="14.90625" style="1238" hidden="1"/>
    <col min="8292" max="8293" width="15.90625" style="1238" hidden="1"/>
    <col min="8294" max="8299" width="16.08984375" style="1238" hidden="1"/>
    <col min="8300" max="8300" width="6.08984375" style="1238" hidden="1"/>
    <col min="8301" max="8301" width="3" style="1238" hidden="1"/>
    <col min="8302" max="8541" width="8.6328125" style="1238" hidden="1"/>
    <col min="8542" max="8547" width="14.90625" style="1238" hidden="1"/>
    <col min="8548" max="8549" width="15.90625" style="1238" hidden="1"/>
    <col min="8550" max="8555" width="16.08984375" style="1238" hidden="1"/>
    <col min="8556" max="8556" width="6.08984375" style="1238" hidden="1"/>
    <col min="8557" max="8557" width="3" style="1238" hidden="1"/>
    <col min="8558" max="8797" width="8.6328125" style="1238" hidden="1"/>
    <col min="8798" max="8803" width="14.90625" style="1238" hidden="1"/>
    <col min="8804" max="8805" width="15.90625" style="1238" hidden="1"/>
    <col min="8806" max="8811" width="16.08984375" style="1238" hidden="1"/>
    <col min="8812" max="8812" width="6.08984375" style="1238" hidden="1"/>
    <col min="8813" max="8813" width="3" style="1238" hidden="1"/>
    <col min="8814" max="9053" width="8.6328125" style="1238" hidden="1"/>
    <col min="9054" max="9059" width="14.90625" style="1238" hidden="1"/>
    <col min="9060" max="9061" width="15.90625" style="1238" hidden="1"/>
    <col min="9062" max="9067" width="16.08984375" style="1238" hidden="1"/>
    <col min="9068" max="9068" width="6.08984375" style="1238" hidden="1"/>
    <col min="9069" max="9069" width="3" style="1238" hidden="1"/>
    <col min="9070" max="9309" width="8.6328125" style="1238" hidden="1"/>
    <col min="9310" max="9315" width="14.90625" style="1238" hidden="1"/>
    <col min="9316" max="9317" width="15.90625" style="1238" hidden="1"/>
    <col min="9318" max="9323" width="16.08984375" style="1238" hidden="1"/>
    <col min="9324" max="9324" width="6.08984375" style="1238" hidden="1"/>
    <col min="9325" max="9325" width="3" style="1238" hidden="1"/>
    <col min="9326" max="9565" width="8.6328125" style="1238" hidden="1"/>
    <col min="9566" max="9571" width="14.90625" style="1238" hidden="1"/>
    <col min="9572" max="9573" width="15.90625" style="1238" hidden="1"/>
    <col min="9574" max="9579" width="16.08984375" style="1238" hidden="1"/>
    <col min="9580" max="9580" width="6.08984375" style="1238" hidden="1"/>
    <col min="9581" max="9581" width="3" style="1238" hidden="1"/>
    <col min="9582" max="9821" width="8.6328125" style="1238" hidden="1"/>
    <col min="9822" max="9827" width="14.90625" style="1238" hidden="1"/>
    <col min="9828" max="9829" width="15.90625" style="1238" hidden="1"/>
    <col min="9830" max="9835" width="16.08984375" style="1238" hidden="1"/>
    <col min="9836" max="9836" width="6.08984375" style="1238" hidden="1"/>
    <col min="9837" max="9837" width="3" style="1238" hidden="1"/>
    <col min="9838" max="10077" width="8.6328125" style="1238" hidden="1"/>
    <col min="10078" max="10083" width="14.90625" style="1238" hidden="1"/>
    <col min="10084" max="10085" width="15.90625" style="1238" hidden="1"/>
    <col min="10086" max="10091" width="16.08984375" style="1238" hidden="1"/>
    <col min="10092" max="10092" width="6.08984375" style="1238" hidden="1"/>
    <col min="10093" max="10093" width="3" style="1238" hidden="1"/>
    <col min="10094" max="10333" width="8.6328125" style="1238" hidden="1"/>
    <col min="10334" max="10339" width="14.90625" style="1238" hidden="1"/>
    <col min="10340" max="10341" width="15.90625" style="1238" hidden="1"/>
    <col min="10342" max="10347" width="16.08984375" style="1238" hidden="1"/>
    <col min="10348" max="10348" width="6.08984375" style="1238" hidden="1"/>
    <col min="10349" max="10349" width="3" style="1238" hidden="1"/>
    <col min="10350" max="10589" width="8.6328125" style="1238" hidden="1"/>
    <col min="10590" max="10595" width="14.90625" style="1238" hidden="1"/>
    <col min="10596" max="10597" width="15.90625" style="1238" hidden="1"/>
    <col min="10598" max="10603" width="16.08984375" style="1238" hidden="1"/>
    <col min="10604" max="10604" width="6.08984375" style="1238" hidden="1"/>
    <col min="10605" max="10605" width="3" style="1238" hidden="1"/>
    <col min="10606" max="10845" width="8.6328125" style="1238" hidden="1"/>
    <col min="10846" max="10851" width="14.90625" style="1238" hidden="1"/>
    <col min="10852" max="10853" width="15.90625" style="1238" hidden="1"/>
    <col min="10854" max="10859" width="16.08984375" style="1238" hidden="1"/>
    <col min="10860" max="10860" width="6.08984375" style="1238" hidden="1"/>
    <col min="10861" max="10861" width="3" style="1238" hidden="1"/>
    <col min="10862" max="11101" width="8.6328125" style="1238" hidden="1"/>
    <col min="11102" max="11107" width="14.90625" style="1238" hidden="1"/>
    <col min="11108" max="11109" width="15.90625" style="1238" hidden="1"/>
    <col min="11110" max="11115" width="16.08984375" style="1238" hidden="1"/>
    <col min="11116" max="11116" width="6.08984375" style="1238" hidden="1"/>
    <col min="11117" max="11117" width="3" style="1238" hidden="1"/>
    <col min="11118" max="11357" width="8.6328125" style="1238" hidden="1"/>
    <col min="11358" max="11363" width="14.90625" style="1238" hidden="1"/>
    <col min="11364" max="11365" width="15.90625" style="1238" hidden="1"/>
    <col min="11366" max="11371" width="16.08984375" style="1238" hidden="1"/>
    <col min="11372" max="11372" width="6.08984375" style="1238" hidden="1"/>
    <col min="11373" max="11373" width="3" style="1238" hidden="1"/>
    <col min="11374" max="11613" width="8.6328125" style="1238" hidden="1"/>
    <col min="11614" max="11619" width="14.90625" style="1238" hidden="1"/>
    <col min="11620" max="11621" width="15.90625" style="1238" hidden="1"/>
    <col min="11622" max="11627" width="16.08984375" style="1238" hidden="1"/>
    <col min="11628" max="11628" width="6.08984375" style="1238" hidden="1"/>
    <col min="11629" max="11629" width="3" style="1238" hidden="1"/>
    <col min="11630" max="11869" width="8.6328125" style="1238" hidden="1"/>
    <col min="11870" max="11875" width="14.90625" style="1238" hidden="1"/>
    <col min="11876" max="11877" width="15.90625" style="1238" hidden="1"/>
    <col min="11878" max="11883" width="16.08984375" style="1238" hidden="1"/>
    <col min="11884" max="11884" width="6.08984375" style="1238" hidden="1"/>
    <col min="11885" max="11885" width="3" style="1238" hidden="1"/>
    <col min="11886" max="12125" width="8.6328125" style="1238" hidden="1"/>
    <col min="12126" max="12131" width="14.90625" style="1238" hidden="1"/>
    <col min="12132" max="12133" width="15.90625" style="1238" hidden="1"/>
    <col min="12134" max="12139" width="16.08984375" style="1238" hidden="1"/>
    <col min="12140" max="12140" width="6.08984375" style="1238" hidden="1"/>
    <col min="12141" max="12141" width="3" style="1238" hidden="1"/>
    <col min="12142" max="12381" width="8.6328125" style="1238" hidden="1"/>
    <col min="12382" max="12387" width="14.90625" style="1238" hidden="1"/>
    <col min="12388" max="12389" width="15.90625" style="1238" hidden="1"/>
    <col min="12390" max="12395" width="16.08984375" style="1238" hidden="1"/>
    <col min="12396" max="12396" width="6.08984375" style="1238" hidden="1"/>
    <col min="12397" max="12397" width="3" style="1238" hidden="1"/>
    <col min="12398" max="12637" width="8.6328125" style="1238" hidden="1"/>
    <col min="12638" max="12643" width="14.90625" style="1238" hidden="1"/>
    <col min="12644" max="12645" width="15.90625" style="1238" hidden="1"/>
    <col min="12646" max="12651" width="16.08984375" style="1238" hidden="1"/>
    <col min="12652" max="12652" width="6.08984375" style="1238" hidden="1"/>
    <col min="12653" max="12653" width="3" style="1238" hidden="1"/>
    <col min="12654" max="12893" width="8.6328125" style="1238" hidden="1"/>
    <col min="12894" max="12899" width="14.90625" style="1238" hidden="1"/>
    <col min="12900" max="12901" width="15.90625" style="1238" hidden="1"/>
    <col min="12902" max="12907" width="16.08984375" style="1238" hidden="1"/>
    <col min="12908" max="12908" width="6.08984375" style="1238" hidden="1"/>
    <col min="12909" max="12909" width="3" style="1238" hidden="1"/>
    <col min="12910" max="13149" width="8.6328125" style="1238" hidden="1"/>
    <col min="13150" max="13155" width="14.90625" style="1238" hidden="1"/>
    <col min="13156" max="13157" width="15.90625" style="1238" hidden="1"/>
    <col min="13158" max="13163" width="16.08984375" style="1238" hidden="1"/>
    <col min="13164" max="13164" width="6.08984375" style="1238" hidden="1"/>
    <col min="13165" max="13165" width="3" style="1238" hidden="1"/>
    <col min="13166" max="13405" width="8.6328125" style="1238" hidden="1"/>
    <col min="13406" max="13411" width="14.90625" style="1238" hidden="1"/>
    <col min="13412" max="13413" width="15.90625" style="1238" hidden="1"/>
    <col min="13414" max="13419" width="16.08984375" style="1238" hidden="1"/>
    <col min="13420" max="13420" width="6.08984375" style="1238" hidden="1"/>
    <col min="13421" max="13421" width="3" style="1238" hidden="1"/>
    <col min="13422" max="13661" width="8.6328125" style="1238" hidden="1"/>
    <col min="13662" max="13667" width="14.90625" style="1238" hidden="1"/>
    <col min="13668" max="13669" width="15.90625" style="1238" hidden="1"/>
    <col min="13670" max="13675" width="16.08984375" style="1238" hidden="1"/>
    <col min="13676" max="13676" width="6.08984375" style="1238" hidden="1"/>
    <col min="13677" max="13677" width="3" style="1238" hidden="1"/>
    <col min="13678" max="13917" width="8.6328125" style="1238" hidden="1"/>
    <col min="13918" max="13923" width="14.90625" style="1238" hidden="1"/>
    <col min="13924" max="13925" width="15.90625" style="1238" hidden="1"/>
    <col min="13926" max="13931" width="16.08984375" style="1238" hidden="1"/>
    <col min="13932" max="13932" width="6.08984375" style="1238" hidden="1"/>
    <col min="13933" max="13933" width="3" style="1238" hidden="1"/>
    <col min="13934" max="14173" width="8.6328125" style="1238" hidden="1"/>
    <col min="14174" max="14179" width="14.90625" style="1238" hidden="1"/>
    <col min="14180" max="14181" width="15.90625" style="1238" hidden="1"/>
    <col min="14182" max="14187" width="16.08984375" style="1238" hidden="1"/>
    <col min="14188" max="14188" width="6.08984375" style="1238" hidden="1"/>
    <col min="14189" max="14189" width="3" style="1238" hidden="1"/>
    <col min="14190" max="14429" width="8.6328125" style="1238" hidden="1"/>
    <col min="14430" max="14435" width="14.90625" style="1238" hidden="1"/>
    <col min="14436" max="14437" width="15.90625" style="1238" hidden="1"/>
    <col min="14438" max="14443" width="16.08984375" style="1238" hidden="1"/>
    <col min="14444" max="14444" width="6.08984375" style="1238" hidden="1"/>
    <col min="14445" max="14445" width="3" style="1238" hidden="1"/>
    <col min="14446" max="14685" width="8.6328125" style="1238" hidden="1"/>
    <col min="14686" max="14691" width="14.90625" style="1238" hidden="1"/>
    <col min="14692" max="14693" width="15.90625" style="1238" hidden="1"/>
    <col min="14694" max="14699" width="16.08984375" style="1238" hidden="1"/>
    <col min="14700" max="14700" width="6.08984375" style="1238" hidden="1"/>
    <col min="14701" max="14701" width="3" style="1238" hidden="1"/>
    <col min="14702" max="14941" width="8.6328125" style="1238" hidden="1"/>
    <col min="14942" max="14947" width="14.90625" style="1238" hidden="1"/>
    <col min="14948" max="14949" width="15.90625" style="1238" hidden="1"/>
    <col min="14950" max="14955" width="16.08984375" style="1238" hidden="1"/>
    <col min="14956" max="14956" width="6.08984375" style="1238" hidden="1"/>
    <col min="14957" max="14957" width="3" style="1238" hidden="1"/>
    <col min="14958" max="15197" width="8.6328125" style="1238" hidden="1"/>
    <col min="15198" max="15203" width="14.90625" style="1238" hidden="1"/>
    <col min="15204" max="15205" width="15.90625" style="1238" hidden="1"/>
    <col min="15206" max="15211" width="16.08984375" style="1238" hidden="1"/>
    <col min="15212" max="15212" width="6.08984375" style="1238" hidden="1"/>
    <col min="15213" max="15213" width="3" style="1238" hidden="1"/>
    <col min="15214" max="15453" width="8.6328125" style="1238" hidden="1"/>
    <col min="15454" max="15459" width="14.90625" style="1238" hidden="1"/>
    <col min="15460" max="15461" width="15.90625" style="1238" hidden="1"/>
    <col min="15462" max="15467" width="16.08984375" style="1238" hidden="1"/>
    <col min="15468" max="15468" width="6.08984375" style="1238" hidden="1"/>
    <col min="15469" max="15469" width="3" style="1238" hidden="1"/>
    <col min="15470" max="15709" width="8.6328125" style="1238" hidden="1"/>
    <col min="15710" max="15715" width="14.90625" style="1238" hidden="1"/>
    <col min="15716" max="15717" width="15.90625" style="1238" hidden="1"/>
    <col min="15718" max="15723" width="16.08984375" style="1238" hidden="1"/>
    <col min="15724" max="15724" width="6.08984375" style="1238" hidden="1"/>
    <col min="15725" max="15725" width="3" style="1238" hidden="1"/>
    <col min="15726" max="15965" width="8.6328125" style="1238" hidden="1"/>
    <col min="15966" max="15971" width="14.90625" style="1238" hidden="1"/>
    <col min="15972" max="15973" width="15.90625" style="1238" hidden="1"/>
    <col min="15974" max="15979" width="16.08984375" style="1238" hidden="1"/>
    <col min="15980" max="15980" width="6.08984375" style="1238" hidden="1"/>
    <col min="15981" max="15981" width="3" style="1238" hidden="1"/>
    <col min="15982" max="16221" width="8.6328125" style="1238" hidden="1"/>
    <col min="16222" max="16227" width="14.90625" style="1238" hidden="1"/>
    <col min="16228" max="16229" width="15.90625" style="1238" hidden="1"/>
    <col min="16230" max="16235" width="16.08984375" style="1238" hidden="1"/>
    <col min="16236" max="16236" width="6.08984375" style="1238" hidden="1"/>
    <col min="16237" max="16237" width="3" style="1238" hidden="1"/>
    <col min="16238" max="16384" width="8.6328125" style="1238" hidden="1"/>
  </cols>
  <sheetData>
    <row r="1" spans="1:143" ht="42.75" customHeight="1" x14ac:dyDescent="0.2">
      <c r="A1" s="1236"/>
      <c r="B1" s="1237"/>
      <c r="DD1" s="1238"/>
      <c r="DE1" s="1238"/>
    </row>
    <row r="2" spans="1:143" ht="25.5" customHeight="1" x14ac:dyDescent="0.2">
      <c r="A2" s="1239"/>
      <c r="C2" s="1239"/>
      <c r="O2" s="1239"/>
      <c r="P2" s="1239"/>
      <c r="Q2" s="1239"/>
      <c r="R2" s="1239"/>
      <c r="S2" s="1239"/>
      <c r="T2" s="1239"/>
      <c r="U2" s="1239"/>
      <c r="V2" s="1239"/>
      <c r="W2" s="1239"/>
      <c r="X2" s="1239"/>
      <c r="Y2" s="1239"/>
      <c r="Z2" s="1239"/>
      <c r="AA2" s="1239"/>
      <c r="AB2" s="1239"/>
      <c r="AC2" s="1239"/>
      <c r="AD2" s="1239"/>
      <c r="AE2" s="1239"/>
      <c r="AF2" s="1239"/>
      <c r="AG2" s="1239"/>
      <c r="AH2" s="1239"/>
      <c r="AI2" s="1239"/>
      <c r="AU2" s="1239"/>
      <c r="BG2" s="1239"/>
      <c r="BS2" s="1239"/>
      <c r="CE2" s="1239"/>
      <c r="CQ2" s="1239"/>
      <c r="DD2" s="1238"/>
      <c r="DE2" s="1238"/>
    </row>
    <row r="3" spans="1:143" ht="25.5" customHeight="1" x14ac:dyDescent="0.2">
      <c r="A3" s="1239"/>
      <c r="C3" s="1239"/>
      <c r="O3" s="1239"/>
      <c r="P3" s="1239"/>
      <c r="Q3" s="1239"/>
      <c r="R3" s="1239"/>
      <c r="S3" s="1239"/>
      <c r="T3" s="1239"/>
      <c r="U3" s="1239"/>
      <c r="V3" s="1239"/>
      <c r="W3" s="1239"/>
      <c r="X3" s="1239"/>
      <c r="Y3" s="1239"/>
      <c r="Z3" s="1239"/>
      <c r="AA3" s="1239"/>
      <c r="AB3" s="1239"/>
      <c r="AC3" s="1239"/>
      <c r="AD3" s="1239"/>
      <c r="AE3" s="1239"/>
      <c r="AF3" s="1239"/>
      <c r="AG3" s="1239"/>
      <c r="AH3" s="1239"/>
      <c r="AI3" s="1239"/>
      <c r="AU3" s="1239"/>
      <c r="BG3" s="1239"/>
      <c r="BS3" s="1239"/>
      <c r="CE3" s="1239"/>
      <c r="CQ3" s="1239"/>
      <c r="DD3" s="1238"/>
      <c r="DE3" s="1238"/>
    </row>
    <row r="4" spans="1:143" s="278" customFormat="1" ht="13" x14ac:dyDescent="0.2">
      <c r="A4" s="1239"/>
      <c r="B4" s="1239"/>
      <c r="C4" s="1239"/>
      <c r="D4" s="1239"/>
      <c r="E4" s="1239"/>
      <c r="F4" s="1239"/>
      <c r="G4" s="1239"/>
      <c r="H4" s="1239"/>
      <c r="I4" s="1239"/>
      <c r="J4" s="1239"/>
      <c r="K4" s="1239"/>
      <c r="L4" s="1239"/>
      <c r="M4" s="1239"/>
      <c r="N4" s="1239"/>
      <c r="O4" s="1239"/>
      <c r="P4" s="1239"/>
      <c r="Q4" s="1239"/>
      <c r="R4" s="1239"/>
      <c r="S4" s="1239"/>
      <c r="T4" s="1239"/>
      <c r="U4" s="1239"/>
      <c r="V4" s="1239"/>
      <c r="W4" s="1239"/>
      <c r="X4" s="1239"/>
      <c r="Y4" s="1239"/>
      <c r="Z4" s="1239"/>
      <c r="AA4" s="1239"/>
      <c r="AB4" s="1239"/>
      <c r="AC4" s="1239"/>
      <c r="AD4" s="1239"/>
      <c r="AE4" s="1239"/>
      <c r="AF4" s="1239"/>
      <c r="AG4" s="1239"/>
      <c r="AH4" s="1239"/>
      <c r="AI4" s="1239"/>
      <c r="AJ4" s="1239"/>
      <c r="AK4" s="1239"/>
      <c r="AL4" s="1239"/>
      <c r="AM4" s="1239"/>
      <c r="AN4" s="1239"/>
      <c r="AO4" s="1239"/>
      <c r="AP4" s="1239"/>
      <c r="AQ4" s="1239"/>
      <c r="AR4" s="1239"/>
      <c r="AS4" s="1239"/>
      <c r="AT4" s="1239"/>
      <c r="AU4" s="1239"/>
      <c r="AV4" s="1239"/>
      <c r="AW4" s="1239"/>
      <c r="AX4" s="1239"/>
      <c r="AY4" s="1239"/>
      <c r="AZ4" s="1239"/>
      <c r="BA4" s="1239"/>
      <c r="BB4" s="1239"/>
      <c r="BC4" s="1239"/>
      <c r="BD4" s="1239"/>
      <c r="BE4" s="1239"/>
      <c r="BF4" s="1239"/>
      <c r="BG4" s="1239"/>
      <c r="BH4" s="1239"/>
      <c r="BI4" s="1239"/>
      <c r="BJ4" s="1239"/>
      <c r="BK4" s="1239"/>
      <c r="BL4" s="1239"/>
      <c r="BM4" s="1239"/>
      <c r="BN4" s="1239"/>
      <c r="BO4" s="1239"/>
      <c r="BP4" s="1239"/>
      <c r="BQ4" s="1239"/>
      <c r="BR4" s="1239"/>
      <c r="BS4" s="1239"/>
      <c r="BT4" s="1239"/>
      <c r="BU4" s="1239"/>
      <c r="BV4" s="1239"/>
      <c r="BW4" s="1239"/>
      <c r="BX4" s="1239"/>
      <c r="BY4" s="1239"/>
      <c r="BZ4" s="1239"/>
      <c r="CA4" s="1239"/>
      <c r="CB4" s="1239"/>
      <c r="CC4" s="1239"/>
      <c r="CD4" s="1239"/>
      <c r="CE4" s="1239"/>
      <c r="CF4" s="1239"/>
      <c r="CG4" s="1239"/>
      <c r="CH4" s="1239"/>
      <c r="CI4" s="1239"/>
      <c r="CJ4" s="1239"/>
      <c r="CK4" s="1239"/>
      <c r="CL4" s="1239"/>
      <c r="CM4" s="1239"/>
      <c r="CN4" s="1239"/>
      <c r="CO4" s="1239"/>
      <c r="CP4" s="1239"/>
      <c r="CQ4" s="1239"/>
      <c r="CR4" s="1239"/>
      <c r="CS4" s="1239"/>
      <c r="CT4" s="1239"/>
      <c r="CU4" s="1239"/>
      <c r="CV4" s="1239"/>
      <c r="CW4" s="1239"/>
      <c r="CX4" s="1239"/>
      <c r="CY4" s="1239"/>
      <c r="CZ4" s="1239"/>
      <c r="DA4" s="1239"/>
      <c r="DB4" s="1239"/>
      <c r="DC4" s="1239"/>
      <c r="DD4" s="1239"/>
      <c r="DE4" s="1239"/>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39"/>
      <c r="B5" s="1239"/>
      <c r="C5" s="1239"/>
      <c r="D5" s="1239"/>
      <c r="E5" s="1239"/>
      <c r="F5" s="1239"/>
      <c r="G5" s="1239"/>
      <c r="H5" s="1239"/>
      <c r="I5" s="1239"/>
      <c r="J5" s="1239"/>
      <c r="K5" s="1239"/>
      <c r="L5" s="1239"/>
      <c r="M5" s="1239"/>
      <c r="N5" s="1239"/>
      <c r="O5" s="1239"/>
      <c r="P5" s="1239"/>
      <c r="Q5" s="1239"/>
      <c r="R5" s="1239"/>
      <c r="S5" s="1239"/>
      <c r="T5" s="1239"/>
      <c r="U5" s="1239"/>
      <c r="V5" s="1239"/>
      <c r="W5" s="1239"/>
      <c r="X5" s="1239"/>
      <c r="Y5" s="1239"/>
      <c r="Z5" s="1239"/>
      <c r="AA5" s="1239"/>
      <c r="AB5" s="1239"/>
      <c r="AC5" s="1239"/>
      <c r="AD5" s="1239"/>
      <c r="AE5" s="1239"/>
      <c r="AF5" s="1239"/>
      <c r="AG5" s="1239"/>
      <c r="AH5" s="1239"/>
      <c r="AI5" s="1239"/>
      <c r="AJ5" s="1239"/>
      <c r="AK5" s="1239"/>
      <c r="AL5" s="1239"/>
      <c r="AM5" s="1239"/>
      <c r="AN5" s="1239"/>
      <c r="AO5" s="1239"/>
      <c r="AP5" s="1239"/>
      <c r="AQ5" s="1239"/>
      <c r="AR5" s="1239"/>
      <c r="AS5" s="1239"/>
      <c r="AT5" s="1239"/>
      <c r="AU5" s="1239"/>
      <c r="AV5" s="1239"/>
      <c r="AW5" s="1239"/>
      <c r="AX5" s="1239"/>
      <c r="AY5" s="1239"/>
      <c r="AZ5" s="1239"/>
      <c r="BA5" s="1239"/>
      <c r="BB5" s="1239"/>
      <c r="BC5" s="1239"/>
      <c r="BD5" s="1239"/>
      <c r="BE5" s="1239"/>
      <c r="BF5" s="1239"/>
      <c r="BG5" s="1239"/>
      <c r="BH5" s="1239"/>
      <c r="BI5" s="1239"/>
      <c r="BJ5" s="1239"/>
      <c r="BK5" s="1239"/>
      <c r="BL5" s="1239"/>
      <c r="BM5" s="1239"/>
      <c r="BN5" s="1239"/>
      <c r="BO5" s="1239"/>
      <c r="BP5" s="1239"/>
      <c r="BQ5" s="1239"/>
      <c r="BR5" s="1239"/>
      <c r="BS5" s="1239"/>
      <c r="BT5" s="1239"/>
      <c r="BU5" s="1239"/>
      <c r="BV5" s="1239"/>
      <c r="BW5" s="1239"/>
      <c r="BX5" s="1239"/>
      <c r="BY5" s="1239"/>
      <c r="BZ5" s="1239"/>
      <c r="CA5" s="1239"/>
      <c r="CB5" s="1239"/>
      <c r="CC5" s="1239"/>
      <c r="CD5" s="1239"/>
      <c r="CE5" s="1239"/>
      <c r="CF5" s="1239"/>
      <c r="CG5" s="1239"/>
      <c r="CH5" s="1239"/>
      <c r="CI5" s="1239"/>
      <c r="CJ5" s="1239"/>
      <c r="CK5" s="1239"/>
      <c r="CL5" s="1239"/>
      <c r="CM5" s="1239"/>
      <c r="CN5" s="1239"/>
      <c r="CO5" s="1239"/>
      <c r="CP5" s="1239"/>
      <c r="CQ5" s="1239"/>
      <c r="CR5" s="1239"/>
      <c r="CS5" s="1239"/>
      <c r="CT5" s="1239"/>
      <c r="CU5" s="1239"/>
      <c r="CV5" s="1239"/>
      <c r="CW5" s="1239"/>
      <c r="CX5" s="1239"/>
      <c r="CY5" s="1239"/>
      <c r="CZ5" s="1239"/>
      <c r="DA5" s="1239"/>
      <c r="DB5" s="1239"/>
      <c r="DC5" s="1239"/>
      <c r="DD5" s="1239"/>
      <c r="DE5" s="1239"/>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39"/>
      <c r="B6" s="1239"/>
      <c r="C6" s="1239"/>
      <c r="D6" s="1239"/>
      <c r="E6" s="1239"/>
      <c r="F6" s="1239"/>
      <c r="G6" s="1239"/>
      <c r="H6" s="1239"/>
      <c r="I6" s="1239"/>
      <c r="J6" s="1239"/>
      <c r="K6" s="1239"/>
      <c r="L6" s="1239"/>
      <c r="M6" s="1239"/>
      <c r="N6" s="1239"/>
      <c r="O6" s="1239"/>
      <c r="P6" s="1239"/>
      <c r="Q6" s="1239"/>
      <c r="R6" s="1239"/>
      <c r="S6" s="1239"/>
      <c r="T6" s="1239"/>
      <c r="U6" s="1239"/>
      <c r="V6" s="1239"/>
      <c r="W6" s="1239"/>
      <c r="X6" s="1239"/>
      <c r="Y6" s="1239"/>
      <c r="Z6" s="1239"/>
      <c r="AA6" s="1239"/>
      <c r="AB6" s="1239"/>
      <c r="AC6" s="1239"/>
      <c r="AD6" s="1239"/>
      <c r="AE6" s="1239"/>
      <c r="AF6" s="1239"/>
      <c r="AG6" s="1239"/>
      <c r="AH6" s="1239"/>
      <c r="AI6" s="1239"/>
      <c r="AJ6" s="1239"/>
      <c r="AK6" s="1239"/>
      <c r="AL6" s="1239"/>
      <c r="AM6" s="1239"/>
      <c r="AN6" s="1239"/>
      <c r="AO6" s="1239"/>
      <c r="AP6" s="1239"/>
      <c r="AQ6" s="1239"/>
      <c r="AR6" s="1239"/>
      <c r="AS6" s="1239"/>
      <c r="AT6" s="1239"/>
      <c r="AU6" s="1239"/>
      <c r="AV6" s="1239"/>
      <c r="AW6" s="1239"/>
      <c r="AX6" s="1239"/>
      <c r="AY6" s="1239"/>
      <c r="AZ6" s="1239"/>
      <c r="BA6" s="1239"/>
      <c r="BB6" s="1239"/>
      <c r="BC6" s="1239"/>
      <c r="BD6" s="1239"/>
      <c r="BE6" s="1239"/>
      <c r="BF6" s="1239"/>
      <c r="BG6" s="1239"/>
      <c r="BH6" s="1239"/>
      <c r="BI6" s="1239"/>
      <c r="BJ6" s="1239"/>
      <c r="BK6" s="1239"/>
      <c r="BL6" s="1239"/>
      <c r="BM6" s="1239"/>
      <c r="BN6" s="1239"/>
      <c r="BO6" s="1239"/>
      <c r="BP6" s="1239"/>
      <c r="BQ6" s="1239"/>
      <c r="BR6" s="1239"/>
      <c r="BS6" s="1239"/>
      <c r="BT6" s="1239"/>
      <c r="BU6" s="1239"/>
      <c r="BV6" s="1239"/>
      <c r="BW6" s="1239"/>
      <c r="BX6" s="1239"/>
      <c r="BY6" s="1239"/>
      <c r="BZ6" s="1239"/>
      <c r="CA6" s="1239"/>
      <c r="CB6" s="1239"/>
      <c r="CC6" s="1239"/>
      <c r="CD6" s="1239"/>
      <c r="CE6" s="1239"/>
      <c r="CF6" s="1239"/>
      <c r="CG6" s="1239"/>
      <c r="CH6" s="1239"/>
      <c r="CI6" s="1239"/>
      <c r="CJ6" s="1239"/>
      <c r="CK6" s="1239"/>
      <c r="CL6" s="1239"/>
      <c r="CM6" s="1239"/>
      <c r="CN6" s="1239"/>
      <c r="CO6" s="1239"/>
      <c r="CP6" s="1239"/>
      <c r="CQ6" s="1239"/>
      <c r="CR6" s="1239"/>
      <c r="CS6" s="1239"/>
      <c r="CT6" s="1239"/>
      <c r="CU6" s="1239"/>
      <c r="CV6" s="1239"/>
      <c r="CW6" s="1239"/>
      <c r="CX6" s="1239"/>
      <c r="CY6" s="1239"/>
      <c r="CZ6" s="1239"/>
      <c r="DA6" s="1239"/>
      <c r="DB6" s="1239"/>
      <c r="DC6" s="1239"/>
      <c r="DD6" s="1239"/>
      <c r="DE6" s="1239"/>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39"/>
      <c r="B7" s="1239"/>
      <c r="C7" s="1239"/>
      <c r="D7" s="1239"/>
      <c r="E7" s="1239"/>
      <c r="F7" s="1239"/>
      <c r="G7" s="1239"/>
      <c r="H7" s="1239"/>
      <c r="I7" s="1239"/>
      <c r="J7" s="1239"/>
      <c r="K7" s="1239"/>
      <c r="L7" s="1239"/>
      <c r="M7" s="1239"/>
      <c r="N7" s="1239"/>
      <c r="O7" s="1239"/>
      <c r="P7" s="1239"/>
      <c r="Q7" s="1239"/>
      <c r="R7" s="1239"/>
      <c r="S7" s="1239"/>
      <c r="T7" s="1239"/>
      <c r="U7" s="1239"/>
      <c r="V7" s="1239"/>
      <c r="W7" s="1239"/>
      <c r="X7" s="1239"/>
      <c r="Y7" s="1239"/>
      <c r="Z7" s="1239"/>
      <c r="AA7" s="1239"/>
      <c r="AB7" s="1239"/>
      <c r="AC7" s="1239"/>
      <c r="AD7" s="1239"/>
      <c r="AE7" s="1239"/>
      <c r="AF7" s="1239"/>
      <c r="AG7" s="1239"/>
      <c r="AH7" s="1239"/>
      <c r="AI7" s="1239"/>
      <c r="AJ7" s="1239"/>
      <c r="AK7" s="1239"/>
      <c r="AL7" s="1239"/>
      <c r="AM7" s="1239"/>
      <c r="AN7" s="1239"/>
      <c r="AO7" s="1239"/>
      <c r="AP7" s="1239"/>
      <c r="AQ7" s="1239"/>
      <c r="AR7" s="1239"/>
      <c r="AS7" s="1239"/>
      <c r="AT7" s="1239"/>
      <c r="AU7" s="1239"/>
      <c r="AV7" s="1239"/>
      <c r="AW7" s="1239"/>
      <c r="AX7" s="1239"/>
      <c r="AY7" s="1239"/>
      <c r="AZ7" s="1239"/>
      <c r="BA7" s="1239"/>
      <c r="BB7" s="1239"/>
      <c r="BC7" s="1239"/>
      <c r="BD7" s="1239"/>
      <c r="BE7" s="1239"/>
      <c r="BF7" s="1239"/>
      <c r="BG7" s="1239"/>
      <c r="BH7" s="1239"/>
      <c r="BI7" s="1239"/>
      <c r="BJ7" s="1239"/>
      <c r="BK7" s="1239"/>
      <c r="BL7" s="1239"/>
      <c r="BM7" s="1239"/>
      <c r="BN7" s="1239"/>
      <c r="BO7" s="1239"/>
      <c r="BP7" s="1239"/>
      <c r="BQ7" s="1239"/>
      <c r="BR7" s="1239"/>
      <c r="BS7" s="1239"/>
      <c r="BT7" s="1239"/>
      <c r="BU7" s="1239"/>
      <c r="BV7" s="1239"/>
      <c r="BW7" s="1239"/>
      <c r="BX7" s="1239"/>
      <c r="BY7" s="1239"/>
      <c r="BZ7" s="1239"/>
      <c r="CA7" s="1239"/>
      <c r="CB7" s="1239"/>
      <c r="CC7" s="1239"/>
      <c r="CD7" s="1239"/>
      <c r="CE7" s="1239"/>
      <c r="CF7" s="1239"/>
      <c r="CG7" s="1239"/>
      <c r="CH7" s="1239"/>
      <c r="CI7" s="1239"/>
      <c r="CJ7" s="1239"/>
      <c r="CK7" s="1239"/>
      <c r="CL7" s="1239"/>
      <c r="CM7" s="1239"/>
      <c r="CN7" s="1239"/>
      <c r="CO7" s="1239"/>
      <c r="CP7" s="1239"/>
      <c r="CQ7" s="1239"/>
      <c r="CR7" s="1239"/>
      <c r="CS7" s="1239"/>
      <c r="CT7" s="1239"/>
      <c r="CU7" s="1239"/>
      <c r="CV7" s="1239"/>
      <c r="CW7" s="1239"/>
      <c r="CX7" s="1239"/>
      <c r="CY7" s="1239"/>
      <c r="CZ7" s="1239"/>
      <c r="DA7" s="1239"/>
      <c r="DB7" s="1239"/>
      <c r="DC7" s="1239"/>
      <c r="DD7" s="1239"/>
      <c r="DE7" s="1239"/>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39"/>
      <c r="B8" s="1239"/>
      <c r="C8" s="1239"/>
      <c r="D8" s="1239"/>
      <c r="E8" s="1239"/>
      <c r="F8" s="1239"/>
      <c r="G8" s="1239"/>
      <c r="H8" s="1239"/>
      <c r="I8" s="1239"/>
      <c r="J8" s="1239"/>
      <c r="K8" s="1239"/>
      <c r="L8" s="1239"/>
      <c r="M8" s="1239"/>
      <c r="N8" s="1239"/>
      <c r="O8" s="1239"/>
      <c r="P8" s="1239"/>
      <c r="Q8" s="1239"/>
      <c r="R8" s="1239"/>
      <c r="S8" s="1239"/>
      <c r="T8" s="1239"/>
      <c r="U8" s="1239"/>
      <c r="V8" s="1239"/>
      <c r="W8" s="1239"/>
      <c r="X8" s="1239"/>
      <c r="Y8" s="1239"/>
      <c r="Z8" s="1239"/>
      <c r="AA8" s="1239"/>
      <c r="AB8" s="1239"/>
      <c r="AC8" s="1239"/>
      <c r="AD8" s="1239"/>
      <c r="AE8" s="1239"/>
      <c r="AF8" s="1239"/>
      <c r="AG8" s="1239"/>
      <c r="AH8" s="1239"/>
      <c r="AI8" s="1239"/>
      <c r="AJ8" s="1239"/>
      <c r="AK8" s="1239"/>
      <c r="AL8" s="1239"/>
      <c r="AM8" s="1239"/>
      <c r="AN8" s="1239"/>
      <c r="AO8" s="1239"/>
      <c r="AP8" s="1239"/>
      <c r="AQ8" s="1239"/>
      <c r="AR8" s="1239"/>
      <c r="AS8" s="1239"/>
      <c r="AT8" s="1239"/>
      <c r="AU8" s="1239"/>
      <c r="AV8" s="1239"/>
      <c r="AW8" s="1239"/>
      <c r="AX8" s="1239"/>
      <c r="AY8" s="1239"/>
      <c r="AZ8" s="1239"/>
      <c r="BA8" s="1239"/>
      <c r="BB8" s="1239"/>
      <c r="BC8" s="1239"/>
      <c r="BD8" s="1239"/>
      <c r="BE8" s="1239"/>
      <c r="BF8" s="1239"/>
      <c r="BG8" s="1239"/>
      <c r="BH8" s="1239"/>
      <c r="BI8" s="1239"/>
      <c r="BJ8" s="1239"/>
      <c r="BK8" s="1239"/>
      <c r="BL8" s="1239"/>
      <c r="BM8" s="1239"/>
      <c r="BN8" s="1239"/>
      <c r="BO8" s="1239"/>
      <c r="BP8" s="1239"/>
      <c r="BQ8" s="1239"/>
      <c r="BR8" s="1239"/>
      <c r="BS8" s="1239"/>
      <c r="BT8" s="1239"/>
      <c r="BU8" s="1239"/>
      <c r="BV8" s="1239"/>
      <c r="BW8" s="1239"/>
      <c r="BX8" s="1239"/>
      <c r="BY8" s="1239"/>
      <c r="BZ8" s="1239"/>
      <c r="CA8" s="1239"/>
      <c r="CB8" s="1239"/>
      <c r="CC8" s="1239"/>
      <c r="CD8" s="1239"/>
      <c r="CE8" s="1239"/>
      <c r="CF8" s="1239"/>
      <c r="CG8" s="1239"/>
      <c r="CH8" s="1239"/>
      <c r="CI8" s="1239"/>
      <c r="CJ8" s="1239"/>
      <c r="CK8" s="1239"/>
      <c r="CL8" s="1239"/>
      <c r="CM8" s="1239"/>
      <c r="CN8" s="1239"/>
      <c r="CO8" s="1239"/>
      <c r="CP8" s="1239"/>
      <c r="CQ8" s="1239"/>
      <c r="CR8" s="1239"/>
      <c r="CS8" s="1239"/>
      <c r="CT8" s="1239"/>
      <c r="CU8" s="1239"/>
      <c r="CV8" s="1239"/>
      <c r="CW8" s="1239"/>
      <c r="CX8" s="1239"/>
      <c r="CY8" s="1239"/>
      <c r="CZ8" s="1239"/>
      <c r="DA8" s="1239"/>
      <c r="DB8" s="1239"/>
      <c r="DC8" s="1239"/>
      <c r="DD8" s="1239"/>
      <c r="DE8" s="1239"/>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39"/>
      <c r="B9" s="1239"/>
      <c r="C9" s="1239"/>
      <c r="D9" s="1239"/>
      <c r="E9" s="1239"/>
      <c r="F9" s="1239"/>
      <c r="G9" s="1239"/>
      <c r="H9" s="1239"/>
      <c r="I9" s="1239"/>
      <c r="J9" s="1239"/>
      <c r="K9" s="1239"/>
      <c r="L9" s="1239"/>
      <c r="M9" s="1239"/>
      <c r="N9" s="1239"/>
      <c r="O9" s="1239"/>
      <c r="P9" s="1239"/>
      <c r="Q9" s="1239"/>
      <c r="R9" s="1239"/>
      <c r="S9" s="1239"/>
      <c r="T9" s="1239"/>
      <c r="U9" s="1239"/>
      <c r="V9" s="1239"/>
      <c r="W9" s="1239"/>
      <c r="X9" s="1239"/>
      <c r="Y9" s="1239"/>
      <c r="Z9" s="1239"/>
      <c r="AA9" s="1239"/>
      <c r="AB9" s="1239"/>
      <c r="AC9" s="1239"/>
      <c r="AD9" s="1239"/>
      <c r="AE9" s="1239"/>
      <c r="AF9" s="1239"/>
      <c r="AG9" s="1239"/>
      <c r="AH9" s="1239"/>
      <c r="AI9" s="1239"/>
      <c r="AJ9" s="1239"/>
      <c r="AK9" s="1239"/>
      <c r="AL9" s="1239"/>
      <c r="AM9" s="1239"/>
      <c r="AN9" s="1239"/>
      <c r="AO9" s="1239"/>
      <c r="AP9" s="1239"/>
      <c r="AQ9" s="1239"/>
      <c r="AR9" s="1239"/>
      <c r="AS9" s="1239"/>
      <c r="AT9" s="1239"/>
      <c r="AU9" s="1239"/>
      <c r="AV9" s="1239"/>
      <c r="AW9" s="1239"/>
      <c r="AX9" s="1239"/>
      <c r="AY9" s="1239"/>
      <c r="AZ9" s="1239"/>
      <c r="BA9" s="1239"/>
      <c r="BB9" s="1239"/>
      <c r="BC9" s="1239"/>
      <c r="BD9" s="1239"/>
      <c r="BE9" s="1239"/>
      <c r="BF9" s="1239"/>
      <c r="BG9" s="1239"/>
      <c r="BH9" s="1239"/>
      <c r="BI9" s="1239"/>
      <c r="BJ9" s="1239"/>
      <c r="BK9" s="1239"/>
      <c r="BL9" s="1239"/>
      <c r="BM9" s="1239"/>
      <c r="BN9" s="1239"/>
      <c r="BO9" s="1239"/>
      <c r="BP9" s="1239"/>
      <c r="BQ9" s="1239"/>
      <c r="BR9" s="1239"/>
      <c r="BS9" s="1239"/>
      <c r="BT9" s="1239"/>
      <c r="BU9" s="1239"/>
      <c r="BV9" s="1239"/>
      <c r="BW9" s="1239"/>
      <c r="BX9" s="1239"/>
      <c r="BY9" s="1239"/>
      <c r="BZ9" s="1239"/>
      <c r="CA9" s="1239"/>
      <c r="CB9" s="1239"/>
      <c r="CC9" s="1239"/>
      <c r="CD9" s="1239"/>
      <c r="CE9" s="1239"/>
      <c r="CF9" s="1239"/>
      <c r="CG9" s="1239"/>
      <c r="CH9" s="1239"/>
      <c r="CI9" s="1239"/>
      <c r="CJ9" s="1239"/>
      <c r="CK9" s="1239"/>
      <c r="CL9" s="1239"/>
      <c r="CM9" s="1239"/>
      <c r="CN9" s="1239"/>
      <c r="CO9" s="1239"/>
      <c r="CP9" s="1239"/>
      <c r="CQ9" s="1239"/>
      <c r="CR9" s="1239"/>
      <c r="CS9" s="1239"/>
      <c r="CT9" s="1239"/>
      <c r="CU9" s="1239"/>
      <c r="CV9" s="1239"/>
      <c r="CW9" s="1239"/>
      <c r="CX9" s="1239"/>
      <c r="CY9" s="1239"/>
      <c r="CZ9" s="1239"/>
      <c r="DA9" s="1239"/>
      <c r="DB9" s="1239"/>
      <c r="DC9" s="1239"/>
      <c r="DD9" s="1239"/>
      <c r="DE9" s="1239"/>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39"/>
      <c r="B10" s="1239"/>
      <c r="C10" s="1239"/>
      <c r="D10" s="1239"/>
      <c r="E10" s="1239"/>
      <c r="F10" s="1239"/>
      <c r="G10" s="1239"/>
      <c r="H10" s="1239"/>
      <c r="I10" s="1239"/>
      <c r="J10" s="1239"/>
      <c r="K10" s="1239"/>
      <c r="L10" s="1239"/>
      <c r="M10" s="1239"/>
      <c r="N10" s="1239"/>
      <c r="O10" s="1239"/>
      <c r="P10" s="1239"/>
      <c r="Q10" s="1239"/>
      <c r="R10" s="1239"/>
      <c r="S10" s="1239"/>
      <c r="T10" s="1239"/>
      <c r="U10" s="1239"/>
      <c r="V10" s="1239"/>
      <c r="W10" s="1239"/>
      <c r="X10" s="1239"/>
      <c r="Y10" s="1239"/>
      <c r="Z10" s="1239"/>
      <c r="AA10" s="1239"/>
      <c r="AB10" s="1239"/>
      <c r="AC10" s="1239"/>
      <c r="AD10" s="1239"/>
      <c r="AE10" s="1239"/>
      <c r="AF10" s="1239"/>
      <c r="AG10" s="1239"/>
      <c r="AH10" s="1239"/>
      <c r="AI10" s="1239"/>
      <c r="AJ10" s="1239"/>
      <c r="AK10" s="1239"/>
      <c r="AL10" s="1239"/>
      <c r="AM10" s="1239"/>
      <c r="AN10" s="1239"/>
      <c r="AO10" s="1239"/>
      <c r="AP10" s="1239"/>
      <c r="AQ10" s="1239"/>
      <c r="AR10" s="1239"/>
      <c r="AS10" s="1239"/>
      <c r="AT10" s="1239"/>
      <c r="AU10" s="1239"/>
      <c r="AV10" s="1239"/>
      <c r="AW10" s="1239"/>
      <c r="AX10" s="1239"/>
      <c r="AY10" s="1239"/>
      <c r="AZ10" s="1239"/>
      <c r="BA10" s="1239"/>
      <c r="BB10" s="1239"/>
      <c r="BC10" s="1239"/>
      <c r="BD10" s="1239"/>
      <c r="BE10" s="1239"/>
      <c r="BF10" s="1239"/>
      <c r="BG10" s="1239"/>
      <c r="BH10" s="1239"/>
      <c r="BI10" s="1239"/>
      <c r="BJ10" s="1239"/>
      <c r="BK10" s="1239"/>
      <c r="BL10" s="1239"/>
      <c r="BM10" s="1239"/>
      <c r="BN10" s="1239"/>
      <c r="BO10" s="1239"/>
      <c r="BP10" s="1239"/>
      <c r="BQ10" s="1239"/>
      <c r="BR10" s="1239"/>
      <c r="BS10" s="1239"/>
      <c r="BT10" s="1239"/>
      <c r="BU10" s="1239"/>
      <c r="BV10" s="1239"/>
      <c r="BW10" s="1239"/>
      <c r="BX10" s="1239"/>
      <c r="BY10" s="1239"/>
      <c r="BZ10" s="1239"/>
      <c r="CA10" s="1239"/>
      <c r="CB10" s="1239"/>
      <c r="CC10" s="1239"/>
      <c r="CD10" s="1239"/>
      <c r="CE10" s="1239"/>
      <c r="CF10" s="1239"/>
      <c r="CG10" s="1239"/>
      <c r="CH10" s="1239"/>
      <c r="CI10" s="1239"/>
      <c r="CJ10" s="1239"/>
      <c r="CK10" s="1239"/>
      <c r="CL10" s="1239"/>
      <c r="CM10" s="1239"/>
      <c r="CN10" s="1239"/>
      <c r="CO10" s="1239"/>
      <c r="CP10" s="1239"/>
      <c r="CQ10" s="1239"/>
      <c r="CR10" s="1239"/>
      <c r="CS10" s="1239"/>
      <c r="CT10" s="1239"/>
      <c r="CU10" s="1239"/>
      <c r="CV10" s="1239"/>
      <c r="CW10" s="1239"/>
      <c r="CX10" s="1239"/>
      <c r="CY10" s="1239"/>
      <c r="CZ10" s="1239"/>
      <c r="DA10" s="1239"/>
      <c r="DB10" s="1239"/>
      <c r="DC10" s="1239"/>
      <c r="DD10" s="1239"/>
      <c r="DE10" s="1239"/>
      <c r="DF10" s="279"/>
      <c r="DG10" s="279"/>
      <c r="DH10" s="279"/>
      <c r="DI10" s="279"/>
      <c r="DJ10" s="279"/>
      <c r="DK10" s="279"/>
      <c r="DL10" s="279"/>
      <c r="DM10" s="279"/>
      <c r="DN10" s="279"/>
      <c r="DO10" s="279"/>
      <c r="DP10" s="279"/>
      <c r="DQ10" s="279"/>
      <c r="DR10" s="279"/>
      <c r="DS10" s="279"/>
      <c r="DT10" s="279"/>
      <c r="DU10" s="279"/>
      <c r="DV10" s="279"/>
      <c r="DW10" s="279"/>
      <c r="EM10" s="278" t="s">
        <v>608</v>
      </c>
    </row>
    <row r="11" spans="1:143" s="278" customFormat="1" ht="13" x14ac:dyDescent="0.2">
      <c r="A11" s="1239"/>
      <c r="B11" s="1239"/>
      <c r="C11" s="1239"/>
      <c r="D11" s="1239"/>
      <c r="E11" s="1239"/>
      <c r="F11" s="1239"/>
      <c r="G11" s="1239"/>
      <c r="H11" s="1239"/>
      <c r="I11" s="1239"/>
      <c r="J11" s="1239"/>
      <c r="K11" s="1239"/>
      <c r="L11" s="1239"/>
      <c r="M11" s="1239"/>
      <c r="N11" s="1239"/>
      <c r="O11" s="1239"/>
      <c r="P11" s="1239"/>
      <c r="Q11" s="1239"/>
      <c r="R11" s="1239"/>
      <c r="S11" s="1239"/>
      <c r="T11" s="1239"/>
      <c r="U11" s="1239"/>
      <c r="V11" s="1239"/>
      <c r="W11" s="1239"/>
      <c r="X11" s="1239"/>
      <c r="Y11" s="1239"/>
      <c r="Z11" s="1239"/>
      <c r="AA11" s="1239"/>
      <c r="AB11" s="1239"/>
      <c r="AC11" s="1239"/>
      <c r="AD11" s="1239"/>
      <c r="AE11" s="1239"/>
      <c r="AF11" s="1239"/>
      <c r="AG11" s="1239"/>
      <c r="AH11" s="1239"/>
      <c r="AI11" s="1239"/>
      <c r="AJ11" s="1239"/>
      <c r="AK11" s="1239"/>
      <c r="AL11" s="1239"/>
      <c r="AM11" s="1239"/>
      <c r="AN11" s="1239"/>
      <c r="AO11" s="1239"/>
      <c r="AP11" s="1239"/>
      <c r="AQ11" s="1239"/>
      <c r="AR11" s="1239"/>
      <c r="AS11" s="1239"/>
      <c r="AT11" s="1239"/>
      <c r="AU11" s="1239"/>
      <c r="AV11" s="1239"/>
      <c r="AW11" s="1239"/>
      <c r="AX11" s="1239"/>
      <c r="AY11" s="1239"/>
      <c r="AZ11" s="1239"/>
      <c r="BA11" s="1239"/>
      <c r="BB11" s="1239"/>
      <c r="BC11" s="1239"/>
      <c r="BD11" s="1239"/>
      <c r="BE11" s="1239"/>
      <c r="BF11" s="1239"/>
      <c r="BG11" s="1239"/>
      <c r="BH11" s="1239"/>
      <c r="BI11" s="1239"/>
      <c r="BJ11" s="1239"/>
      <c r="BK11" s="1239"/>
      <c r="BL11" s="1239"/>
      <c r="BM11" s="1239"/>
      <c r="BN11" s="1239"/>
      <c r="BO11" s="1239"/>
      <c r="BP11" s="1239"/>
      <c r="BQ11" s="1239"/>
      <c r="BR11" s="1239"/>
      <c r="BS11" s="1239"/>
      <c r="BT11" s="1239"/>
      <c r="BU11" s="1239"/>
      <c r="BV11" s="1239"/>
      <c r="BW11" s="1239"/>
      <c r="BX11" s="1239"/>
      <c r="BY11" s="1239"/>
      <c r="BZ11" s="1239"/>
      <c r="CA11" s="1239"/>
      <c r="CB11" s="1239"/>
      <c r="CC11" s="1239"/>
      <c r="CD11" s="1239"/>
      <c r="CE11" s="1239"/>
      <c r="CF11" s="1239"/>
      <c r="CG11" s="1239"/>
      <c r="CH11" s="1239"/>
      <c r="CI11" s="1239"/>
      <c r="CJ11" s="1239"/>
      <c r="CK11" s="1239"/>
      <c r="CL11" s="1239"/>
      <c r="CM11" s="1239"/>
      <c r="CN11" s="1239"/>
      <c r="CO11" s="1239"/>
      <c r="CP11" s="1239"/>
      <c r="CQ11" s="1239"/>
      <c r="CR11" s="1239"/>
      <c r="CS11" s="1239"/>
      <c r="CT11" s="1239"/>
      <c r="CU11" s="1239"/>
      <c r="CV11" s="1239"/>
      <c r="CW11" s="1239"/>
      <c r="CX11" s="1239"/>
      <c r="CY11" s="1239"/>
      <c r="CZ11" s="1239"/>
      <c r="DA11" s="1239"/>
      <c r="DB11" s="1239"/>
      <c r="DC11" s="1239"/>
      <c r="DD11" s="1239"/>
      <c r="DE11" s="1239"/>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39"/>
      <c r="B12" s="1239"/>
      <c r="C12" s="1239"/>
      <c r="D12" s="1239"/>
      <c r="E12" s="1239"/>
      <c r="F12" s="1239"/>
      <c r="G12" s="1239"/>
      <c r="H12" s="1239"/>
      <c r="I12" s="1239"/>
      <c r="J12" s="1239"/>
      <c r="K12" s="1239"/>
      <c r="L12" s="1239"/>
      <c r="M12" s="1239"/>
      <c r="N12" s="1239"/>
      <c r="O12" s="1239"/>
      <c r="P12" s="1239"/>
      <c r="Q12" s="1239"/>
      <c r="R12" s="1239"/>
      <c r="S12" s="1239"/>
      <c r="T12" s="1239"/>
      <c r="U12" s="1239"/>
      <c r="V12" s="1239"/>
      <c r="W12" s="1239"/>
      <c r="X12" s="1239"/>
      <c r="Y12" s="1239"/>
      <c r="Z12" s="1239"/>
      <c r="AA12" s="1239"/>
      <c r="AB12" s="1239"/>
      <c r="AC12" s="1239"/>
      <c r="AD12" s="1239"/>
      <c r="AE12" s="1239"/>
      <c r="AF12" s="1239"/>
      <c r="AG12" s="1239"/>
      <c r="AH12" s="1239"/>
      <c r="AI12" s="1239"/>
      <c r="AJ12" s="1239"/>
      <c r="AK12" s="1239"/>
      <c r="AL12" s="1239"/>
      <c r="AM12" s="1239"/>
      <c r="AN12" s="1239"/>
      <c r="AO12" s="1239"/>
      <c r="AP12" s="1239"/>
      <c r="AQ12" s="1239"/>
      <c r="AR12" s="1239"/>
      <c r="AS12" s="1239"/>
      <c r="AT12" s="1239"/>
      <c r="AU12" s="1239"/>
      <c r="AV12" s="1239"/>
      <c r="AW12" s="1239"/>
      <c r="AX12" s="1239"/>
      <c r="AY12" s="1239"/>
      <c r="AZ12" s="1239"/>
      <c r="BA12" s="1239"/>
      <c r="BB12" s="1239"/>
      <c r="BC12" s="1239"/>
      <c r="BD12" s="1239"/>
      <c r="BE12" s="1239"/>
      <c r="BF12" s="1239"/>
      <c r="BG12" s="1239"/>
      <c r="BH12" s="1239"/>
      <c r="BI12" s="1239"/>
      <c r="BJ12" s="1239"/>
      <c r="BK12" s="1239"/>
      <c r="BL12" s="1239"/>
      <c r="BM12" s="1239"/>
      <c r="BN12" s="1239"/>
      <c r="BO12" s="1239"/>
      <c r="BP12" s="1239"/>
      <c r="BQ12" s="1239"/>
      <c r="BR12" s="1239"/>
      <c r="BS12" s="1239"/>
      <c r="BT12" s="1239"/>
      <c r="BU12" s="1239"/>
      <c r="BV12" s="1239"/>
      <c r="BW12" s="1239"/>
      <c r="BX12" s="1239"/>
      <c r="BY12" s="1239"/>
      <c r="BZ12" s="1239"/>
      <c r="CA12" s="1239"/>
      <c r="CB12" s="1239"/>
      <c r="CC12" s="1239"/>
      <c r="CD12" s="1239"/>
      <c r="CE12" s="1239"/>
      <c r="CF12" s="1239"/>
      <c r="CG12" s="1239"/>
      <c r="CH12" s="1239"/>
      <c r="CI12" s="1239"/>
      <c r="CJ12" s="1239"/>
      <c r="CK12" s="1239"/>
      <c r="CL12" s="1239"/>
      <c r="CM12" s="1239"/>
      <c r="CN12" s="1239"/>
      <c r="CO12" s="1239"/>
      <c r="CP12" s="1239"/>
      <c r="CQ12" s="1239"/>
      <c r="CR12" s="1239"/>
      <c r="CS12" s="1239"/>
      <c r="CT12" s="1239"/>
      <c r="CU12" s="1239"/>
      <c r="CV12" s="1239"/>
      <c r="CW12" s="1239"/>
      <c r="CX12" s="1239"/>
      <c r="CY12" s="1239"/>
      <c r="CZ12" s="1239"/>
      <c r="DA12" s="1239"/>
      <c r="DB12" s="1239"/>
      <c r="DC12" s="1239"/>
      <c r="DD12" s="1239"/>
      <c r="DE12" s="1239"/>
      <c r="DF12" s="279"/>
      <c r="DG12" s="279"/>
      <c r="DH12" s="279"/>
      <c r="DI12" s="279"/>
      <c r="DJ12" s="279"/>
      <c r="DK12" s="279"/>
      <c r="DL12" s="279"/>
      <c r="DM12" s="279"/>
      <c r="DN12" s="279"/>
      <c r="DO12" s="279"/>
      <c r="DP12" s="279"/>
      <c r="DQ12" s="279"/>
      <c r="DR12" s="279"/>
      <c r="DS12" s="279"/>
      <c r="DT12" s="279"/>
      <c r="DU12" s="279"/>
      <c r="DV12" s="279"/>
      <c r="DW12" s="279"/>
      <c r="EM12" s="278" t="s">
        <v>608</v>
      </c>
    </row>
    <row r="13" spans="1:143" s="278" customFormat="1" ht="13" x14ac:dyDescent="0.2">
      <c r="A13" s="1239"/>
      <c r="B13" s="1239"/>
      <c r="C13" s="1239"/>
      <c r="D13" s="1239"/>
      <c r="E13" s="1239"/>
      <c r="F13" s="1239"/>
      <c r="G13" s="1239"/>
      <c r="H13" s="1239"/>
      <c r="I13" s="1239"/>
      <c r="J13" s="1239"/>
      <c r="K13" s="1239"/>
      <c r="L13" s="1239"/>
      <c r="M13" s="1239"/>
      <c r="N13" s="1239"/>
      <c r="O13" s="1239"/>
      <c r="P13" s="1239"/>
      <c r="Q13" s="1239"/>
      <c r="R13" s="1239"/>
      <c r="S13" s="1239"/>
      <c r="T13" s="1239"/>
      <c r="U13" s="1239"/>
      <c r="V13" s="1239"/>
      <c r="W13" s="1239"/>
      <c r="X13" s="1239"/>
      <c r="Y13" s="1239"/>
      <c r="Z13" s="1239"/>
      <c r="AA13" s="1239"/>
      <c r="AB13" s="1239"/>
      <c r="AC13" s="1239"/>
      <c r="AD13" s="1239"/>
      <c r="AE13" s="1239"/>
      <c r="AF13" s="1239"/>
      <c r="AG13" s="1239"/>
      <c r="AH13" s="1239"/>
      <c r="AI13" s="1239"/>
      <c r="AJ13" s="1239"/>
      <c r="AK13" s="1239"/>
      <c r="AL13" s="1239"/>
      <c r="AM13" s="1239"/>
      <c r="AN13" s="1239"/>
      <c r="AO13" s="1239"/>
      <c r="AP13" s="1239"/>
      <c r="AQ13" s="1239"/>
      <c r="AR13" s="1239"/>
      <c r="AS13" s="1239"/>
      <c r="AT13" s="1239"/>
      <c r="AU13" s="1239"/>
      <c r="AV13" s="1239"/>
      <c r="AW13" s="1239"/>
      <c r="AX13" s="1239"/>
      <c r="AY13" s="1239"/>
      <c r="AZ13" s="1239"/>
      <c r="BA13" s="1239"/>
      <c r="BB13" s="1239"/>
      <c r="BC13" s="1239"/>
      <c r="BD13" s="1239"/>
      <c r="BE13" s="1239"/>
      <c r="BF13" s="1239"/>
      <c r="BG13" s="1239"/>
      <c r="BH13" s="1239"/>
      <c r="BI13" s="1239"/>
      <c r="BJ13" s="1239"/>
      <c r="BK13" s="1239"/>
      <c r="BL13" s="1239"/>
      <c r="BM13" s="1239"/>
      <c r="BN13" s="1239"/>
      <c r="BO13" s="1239"/>
      <c r="BP13" s="1239"/>
      <c r="BQ13" s="1239"/>
      <c r="BR13" s="1239"/>
      <c r="BS13" s="1239"/>
      <c r="BT13" s="1239"/>
      <c r="BU13" s="1239"/>
      <c r="BV13" s="1239"/>
      <c r="BW13" s="1239"/>
      <c r="BX13" s="1239"/>
      <c r="BY13" s="1239"/>
      <c r="BZ13" s="1239"/>
      <c r="CA13" s="1239"/>
      <c r="CB13" s="1239"/>
      <c r="CC13" s="1239"/>
      <c r="CD13" s="1239"/>
      <c r="CE13" s="1239"/>
      <c r="CF13" s="1239"/>
      <c r="CG13" s="1239"/>
      <c r="CH13" s="1239"/>
      <c r="CI13" s="1239"/>
      <c r="CJ13" s="1239"/>
      <c r="CK13" s="1239"/>
      <c r="CL13" s="1239"/>
      <c r="CM13" s="1239"/>
      <c r="CN13" s="1239"/>
      <c r="CO13" s="1239"/>
      <c r="CP13" s="1239"/>
      <c r="CQ13" s="1239"/>
      <c r="CR13" s="1239"/>
      <c r="CS13" s="1239"/>
      <c r="CT13" s="1239"/>
      <c r="CU13" s="1239"/>
      <c r="CV13" s="1239"/>
      <c r="CW13" s="1239"/>
      <c r="CX13" s="1239"/>
      <c r="CY13" s="1239"/>
      <c r="CZ13" s="1239"/>
      <c r="DA13" s="1239"/>
      <c r="DB13" s="1239"/>
      <c r="DC13" s="1239"/>
      <c r="DD13" s="1239"/>
      <c r="DE13" s="1239"/>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39"/>
      <c r="B14" s="1239"/>
      <c r="C14" s="1239"/>
      <c r="D14" s="1239"/>
      <c r="E14" s="1239"/>
      <c r="F14" s="1239"/>
      <c r="G14" s="1239"/>
      <c r="H14" s="1239"/>
      <c r="I14" s="1239"/>
      <c r="J14" s="1239"/>
      <c r="K14" s="1239"/>
      <c r="L14" s="1239"/>
      <c r="M14" s="1239"/>
      <c r="N14" s="1239"/>
      <c r="O14" s="1239"/>
      <c r="P14" s="1239"/>
      <c r="Q14" s="1239"/>
      <c r="R14" s="1239"/>
      <c r="S14" s="1239"/>
      <c r="T14" s="1239"/>
      <c r="U14" s="1239"/>
      <c r="V14" s="1239"/>
      <c r="W14" s="1239"/>
      <c r="X14" s="1239"/>
      <c r="Y14" s="1239"/>
      <c r="Z14" s="1239"/>
      <c r="AA14" s="1239"/>
      <c r="AB14" s="1239"/>
      <c r="AC14" s="1239"/>
      <c r="AD14" s="1239"/>
      <c r="AE14" s="1239"/>
      <c r="AF14" s="1239"/>
      <c r="AG14" s="1239"/>
      <c r="AH14" s="1239"/>
      <c r="AI14" s="1239"/>
      <c r="AJ14" s="1239"/>
      <c r="AK14" s="1239"/>
      <c r="AL14" s="1239"/>
      <c r="AM14" s="1239"/>
      <c r="AN14" s="1239"/>
      <c r="AO14" s="1239"/>
      <c r="AP14" s="1239"/>
      <c r="AQ14" s="1239"/>
      <c r="AR14" s="1239"/>
      <c r="AS14" s="1239"/>
      <c r="AT14" s="1239"/>
      <c r="AU14" s="1239"/>
      <c r="AV14" s="1239"/>
      <c r="AW14" s="1239"/>
      <c r="AX14" s="1239"/>
      <c r="AY14" s="1239"/>
      <c r="AZ14" s="1239"/>
      <c r="BA14" s="1239"/>
      <c r="BB14" s="1239"/>
      <c r="BC14" s="1239"/>
      <c r="BD14" s="1239"/>
      <c r="BE14" s="1239"/>
      <c r="BF14" s="1239"/>
      <c r="BG14" s="1239"/>
      <c r="BH14" s="1239"/>
      <c r="BI14" s="1239"/>
      <c r="BJ14" s="1239"/>
      <c r="BK14" s="1239"/>
      <c r="BL14" s="1239"/>
      <c r="BM14" s="1239"/>
      <c r="BN14" s="1239"/>
      <c r="BO14" s="1239"/>
      <c r="BP14" s="1239"/>
      <c r="BQ14" s="1239"/>
      <c r="BR14" s="1239"/>
      <c r="BS14" s="1239"/>
      <c r="BT14" s="1239"/>
      <c r="BU14" s="1239"/>
      <c r="BV14" s="1239"/>
      <c r="BW14" s="1239"/>
      <c r="BX14" s="1239"/>
      <c r="BY14" s="1239"/>
      <c r="BZ14" s="1239"/>
      <c r="CA14" s="1239"/>
      <c r="CB14" s="1239"/>
      <c r="CC14" s="1239"/>
      <c r="CD14" s="1239"/>
      <c r="CE14" s="1239"/>
      <c r="CF14" s="1239"/>
      <c r="CG14" s="1239"/>
      <c r="CH14" s="1239"/>
      <c r="CI14" s="1239"/>
      <c r="CJ14" s="1239"/>
      <c r="CK14" s="1239"/>
      <c r="CL14" s="1239"/>
      <c r="CM14" s="1239"/>
      <c r="CN14" s="1239"/>
      <c r="CO14" s="1239"/>
      <c r="CP14" s="1239"/>
      <c r="CQ14" s="1239"/>
      <c r="CR14" s="1239"/>
      <c r="CS14" s="1239"/>
      <c r="CT14" s="1239"/>
      <c r="CU14" s="1239"/>
      <c r="CV14" s="1239"/>
      <c r="CW14" s="1239"/>
      <c r="CX14" s="1239"/>
      <c r="CY14" s="1239"/>
      <c r="CZ14" s="1239"/>
      <c r="DA14" s="1239"/>
      <c r="DB14" s="1239"/>
      <c r="DC14" s="1239"/>
      <c r="DD14" s="1239"/>
      <c r="DE14" s="1239"/>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38"/>
      <c r="B15" s="1239"/>
      <c r="C15" s="1239"/>
      <c r="D15" s="1239"/>
      <c r="E15" s="1239"/>
      <c r="F15" s="1239"/>
      <c r="G15" s="1239"/>
      <c r="H15" s="1239"/>
      <c r="I15" s="1239"/>
      <c r="J15" s="1239"/>
      <c r="K15" s="1239"/>
      <c r="L15" s="1239"/>
      <c r="M15" s="1239"/>
      <c r="N15" s="1239"/>
      <c r="O15" s="1239"/>
      <c r="P15" s="1239"/>
      <c r="Q15" s="1239"/>
      <c r="R15" s="1239"/>
      <c r="S15" s="1239"/>
      <c r="T15" s="1239"/>
      <c r="U15" s="1239"/>
      <c r="V15" s="1239"/>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R15" s="1239"/>
      <c r="AS15" s="1239"/>
      <c r="AT15" s="1239"/>
      <c r="AU15" s="1239"/>
      <c r="AV15" s="1239"/>
      <c r="AW15" s="1239"/>
      <c r="AX15" s="1239"/>
      <c r="AY15" s="1239"/>
      <c r="AZ15" s="1239"/>
      <c r="BA15" s="1239"/>
      <c r="BB15" s="1239"/>
      <c r="BC15" s="1239"/>
      <c r="BD15" s="1239"/>
      <c r="BE15" s="1239"/>
      <c r="BF15" s="1239"/>
      <c r="BG15" s="1239"/>
      <c r="BH15" s="1239"/>
      <c r="BI15" s="1239"/>
      <c r="BJ15" s="1239"/>
      <c r="BK15" s="1239"/>
      <c r="BL15" s="1239"/>
      <c r="BM15" s="1239"/>
      <c r="BN15" s="1239"/>
      <c r="BO15" s="1239"/>
      <c r="BP15" s="1239"/>
      <c r="BQ15" s="1239"/>
      <c r="BR15" s="1239"/>
      <c r="BS15" s="1239"/>
      <c r="BT15" s="1239"/>
      <c r="BU15" s="1239"/>
      <c r="BV15" s="1239"/>
      <c r="BW15" s="1239"/>
      <c r="BX15" s="1239"/>
      <c r="BY15" s="1239"/>
      <c r="BZ15" s="1239"/>
      <c r="CA15" s="1239"/>
      <c r="CB15" s="1239"/>
      <c r="CC15" s="1239"/>
      <c r="CD15" s="1239"/>
      <c r="CE15" s="1239"/>
      <c r="CF15" s="1239"/>
      <c r="CG15" s="1239"/>
      <c r="CH15" s="1239"/>
      <c r="CI15" s="1239"/>
      <c r="CJ15" s="1239"/>
      <c r="CK15" s="1239"/>
      <c r="CL15" s="1239"/>
      <c r="CM15" s="1239"/>
      <c r="CN15" s="1239"/>
      <c r="CO15" s="1239"/>
      <c r="CP15" s="1239"/>
      <c r="CQ15" s="1239"/>
      <c r="CR15" s="1239"/>
      <c r="CS15" s="1239"/>
      <c r="CT15" s="1239"/>
      <c r="CU15" s="1239"/>
      <c r="CV15" s="1239"/>
      <c r="CW15" s="1239"/>
      <c r="CX15" s="1239"/>
      <c r="CY15" s="1239"/>
      <c r="CZ15" s="1239"/>
      <c r="DA15" s="1239"/>
      <c r="DB15" s="1239"/>
      <c r="DC15" s="1239"/>
      <c r="DD15" s="1239"/>
      <c r="DE15" s="1239"/>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38"/>
      <c r="B16" s="1239"/>
      <c r="C16" s="1239"/>
      <c r="D16" s="1239"/>
      <c r="E16" s="1239"/>
      <c r="F16" s="1239"/>
      <c r="G16" s="1239"/>
      <c r="H16" s="1239"/>
      <c r="I16" s="1239"/>
      <c r="J16" s="1239"/>
      <c r="K16" s="1239"/>
      <c r="L16" s="1239"/>
      <c r="M16" s="1239"/>
      <c r="N16" s="1239"/>
      <c r="O16" s="1239"/>
      <c r="P16" s="1239"/>
      <c r="Q16" s="1239"/>
      <c r="R16" s="1239"/>
      <c r="S16" s="1239"/>
      <c r="T16" s="1239"/>
      <c r="U16" s="1239"/>
      <c r="V16" s="1239"/>
      <c r="W16" s="1239"/>
      <c r="X16" s="1239"/>
      <c r="Y16" s="1239"/>
      <c r="Z16" s="1239"/>
      <c r="AA16" s="1239"/>
      <c r="AB16" s="1239"/>
      <c r="AC16" s="1239"/>
      <c r="AD16" s="1239"/>
      <c r="AE16" s="1239"/>
      <c r="AF16" s="1239"/>
      <c r="AG16" s="1239"/>
      <c r="AH16" s="1239"/>
      <c r="AI16" s="1239"/>
      <c r="AJ16" s="1239"/>
      <c r="AK16" s="1239"/>
      <c r="AL16" s="1239"/>
      <c r="AM16" s="1239"/>
      <c r="AN16" s="1239"/>
      <c r="AO16" s="1239"/>
      <c r="AP16" s="1239"/>
      <c r="AQ16" s="1239"/>
      <c r="AR16" s="1239"/>
      <c r="AS16" s="1239"/>
      <c r="AT16" s="1239"/>
      <c r="AU16" s="1239"/>
      <c r="AV16" s="1239"/>
      <c r="AW16" s="1239"/>
      <c r="AX16" s="1239"/>
      <c r="AY16" s="1239"/>
      <c r="AZ16" s="1239"/>
      <c r="BA16" s="1239"/>
      <c r="BB16" s="1239"/>
      <c r="BC16" s="1239"/>
      <c r="BD16" s="1239"/>
      <c r="BE16" s="1239"/>
      <c r="BF16" s="1239"/>
      <c r="BG16" s="1239"/>
      <c r="BH16" s="1239"/>
      <c r="BI16" s="1239"/>
      <c r="BJ16" s="1239"/>
      <c r="BK16" s="1239"/>
      <c r="BL16" s="1239"/>
      <c r="BM16" s="1239"/>
      <c r="BN16" s="1239"/>
      <c r="BO16" s="1239"/>
      <c r="BP16" s="1239"/>
      <c r="BQ16" s="1239"/>
      <c r="BR16" s="1239"/>
      <c r="BS16" s="1239"/>
      <c r="BT16" s="1239"/>
      <c r="BU16" s="1239"/>
      <c r="BV16" s="1239"/>
      <c r="BW16" s="1239"/>
      <c r="BX16" s="1239"/>
      <c r="BY16" s="1239"/>
      <c r="BZ16" s="1239"/>
      <c r="CA16" s="1239"/>
      <c r="CB16" s="1239"/>
      <c r="CC16" s="1239"/>
      <c r="CD16" s="1239"/>
      <c r="CE16" s="1239"/>
      <c r="CF16" s="1239"/>
      <c r="CG16" s="1239"/>
      <c r="CH16" s="1239"/>
      <c r="CI16" s="1239"/>
      <c r="CJ16" s="1239"/>
      <c r="CK16" s="1239"/>
      <c r="CL16" s="1239"/>
      <c r="CM16" s="1239"/>
      <c r="CN16" s="1239"/>
      <c r="CO16" s="1239"/>
      <c r="CP16" s="1239"/>
      <c r="CQ16" s="1239"/>
      <c r="CR16" s="1239"/>
      <c r="CS16" s="1239"/>
      <c r="CT16" s="1239"/>
      <c r="CU16" s="1239"/>
      <c r="CV16" s="1239"/>
      <c r="CW16" s="1239"/>
      <c r="CX16" s="1239"/>
      <c r="CY16" s="1239"/>
      <c r="CZ16" s="1239"/>
      <c r="DA16" s="1239"/>
      <c r="DB16" s="1239"/>
      <c r="DC16" s="1239"/>
      <c r="DD16" s="1239"/>
      <c r="DE16" s="1239"/>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38"/>
      <c r="B17" s="1239"/>
      <c r="C17" s="1239"/>
      <c r="D17" s="1239"/>
      <c r="E17" s="1239"/>
      <c r="F17" s="1239"/>
      <c r="G17" s="1239"/>
      <c r="H17" s="1239"/>
      <c r="I17" s="1239"/>
      <c r="J17" s="1239"/>
      <c r="K17" s="1239"/>
      <c r="L17" s="1239"/>
      <c r="M17" s="1239"/>
      <c r="N17" s="1239"/>
      <c r="O17" s="1239"/>
      <c r="P17" s="1239"/>
      <c r="Q17" s="1239"/>
      <c r="R17" s="1239"/>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c r="AW17" s="1239"/>
      <c r="AX17" s="1239"/>
      <c r="AY17" s="1239"/>
      <c r="AZ17" s="1239"/>
      <c r="BA17" s="1239"/>
      <c r="BB17" s="1239"/>
      <c r="BC17" s="1239"/>
      <c r="BD17" s="1239"/>
      <c r="BE17" s="1239"/>
      <c r="BF17" s="1239"/>
      <c r="BG17" s="1239"/>
      <c r="BH17" s="1239"/>
      <c r="BI17" s="1239"/>
      <c r="BJ17" s="1239"/>
      <c r="BK17" s="1239"/>
      <c r="BL17" s="1239"/>
      <c r="BM17" s="1239"/>
      <c r="BN17" s="1239"/>
      <c r="BO17" s="1239"/>
      <c r="BP17" s="1239"/>
      <c r="BQ17" s="1239"/>
      <c r="BR17" s="1239"/>
      <c r="BS17" s="1239"/>
      <c r="BT17" s="1239"/>
      <c r="BU17" s="1239"/>
      <c r="BV17" s="1239"/>
      <c r="BW17" s="1239"/>
      <c r="BX17" s="1239"/>
      <c r="BY17" s="1239"/>
      <c r="BZ17" s="1239"/>
      <c r="CA17" s="1239"/>
      <c r="CB17" s="1239"/>
      <c r="CC17" s="1239"/>
      <c r="CD17" s="1239"/>
      <c r="CE17" s="1239"/>
      <c r="CF17" s="1239"/>
      <c r="CG17" s="1239"/>
      <c r="CH17" s="1239"/>
      <c r="CI17" s="1239"/>
      <c r="CJ17" s="1239"/>
      <c r="CK17" s="1239"/>
      <c r="CL17" s="1239"/>
      <c r="CM17" s="1239"/>
      <c r="CN17" s="1239"/>
      <c r="CO17" s="1239"/>
      <c r="CP17" s="1239"/>
      <c r="CQ17" s="1239"/>
      <c r="CR17" s="1239"/>
      <c r="CS17" s="1239"/>
      <c r="CT17" s="1239"/>
      <c r="CU17" s="1239"/>
      <c r="CV17" s="1239"/>
      <c r="CW17" s="1239"/>
      <c r="CX17" s="1239"/>
      <c r="CY17" s="1239"/>
      <c r="CZ17" s="1239"/>
      <c r="DA17" s="1239"/>
      <c r="DB17" s="1239"/>
      <c r="DC17" s="1239"/>
      <c r="DD17" s="1239"/>
      <c r="DE17" s="1239"/>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38"/>
      <c r="B18" s="1239"/>
      <c r="C18" s="1239"/>
      <c r="D18" s="1239"/>
      <c r="E18" s="1239"/>
      <c r="F18" s="1239"/>
      <c r="G18" s="1239"/>
      <c r="H18" s="1239"/>
      <c r="I18" s="1239"/>
      <c r="J18" s="1239"/>
      <c r="K18" s="1239"/>
      <c r="L18" s="1239"/>
      <c r="M18" s="1239"/>
      <c r="N18" s="1239"/>
      <c r="O18" s="1239"/>
      <c r="P18" s="1239"/>
      <c r="Q18" s="1239"/>
      <c r="R18" s="1239"/>
      <c r="S18" s="1239"/>
      <c r="T18" s="1239"/>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1239"/>
      <c r="AS18" s="1239"/>
      <c r="AT18" s="1239"/>
      <c r="AU18" s="1239"/>
      <c r="AV18" s="1239"/>
      <c r="AW18" s="1239"/>
      <c r="AX18" s="1239"/>
      <c r="AY18" s="1239"/>
      <c r="AZ18" s="1239"/>
      <c r="BA18" s="1239"/>
      <c r="BB18" s="1239"/>
      <c r="BC18" s="1239"/>
      <c r="BD18" s="1239"/>
      <c r="BE18" s="1239"/>
      <c r="BF18" s="1239"/>
      <c r="BG18" s="1239"/>
      <c r="BH18" s="1239"/>
      <c r="BI18" s="1239"/>
      <c r="BJ18" s="1239"/>
      <c r="BK18" s="1239"/>
      <c r="BL18" s="1239"/>
      <c r="BM18" s="1239"/>
      <c r="BN18" s="1239"/>
      <c r="BO18" s="1239"/>
      <c r="BP18" s="1239"/>
      <c r="BQ18" s="1239"/>
      <c r="BR18" s="1239"/>
      <c r="BS18" s="1239"/>
      <c r="BT18" s="1239"/>
      <c r="BU18" s="1239"/>
      <c r="BV18" s="1239"/>
      <c r="BW18" s="1239"/>
      <c r="BX18" s="1239"/>
      <c r="BY18" s="1239"/>
      <c r="BZ18" s="1239"/>
      <c r="CA18" s="1239"/>
      <c r="CB18" s="1239"/>
      <c r="CC18" s="1239"/>
      <c r="CD18" s="1239"/>
      <c r="CE18" s="1239"/>
      <c r="CF18" s="1239"/>
      <c r="CG18" s="1239"/>
      <c r="CH18" s="1239"/>
      <c r="CI18" s="1239"/>
      <c r="CJ18" s="1239"/>
      <c r="CK18" s="1239"/>
      <c r="CL18" s="1239"/>
      <c r="CM18" s="1239"/>
      <c r="CN18" s="1239"/>
      <c r="CO18" s="1239"/>
      <c r="CP18" s="1239"/>
      <c r="CQ18" s="1239"/>
      <c r="CR18" s="1239"/>
      <c r="CS18" s="1239"/>
      <c r="CT18" s="1239"/>
      <c r="CU18" s="1239"/>
      <c r="CV18" s="1239"/>
      <c r="CW18" s="1239"/>
      <c r="CX18" s="1239"/>
      <c r="CY18" s="1239"/>
      <c r="CZ18" s="1239"/>
      <c r="DA18" s="1239"/>
      <c r="DB18" s="1239"/>
      <c r="DC18" s="1239"/>
      <c r="DD18" s="1239"/>
      <c r="DE18" s="1239"/>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38"/>
      <c r="DE19" s="1238"/>
    </row>
    <row r="20" spans="1:351" ht="13" x14ac:dyDescent="0.2">
      <c r="DD20" s="1238"/>
      <c r="DE20" s="1238"/>
    </row>
    <row r="21" spans="1:351" ht="16.5" x14ac:dyDescent="0.2">
      <c r="B21" s="1240"/>
      <c r="C21" s="1241"/>
      <c r="D21" s="1241"/>
      <c r="E21" s="1241"/>
      <c r="F21" s="1241"/>
      <c r="G21" s="1241"/>
      <c r="H21" s="1241"/>
      <c r="I21" s="1241"/>
      <c r="J21" s="1241"/>
      <c r="K21" s="1241"/>
      <c r="L21" s="1241"/>
      <c r="M21" s="1241"/>
      <c r="N21" s="1242"/>
      <c r="O21" s="1241"/>
      <c r="P21" s="1241"/>
      <c r="Q21" s="1241"/>
      <c r="R21" s="1241"/>
      <c r="S21" s="1241"/>
      <c r="T21" s="1241"/>
      <c r="U21" s="1241"/>
      <c r="V21" s="1241"/>
      <c r="W21" s="1241"/>
      <c r="X21" s="1241"/>
      <c r="Y21" s="1241"/>
      <c r="Z21" s="1241"/>
      <c r="AA21" s="1241"/>
      <c r="AB21" s="1241"/>
      <c r="AC21" s="1241"/>
      <c r="AD21" s="1241"/>
      <c r="AE21" s="1241"/>
      <c r="AF21" s="1241"/>
      <c r="AG21" s="1241"/>
      <c r="AH21" s="1241"/>
      <c r="AI21" s="1241"/>
      <c r="AJ21" s="1241"/>
      <c r="AK21" s="1241"/>
      <c r="AL21" s="1241"/>
      <c r="AM21" s="1241"/>
      <c r="AN21" s="1241"/>
      <c r="AO21" s="1241"/>
      <c r="AP21" s="1241"/>
      <c r="AQ21" s="1241"/>
      <c r="AR21" s="1241"/>
      <c r="AS21" s="1241"/>
      <c r="AT21" s="1242"/>
      <c r="AU21" s="1241"/>
      <c r="AV21" s="1241"/>
      <c r="AW21" s="1241"/>
      <c r="AX21" s="1241"/>
      <c r="AY21" s="1241"/>
      <c r="AZ21" s="1241"/>
      <c r="BA21" s="1241"/>
      <c r="BB21" s="1241"/>
      <c r="BC21" s="1241"/>
      <c r="BD21" s="1241"/>
      <c r="BE21" s="1241"/>
      <c r="BF21" s="1242"/>
      <c r="BG21" s="1241"/>
      <c r="BH21" s="1241"/>
      <c r="BI21" s="1241"/>
      <c r="BJ21" s="1241"/>
      <c r="BK21" s="1241"/>
      <c r="BL21" s="1241"/>
      <c r="BM21" s="1241"/>
      <c r="BN21" s="1241"/>
      <c r="BO21" s="1241"/>
      <c r="BP21" s="1241"/>
      <c r="BQ21" s="1241"/>
      <c r="BR21" s="1242"/>
      <c r="BS21" s="1241"/>
      <c r="BT21" s="1241"/>
      <c r="BU21" s="1241"/>
      <c r="BV21" s="1241"/>
      <c r="BW21" s="1241"/>
      <c r="BX21" s="1241"/>
      <c r="BY21" s="1241"/>
      <c r="BZ21" s="1241"/>
      <c r="CA21" s="1241"/>
      <c r="CB21" s="1241"/>
      <c r="CC21" s="1241"/>
      <c r="CD21" s="1242"/>
      <c r="CE21" s="1241"/>
      <c r="CF21" s="1241"/>
      <c r="CG21" s="1241"/>
      <c r="CH21" s="1241"/>
      <c r="CI21" s="1241"/>
      <c r="CJ21" s="1241"/>
      <c r="CK21" s="1241"/>
      <c r="CL21" s="1241"/>
      <c r="CM21" s="1241"/>
      <c r="CN21" s="1241"/>
      <c r="CO21" s="1241"/>
      <c r="CP21" s="1242"/>
      <c r="CQ21" s="1241"/>
      <c r="CR21" s="1241"/>
      <c r="CS21" s="1241"/>
      <c r="CT21" s="1241"/>
      <c r="CU21" s="1241"/>
      <c r="CV21" s="1241"/>
      <c r="CW21" s="1241"/>
      <c r="CX21" s="1241"/>
      <c r="CY21" s="1241"/>
      <c r="CZ21" s="1241"/>
      <c r="DA21" s="1241"/>
      <c r="DB21" s="1242"/>
      <c r="DC21" s="1241"/>
      <c r="DD21" s="1243"/>
      <c r="DE21" s="1238"/>
      <c r="MM21" s="1244"/>
    </row>
    <row r="22" spans="1:351" ht="16.5" x14ac:dyDescent="0.2">
      <c r="B22" s="1245"/>
      <c r="MM22" s="1244"/>
    </row>
    <row r="23" spans="1:351" ht="13" x14ac:dyDescent="0.2">
      <c r="B23" s="1245"/>
    </row>
    <row r="24" spans="1:351" ht="13" x14ac:dyDescent="0.2">
      <c r="B24" s="1245"/>
    </row>
    <row r="25" spans="1:351" ht="13" x14ac:dyDescent="0.2">
      <c r="B25" s="1245"/>
    </row>
    <row r="26" spans="1:351" ht="13" x14ac:dyDescent="0.2">
      <c r="B26" s="1245"/>
    </row>
    <row r="27" spans="1:351" ht="13" x14ac:dyDescent="0.2">
      <c r="B27" s="1245"/>
    </row>
    <row r="28" spans="1:351" ht="13" x14ac:dyDescent="0.2">
      <c r="B28" s="1245"/>
    </row>
    <row r="29" spans="1:351" ht="13" x14ac:dyDescent="0.2">
      <c r="B29" s="1245"/>
    </row>
    <row r="30" spans="1:351" ht="13" x14ac:dyDescent="0.2">
      <c r="B30" s="1245"/>
    </row>
    <row r="31" spans="1:351" ht="13" x14ac:dyDescent="0.2">
      <c r="B31" s="1245"/>
    </row>
    <row r="32" spans="1:351" ht="13" x14ac:dyDescent="0.2">
      <c r="B32" s="1245"/>
    </row>
    <row r="33" spans="2:109" ht="13" x14ac:dyDescent="0.2">
      <c r="B33" s="1245"/>
    </row>
    <row r="34" spans="2:109" ht="13" x14ac:dyDescent="0.2">
      <c r="B34" s="1245"/>
    </row>
    <row r="35" spans="2:109" ht="13" x14ac:dyDescent="0.2">
      <c r="B35" s="1245"/>
    </row>
    <row r="36" spans="2:109" ht="13" x14ac:dyDescent="0.2">
      <c r="B36" s="1245"/>
    </row>
    <row r="37" spans="2:109" ht="13" x14ac:dyDescent="0.2">
      <c r="B37" s="1245"/>
    </row>
    <row r="38" spans="2:109" ht="13" x14ac:dyDescent="0.2">
      <c r="B38" s="1245"/>
    </row>
    <row r="39" spans="2:109" ht="13" x14ac:dyDescent="0.2">
      <c r="B39" s="1247"/>
      <c r="C39" s="1248"/>
      <c r="D39" s="1248"/>
      <c r="E39" s="1248"/>
      <c r="F39" s="1248"/>
      <c r="G39" s="1248"/>
      <c r="H39" s="1248"/>
      <c r="I39" s="1248"/>
      <c r="J39" s="1248"/>
      <c r="K39" s="1248"/>
      <c r="L39" s="1248"/>
      <c r="M39" s="1248"/>
      <c r="N39" s="1248"/>
      <c r="O39" s="1248"/>
      <c r="P39" s="1248"/>
      <c r="Q39" s="1248"/>
      <c r="R39" s="1248"/>
      <c r="S39" s="1248"/>
      <c r="T39" s="1248"/>
      <c r="U39" s="1248"/>
      <c r="V39" s="1248"/>
      <c r="W39" s="1248"/>
      <c r="X39" s="1248"/>
      <c r="Y39" s="1248"/>
      <c r="Z39" s="1248"/>
      <c r="AA39" s="1248"/>
      <c r="AB39" s="1248"/>
      <c r="AC39" s="1248"/>
      <c r="AD39" s="1248"/>
      <c r="AE39" s="1248"/>
      <c r="AF39" s="1248"/>
      <c r="AG39" s="1248"/>
      <c r="AH39" s="1248"/>
      <c r="AI39" s="1248"/>
      <c r="AJ39" s="1248"/>
      <c r="AK39" s="1248"/>
      <c r="AL39" s="1248"/>
      <c r="AM39" s="1248"/>
      <c r="AN39" s="1248"/>
      <c r="AO39" s="1248"/>
      <c r="AP39" s="1248"/>
      <c r="AQ39" s="1248"/>
      <c r="AR39" s="1248"/>
      <c r="AS39" s="1248"/>
      <c r="AT39" s="1248"/>
      <c r="AU39" s="1248"/>
      <c r="AV39" s="1248"/>
      <c r="AW39" s="1248"/>
      <c r="AX39" s="1248"/>
      <c r="AY39" s="1248"/>
      <c r="AZ39" s="1248"/>
      <c r="BA39" s="1248"/>
      <c r="BB39" s="1248"/>
      <c r="BC39" s="1248"/>
      <c r="BD39" s="1248"/>
      <c r="BE39" s="1248"/>
      <c r="BF39" s="1248"/>
      <c r="BG39" s="1248"/>
      <c r="BH39" s="1248"/>
      <c r="BI39" s="1248"/>
      <c r="BJ39" s="1248"/>
      <c r="BK39" s="1248"/>
      <c r="BL39" s="1248"/>
      <c r="BM39" s="1248"/>
      <c r="BN39" s="1248"/>
      <c r="BO39" s="1248"/>
      <c r="BP39" s="1248"/>
      <c r="BQ39" s="1248"/>
      <c r="BR39" s="1248"/>
      <c r="BS39" s="1248"/>
      <c r="BT39" s="1248"/>
      <c r="BU39" s="1248"/>
      <c r="BV39" s="1248"/>
      <c r="BW39" s="1248"/>
      <c r="BX39" s="1248"/>
      <c r="BY39" s="1248"/>
      <c r="BZ39" s="1248"/>
      <c r="CA39" s="1248"/>
      <c r="CB39" s="1248"/>
      <c r="CC39" s="1248"/>
      <c r="CD39" s="1248"/>
      <c r="CE39" s="1248"/>
      <c r="CF39" s="1248"/>
      <c r="CG39" s="1248"/>
      <c r="CH39" s="1248"/>
      <c r="CI39" s="1248"/>
      <c r="CJ39" s="1248"/>
      <c r="CK39" s="1248"/>
      <c r="CL39" s="1248"/>
      <c r="CM39" s="1248"/>
      <c r="CN39" s="1248"/>
      <c r="CO39" s="1248"/>
      <c r="CP39" s="1248"/>
      <c r="CQ39" s="1248"/>
      <c r="CR39" s="1248"/>
      <c r="CS39" s="1248"/>
      <c r="CT39" s="1248"/>
      <c r="CU39" s="1248"/>
      <c r="CV39" s="1248"/>
      <c r="CW39" s="1248"/>
      <c r="CX39" s="1248"/>
      <c r="CY39" s="1248"/>
      <c r="CZ39" s="1248"/>
      <c r="DA39" s="1248"/>
      <c r="DB39" s="1248"/>
      <c r="DC39" s="1248"/>
      <c r="DD39" s="1249"/>
    </row>
    <row r="40" spans="2:109" ht="13" x14ac:dyDescent="0.2">
      <c r="B40" s="1250"/>
      <c r="DD40" s="1250"/>
      <c r="DE40" s="1238"/>
    </row>
    <row r="41" spans="2:109" ht="16.5" x14ac:dyDescent="0.2">
      <c r="B41" s="1251" t="s">
        <v>609</v>
      </c>
      <c r="C41" s="1241"/>
      <c r="D41" s="1241"/>
      <c r="E41" s="1241"/>
      <c r="F41" s="1241"/>
      <c r="G41" s="1241"/>
      <c r="H41" s="1241"/>
      <c r="I41" s="1241"/>
      <c r="J41" s="1241"/>
      <c r="K41" s="1241"/>
      <c r="L41" s="1241"/>
      <c r="M41" s="1241"/>
      <c r="N41" s="1241"/>
      <c r="O41" s="1241"/>
      <c r="P41" s="1241"/>
      <c r="Q41" s="1241"/>
      <c r="R41" s="1241"/>
      <c r="S41" s="1241"/>
      <c r="T41" s="1241"/>
      <c r="U41" s="1241"/>
      <c r="V41" s="1241"/>
      <c r="W41" s="1241"/>
      <c r="X41" s="1241"/>
      <c r="Y41" s="1241"/>
      <c r="Z41" s="1241"/>
      <c r="AA41" s="1241"/>
      <c r="AB41" s="1241"/>
      <c r="AC41" s="1241"/>
      <c r="AD41" s="1241"/>
      <c r="AE41" s="1241"/>
      <c r="AF41" s="1241"/>
      <c r="AG41" s="1241"/>
      <c r="AH41" s="1241"/>
      <c r="AI41" s="1241"/>
      <c r="AJ41" s="1241"/>
      <c r="AK41" s="1241"/>
      <c r="AL41" s="1241"/>
      <c r="AM41" s="1241"/>
      <c r="AN41" s="1241"/>
      <c r="AO41" s="1241"/>
      <c r="AP41" s="1241"/>
      <c r="AQ41" s="1241"/>
      <c r="AR41" s="1241"/>
      <c r="AS41" s="1241"/>
      <c r="AT41" s="1241"/>
      <c r="AU41" s="1241"/>
      <c r="AV41" s="1241"/>
      <c r="AW41" s="1241"/>
      <c r="AX41" s="1241"/>
      <c r="AY41" s="1241"/>
      <c r="AZ41" s="1241"/>
      <c r="BA41" s="1241"/>
      <c r="BB41" s="1241"/>
      <c r="BC41" s="1241"/>
      <c r="BD41" s="1241"/>
      <c r="BE41" s="1241"/>
      <c r="BF41" s="1241"/>
      <c r="BG41" s="1241"/>
      <c r="BH41" s="1241"/>
      <c r="BI41" s="1241"/>
      <c r="BJ41" s="1241"/>
      <c r="BK41" s="1241"/>
      <c r="BL41" s="1241"/>
      <c r="BM41" s="1241"/>
      <c r="BN41" s="1241"/>
      <c r="BO41" s="1241"/>
      <c r="BP41" s="1241"/>
      <c r="BQ41" s="1241"/>
      <c r="BR41" s="1241"/>
      <c r="BS41" s="1241"/>
      <c r="BT41" s="1241"/>
      <c r="BU41" s="1241"/>
      <c r="BV41" s="1241"/>
      <c r="BW41" s="1241"/>
      <c r="BX41" s="1241"/>
      <c r="BY41" s="1241"/>
      <c r="BZ41" s="1241"/>
      <c r="CA41" s="1241"/>
      <c r="CB41" s="1241"/>
      <c r="CC41" s="1241"/>
      <c r="CD41" s="1241"/>
      <c r="CE41" s="1241"/>
      <c r="CF41" s="1241"/>
      <c r="CG41" s="1241"/>
      <c r="CH41" s="1241"/>
      <c r="CI41" s="1241"/>
      <c r="CJ41" s="1241"/>
      <c r="CK41" s="1241"/>
      <c r="CL41" s="1241"/>
      <c r="CM41" s="1241"/>
      <c r="CN41" s="1241"/>
      <c r="CO41" s="1241"/>
      <c r="CP41" s="1241"/>
      <c r="CQ41" s="1241"/>
      <c r="CR41" s="1241"/>
      <c r="CS41" s="1241"/>
      <c r="CT41" s="1241"/>
      <c r="CU41" s="1241"/>
      <c r="CV41" s="1241"/>
      <c r="CW41" s="1241"/>
      <c r="CX41" s="1241"/>
      <c r="CY41" s="1241"/>
      <c r="CZ41" s="1241"/>
      <c r="DA41" s="1241"/>
      <c r="DB41" s="1241"/>
      <c r="DC41" s="1241"/>
      <c r="DD41" s="1243"/>
    </row>
    <row r="42" spans="2:109" ht="13" x14ac:dyDescent="0.2">
      <c r="B42" s="1245"/>
      <c r="G42" s="1252"/>
      <c r="I42" s="1253"/>
      <c r="J42" s="1253"/>
      <c r="K42" s="1253"/>
      <c r="AM42" s="1252"/>
      <c r="AN42" s="1252" t="s">
        <v>610</v>
      </c>
      <c r="AP42" s="1253"/>
      <c r="AQ42" s="1253"/>
      <c r="AR42" s="1253"/>
      <c r="AY42" s="1252"/>
      <c r="BA42" s="1253"/>
      <c r="BB42" s="1253"/>
      <c r="BC42" s="1253"/>
      <c r="BK42" s="1252"/>
      <c r="BM42" s="1253"/>
      <c r="BN42" s="1253"/>
      <c r="BO42" s="1253"/>
      <c r="BW42" s="1252"/>
      <c r="BY42" s="1253"/>
      <c r="BZ42" s="1253"/>
      <c r="CA42" s="1253"/>
      <c r="CI42" s="1252"/>
      <c r="CK42" s="1253"/>
      <c r="CL42" s="1253"/>
      <c r="CM42" s="1253"/>
      <c r="CU42" s="1252"/>
      <c r="CW42" s="1253"/>
      <c r="CX42" s="1253"/>
      <c r="CY42" s="1253"/>
    </row>
    <row r="43" spans="2:109" ht="13.5" customHeight="1" x14ac:dyDescent="0.2">
      <c r="B43" s="1245"/>
      <c r="AN43" s="1254" t="s">
        <v>611</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ht="13" x14ac:dyDescent="0.2">
      <c r="B44" s="1245"/>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ht="13" x14ac:dyDescent="0.2">
      <c r="B45" s="1245"/>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ht="13" x14ac:dyDescent="0.2">
      <c r="B46" s="1245"/>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ht="13" x14ac:dyDescent="0.2">
      <c r="B47" s="1245"/>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ht="13" x14ac:dyDescent="0.2">
      <c r="B48" s="1245"/>
      <c r="H48" s="1263"/>
      <c r="I48" s="1263"/>
      <c r="J48" s="1263"/>
      <c r="AN48" s="1263"/>
      <c r="AO48" s="1263"/>
      <c r="AP48" s="1263"/>
      <c r="AZ48" s="1263"/>
      <c r="BA48" s="1263"/>
      <c r="BB48" s="1263"/>
      <c r="BL48" s="1263"/>
      <c r="BM48" s="1263"/>
      <c r="BN48" s="1263"/>
      <c r="BX48" s="1263"/>
      <c r="BY48" s="1263"/>
      <c r="BZ48" s="1263"/>
      <c r="CJ48" s="1263"/>
      <c r="CK48" s="1263"/>
      <c r="CL48" s="1263"/>
      <c r="CV48" s="1263"/>
      <c r="CW48" s="1263"/>
      <c r="CX48" s="1263"/>
    </row>
    <row r="49" spans="1:109" ht="13" x14ac:dyDescent="0.2">
      <c r="B49" s="1245"/>
      <c r="AN49" s="1238" t="s">
        <v>612</v>
      </c>
    </row>
    <row r="50" spans="1:109" ht="13" x14ac:dyDescent="0.2">
      <c r="B50" s="1245"/>
      <c r="G50" s="1264"/>
      <c r="H50" s="1264"/>
      <c r="I50" s="1264"/>
      <c r="J50" s="1264"/>
      <c r="K50" s="1265"/>
      <c r="L50" s="1265"/>
      <c r="M50" s="1266"/>
      <c r="N50" s="1266"/>
      <c r="AN50" s="1267"/>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9"/>
      <c r="BP50" s="1270" t="s">
        <v>546</v>
      </c>
      <c r="BQ50" s="1270"/>
      <c r="BR50" s="1270"/>
      <c r="BS50" s="1270"/>
      <c r="BT50" s="1270"/>
      <c r="BU50" s="1270"/>
      <c r="BV50" s="1270"/>
      <c r="BW50" s="1270"/>
      <c r="BX50" s="1270" t="s">
        <v>547</v>
      </c>
      <c r="BY50" s="1270"/>
      <c r="BZ50" s="1270"/>
      <c r="CA50" s="1270"/>
      <c r="CB50" s="1270"/>
      <c r="CC50" s="1270"/>
      <c r="CD50" s="1270"/>
      <c r="CE50" s="1270"/>
      <c r="CF50" s="1270" t="s">
        <v>548</v>
      </c>
      <c r="CG50" s="1270"/>
      <c r="CH50" s="1270"/>
      <c r="CI50" s="1270"/>
      <c r="CJ50" s="1270"/>
      <c r="CK50" s="1270"/>
      <c r="CL50" s="1270"/>
      <c r="CM50" s="1270"/>
      <c r="CN50" s="1270" t="s">
        <v>549</v>
      </c>
      <c r="CO50" s="1270"/>
      <c r="CP50" s="1270"/>
      <c r="CQ50" s="1270"/>
      <c r="CR50" s="1270"/>
      <c r="CS50" s="1270"/>
      <c r="CT50" s="1270"/>
      <c r="CU50" s="1270"/>
      <c r="CV50" s="1270" t="s">
        <v>550</v>
      </c>
      <c r="CW50" s="1270"/>
      <c r="CX50" s="1270"/>
      <c r="CY50" s="1270"/>
      <c r="CZ50" s="1270"/>
      <c r="DA50" s="1270"/>
      <c r="DB50" s="1270"/>
      <c r="DC50" s="1270"/>
    </row>
    <row r="51" spans="1:109" ht="13.5" customHeight="1" x14ac:dyDescent="0.2">
      <c r="B51" s="1245"/>
      <c r="G51" s="1271"/>
      <c r="H51" s="1271"/>
      <c r="I51" s="1272"/>
      <c r="J51" s="1272"/>
      <c r="K51" s="1273"/>
      <c r="L51" s="1273"/>
      <c r="M51" s="1273"/>
      <c r="N51" s="1273"/>
      <c r="AM51" s="1263"/>
      <c r="AN51" s="1274" t="s">
        <v>613</v>
      </c>
      <c r="AO51" s="1274"/>
      <c r="AP51" s="1274"/>
      <c r="AQ51" s="1274"/>
      <c r="AR51" s="1274"/>
      <c r="AS51" s="1274"/>
      <c r="AT51" s="1274"/>
      <c r="AU51" s="1274"/>
      <c r="AV51" s="1274"/>
      <c r="AW51" s="1274"/>
      <c r="AX51" s="1274"/>
      <c r="AY51" s="1274"/>
      <c r="AZ51" s="1274"/>
      <c r="BA51" s="1274"/>
      <c r="BB51" s="1274" t="s">
        <v>614</v>
      </c>
      <c r="BC51" s="1274"/>
      <c r="BD51" s="1274"/>
      <c r="BE51" s="1274"/>
      <c r="BF51" s="1274"/>
      <c r="BG51" s="1274"/>
      <c r="BH51" s="1274"/>
      <c r="BI51" s="1274"/>
      <c r="BJ51" s="1274"/>
      <c r="BK51" s="1274"/>
      <c r="BL51" s="1274"/>
      <c r="BM51" s="1274"/>
      <c r="BN51" s="1274"/>
      <c r="BO51" s="1274"/>
      <c r="BP51" s="1275"/>
      <c r="BQ51" s="1276"/>
      <c r="BR51" s="1276"/>
      <c r="BS51" s="1276"/>
      <c r="BT51" s="1276"/>
      <c r="BU51" s="1276"/>
      <c r="BV51" s="1276"/>
      <c r="BW51" s="1276"/>
      <c r="BX51" s="1276">
        <v>249.3</v>
      </c>
      <c r="BY51" s="1276"/>
      <c r="BZ51" s="1276"/>
      <c r="CA51" s="1276"/>
      <c r="CB51" s="1276"/>
      <c r="CC51" s="1276"/>
      <c r="CD51" s="1276"/>
      <c r="CE51" s="1276"/>
      <c r="CF51" s="1276">
        <v>254.7</v>
      </c>
      <c r="CG51" s="1276"/>
      <c r="CH51" s="1276"/>
      <c r="CI51" s="1276"/>
      <c r="CJ51" s="1276"/>
      <c r="CK51" s="1276"/>
      <c r="CL51" s="1276"/>
      <c r="CM51" s="1276"/>
      <c r="CN51" s="1276">
        <v>256.89999999999998</v>
      </c>
      <c r="CO51" s="1276"/>
      <c r="CP51" s="1276"/>
      <c r="CQ51" s="1276"/>
      <c r="CR51" s="1276"/>
      <c r="CS51" s="1276"/>
      <c r="CT51" s="1276"/>
      <c r="CU51" s="1276"/>
      <c r="CV51" s="1276">
        <v>260.2</v>
      </c>
      <c r="CW51" s="1276"/>
      <c r="CX51" s="1276"/>
      <c r="CY51" s="1276"/>
      <c r="CZ51" s="1276"/>
      <c r="DA51" s="1276"/>
      <c r="DB51" s="1276"/>
      <c r="DC51" s="1276"/>
    </row>
    <row r="52" spans="1:109" ht="13" x14ac:dyDescent="0.2">
      <c r="B52" s="1245"/>
      <c r="G52" s="1271"/>
      <c r="H52" s="1271"/>
      <c r="I52" s="1272"/>
      <c r="J52" s="1272"/>
      <c r="K52" s="1273"/>
      <c r="L52" s="1273"/>
      <c r="M52" s="1273"/>
      <c r="N52" s="1273"/>
      <c r="AM52" s="1263"/>
      <c r="AN52" s="1274"/>
      <c r="AO52" s="1274"/>
      <c r="AP52" s="1274"/>
      <c r="AQ52" s="1274"/>
      <c r="AR52" s="1274"/>
      <c r="AS52" s="1274"/>
      <c r="AT52" s="1274"/>
      <c r="AU52" s="1274"/>
      <c r="AV52" s="1274"/>
      <c r="AW52" s="1274"/>
      <c r="AX52" s="1274"/>
      <c r="AY52" s="1274"/>
      <c r="AZ52" s="1274"/>
      <c r="BA52" s="1274"/>
      <c r="BB52" s="1274"/>
      <c r="BC52" s="1274"/>
      <c r="BD52" s="1274"/>
      <c r="BE52" s="1274"/>
      <c r="BF52" s="1274"/>
      <c r="BG52" s="1274"/>
      <c r="BH52" s="1274"/>
      <c r="BI52" s="1274"/>
      <c r="BJ52" s="1274"/>
      <c r="BK52" s="1274"/>
      <c r="BL52" s="1274"/>
      <c r="BM52" s="1274"/>
      <c r="BN52" s="1274"/>
      <c r="BO52" s="1274"/>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 x14ac:dyDescent="0.2">
      <c r="A53" s="1253"/>
      <c r="B53" s="1245"/>
      <c r="G53" s="1271"/>
      <c r="H53" s="1271"/>
      <c r="I53" s="1264"/>
      <c r="J53" s="1264"/>
      <c r="K53" s="1273"/>
      <c r="L53" s="1273"/>
      <c r="M53" s="1273"/>
      <c r="N53" s="1273"/>
      <c r="AM53" s="1263"/>
      <c r="AN53" s="1274"/>
      <c r="AO53" s="1274"/>
      <c r="AP53" s="1274"/>
      <c r="AQ53" s="1274"/>
      <c r="AR53" s="1274"/>
      <c r="AS53" s="1274"/>
      <c r="AT53" s="1274"/>
      <c r="AU53" s="1274"/>
      <c r="AV53" s="1274"/>
      <c r="AW53" s="1274"/>
      <c r="AX53" s="1274"/>
      <c r="AY53" s="1274"/>
      <c r="AZ53" s="1274"/>
      <c r="BA53" s="1274"/>
      <c r="BB53" s="1274" t="s">
        <v>615</v>
      </c>
      <c r="BC53" s="1274"/>
      <c r="BD53" s="1274"/>
      <c r="BE53" s="1274"/>
      <c r="BF53" s="1274"/>
      <c r="BG53" s="1274"/>
      <c r="BH53" s="1274"/>
      <c r="BI53" s="1274"/>
      <c r="BJ53" s="1274"/>
      <c r="BK53" s="1274"/>
      <c r="BL53" s="1274"/>
      <c r="BM53" s="1274"/>
      <c r="BN53" s="1274"/>
      <c r="BO53" s="1274"/>
      <c r="BP53" s="1275"/>
      <c r="BQ53" s="1276"/>
      <c r="BR53" s="1276"/>
      <c r="BS53" s="1276"/>
      <c r="BT53" s="1276"/>
      <c r="BU53" s="1276"/>
      <c r="BV53" s="1276"/>
      <c r="BW53" s="1276"/>
      <c r="BX53" s="1276">
        <v>58.7</v>
      </c>
      <c r="BY53" s="1276"/>
      <c r="BZ53" s="1276"/>
      <c r="CA53" s="1276"/>
      <c r="CB53" s="1276"/>
      <c r="CC53" s="1276"/>
      <c r="CD53" s="1276"/>
      <c r="CE53" s="1276"/>
      <c r="CF53" s="1276">
        <v>50.6</v>
      </c>
      <c r="CG53" s="1276"/>
      <c r="CH53" s="1276"/>
      <c r="CI53" s="1276"/>
      <c r="CJ53" s="1276"/>
      <c r="CK53" s="1276"/>
      <c r="CL53" s="1276"/>
      <c r="CM53" s="1276"/>
      <c r="CN53" s="1276">
        <v>52.2</v>
      </c>
      <c r="CO53" s="1276"/>
      <c r="CP53" s="1276"/>
      <c r="CQ53" s="1276"/>
      <c r="CR53" s="1276"/>
      <c r="CS53" s="1276"/>
      <c r="CT53" s="1276"/>
      <c r="CU53" s="1276"/>
      <c r="CV53" s="1276">
        <v>53.8</v>
      </c>
      <c r="CW53" s="1276"/>
      <c r="CX53" s="1276"/>
      <c r="CY53" s="1276"/>
      <c r="CZ53" s="1276"/>
      <c r="DA53" s="1276"/>
      <c r="DB53" s="1276"/>
      <c r="DC53" s="1276"/>
    </row>
    <row r="54" spans="1:109" ht="13" x14ac:dyDescent="0.2">
      <c r="A54" s="1253"/>
      <c r="B54" s="1245"/>
      <c r="G54" s="1271"/>
      <c r="H54" s="1271"/>
      <c r="I54" s="1264"/>
      <c r="J54" s="1264"/>
      <c r="K54" s="1273"/>
      <c r="L54" s="1273"/>
      <c r="M54" s="1273"/>
      <c r="N54" s="1273"/>
      <c r="AM54" s="1263"/>
      <c r="AN54" s="1274"/>
      <c r="AO54" s="1274"/>
      <c r="AP54" s="1274"/>
      <c r="AQ54" s="1274"/>
      <c r="AR54" s="1274"/>
      <c r="AS54" s="1274"/>
      <c r="AT54" s="1274"/>
      <c r="AU54" s="1274"/>
      <c r="AV54" s="1274"/>
      <c r="AW54" s="1274"/>
      <c r="AX54" s="1274"/>
      <c r="AY54" s="1274"/>
      <c r="AZ54" s="1274"/>
      <c r="BA54" s="1274"/>
      <c r="BB54" s="1274"/>
      <c r="BC54" s="1274"/>
      <c r="BD54" s="1274"/>
      <c r="BE54" s="1274"/>
      <c r="BF54" s="1274"/>
      <c r="BG54" s="1274"/>
      <c r="BH54" s="1274"/>
      <c r="BI54" s="1274"/>
      <c r="BJ54" s="1274"/>
      <c r="BK54" s="1274"/>
      <c r="BL54" s="1274"/>
      <c r="BM54" s="1274"/>
      <c r="BN54" s="1274"/>
      <c r="BO54" s="1274"/>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 x14ac:dyDescent="0.2">
      <c r="A55" s="1253"/>
      <c r="B55" s="1245"/>
      <c r="G55" s="1264"/>
      <c r="H55" s="1264"/>
      <c r="I55" s="1264"/>
      <c r="J55" s="1264"/>
      <c r="K55" s="1273"/>
      <c r="L55" s="1273"/>
      <c r="M55" s="1273"/>
      <c r="N55" s="1273"/>
      <c r="AN55" s="1270" t="s">
        <v>616</v>
      </c>
      <c r="AO55" s="1270"/>
      <c r="AP55" s="1270"/>
      <c r="AQ55" s="1270"/>
      <c r="AR55" s="1270"/>
      <c r="AS55" s="1270"/>
      <c r="AT55" s="1270"/>
      <c r="AU55" s="1270"/>
      <c r="AV55" s="1270"/>
      <c r="AW55" s="1270"/>
      <c r="AX55" s="1270"/>
      <c r="AY55" s="1270"/>
      <c r="AZ55" s="1270"/>
      <c r="BA55" s="1270"/>
      <c r="BB55" s="1274" t="s">
        <v>614</v>
      </c>
      <c r="BC55" s="1274"/>
      <c r="BD55" s="1274"/>
      <c r="BE55" s="1274"/>
      <c r="BF55" s="1274"/>
      <c r="BG55" s="1274"/>
      <c r="BH55" s="1274"/>
      <c r="BI55" s="1274"/>
      <c r="BJ55" s="1274"/>
      <c r="BK55" s="1274"/>
      <c r="BL55" s="1274"/>
      <c r="BM55" s="1274"/>
      <c r="BN55" s="1274"/>
      <c r="BO55" s="1274"/>
      <c r="BP55" s="1275"/>
      <c r="BQ55" s="1276"/>
      <c r="BR55" s="1276"/>
      <c r="BS55" s="1276"/>
      <c r="BT55" s="1276"/>
      <c r="BU55" s="1276"/>
      <c r="BV55" s="1276"/>
      <c r="BW55" s="1276"/>
      <c r="BX55" s="1276">
        <v>174.6</v>
      </c>
      <c r="BY55" s="1276"/>
      <c r="BZ55" s="1276"/>
      <c r="CA55" s="1276"/>
      <c r="CB55" s="1276"/>
      <c r="CC55" s="1276"/>
      <c r="CD55" s="1276"/>
      <c r="CE55" s="1276"/>
      <c r="CF55" s="1276">
        <v>173</v>
      </c>
      <c r="CG55" s="1276"/>
      <c r="CH55" s="1276"/>
      <c r="CI55" s="1276"/>
      <c r="CJ55" s="1276"/>
      <c r="CK55" s="1276"/>
      <c r="CL55" s="1276"/>
      <c r="CM55" s="1276"/>
      <c r="CN55" s="1276">
        <v>171.9</v>
      </c>
      <c r="CO55" s="1276"/>
      <c r="CP55" s="1276"/>
      <c r="CQ55" s="1276"/>
      <c r="CR55" s="1276"/>
      <c r="CS55" s="1276"/>
      <c r="CT55" s="1276"/>
      <c r="CU55" s="1276"/>
      <c r="CV55" s="1276">
        <v>173</v>
      </c>
      <c r="CW55" s="1276"/>
      <c r="CX55" s="1276"/>
      <c r="CY55" s="1276"/>
      <c r="CZ55" s="1276"/>
      <c r="DA55" s="1276"/>
      <c r="DB55" s="1276"/>
      <c r="DC55" s="1276"/>
    </row>
    <row r="56" spans="1:109" ht="13" x14ac:dyDescent="0.2">
      <c r="A56" s="1253"/>
      <c r="B56" s="1245"/>
      <c r="G56" s="1264"/>
      <c r="H56" s="1264"/>
      <c r="I56" s="1264"/>
      <c r="J56" s="1264"/>
      <c r="K56" s="1273"/>
      <c r="L56" s="1273"/>
      <c r="M56" s="1273"/>
      <c r="N56" s="1273"/>
      <c r="AN56" s="1270"/>
      <c r="AO56" s="1270"/>
      <c r="AP56" s="1270"/>
      <c r="AQ56" s="1270"/>
      <c r="AR56" s="1270"/>
      <c r="AS56" s="1270"/>
      <c r="AT56" s="1270"/>
      <c r="AU56" s="1270"/>
      <c r="AV56" s="1270"/>
      <c r="AW56" s="1270"/>
      <c r="AX56" s="1270"/>
      <c r="AY56" s="1270"/>
      <c r="AZ56" s="1270"/>
      <c r="BA56" s="1270"/>
      <c r="BB56" s="1274"/>
      <c r="BC56" s="1274"/>
      <c r="BD56" s="1274"/>
      <c r="BE56" s="1274"/>
      <c r="BF56" s="1274"/>
      <c r="BG56" s="1274"/>
      <c r="BH56" s="1274"/>
      <c r="BI56" s="1274"/>
      <c r="BJ56" s="1274"/>
      <c r="BK56" s="1274"/>
      <c r="BL56" s="1274"/>
      <c r="BM56" s="1274"/>
      <c r="BN56" s="1274"/>
      <c r="BO56" s="1274"/>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1253" customFormat="1" ht="13" x14ac:dyDescent="0.2">
      <c r="B57" s="1277"/>
      <c r="G57" s="1264"/>
      <c r="H57" s="1264"/>
      <c r="I57" s="1278"/>
      <c r="J57" s="1278"/>
      <c r="K57" s="1273"/>
      <c r="L57" s="1273"/>
      <c r="M57" s="1273"/>
      <c r="N57" s="1273"/>
      <c r="AM57" s="1238"/>
      <c r="AN57" s="1270"/>
      <c r="AO57" s="1270"/>
      <c r="AP57" s="1270"/>
      <c r="AQ57" s="1270"/>
      <c r="AR57" s="1270"/>
      <c r="AS57" s="1270"/>
      <c r="AT57" s="1270"/>
      <c r="AU57" s="1270"/>
      <c r="AV57" s="1270"/>
      <c r="AW57" s="1270"/>
      <c r="AX57" s="1270"/>
      <c r="AY57" s="1270"/>
      <c r="AZ57" s="1270"/>
      <c r="BA57" s="1270"/>
      <c r="BB57" s="1274" t="s">
        <v>615</v>
      </c>
      <c r="BC57" s="1274"/>
      <c r="BD57" s="1274"/>
      <c r="BE57" s="1274"/>
      <c r="BF57" s="1274"/>
      <c r="BG57" s="1274"/>
      <c r="BH57" s="1274"/>
      <c r="BI57" s="1274"/>
      <c r="BJ57" s="1274"/>
      <c r="BK57" s="1274"/>
      <c r="BL57" s="1274"/>
      <c r="BM57" s="1274"/>
      <c r="BN57" s="1274"/>
      <c r="BO57" s="1274"/>
      <c r="BP57" s="1275"/>
      <c r="BQ57" s="1276"/>
      <c r="BR57" s="1276"/>
      <c r="BS57" s="1276"/>
      <c r="BT57" s="1276"/>
      <c r="BU57" s="1276"/>
      <c r="BV57" s="1276"/>
      <c r="BW57" s="1276"/>
      <c r="BX57" s="1276">
        <v>53.3</v>
      </c>
      <c r="BY57" s="1276"/>
      <c r="BZ57" s="1276"/>
      <c r="CA57" s="1276"/>
      <c r="CB57" s="1276"/>
      <c r="CC57" s="1276"/>
      <c r="CD57" s="1276"/>
      <c r="CE57" s="1276"/>
      <c r="CF57" s="1276">
        <v>53.7</v>
      </c>
      <c r="CG57" s="1276"/>
      <c r="CH57" s="1276"/>
      <c r="CI57" s="1276"/>
      <c r="CJ57" s="1276"/>
      <c r="CK57" s="1276"/>
      <c r="CL57" s="1276"/>
      <c r="CM57" s="1276"/>
      <c r="CN57" s="1276">
        <v>55.8</v>
      </c>
      <c r="CO57" s="1276"/>
      <c r="CP57" s="1276"/>
      <c r="CQ57" s="1276"/>
      <c r="CR57" s="1276"/>
      <c r="CS57" s="1276"/>
      <c r="CT57" s="1276"/>
      <c r="CU57" s="1276"/>
      <c r="CV57" s="1276">
        <v>57.2</v>
      </c>
      <c r="CW57" s="1276"/>
      <c r="CX57" s="1276"/>
      <c r="CY57" s="1276"/>
      <c r="CZ57" s="1276"/>
      <c r="DA57" s="1276"/>
      <c r="DB57" s="1276"/>
      <c r="DC57" s="1276"/>
      <c r="DD57" s="1279"/>
      <c r="DE57" s="1277"/>
    </row>
    <row r="58" spans="1:109" s="1253" customFormat="1" ht="13" x14ac:dyDescent="0.2">
      <c r="A58" s="1238"/>
      <c r="B58" s="1277"/>
      <c r="G58" s="1264"/>
      <c r="H58" s="1264"/>
      <c r="I58" s="1278"/>
      <c r="J58" s="1278"/>
      <c r="K58" s="1273"/>
      <c r="L58" s="1273"/>
      <c r="M58" s="1273"/>
      <c r="N58" s="1273"/>
      <c r="AM58" s="1238"/>
      <c r="AN58" s="1270"/>
      <c r="AO58" s="1270"/>
      <c r="AP58" s="1270"/>
      <c r="AQ58" s="1270"/>
      <c r="AR58" s="1270"/>
      <c r="AS58" s="1270"/>
      <c r="AT58" s="1270"/>
      <c r="AU58" s="1270"/>
      <c r="AV58" s="1270"/>
      <c r="AW58" s="1270"/>
      <c r="AX58" s="1270"/>
      <c r="AY58" s="1270"/>
      <c r="AZ58" s="1270"/>
      <c r="BA58" s="1270"/>
      <c r="BB58" s="1274"/>
      <c r="BC58" s="1274"/>
      <c r="BD58" s="1274"/>
      <c r="BE58" s="1274"/>
      <c r="BF58" s="1274"/>
      <c r="BG58" s="1274"/>
      <c r="BH58" s="1274"/>
      <c r="BI58" s="1274"/>
      <c r="BJ58" s="1274"/>
      <c r="BK58" s="1274"/>
      <c r="BL58" s="1274"/>
      <c r="BM58" s="1274"/>
      <c r="BN58" s="1274"/>
      <c r="BO58" s="1274"/>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1279"/>
      <c r="DE58" s="1277"/>
    </row>
    <row r="59" spans="1:109" s="1253" customFormat="1" ht="13" x14ac:dyDescent="0.2">
      <c r="A59" s="1238"/>
      <c r="B59" s="1277"/>
      <c r="K59" s="1280"/>
      <c r="L59" s="1280"/>
      <c r="M59" s="1280"/>
      <c r="N59" s="1280"/>
      <c r="AQ59" s="1280"/>
      <c r="AR59" s="1280"/>
      <c r="AS59" s="1280"/>
      <c r="AT59" s="1280"/>
      <c r="BC59" s="1280"/>
      <c r="BD59" s="1280"/>
      <c r="BE59" s="1280"/>
      <c r="BF59" s="1280"/>
      <c r="BO59" s="1280"/>
      <c r="BP59" s="1280"/>
      <c r="BQ59" s="1280"/>
      <c r="BR59" s="1280"/>
      <c r="CA59" s="1280"/>
      <c r="CB59" s="1280"/>
      <c r="CC59" s="1280"/>
      <c r="CD59" s="1280"/>
      <c r="CM59" s="1280"/>
      <c r="CN59" s="1280"/>
      <c r="CO59" s="1280"/>
      <c r="CP59" s="1280"/>
      <c r="CY59" s="1280"/>
      <c r="CZ59" s="1280"/>
      <c r="DA59" s="1280"/>
      <c r="DB59" s="1280"/>
      <c r="DC59" s="1280"/>
      <c r="DD59" s="1279"/>
      <c r="DE59" s="1277"/>
    </row>
    <row r="60" spans="1:109" s="1253" customFormat="1" ht="13" x14ac:dyDescent="0.2">
      <c r="A60" s="1238"/>
      <c r="B60" s="1277"/>
      <c r="K60" s="1280"/>
      <c r="L60" s="1280"/>
      <c r="M60" s="1280"/>
      <c r="N60" s="1280"/>
      <c r="AQ60" s="1280"/>
      <c r="AR60" s="1280"/>
      <c r="AS60" s="1280"/>
      <c r="AT60" s="1280"/>
      <c r="BC60" s="1280"/>
      <c r="BD60" s="1280"/>
      <c r="BE60" s="1280"/>
      <c r="BF60" s="1280"/>
      <c r="BO60" s="1280"/>
      <c r="BP60" s="1280"/>
      <c r="BQ60" s="1280"/>
      <c r="BR60" s="1280"/>
      <c r="CA60" s="1280"/>
      <c r="CB60" s="1280"/>
      <c r="CC60" s="1280"/>
      <c r="CD60" s="1280"/>
      <c r="CM60" s="1280"/>
      <c r="CN60" s="1280"/>
      <c r="CO60" s="1280"/>
      <c r="CP60" s="1280"/>
      <c r="CY60" s="1280"/>
      <c r="CZ60" s="1280"/>
      <c r="DA60" s="1280"/>
      <c r="DB60" s="1280"/>
      <c r="DC60" s="1280"/>
      <c r="DD60" s="1279"/>
      <c r="DE60" s="1277"/>
    </row>
    <row r="61" spans="1:109" s="1253" customFormat="1" ht="13" x14ac:dyDescent="0.2">
      <c r="A61" s="1238"/>
      <c r="B61" s="1281"/>
      <c r="C61" s="1282"/>
      <c r="D61" s="1282"/>
      <c r="E61" s="1282"/>
      <c r="F61" s="1282"/>
      <c r="G61" s="1282"/>
      <c r="H61" s="1282"/>
      <c r="I61" s="1282"/>
      <c r="J61" s="1282"/>
      <c r="K61" s="1282"/>
      <c r="L61" s="1282"/>
      <c r="M61" s="1283"/>
      <c r="N61" s="1283"/>
      <c r="O61" s="1282"/>
      <c r="P61" s="1282"/>
      <c r="Q61" s="1282"/>
      <c r="R61" s="1282"/>
      <c r="S61" s="1282"/>
      <c r="T61" s="1282"/>
      <c r="U61" s="1282"/>
      <c r="V61" s="1282"/>
      <c r="W61" s="1282"/>
      <c r="X61" s="1282"/>
      <c r="Y61" s="1282"/>
      <c r="Z61" s="1282"/>
      <c r="AA61" s="1282"/>
      <c r="AB61" s="1282"/>
      <c r="AC61" s="1282"/>
      <c r="AD61" s="1282"/>
      <c r="AE61" s="1282"/>
      <c r="AF61" s="1282"/>
      <c r="AG61" s="1282"/>
      <c r="AH61" s="1282"/>
      <c r="AI61" s="1282"/>
      <c r="AJ61" s="1282"/>
      <c r="AK61" s="1282"/>
      <c r="AL61" s="1282"/>
      <c r="AM61" s="1282"/>
      <c r="AN61" s="1282"/>
      <c r="AO61" s="1282"/>
      <c r="AP61" s="1282"/>
      <c r="AQ61" s="1282"/>
      <c r="AR61" s="1282"/>
      <c r="AS61" s="1283"/>
      <c r="AT61" s="1283"/>
      <c r="AU61" s="1282"/>
      <c r="AV61" s="1282"/>
      <c r="AW61" s="1282"/>
      <c r="AX61" s="1282"/>
      <c r="AY61" s="1282"/>
      <c r="AZ61" s="1282"/>
      <c r="BA61" s="1282"/>
      <c r="BB61" s="1282"/>
      <c r="BC61" s="1282"/>
      <c r="BD61" s="1282"/>
      <c r="BE61" s="1283"/>
      <c r="BF61" s="1283"/>
      <c r="BG61" s="1282"/>
      <c r="BH61" s="1282"/>
      <c r="BI61" s="1282"/>
      <c r="BJ61" s="1282"/>
      <c r="BK61" s="1282"/>
      <c r="BL61" s="1282"/>
      <c r="BM61" s="1282"/>
      <c r="BN61" s="1282"/>
      <c r="BO61" s="1282"/>
      <c r="BP61" s="1282"/>
      <c r="BQ61" s="1283"/>
      <c r="BR61" s="1283"/>
      <c r="BS61" s="1282"/>
      <c r="BT61" s="1282"/>
      <c r="BU61" s="1282"/>
      <c r="BV61" s="1282"/>
      <c r="BW61" s="1282"/>
      <c r="BX61" s="1282"/>
      <c r="BY61" s="1282"/>
      <c r="BZ61" s="1282"/>
      <c r="CA61" s="1282"/>
      <c r="CB61" s="1282"/>
      <c r="CC61" s="1283"/>
      <c r="CD61" s="1283"/>
      <c r="CE61" s="1282"/>
      <c r="CF61" s="1282"/>
      <c r="CG61" s="1282"/>
      <c r="CH61" s="1282"/>
      <c r="CI61" s="1282"/>
      <c r="CJ61" s="1282"/>
      <c r="CK61" s="1282"/>
      <c r="CL61" s="1282"/>
      <c r="CM61" s="1282"/>
      <c r="CN61" s="1282"/>
      <c r="CO61" s="1283"/>
      <c r="CP61" s="1283"/>
      <c r="CQ61" s="1282"/>
      <c r="CR61" s="1282"/>
      <c r="CS61" s="1282"/>
      <c r="CT61" s="1282"/>
      <c r="CU61" s="1282"/>
      <c r="CV61" s="1282"/>
      <c r="CW61" s="1282"/>
      <c r="CX61" s="1282"/>
      <c r="CY61" s="1282"/>
      <c r="CZ61" s="1282"/>
      <c r="DA61" s="1283"/>
      <c r="DB61" s="1283"/>
      <c r="DC61" s="1283"/>
      <c r="DD61" s="1284"/>
      <c r="DE61" s="1277"/>
    </row>
    <row r="62" spans="1:109" ht="13" x14ac:dyDescent="0.2">
      <c r="B62" s="1250"/>
      <c r="C62" s="1250"/>
      <c r="D62" s="1250"/>
      <c r="E62" s="1250"/>
      <c r="F62" s="1250"/>
      <c r="G62" s="1250"/>
      <c r="H62" s="1250"/>
      <c r="I62" s="1250"/>
      <c r="J62" s="1250"/>
      <c r="K62" s="1250"/>
      <c r="L62" s="1250"/>
      <c r="M62" s="1250"/>
      <c r="N62" s="1250"/>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c r="CB62" s="1250"/>
      <c r="CC62" s="1250"/>
      <c r="CD62" s="1250"/>
      <c r="CE62" s="1250"/>
      <c r="CF62" s="1250"/>
      <c r="CG62" s="1250"/>
      <c r="CH62" s="1250"/>
      <c r="CI62" s="1250"/>
      <c r="CJ62" s="1250"/>
      <c r="CK62" s="1250"/>
      <c r="CL62" s="1250"/>
      <c r="CM62" s="1250"/>
      <c r="CN62" s="1250"/>
      <c r="CO62" s="1250"/>
      <c r="CP62" s="1250"/>
      <c r="CQ62" s="1250"/>
      <c r="CR62" s="1250"/>
      <c r="CS62" s="1250"/>
      <c r="CT62" s="1250"/>
      <c r="CU62" s="1250"/>
      <c r="CV62" s="1250"/>
      <c r="CW62" s="1250"/>
      <c r="CX62" s="1250"/>
      <c r="CY62" s="1250"/>
      <c r="CZ62" s="1250"/>
      <c r="DA62" s="1250"/>
      <c r="DB62" s="1250"/>
      <c r="DC62" s="1250"/>
      <c r="DD62" s="1250"/>
      <c r="DE62" s="1238"/>
    </row>
    <row r="63" spans="1:109" ht="16.5" x14ac:dyDescent="0.2">
      <c r="B63" s="1285" t="s">
        <v>617</v>
      </c>
    </row>
    <row r="64" spans="1:109" ht="13" x14ac:dyDescent="0.2">
      <c r="B64" s="1245"/>
      <c r="G64" s="1252"/>
      <c r="I64" s="1286"/>
      <c r="J64" s="1286"/>
      <c r="K64" s="1286"/>
      <c r="L64" s="1286"/>
      <c r="M64" s="1286"/>
      <c r="N64" s="1287"/>
      <c r="AM64" s="1252"/>
      <c r="AN64" s="1252" t="s">
        <v>610</v>
      </c>
      <c r="AP64" s="1253"/>
      <c r="AQ64" s="1253"/>
      <c r="AR64" s="1253"/>
      <c r="AY64" s="1252"/>
      <c r="BA64" s="1253"/>
      <c r="BB64" s="1253"/>
      <c r="BC64" s="1253"/>
      <c r="BK64" s="1252"/>
      <c r="BM64" s="1253"/>
      <c r="BN64" s="1253"/>
      <c r="BO64" s="1253"/>
      <c r="BW64" s="1252"/>
      <c r="BY64" s="1253"/>
      <c r="BZ64" s="1253"/>
      <c r="CA64" s="1253"/>
      <c r="CI64" s="1252"/>
      <c r="CK64" s="1253"/>
      <c r="CL64" s="1253"/>
      <c r="CM64" s="1253"/>
      <c r="CU64" s="1252"/>
      <c r="CW64" s="1253"/>
      <c r="CX64" s="1253"/>
      <c r="CY64" s="1253"/>
    </row>
    <row r="65" spans="2:107" ht="13" x14ac:dyDescent="0.2">
      <c r="B65" s="1245"/>
      <c r="AN65" s="1254" t="s">
        <v>618</v>
      </c>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c r="CB65" s="1255"/>
      <c r="CC65" s="1255"/>
      <c r="CD65" s="1255"/>
      <c r="CE65" s="1255"/>
      <c r="CF65" s="1255"/>
      <c r="CG65" s="1255"/>
      <c r="CH65" s="1255"/>
      <c r="CI65" s="1255"/>
      <c r="CJ65" s="1255"/>
      <c r="CK65" s="1255"/>
      <c r="CL65" s="1255"/>
      <c r="CM65" s="1255"/>
      <c r="CN65" s="1255"/>
      <c r="CO65" s="1255"/>
      <c r="CP65" s="1255"/>
      <c r="CQ65" s="1255"/>
      <c r="CR65" s="1255"/>
      <c r="CS65" s="1255"/>
      <c r="CT65" s="1255"/>
      <c r="CU65" s="1255"/>
      <c r="CV65" s="1255"/>
      <c r="CW65" s="1255"/>
      <c r="CX65" s="1255"/>
      <c r="CY65" s="1255"/>
      <c r="CZ65" s="1255"/>
      <c r="DA65" s="1255"/>
      <c r="DB65" s="1255"/>
      <c r="DC65" s="1256"/>
    </row>
    <row r="66" spans="2:107" ht="13" x14ac:dyDescent="0.2">
      <c r="B66" s="1245"/>
      <c r="AN66" s="1257"/>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9"/>
    </row>
    <row r="67" spans="2:107" ht="13" x14ac:dyDescent="0.2">
      <c r="B67" s="1245"/>
      <c r="AN67" s="1257"/>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9"/>
    </row>
    <row r="68" spans="2:107" ht="13" x14ac:dyDescent="0.2">
      <c r="B68" s="1245"/>
      <c r="AN68" s="1257"/>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9"/>
    </row>
    <row r="69" spans="2:107" ht="13" x14ac:dyDescent="0.2">
      <c r="B69" s="1245"/>
      <c r="AN69" s="1260"/>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c r="CB69" s="1261"/>
      <c r="CC69" s="1261"/>
      <c r="CD69" s="1261"/>
      <c r="CE69" s="1261"/>
      <c r="CF69" s="1261"/>
      <c r="CG69" s="1261"/>
      <c r="CH69" s="1261"/>
      <c r="CI69" s="1261"/>
      <c r="CJ69" s="1261"/>
      <c r="CK69" s="1261"/>
      <c r="CL69" s="1261"/>
      <c r="CM69" s="1261"/>
      <c r="CN69" s="1261"/>
      <c r="CO69" s="1261"/>
      <c r="CP69" s="1261"/>
      <c r="CQ69" s="1261"/>
      <c r="CR69" s="1261"/>
      <c r="CS69" s="1261"/>
      <c r="CT69" s="1261"/>
      <c r="CU69" s="1261"/>
      <c r="CV69" s="1261"/>
      <c r="CW69" s="1261"/>
      <c r="CX69" s="1261"/>
      <c r="CY69" s="1261"/>
      <c r="CZ69" s="1261"/>
      <c r="DA69" s="1261"/>
      <c r="DB69" s="1261"/>
      <c r="DC69" s="1262"/>
    </row>
    <row r="70" spans="2:107" ht="13" x14ac:dyDescent="0.2">
      <c r="B70" s="1245"/>
      <c r="H70" s="1288"/>
      <c r="I70" s="1288"/>
      <c r="J70" s="1289"/>
      <c r="K70" s="1289"/>
      <c r="L70" s="1290"/>
      <c r="M70" s="1289"/>
      <c r="N70" s="1290"/>
      <c r="AN70" s="1263"/>
      <c r="AO70" s="1263"/>
      <c r="AP70" s="1263"/>
      <c r="AZ70" s="1263"/>
      <c r="BA70" s="1263"/>
      <c r="BB70" s="1263"/>
      <c r="BL70" s="1263"/>
      <c r="BM70" s="1263"/>
      <c r="BN70" s="1263"/>
      <c r="BX70" s="1263"/>
      <c r="BY70" s="1263"/>
      <c r="BZ70" s="1263"/>
      <c r="CJ70" s="1263"/>
      <c r="CK70" s="1263"/>
      <c r="CL70" s="1263"/>
      <c r="CV70" s="1263"/>
      <c r="CW70" s="1263"/>
      <c r="CX70" s="1263"/>
    </row>
    <row r="71" spans="2:107" ht="13" x14ac:dyDescent="0.2">
      <c r="B71" s="1245"/>
      <c r="G71" s="1291"/>
      <c r="I71" s="1292"/>
      <c r="J71" s="1289"/>
      <c r="K71" s="1289"/>
      <c r="L71" s="1290"/>
      <c r="M71" s="1289"/>
      <c r="N71" s="1290"/>
      <c r="AM71" s="1291"/>
      <c r="AN71" s="1238" t="s">
        <v>612</v>
      </c>
    </row>
    <row r="72" spans="2:107" ht="13" x14ac:dyDescent="0.2">
      <c r="B72" s="1245"/>
      <c r="G72" s="1264"/>
      <c r="H72" s="1264"/>
      <c r="I72" s="1264"/>
      <c r="J72" s="1264"/>
      <c r="K72" s="1265"/>
      <c r="L72" s="1265"/>
      <c r="M72" s="1266"/>
      <c r="N72" s="1266"/>
      <c r="AN72" s="1267"/>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9"/>
      <c r="BP72" s="1270" t="s">
        <v>546</v>
      </c>
      <c r="BQ72" s="1270"/>
      <c r="BR72" s="1270"/>
      <c r="BS72" s="1270"/>
      <c r="BT72" s="1270"/>
      <c r="BU72" s="1270"/>
      <c r="BV72" s="1270"/>
      <c r="BW72" s="1270"/>
      <c r="BX72" s="1270" t="s">
        <v>547</v>
      </c>
      <c r="BY72" s="1270"/>
      <c r="BZ72" s="1270"/>
      <c r="CA72" s="1270"/>
      <c r="CB72" s="1270"/>
      <c r="CC72" s="1270"/>
      <c r="CD72" s="1270"/>
      <c r="CE72" s="1270"/>
      <c r="CF72" s="1270" t="s">
        <v>548</v>
      </c>
      <c r="CG72" s="1270"/>
      <c r="CH72" s="1270"/>
      <c r="CI72" s="1270"/>
      <c r="CJ72" s="1270"/>
      <c r="CK72" s="1270"/>
      <c r="CL72" s="1270"/>
      <c r="CM72" s="1270"/>
      <c r="CN72" s="1270" t="s">
        <v>549</v>
      </c>
      <c r="CO72" s="1270"/>
      <c r="CP72" s="1270"/>
      <c r="CQ72" s="1270"/>
      <c r="CR72" s="1270"/>
      <c r="CS72" s="1270"/>
      <c r="CT72" s="1270"/>
      <c r="CU72" s="1270"/>
      <c r="CV72" s="1270" t="s">
        <v>550</v>
      </c>
      <c r="CW72" s="1270"/>
      <c r="CX72" s="1270"/>
      <c r="CY72" s="1270"/>
      <c r="CZ72" s="1270"/>
      <c r="DA72" s="1270"/>
      <c r="DB72" s="1270"/>
      <c r="DC72" s="1270"/>
    </row>
    <row r="73" spans="2:107" ht="13" x14ac:dyDescent="0.2">
      <c r="B73" s="1245"/>
      <c r="G73" s="1271"/>
      <c r="H73" s="1271"/>
      <c r="I73" s="1271"/>
      <c r="J73" s="1271"/>
      <c r="K73" s="1293"/>
      <c r="L73" s="1293"/>
      <c r="M73" s="1293"/>
      <c r="N73" s="1293"/>
      <c r="AM73" s="1263"/>
      <c r="AN73" s="1274" t="s">
        <v>613</v>
      </c>
      <c r="AO73" s="1274"/>
      <c r="AP73" s="1274"/>
      <c r="AQ73" s="1274"/>
      <c r="AR73" s="1274"/>
      <c r="AS73" s="1274"/>
      <c r="AT73" s="1274"/>
      <c r="AU73" s="1274"/>
      <c r="AV73" s="1274"/>
      <c r="AW73" s="1274"/>
      <c r="AX73" s="1274"/>
      <c r="AY73" s="1274"/>
      <c r="AZ73" s="1274"/>
      <c r="BA73" s="1274"/>
      <c r="BB73" s="1274" t="s">
        <v>614</v>
      </c>
      <c r="BC73" s="1274"/>
      <c r="BD73" s="1274"/>
      <c r="BE73" s="1274"/>
      <c r="BF73" s="1274"/>
      <c r="BG73" s="1274"/>
      <c r="BH73" s="1274"/>
      <c r="BI73" s="1274"/>
      <c r="BJ73" s="1274"/>
      <c r="BK73" s="1274"/>
      <c r="BL73" s="1274"/>
      <c r="BM73" s="1274"/>
      <c r="BN73" s="1274"/>
      <c r="BO73" s="1274"/>
      <c r="BP73" s="1276">
        <v>238.3</v>
      </c>
      <c r="BQ73" s="1276"/>
      <c r="BR73" s="1276"/>
      <c r="BS73" s="1276"/>
      <c r="BT73" s="1276"/>
      <c r="BU73" s="1276"/>
      <c r="BV73" s="1276"/>
      <c r="BW73" s="1276"/>
      <c r="BX73" s="1276">
        <v>249.3</v>
      </c>
      <c r="BY73" s="1276"/>
      <c r="BZ73" s="1276"/>
      <c r="CA73" s="1276"/>
      <c r="CB73" s="1276"/>
      <c r="CC73" s="1276"/>
      <c r="CD73" s="1276"/>
      <c r="CE73" s="1276"/>
      <c r="CF73" s="1276">
        <v>254.7</v>
      </c>
      <c r="CG73" s="1276"/>
      <c r="CH73" s="1276"/>
      <c r="CI73" s="1276"/>
      <c r="CJ73" s="1276"/>
      <c r="CK73" s="1276"/>
      <c r="CL73" s="1276"/>
      <c r="CM73" s="1276"/>
      <c r="CN73" s="1276">
        <v>256.89999999999998</v>
      </c>
      <c r="CO73" s="1276"/>
      <c r="CP73" s="1276"/>
      <c r="CQ73" s="1276"/>
      <c r="CR73" s="1276"/>
      <c r="CS73" s="1276"/>
      <c r="CT73" s="1276"/>
      <c r="CU73" s="1276"/>
      <c r="CV73" s="1276">
        <v>260.2</v>
      </c>
      <c r="CW73" s="1276"/>
      <c r="CX73" s="1276"/>
      <c r="CY73" s="1276"/>
      <c r="CZ73" s="1276"/>
      <c r="DA73" s="1276"/>
      <c r="DB73" s="1276"/>
      <c r="DC73" s="1276"/>
    </row>
    <row r="74" spans="2:107" ht="13" x14ac:dyDescent="0.2">
      <c r="B74" s="1245"/>
      <c r="G74" s="1271"/>
      <c r="H74" s="1271"/>
      <c r="I74" s="1271"/>
      <c r="J74" s="1271"/>
      <c r="K74" s="1293"/>
      <c r="L74" s="1293"/>
      <c r="M74" s="1293"/>
      <c r="N74" s="1293"/>
      <c r="AM74" s="1263"/>
      <c r="AN74" s="1274"/>
      <c r="AO74" s="1274"/>
      <c r="AP74" s="1274"/>
      <c r="AQ74" s="1274"/>
      <c r="AR74" s="1274"/>
      <c r="AS74" s="1274"/>
      <c r="AT74" s="1274"/>
      <c r="AU74" s="1274"/>
      <c r="AV74" s="1274"/>
      <c r="AW74" s="1274"/>
      <c r="AX74" s="1274"/>
      <c r="AY74" s="1274"/>
      <c r="AZ74" s="1274"/>
      <c r="BA74" s="1274"/>
      <c r="BB74" s="1274"/>
      <c r="BC74" s="1274"/>
      <c r="BD74" s="1274"/>
      <c r="BE74" s="1274"/>
      <c r="BF74" s="1274"/>
      <c r="BG74" s="1274"/>
      <c r="BH74" s="1274"/>
      <c r="BI74" s="1274"/>
      <c r="BJ74" s="1274"/>
      <c r="BK74" s="1274"/>
      <c r="BL74" s="1274"/>
      <c r="BM74" s="1274"/>
      <c r="BN74" s="1274"/>
      <c r="BO74" s="1274"/>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 x14ac:dyDescent="0.2">
      <c r="B75" s="1245"/>
      <c r="G75" s="1271"/>
      <c r="H75" s="1271"/>
      <c r="I75" s="1264"/>
      <c r="J75" s="1264"/>
      <c r="K75" s="1273"/>
      <c r="L75" s="1273"/>
      <c r="M75" s="1273"/>
      <c r="N75" s="1273"/>
      <c r="AM75" s="1263"/>
      <c r="AN75" s="1274"/>
      <c r="AO75" s="1274"/>
      <c r="AP75" s="1274"/>
      <c r="AQ75" s="1274"/>
      <c r="AR75" s="1274"/>
      <c r="AS75" s="1274"/>
      <c r="AT75" s="1274"/>
      <c r="AU75" s="1274"/>
      <c r="AV75" s="1274"/>
      <c r="AW75" s="1274"/>
      <c r="AX75" s="1274"/>
      <c r="AY75" s="1274"/>
      <c r="AZ75" s="1274"/>
      <c r="BA75" s="1274"/>
      <c r="BB75" s="1274" t="s">
        <v>619</v>
      </c>
      <c r="BC75" s="1274"/>
      <c r="BD75" s="1274"/>
      <c r="BE75" s="1274"/>
      <c r="BF75" s="1274"/>
      <c r="BG75" s="1274"/>
      <c r="BH75" s="1274"/>
      <c r="BI75" s="1274"/>
      <c r="BJ75" s="1274"/>
      <c r="BK75" s="1274"/>
      <c r="BL75" s="1274"/>
      <c r="BM75" s="1274"/>
      <c r="BN75" s="1274"/>
      <c r="BO75" s="1274"/>
      <c r="BP75" s="1276">
        <v>14.1</v>
      </c>
      <c r="BQ75" s="1276"/>
      <c r="BR75" s="1276"/>
      <c r="BS75" s="1276"/>
      <c r="BT75" s="1276"/>
      <c r="BU75" s="1276"/>
      <c r="BV75" s="1276"/>
      <c r="BW75" s="1276"/>
      <c r="BX75" s="1276">
        <v>13.6</v>
      </c>
      <c r="BY75" s="1276"/>
      <c r="BZ75" s="1276"/>
      <c r="CA75" s="1276"/>
      <c r="CB75" s="1276"/>
      <c r="CC75" s="1276"/>
      <c r="CD75" s="1276"/>
      <c r="CE75" s="1276"/>
      <c r="CF75" s="1276">
        <v>13</v>
      </c>
      <c r="CG75" s="1276"/>
      <c r="CH75" s="1276"/>
      <c r="CI75" s="1276"/>
      <c r="CJ75" s="1276"/>
      <c r="CK75" s="1276"/>
      <c r="CL75" s="1276"/>
      <c r="CM75" s="1276"/>
      <c r="CN75" s="1276">
        <v>13.3</v>
      </c>
      <c r="CO75" s="1276"/>
      <c r="CP75" s="1276"/>
      <c r="CQ75" s="1276"/>
      <c r="CR75" s="1276"/>
      <c r="CS75" s="1276"/>
      <c r="CT75" s="1276"/>
      <c r="CU75" s="1276"/>
      <c r="CV75" s="1276">
        <v>13.1</v>
      </c>
      <c r="CW75" s="1276"/>
      <c r="CX75" s="1276"/>
      <c r="CY75" s="1276"/>
      <c r="CZ75" s="1276"/>
      <c r="DA75" s="1276"/>
      <c r="DB75" s="1276"/>
      <c r="DC75" s="1276"/>
    </row>
    <row r="76" spans="2:107" ht="13" x14ac:dyDescent="0.2">
      <c r="B76" s="1245"/>
      <c r="G76" s="1271"/>
      <c r="H76" s="1271"/>
      <c r="I76" s="1264"/>
      <c r="J76" s="1264"/>
      <c r="K76" s="1273"/>
      <c r="L76" s="1273"/>
      <c r="M76" s="1273"/>
      <c r="N76" s="1273"/>
      <c r="AM76" s="1263"/>
      <c r="AN76" s="1274"/>
      <c r="AO76" s="1274"/>
      <c r="AP76" s="1274"/>
      <c r="AQ76" s="1274"/>
      <c r="AR76" s="1274"/>
      <c r="AS76" s="1274"/>
      <c r="AT76" s="1274"/>
      <c r="AU76" s="1274"/>
      <c r="AV76" s="1274"/>
      <c r="AW76" s="1274"/>
      <c r="AX76" s="1274"/>
      <c r="AY76" s="1274"/>
      <c r="AZ76" s="1274"/>
      <c r="BA76" s="1274"/>
      <c r="BB76" s="1274"/>
      <c r="BC76" s="1274"/>
      <c r="BD76" s="1274"/>
      <c r="BE76" s="1274"/>
      <c r="BF76" s="1274"/>
      <c r="BG76" s="1274"/>
      <c r="BH76" s="1274"/>
      <c r="BI76" s="1274"/>
      <c r="BJ76" s="1274"/>
      <c r="BK76" s="1274"/>
      <c r="BL76" s="1274"/>
      <c r="BM76" s="1274"/>
      <c r="BN76" s="1274"/>
      <c r="BO76" s="1274"/>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 x14ac:dyDescent="0.2">
      <c r="B77" s="1245"/>
      <c r="G77" s="1264"/>
      <c r="H77" s="1264"/>
      <c r="I77" s="1264"/>
      <c r="J77" s="1264"/>
      <c r="K77" s="1293"/>
      <c r="L77" s="1293"/>
      <c r="M77" s="1293"/>
      <c r="N77" s="1293"/>
      <c r="AN77" s="1270" t="s">
        <v>616</v>
      </c>
      <c r="AO77" s="1270"/>
      <c r="AP77" s="1270"/>
      <c r="AQ77" s="1270"/>
      <c r="AR77" s="1270"/>
      <c r="AS77" s="1270"/>
      <c r="AT77" s="1270"/>
      <c r="AU77" s="1270"/>
      <c r="AV77" s="1270"/>
      <c r="AW77" s="1270"/>
      <c r="AX77" s="1270"/>
      <c r="AY77" s="1270"/>
      <c r="AZ77" s="1270"/>
      <c r="BA77" s="1270"/>
      <c r="BB77" s="1274" t="s">
        <v>614</v>
      </c>
      <c r="BC77" s="1274"/>
      <c r="BD77" s="1274"/>
      <c r="BE77" s="1274"/>
      <c r="BF77" s="1274"/>
      <c r="BG77" s="1274"/>
      <c r="BH77" s="1274"/>
      <c r="BI77" s="1274"/>
      <c r="BJ77" s="1274"/>
      <c r="BK77" s="1274"/>
      <c r="BL77" s="1274"/>
      <c r="BM77" s="1274"/>
      <c r="BN77" s="1274"/>
      <c r="BO77" s="1274"/>
      <c r="BP77" s="1276">
        <v>173.8</v>
      </c>
      <c r="BQ77" s="1276"/>
      <c r="BR77" s="1276"/>
      <c r="BS77" s="1276"/>
      <c r="BT77" s="1276"/>
      <c r="BU77" s="1276"/>
      <c r="BV77" s="1276"/>
      <c r="BW77" s="1276"/>
      <c r="BX77" s="1276">
        <v>174.6</v>
      </c>
      <c r="BY77" s="1276"/>
      <c r="BZ77" s="1276"/>
      <c r="CA77" s="1276"/>
      <c r="CB77" s="1276"/>
      <c r="CC77" s="1276"/>
      <c r="CD77" s="1276"/>
      <c r="CE77" s="1276"/>
      <c r="CF77" s="1276">
        <v>173</v>
      </c>
      <c r="CG77" s="1276"/>
      <c r="CH77" s="1276"/>
      <c r="CI77" s="1276"/>
      <c r="CJ77" s="1276"/>
      <c r="CK77" s="1276"/>
      <c r="CL77" s="1276"/>
      <c r="CM77" s="1276"/>
      <c r="CN77" s="1276">
        <v>171.9</v>
      </c>
      <c r="CO77" s="1276"/>
      <c r="CP77" s="1276"/>
      <c r="CQ77" s="1276"/>
      <c r="CR77" s="1276"/>
      <c r="CS77" s="1276"/>
      <c r="CT77" s="1276"/>
      <c r="CU77" s="1276"/>
      <c r="CV77" s="1276">
        <v>173</v>
      </c>
      <c r="CW77" s="1276"/>
      <c r="CX77" s="1276"/>
      <c r="CY77" s="1276"/>
      <c r="CZ77" s="1276"/>
      <c r="DA77" s="1276"/>
      <c r="DB77" s="1276"/>
      <c r="DC77" s="1276"/>
    </row>
    <row r="78" spans="2:107" ht="13" x14ac:dyDescent="0.2">
      <c r="B78" s="1245"/>
      <c r="G78" s="1264"/>
      <c r="H78" s="1264"/>
      <c r="I78" s="1264"/>
      <c r="J78" s="1264"/>
      <c r="K78" s="1293"/>
      <c r="L78" s="1293"/>
      <c r="M78" s="1293"/>
      <c r="N78" s="1293"/>
      <c r="AN78" s="1270"/>
      <c r="AO78" s="1270"/>
      <c r="AP78" s="1270"/>
      <c r="AQ78" s="1270"/>
      <c r="AR78" s="1270"/>
      <c r="AS78" s="1270"/>
      <c r="AT78" s="1270"/>
      <c r="AU78" s="1270"/>
      <c r="AV78" s="1270"/>
      <c r="AW78" s="1270"/>
      <c r="AX78" s="1270"/>
      <c r="AY78" s="1270"/>
      <c r="AZ78" s="1270"/>
      <c r="BA78" s="1270"/>
      <c r="BB78" s="1274"/>
      <c r="BC78" s="1274"/>
      <c r="BD78" s="1274"/>
      <c r="BE78" s="1274"/>
      <c r="BF78" s="1274"/>
      <c r="BG78" s="1274"/>
      <c r="BH78" s="1274"/>
      <c r="BI78" s="1274"/>
      <c r="BJ78" s="1274"/>
      <c r="BK78" s="1274"/>
      <c r="BL78" s="1274"/>
      <c r="BM78" s="1274"/>
      <c r="BN78" s="1274"/>
      <c r="BO78" s="1274"/>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 x14ac:dyDescent="0.2">
      <c r="B79" s="1245"/>
      <c r="G79" s="1264"/>
      <c r="H79" s="1264"/>
      <c r="I79" s="1278"/>
      <c r="J79" s="1278"/>
      <c r="K79" s="1294"/>
      <c r="L79" s="1294"/>
      <c r="M79" s="1294"/>
      <c r="N79" s="1294"/>
      <c r="AN79" s="1270"/>
      <c r="AO79" s="1270"/>
      <c r="AP79" s="1270"/>
      <c r="AQ79" s="1270"/>
      <c r="AR79" s="1270"/>
      <c r="AS79" s="1270"/>
      <c r="AT79" s="1270"/>
      <c r="AU79" s="1270"/>
      <c r="AV79" s="1270"/>
      <c r="AW79" s="1270"/>
      <c r="AX79" s="1270"/>
      <c r="AY79" s="1270"/>
      <c r="AZ79" s="1270"/>
      <c r="BA79" s="1270"/>
      <c r="BB79" s="1274" t="s">
        <v>619</v>
      </c>
      <c r="BC79" s="1274"/>
      <c r="BD79" s="1274"/>
      <c r="BE79" s="1274"/>
      <c r="BF79" s="1274"/>
      <c r="BG79" s="1274"/>
      <c r="BH79" s="1274"/>
      <c r="BI79" s="1274"/>
      <c r="BJ79" s="1274"/>
      <c r="BK79" s="1274"/>
      <c r="BL79" s="1274"/>
      <c r="BM79" s="1274"/>
      <c r="BN79" s="1274"/>
      <c r="BO79" s="1274"/>
      <c r="BP79" s="1276">
        <v>12</v>
      </c>
      <c r="BQ79" s="1276"/>
      <c r="BR79" s="1276"/>
      <c r="BS79" s="1276"/>
      <c r="BT79" s="1276"/>
      <c r="BU79" s="1276"/>
      <c r="BV79" s="1276"/>
      <c r="BW79" s="1276"/>
      <c r="BX79" s="1276">
        <v>13.1</v>
      </c>
      <c r="BY79" s="1276"/>
      <c r="BZ79" s="1276"/>
      <c r="CA79" s="1276"/>
      <c r="CB79" s="1276"/>
      <c r="CC79" s="1276"/>
      <c r="CD79" s="1276"/>
      <c r="CE79" s="1276"/>
      <c r="CF79" s="1276">
        <v>12.2</v>
      </c>
      <c r="CG79" s="1276"/>
      <c r="CH79" s="1276"/>
      <c r="CI79" s="1276"/>
      <c r="CJ79" s="1276"/>
      <c r="CK79" s="1276"/>
      <c r="CL79" s="1276"/>
      <c r="CM79" s="1276"/>
      <c r="CN79" s="1276">
        <v>11.7</v>
      </c>
      <c r="CO79" s="1276"/>
      <c r="CP79" s="1276"/>
      <c r="CQ79" s="1276"/>
      <c r="CR79" s="1276"/>
      <c r="CS79" s="1276"/>
      <c r="CT79" s="1276"/>
      <c r="CU79" s="1276"/>
      <c r="CV79" s="1276">
        <v>11.1</v>
      </c>
      <c r="CW79" s="1276"/>
      <c r="CX79" s="1276"/>
      <c r="CY79" s="1276"/>
      <c r="CZ79" s="1276"/>
      <c r="DA79" s="1276"/>
      <c r="DB79" s="1276"/>
      <c r="DC79" s="1276"/>
    </row>
    <row r="80" spans="2:107" ht="13" x14ac:dyDescent="0.2">
      <c r="B80" s="1245"/>
      <c r="G80" s="1264"/>
      <c r="H80" s="1264"/>
      <c r="I80" s="1278"/>
      <c r="J80" s="1278"/>
      <c r="K80" s="1294"/>
      <c r="L80" s="1294"/>
      <c r="M80" s="1294"/>
      <c r="N80" s="1294"/>
      <c r="AN80" s="1270"/>
      <c r="AO80" s="1270"/>
      <c r="AP80" s="1270"/>
      <c r="AQ80" s="1270"/>
      <c r="AR80" s="1270"/>
      <c r="AS80" s="1270"/>
      <c r="AT80" s="1270"/>
      <c r="AU80" s="1270"/>
      <c r="AV80" s="1270"/>
      <c r="AW80" s="1270"/>
      <c r="AX80" s="1270"/>
      <c r="AY80" s="1270"/>
      <c r="AZ80" s="1270"/>
      <c r="BA80" s="1270"/>
      <c r="BB80" s="1274"/>
      <c r="BC80" s="1274"/>
      <c r="BD80" s="1274"/>
      <c r="BE80" s="1274"/>
      <c r="BF80" s="1274"/>
      <c r="BG80" s="1274"/>
      <c r="BH80" s="1274"/>
      <c r="BI80" s="1274"/>
      <c r="BJ80" s="1274"/>
      <c r="BK80" s="1274"/>
      <c r="BL80" s="1274"/>
      <c r="BM80" s="1274"/>
      <c r="BN80" s="1274"/>
      <c r="BO80" s="1274"/>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 x14ac:dyDescent="0.2">
      <c r="B81" s="1245"/>
    </row>
    <row r="82" spans="2:109" ht="16.5" x14ac:dyDescent="0.2">
      <c r="B82" s="1245"/>
      <c r="K82" s="1295"/>
      <c r="L82" s="1295"/>
      <c r="M82" s="1295"/>
      <c r="N82" s="1295"/>
      <c r="AQ82" s="1295"/>
      <c r="AR82" s="1295"/>
      <c r="AS82" s="1295"/>
      <c r="AT82" s="1295"/>
      <c r="BC82" s="1295"/>
      <c r="BD82" s="1295"/>
      <c r="BE82" s="1295"/>
      <c r="BF82" s="1295"/>
      <c r="BO82" s="1295"/>
      <c r="BP82" s="1295"/>
      <c r="BQ82" s="1295"/>
      <c r="BR82" s="1295"/>
      <c r="CA82" s="1295"/>
      <c r="CB82" s="1295"/>
      <c r="CC82" s="1295"/>
      <c r="CD82" s="1295"/>
      <c r="CM82" s="1295"/>
      <c r="CN82" s="1295"/>
      <c r="CO82" s="1295"/>
      <c r="CP82" s="1295"/>
      <c r="CY82" s="1295"/>
      <c r="CZ82" s="1295"/>
      <c r="DA82" s="1295"/>
      <c r="DB82" s="1295"/>
      <c r="DC82" s="1295"/>
    </row>
    <row r="83" spans="2:109" ht="13" x14ac:dyDescent="0.2">
      <c r="B83" s="1247"/>
      <c r="C83" s="1248"/>
      <c r="D83" s="1248"/>
      <c r="E83" s="1248"/>
      <c r="F83" s="1248"/>
      <c r="G83" s="1248"/>
      <c r="H83" s="1248"/>
      <c r="I83" s="1248"/>
      <c r="J83" s="1248"/>
      <c r="K83" s="1248"/>
      <c r="L83" s="1248"/>
      <c r="M83" s="1248"/>
      <c r="N83" s="1248"/>
      <c r="O83" s="1248"/>
      <c r="P83" s="1248"/>
      <c r="Q83" s="1248"/>
      <c r="R83" s="1248"/>
      <c r="S83" s="1248"/>
      <c r="T83" s="1248"/>
      <c r="U83" s="1248"/>
      <c r="V83" s="1248"/>
      <c r="W83" s="1248"/>
      <c r="X83" s="1248"/>
      <c r="Y83" s="1248"/>
      <c r="Z83" s="1248"/>
      <c r="AA83" s="1248"/>
      <c r="AB83" s="1248"/>
      <c r="AC83" s="1248"/>
      <c r="AD83" s="1248"/>
      <c r="AE83" s="1248"/>
      <c r="AF83" s="1248"/>
      <c r="AG83" s="1248"/>
      <c r="AH83" s="1248"/>
      <c r="AI83" s="1248"/>
      <c r="AJ83" s="1248"/>
      <c r="AK83" s="1248"/>
      <c r="AL83" s="1248"/>
      <c r="AM83" s="1248"/>
      <c r="AN83" s="1248"/>
      <c r="AO83" s="1248"/>
      <c r="AP83" s="1248"/>
      <c r="AQ83" s="1248"/>
      <c r="AR83" s="1248"/>
      <c r="AS83" s="1248"/>
      <c r="AT83" s="1248"/>
      <c r="AU83" s="1248"/>
      <c r="AV83" s="1248"/>
      <c r="AW83" s="1248"/>
      <c r="AX83" s="1248"/>
      <c r="AY83" s="1248"/>
      <c r="AZ83" s="1248"/>
      <c r="BA83" s="1248"/>
      <c r="BB83" s="1248"/>
      <c r="BC83" s="1248"/>
      <c r="BD83" s="1248"/>
      <c r="BE83" s="1248"/>
      <c r="BF83" s="1248"/>
      <c r="BG83" s="1248"/>
      <c r="BH83" s="1248"/>
      <c r="BI83" s="1248"/>
      <c r="BJ83" s="1248"/>
      <c r="BK83" s="1248"/>
      <c r="BL83" s="1248"/>
      <c r="BM83" s="1248"/>
      <c r="BN83" s="1248"/>
      <c r="BO83" s="1248"/>
      <c r="BP83" s="1248"/>
      <c r="BQ83" s="1248"/>
      <c r="BR83" s="1248"/>
      <c r="BS83" s="1248"/>
      <c r="BT83" s="1248"/>
      <c r="BU83" s="1248"/>
      <c r="BV83" s="1248"/>
      <c r="BW83" s="1248"/>
      <c r="BX83" s="1248"/>
      <c r="BY83" s="1248"/>
      <c r="BZ83" s="1248"/>
      <c r="CA83" s="1248"/>
      <c r="CB83" s="1248"/>
      <c r="CC83" s="1248"/>
      <c r="CD83" s="1248"/>
      <c r="CE83" s="1248"/>
      <c r="CF83" s="1248"/>
      <c r="CG83" s="1248"/>
      <c r="CH83" s="1248"/>
      <c r="CI83" s="1248"/>
      <c r="CJ83" s="1248"/>
      <c r="CK83" s="1248"/>
      <c r="CL83" s="1248"/>
      <c r="CM83" s="1248"/>
      <c r="CN83" s="1248"/>
      <c r="CO83" s="1248"/>
      <c r="CP83" s="1248"/>
      <c r="CQ83" s="1248"/>
      <c r="CR83" s="1248"/>
      <c r="CS83" s="1248"/>
      <c r="CT83" s="1248"/>
      <c r="CU83" s="1248"/>
      <c r="CV83" s="1248"/>
      <c r="CW83" s="1248"/>
      <c r="CX83" s="1248"/>
      <c r="CY83" s="1248"/>
      <c r="CZ83" s="1248"/>
      <c r="DA83" s="1248"/>
      <c r="DB83" s="1248"/>
      <c r="DC83" s="1248"/>
      <c r="DD83" s="1249"/>
    </row>
    <row r="84" spans="2:109" ht="13" x14ac:dyDescent="0.2">
      <c r="DD84" s="1238"/>
      <c r="DE84" s="1238"/>
    </row>
    <row r="85" spans="2:109" ht="13" x14ac:dyDescent="0.2">
      <c r="DD85" s="1238"/>
      <c r="DE85" s="1238"/>
    </row>
    <row r="86" spans="2:109" ht="13" hidden="1" x14ac:dyDescent="0.2">
      <c r="DD86" s="1238"/>
      <c r="DE86" s="1238"/>
    </row>
    <row r="87" spans="2:109" ht="13" hidden="1" x14ac:dyDescent="0.2">
      <c r="K87" s="1296"/>
      <c r="AQ87" s="1296"/>
      <c r="BC87" s="1296"/>
      <c r="BO87" s="1296"/>
      <c r="CA87" s="1296"/>
      <c r="CM87" s="1296"/>
      <c r="CY87" s="1296"/>
      <c r="DD87" s="1238"/>
      <c r="DE87" s="1238"/>
    </row>
    <row r="88" spans="2:109" ht="13" hidden="1" x14ac:dyDescent="0.2">
      <c r="DD88" s="1238"/>
      <c r="DE88" s="1238"/>
    </row>
    <row r="89" spans="2:109" ht="13" hidden="1" x14ac:dyDescent="0.2">
      <c r="DD89" s="1238"/>
      <c r="DE89" s="1238"/>
    </row>
    <row r="90" spans="2:109" ht="13" hidden="1" x14ac:dyDescent="0.2">
      <c r="DD90" s="1238"/>
      <c r="DE90" s="1238"/>
    </row>
    <row r="91" spans="2:109" ht="13" hidden="1" x14ac:dyDescent="0.2">
      <c r="DD91" s="1238"/>
      <c r="DE91" s="1238"/>
    </row>
    <row r="92" spans="2:109" ht="13.5" hidden="1" customHeight="1" x14ac:dyDescent="0.2">
      <c r="DD92" s="1238"/>
      <c r="DE92" s="1238"/>
    </row>
    <row r="93" spans="2:109" ht="13.5" hidden="1" customHeight="1" x14ac:dyDescent="0.2">
      <c r="DD93" s="1238"/>
      <c r="DE93" s="1238"/>
    </row>
    <row r="94" spans="2:109" ht="13.5" hidden="1" customHeight="1" x14ac:dyDescent="0.2">
      <c r="DD94" s="1238"/>
      <c r="DE94" s="1238"/>
    </row>
    <row r="95" spans="2:109" ht="13.5" hidden="1" customHeight="1" x14ac:dyDescent="0.2">
      <c r="DD95" s="1238"/>
      <c r="DE95" s="1238"/>
    </row>
    <row r="96" spans="2:109" ht="13.5" hidden="1" customHeight="1" x14ac:dyDescent="0.2">
      <c r="DD96" s="1238"/>
      <c r="DE96" s="1238"/>
    </row>
    <row r="97" s="1238" customFormat="1" ht="13.5" hidden="1" customHeight="1" x14ac:dyDescent="0.2"/>
    <row r="98" s="1238" customFormat="1" ht="13.5" hidden="1" customHeight="1" x14ac:dyDescent="0.2"/>
    <row r="99" s="1238" customFormat="1" ht="13.5" hidden="1" customHeight="1" x14ac:dyDescent="0.2"/>
    <row r="100" s="1238" customFormat="1" ht="13.5" hidden="1" customHeight="1" x14ac:dyDescent="0.2"/>
    <row r="101" s="1238" customFormat="1" ht="13.5" hidden="1" customHeight="1" x14ac:dyDescent="0.2"/>
    <row r="102" s="1238" customFormat="1" ht="13.5" hidden="1" customHeight="1" x14ac:dyDescent="0.2"/>
    <row r="103" s="1238" customFormat="1" ht="13.5" hidden="1" customHeight="1" x14ac:dyDescent="0.2"/>
    <row r="104" s="1238" customFormat="1" ht="13.5" hidden="1" customHeight="1" x14ac:dyDescent="0.2"/>
    <row r="105" s="1238" customFormat="1" ht="13.5" hidden="1" customHeight="1" x14ac:dyDescent="0.2"/>
    <row r="106" s="1238" customFormat="1" ht="13.5" hidden="1" customHeight="1" x14ac:dyDescent="0.2"/>
    <row r="107" s="1238" customFormat="1" ht="13.5" hidden="1" customHeight="1" x14ac:dyDescent="0.2"/>
    <row r="108" s="1238" customFormat="1" ht="13.5" hidden="1" customHeight="1" x14ac:dyDescent="0.2"/>
    <row r="109" s="1238" customFormat="1" ht="13.5" hidden="1" customHeight="1" x14ac:dyDescent="0.2"/>
    <row r="110" s="1238" customFormat="1" ht="13.5" hidden="1" customHeight="1" x14ac:dyDescent="0.2"/>
    <row r="111" s="1238" customFormat="1" ht="13.5" hidden="1" customHeight="1" x14ac:dyDescent="0.2"/>
    <row r="112" s="1238" customFormat="1" ht="13.5" hidden="1" customHeight="1" x14ac:dyDescent="0.2"/>
    <row r="113" s="1238" customFormat="1" ht="13.5" hidden="1" customHeight="1" x14ac:dyDescent="0.2"/>
    <row r="114" s="1238" customFormat="1" ht="13.5" hidden="1" customHeight="1" x14ac:dyDescent="0.2"/>
    <row r="115" s="1238" customFormat="1" ht="13.5" hidden="1" customHeight="1" x14ac:dyDescent="0.2"/>
    <row r="116" s="1238" customFormat="1" ht="13.5" hidden="1" customHeight="1" x14ac:dyDescent="0.2"/>
    <row r="117" s="1238" customFormat="1" ht="13.5" hidden="1" customHeight="1" x14ac:dyDescent="0.2"/>
    <row r="118" s="1238" customFormat="1" ht="13.5" hidden="1" customHeight="1" x14ac:dyDescent="0.2"/>
    <row r="119" s="1238" customFormat="1" ht="13.5" hidden="1" customHeight="1" x14ac:dyDescent="0.2"/>
    <row r="120" s="1238" customFormat="1" ht="13.5" hidden="1" customHeight="1" x14ac:dyDescent="0.2"/>
    <row r="121" s="1238" customFormat="1" ht="13.5" hidden="1" customHeight="1" x14ac:dyDescent="0.2"/>
    <row r="122" s="1238" customFormat="1" ht="13.5" hidden="1" customHeight="1" x14ac:dyDescent="0.2"/>
    <row r="123" s="1238" customFormat="1" ht="13.5" hidden="1" customHeight="1" x14ac:dyDescent="0.2"/>
    <row r="124" s="1238" customFormat="1" ht="13.5" hidden="1" customHeight="1" x14ac:dyDescent="0.2"/>
    <row r="125" s="1238" customFormat="1" ht="13.5" hidden="1" customHeight="1" x14ac:dyDescent="0.2"/>
    <row r="126" s="1238" customFormat="1" ht="13.5" hidden="1" customHeight="1" x14ac:dyDescent="0.2"/>
    <row r="127" s="1238" customFormat="1" ht="13.5" hidden="1" customHeight="1" x14ac:dyDescent="0.2"/>
    <row r="128" s="1238" customFormat="1" ht="13.5" hidden="1" customHeight="1" x14ac:dyDescent="0.2"/>
    <row r="129" s="1238" customFormat="1" ht="13.5" hidden="1" customHeight="1" x14ac:dyDescent="0.2"/>
    <row r="130" s="1238" customFormat="1" ht="13.5" hidden="1" customHeight="1" x14ac:dyDescent="0.2"/>
    <row r="131" s="1238" customFormat="1" ht="13.5" hidden="1" customHeight="1" x14ac:dyDescent="0.2"/>
    <row r="132" s="1238" customFormat="1" ht="13.5" hidden="1" customHeight="1" x14ac:dyDescent="0.2"/>
    <row r="133" s="1238" customFormat="1" ht="13.5" hidden="1" customHeight="1" x14ac:dyDescent="0.2"/>
    <row r="134" s="1238" customFormat="1" ht="13.5" hidden="1" customHeight="1" x14ac:dyDescent="0.2"/>
    <row r="135" s="1238" customFormat="1" ht="13.5" hidden="1" customHeight="1" x14ac:dyDescent="0.2"/>
    <row r="136" s="1238" customFormat="1" ht="13.5" hidden="1" customHeight="1" x14ac:dyDescent="0.2"/>
    <row r="137" s="1238" customFormat="1" ht="13.5" hidden="1" customHeight="1" x14ac:dyDescent="0.2"/>
    <row r="138" s="1238" customFormat="1" ht="13.5" hidden="1" customHeight="1" x14ac:dyDescent="0.2"/>
    <row r="139" s="1238" customFormat="1" ht="13.5" hidden="1" customHeight="1" x14ac:dyDescent="0.2"/>
    <row r="140" s="1238" customFormat="1" ht="13.5" hidden="1" customHeight="1" x14ac:dyDescent="0.2"/>
    <row r="141" s="1238" customFormat="1" ht="13.5" hidden="1" customHeight="1" x14ac:dyDescent="0.2"/>
    <row r="142" s="1238" customFormat="1" ht="13.5" hidden="1" customHeight="1" x14ac:dyDescent="0.2"/>
    <row r="143" s="1238" customFormat="1" ht="13.5" hidden="1" customHeight="1" x14ac:dyDescent="0.2"/>
    <row r="144" s="1238" customFormat="1" ht="13.5" hidden="1" customHeight="1" x14ac:dyDescent="0.2"/>
    <row r="145" s="1238" customFormat="1" ht="13.5" hidden="1" customHeight="1" x14ac:dyDescent="0.2"/>
    <row r="146" s="1238" customFormat="1" ht="13.5" hidden="1" customHeight="1" x14ac:dyDescent="0.2"/>
    <row r="147" s="1238" customFormat="1" ht="13.5" hidden="1" customHeight="1" x14ac:dyDescent="0.2"/>
    <row r="148" s="1238" customFormat="1" ht="13.5" hidden="1" customHeight="1" x14ac:dyDescent="0.2"/>
    <row r="149" s="1238" customFormat="1" ht="13.5" hidden="1" customHeight="1" x14ac:dyDescent="0.2"/>
    <row r="150" s="1238" customFormat="1" ht="13.5" hidden="1" customHeight="1" x14ac:dyDescent="0.2"/>
    <row r="151" s="1238" customFormat="1" ht="13.5" hidden="1" customHeight="1" x14ac:dyDescent="0.2"/>
    <row r="152" s="1238" customFormat="1" ht="13.5" hidden="1" customHeight="1" x14ac:dyDescent="0.2"/>
    <row r="153" s="1238" customFormat="1" ht="13.5" hidden="1" customHeight="1" x14ac:dyDescent="0.2"/>
    <row r="154" s="1238" customFormat="1" ht="13.5" hidden="1" customHeight="1" x14ac:dyDescent="0.2"/>
    <row r="155" s="1238" customFormat="1" ht="13.5" hidden="1" customHeight="1" x14ac:dyDescent="0.2"/>
    <row r="156" s="1238" customFormat="1" ht="13.5" hidden="1" customHeight="1" x14ac:dyDescent="0.2"/>
    <row r="157" s="1238" customFormat="1" ht="13.5" hidden="1" customHeight="1" x14ac:dyDescent="0.2"/>
    <row r="158" s="1238" customFormat="1" ht="13.5" hidden="1" customHeight="1" x14ac:dyDescent="0.2"/>
    <row r="159" s="1238" customFormat="1" ht="13.5" hidden="1" customHeight="1" x14ac:dyDescent="0.2"/>
    <row r="160" s="1238" customFormat="1" ht="13.5" hidden="1" customHeight="1" x14ac:dyDescent="0.2"/>
  </sheetData>
  <sheetProtection algorithmName="SHA-512" hashValue="VSV+f7rMWBPUhfgLW7ctOGHarOEY+euuZGbz6z3VUNM7awC/7zjy88NHDlysSYNIQk+88pk+zPjDuRZCGagK4g==" saltValue="nhWnZo5MXNKwm9P4Mx8HW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702F3-63F3-42EF-8C10-42B7A3AE3528}">
  <sheetPr>
    <pageSetUpPr fitToPage="1"/>
  </sheetPr>
  <dimension ref="A1:DR125"/>
  <sheetViews>
    <sheetView showGridLines="0" zoomScaleNormal="100" zoomScaleSheetLayoutView="55" workbookViewId="0">
      <selection activeCell="Y97" sqref="Y97"/>
    </sheetView>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493</v>
      </c>
    </row>
  </sheetData>
  <sheetProtection algorithmName="SHA-512" hashValue="syhJY78CDkIHbR4LaInTD9B3kiaWh7EIHThDHqR6Pc3aMJ6e0wg+ZhW5BTfs2UXF6bdW6GWRIZ13/mWFmereIg==" saltValue="A5fiAjpRYcXc2w5gc0ceO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B4CB0-5282-47A1-8AC3-4D24967476EE}">
  <sheetPr>
    <pageSetUpPr fitToPage="1"/>
  </sheetPr>
  <dimension ref="A1:DR125"/>
  <sheetViews>
    <sheetView showGridLines="0" zoomScaleNormal="100" zoomScaleSheetLayoutView="55" workbookViewId="0">
      <selection activeCell="Y97" sqref="Y97"/>
    </sheetView>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493</v>
      </c>
    </row>
  </sheetData>
  <sheetProtection algorithmName="SHA-512" hashValue="yloZFi7VbWxHADA83kZUUFIzij77c+K0RoQjPNZhQzfZTc69KurAdSkEdsIy6bb2LmMxhVFjzb3PBSFgIQXNXQ==" saltValue="3BFUcnA1+29SDRE5sss4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537</v>
      </c>
      <c r="B3" s="131"/>
      <c r="C3" s="132"/>
      <c r="D3" s="133">
        <v>100409</v>
      </c>
      <c r="E3" s="134"/>
      <c r="F3" s="135">
        <v>119378</v>
      </c>
      <c r="G3" s="136"/>
      <c r="H3" s="137"/>
    </row>
    <row r="4" spans="1:8" x14ac:dyDescent="0.2">
      <c r="A4" s="138"/>
      <c r="B4" s="139"/>
      <c r="C4" s="140"/>
      <c r="D4" s="141">
        <v>38264</v>
      </c>
      <c r="E4" s="142"/>
      <c r="F4" s="143">
        <v>35801</v>
      </c>
      <c r="G4" s="144"/>
      <c r="H4" s="145"/>
    </row>
    <row r="5" spans="1:8" x14ac:dyDescent="0.2">
      <c r="A5" s="126" t="s">
        <v>539</v>
      </c>
      <c r="B5" s="131"/>
      <c r="C5" s="132"/>
      <c r="D5" s="133">
        <v>108665</v>
      </c>
      <c r="E5" s="134"/>
      <c r="F5" s="135">
        <v>101731</v>
      </c>
      <c r="G5" s="136"/>
      <c r="H5" s="137"/>
    </row>
    <row r="6" spans="1:8" x14ac:dyDescent="0.2">
      <c r="A6" s="138"/>
      <c r="B6" s="139"/>
      <c r="C6" s="140"/>
      <c r="D6" s="141">
        <v>39123</v>
      </c>
      <c r="E6" s="142"/>
      <c r="F6" s="143">
        <v>26906</v>
      </c>
      <c r="G6" s="144"/>
      <c r="H6" s="145"/>
    </row>
    <row r="7" spans="1:8" x14ac:dyDescent="0.2">
      <c r="A7" s="126" t="s">
        <v>540</v>
      </c>
      <c r="B7" s="131"/>
      <c r="C7" s="132"/>
      <c r="D7" s="133">
        <v>116381</v>
      </c>
      <c r="E7" s="134"/>
      <c r="F7" s="135">
        <v>108224</v>
      </c>
      <c r="G7" s="136"/>
      <c r="H7" s="137"/>
    </row>
    <row r="8" spans="1:8" x14ac:dyDescent="0.2">
      <c r="A8" s="138"/>
      <c r="B8" s="139"/>
      <c r="C8" s="140"/>
      <c r="D8" s="141">
        <v>38647</v>
      </c>
      <c r="E8" s="142"/>
      <c r="F8" s="143">
        <v>27358</v>
      </c>
      <c r="G8" s="144"/>
      <c r="H8" s="145"/>
    </row>
    <row r="9" spans="1:8" x14ac:dyDescent="0.2">
      <c r="A9" s="126" t="s">
        <v>541</v>
      </c>
      <c r="B9" s="131"/>
      <c r="C9" s="132"/>
      <c r="D9" s="133">
        <v>121442</v>
      </c>
      <c r="E9" s="134"/>
      <c r="F9" s="135">
        <v>105585</v>
      </c>
      <c r="G9" s="136"/>
      <c r="H9" s="137"/>
    </row>
    <row r="10" spans="1:8" x14ac:dyDescent="0.2">
      <c r="A10" s="138"/>
      <c r="B10" s="139"/>
      <c r="C10" s="140"/>
      <c r="D10" s="141">
        <v>34016</v>
      </c>
      <c r="E10" s="142"/>
      <c r="F10" s="143">
        <v>26225</v>
      </c>
      <c r="G10" s="144"/>
      <c r="H10" s="145"/>
    </row>
    <row r="11" spans="1:8" x14ac:dyDescent="0.2">
      <c r="A11" s="126" t="s">
        <v>542</v>
      </c>
      <c r="B11" s="131"/>
      <c r="C11" s="132"/>
      <c r="D11" s="133">
        <v>131810</v>
      </c>
      <c r="E11" s="134"/>
      <c r="F11" s="135">
        <v>111577</v>
      </c>
      <c r="G11" s="136"/>
      <c r="H11" s="137"/>
    </row>
    <row r="12" spans="1:8" x14ac:dyDescent="0.2">
      <c r="A12" s="138"/>
      <c r="B12" s="139"/>
      <c r="C12" s="146"/>
      <c r="D12" s="141">
        <v>31060</v>
      </c>
      <c r="E12" s="142"/>
      <c r="F12" s="143">
        <v>26257</v>
      </c>
      <c r="G12" s="144"/>
      <c r="H12" s="145"/>
    </row>
    <row r="13" spans="1:8" x14ac:dyDescent="0.2">
      <c r="A13" s="126"/>
      <c r="B13" s="131"/>
      <c r="C13" s="147"/>
      <c r="D13" s="148">
        <v>115741</v>
      </c>
      <c r="E13" s="149"/>
      <c r="F13" s="150">
        <v>109299</v>
      </c>
      <c r="G13" s="151"/>
      <c r="H13" s="137"/>
    </row>
    <row r="14" spans="1:8" x14ac:dyDescent="0.2">
      <c r="A14" s="138"/>
      <c r="B14" s="139"/>
      <c r="C14" s="140"/>
      <c r="D14" s="141">
        <v>36222</v>
      </c>
      <c r="E14" s="142"/>
      <c r="F14" s="143">
        <v>28509</v>
      </c>
      <c r="G14" s="144"/>
      <c r="H14" s="145"/>
    </row>
    <row r="17" spans="1:11" x14ac:dyDescent="0.2">
      <c r="A17" s="122" t="s">
        <v>51</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52</v>
      </c>
      <c r="B19" s="152">
        <f>ROUND(VALUE(SUBSTITUTE(実質収支比率等に係る経年分析!F$48,"▲","-")),2)</f>
        <v>1.29</v>
      </c>
      <c r="C19" s="152">
        <f>ROUND(VALUE(SUBSTITUTE(実質収支比率等に係る経年分析!G$48,"▲","-")),2)</f>
        <v>1.58</v>
      </c>
      <c r="D19" s="152">
        <f>ROUND(VALUE(SUBSTITUTE(実質収支比率等に係る経年分析!H$48,"▲","-")),2)</f>
        <v>1.49</v>
      </c>
      <c r="E19" s="152">
        <f>ROUND(VALUE(SUBSTITUTE(実質収支比率等に係る経年分析!I$48,"▲","-")),2)</f>
        <v>1.53</v>
      </c>
      <c r="F19" s="152">
        <f>ROUND(VALUE(SUBSTITUTE(実質収支比率等に係る経年分析!J$48,"▲","-")),2)</f>
        <v>2.3199999999999998</v>
      </c>
    </row>
    <row r="20" spans="1:11" x14ac:dyDescent="0.2">
      <c r="A20" s="152" t="s">
        <v>53</v>
      </c>
      <c r="B20" s="152">
        <f>ROUND(VALUE(SUBSTITUTE(実質収支比率等に係る経年分析!F$47,"▲","-")),2)</f>
        <v>5.07</v>
      </c>
      <c r="C20" s="152">
        <f>ROUND(VALUE(SUBSTITUTE(実質収支比率等に係る経年分析!G$47,"▲","-")),2)</f>
        <v>4.9000000000000004</v>
      </c>
      <c r="D20" s="152">
        <f>ROUND(VALUE(SUBSTITUTE(実質収支比率等に係る経年分析!H$47,"▲","-")),2)</f>
        <v>3.33</v>
      </c>
      <c r="E20" s="152">
        <f>ROUND(VALUE(SUBSTITUTE(実質収支比率等に係る経年分析!I$47,"▲","-")),2)</f>
        <v>3.27</v>
      </c>
      <c r="F20" s="152">
        <f>ROUND(VALUE(SUBSTITUTE(実質収支比率等に係る経年分析!J$47,"▲","-")),2)</f>
        <v>3.35</v>
      </c>
    </row>
    <row r="21" spans="1:11" x14ac:dyDescent="0.2">
      <c r="A21" s="152" t="s">
        <v>54</v>
      </c>
      <c r="B21" s="152">
        <f>IF(ISNUMBER(VALUE(SUBSTITUTE(実質収支比率等に係る経年分析!F$49,"▲","-"))),ROUND(VALUE(SUBSTITUTE(実質収支比率等に係る経年分析!F$49,"▲","-")),2),NA())</f>
        <v>0.94</v>
      </c>
      <c r="C21" s="152">
        <f>IF(ISNUMBER(VALUE(SUBSTITUTE(実質収支比率等に係る経年分析!G$49,"▲","-"))),ROUND(VALUE(SUBSTITUTE(実質収支比率等に係る経年分析!G$49,"▲","-")),2),NA())</f>
        <v>0.02</v>
      </c>
      <c r="D21" s="152">
        <f>IF(ISNUMBER(VALUE(SUBSTITUTE(実質収支比率等に係る経年分析!H$49,"▲","-"))),ROUND(VALUE(SUBSTITUTE(実質収支比率等に係る経年分析!H$49,"▲","-")),2),NA())</f>
        <v>-1.72</v>
      </c>
      <c r="E21" s="152">
        <f>IF(ISNUMBER(VALUE(SUBSTITUTE(実質収支比率等に係る経年分析!I$49,"▲","-"))),ROUND(VALUE(SUBSTITUTE(実質収支比率等に係る経年分析!I$49,"▲","-")),2),NA())</f>
        <v>-0.09</v>
      </c>
      <c r="F21" s="152">
        <f>IF(ISNUMBER(VALUE(SUBSTITUTE(実質収支比率等に係る経年分析!J$49,"▲","-"))),ROUND(VALUE(SUBSTITUTE(実質収支比率等に係る経年分析!J$49,"▲","-")),2),NA())</f>
        <v>0.83</v>
      </c>
    </row>
    <row r="24" spans="1:11" x14ac:dyDescent="0.2">
      <c r="A24" s="122" t="s">
        <v>55</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0.04</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0.23</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0.04</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7.0000000000000007E-2</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就農支援資金貸付事業等特別会計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母子父子寡婦福祉資金特別会計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v>
      </c>
    </row>
    <row r="31" spans="1:11" x14ac:dyDescent="0.2">
      <c r="A31" s="153" t="str">
        <f>IF(連結実質赤字比率に係る赤字・黒字の構成分析!C$39="",NA(),連結実質赤字比率に係る赤字・黒字の構成分析!C$39)</f>
        <v>下水道事業特別会計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0.01</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0.05</v>
      </c>
    </row>
    <row r="32" spans="1:11" x14ac:dyDescent="0.2">
      <c r="A32" s="153" t="str">
        <f>IF(連結実質赤字比率に係る赤字・黒字の構成分析!C$38="",NA(),連結実質赤字比率に係る赤字・黒字の構成分析!C$38)</f>
        <v>工業用水道事業会計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0.38</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0.35</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0.45</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0.56000000000000005</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0.56999999999999995</v>
      </c>
    </row>
    <row r="33" spans="1:16" x14ac:dyDescent="0.2">
      <c r="A33" s="153" t="str">
        <f>IF(連結実質赤字比率に係る赤字・黒字の構成分析!C$37="",NA(),連結実質赤字比率に係る赤字・黒字の構成分析!C$37)</f>
        <v>秋田港飯島地区工業用地整備事業特別会計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0.62</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0.68</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0.68</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0.67</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0.68</v>
      </c>
    </row>
    <row r="34" spans="1:16" x14ac:dyDescent="0.2">
      <c r="A34" s="153" t="str">
        <f>IF(連結実質赤字比率に係る赤字・黒字の構成分析!C$36="",NA(),連結実質赤字比率に係る赤字・黒字の構成分析!C$36)</f>
        <v>工業団地開発事業特別会計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2.5099999999999998</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1.97</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1.9</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1.87</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1.67</v>
      </c>
    </row>
    <row r="35" spans="1:16" x14ac:dyDescent="0.2">
      <c r="A35" s="153" t="str">
        <f>IF(連結実質赤字比率に係る赤字・黒字の構成分析!C$35="",NA(),連結実質赤字比率に係る赤字・黒字の構成分析!C$35)</f>
        <v>一般会計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1.64</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1.56</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1.62</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1.72</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2.16</v>
      </c>
    </row>
    <row r="36" spans="1:16" x14ac:dyDescent="0.2">
      <c r="A36" s="153" t="str">
        <f>IF(連結実質赤字比率に係る赤字・黒字の構成分析!C$34="",NA(),連結実質赤字比率に係る赤字・黒字の構成分析!C$34)</f>
        <v>電気事業会計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2.33</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3.08</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2.82</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3.03</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3.31</v>
      </c>
    </row>
    <row r="39" spans="1:16" x14ac:dyDescent="0.2">
      <c r="A39" s="122" t="s">
        <v>58</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67062</v>
      </c>
      <c r="E42" s="154"/>
      <c r="F42" s="154"/>
      <c r="G42" s="154">
        <f>'実質公債費比率（分子）の構造'!L$52</f>
        <v>67014</v>
      </c>
      <c r="H42" s="154"/>
      <c r="I42" s="154"/>
      <c r="J42" s="154">
        <f>'実質公債費比率（分子）の構造'!M$52</f>
        <v>68434</v>
      </c>
      <c r="K42" s="154"/>
      <c r="L42" s="154"/>
      <c r="M42" s="154">
        <f>'実質公債費比率（分子）の構造'!N$52</f>
        <v>65840</v>
      </c>
      <c r="N42" s="154"/>
      <c r="O42" s="154"/>
      <c r="P42" s="154">
        <f>'実質公債費比率（分子）の構造'!O$52</f>
        <v>65155</v>
      </c>
    </row>
    <row r="43" spans="1:16" x14ac:dyDescent="0.2">
      <c r="A43" s="154" t="s">
        <v>62</v>
      </c>
      <c r="B43" s="154">
        <f>'実質公債費比率（分子）の構造'!K$51</f>
        <v>4</v>
      </c>
      <c r="C43" s="154"/>
      <c r="D43" s="154"/>
      <c r="E43" s="154">
        <f>'実質公債費比率（分子）の構造'!L$51</f>
        <v>3</v>
      </c>
      <c r="F43" s="154"/>
      <c r="G43" s="154"/>
      <c r="H43" s="154">
        <f>'実質公債費比率（分子）の構造'!M$51</f>
        <v>1</v>
      </c>
      <c r="I43" s="154"/>
      <c r="J43" s="154"/>
      <c r="K43" s="154">
        <f>'実質公債費比率（分子）の構造'!N$51</f>
        <v>2</v>
      </c>
      <c r="L43" s="154"/>
      <c r="M43" s="154"/>
      <c r="N43" s="154">
        <f>'実質公債費比率（分子）の構造'!O$51</f>
        <v>1</v>
      </c>
      <c r="O43" s="154"/>
      <c r="P43" s="154"/>
    </row>
    <row r="44" spans="1:16" x14ac:dyDescent="0.2">
      <c r="A44" s="154" t="s">
        <v>63</v>
      </c>
      <c r="B44" s="154">
        <f>'実質公債費比率（分子）の構造'!K$50</f>
        <v>180</v>
      </c>
      <c r="C44" s="154"/>
      <c r="D44" s="154"/>
      <c r="E44" s="154">
        <f>'実質公債費比率（分子）の構造'!L$50</f>
        <v>116</v>
      </c>
      <c r="F44" s="154"/>
      <c r="G44" s="154"/>
      <c r="H44" s="154">
        <f>'実質公債費比率（分子）の構造'!M$50</f>
        <v>118</v>
      </c>
      <c r="I44" s="154"/>
      <c r="J44" s="154"/>
      <c r="K44" s="154">
        <f>'実質公債費比率（分子）の構造'!N$50</f>
        <v>125</v>
      </c>
      <c r="L44" s="154"/>
      <c r="M44" s="154"/>
      <c r="N44" s="154">
        <f>'実質公債費比率（分子）の構造'!O$50</f>
        <v>121</v>
      </c>
      <c r="O44" s="154"/>
      <c r="P44" s="154"/>
    </row>
    <row r="45" spans="1:16" x14ac:dyDescent="0.2">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65</v>
      </c>
      <c r="B46" s="154">
        <f>'実質公債費比率（分子）の構造'!K$48</f>
        <v>2091</v>
      </c>
      <c r="C46" s="154"/>
      <c r="D46" s="154"/>
      <c r="E46" s="154">
        <f>'実質公債費比率（分子）の構造'!L$48</f>
        <v>875</v>
      </c>
      <c r="F46" s="154"/>
      <c r="G46" s="154"/>
      <c r="H46" s="154">
        <f>'実質公債費比率（分子）の構造'!M$48</f>
        <v>917</v>
      </c>
      <c r="I46" s="154"/>
      <c r="J46" s="154"/>
      <c r="K46" s="154">
        <f>'実質公債費比率（分子）の構造'!N$48</f>
        <v>917</v>
      </c>
      <c r="L46" s="154"/>
      <c r="M46" s="154"/>
      <c r="N46" s="154">
        <f>'実質公債費比率（分子）の構造'!O$48</f>
        <v>827</v>
      </c>
      <c r="O46" s="154"/>
      <c r="P46" s="154"/>
    </row>
    <row r="47" spans="1:16" x14ac:dyDescent="0.2">
      <c r="A47" s="154" t="s">
        <v>66</v>
      </c>
      <c r="B47" s="154">
        <f>'実質公債費比率（分子）の構造'!K$47</f>
        <v>67</v>
      </c>
      <c r="C47" s="154"/>
      <c r="D47" s="154"/>
      <c r="E47" s="154">
        <f>'実質公債費比率（分子）の構造'!L$47</f>
        <v>333</v>
      </c>
      <c r="F47" s="154"/>
      <c r="G47" s="154"/>
      <c r="H47" s="154">
        <f>'実質公債費比率（分子）の構造'!M$47</f>
        <v>667</v>
      </c>
      <c r="I47" s="154"/>
      <c r="J47" s="154"/>
      <c r="K47" s="154">
        <f>'実質公債費比率（分子）の構造'!N$47</f>
        <v>1000</v>
      </c>
      <c r="L47" s="154"/>
      <c r="M47" s="154"/>
      <c r="N47" s="154">
        <f>'実質公債費比率（分子）の構造'!O$47</f>
        <v>1333</v>
      </c>
      <c r="O47" s="154"/>
      <c r="P47" s="154"/>
    </row>
    <row r="48" spans="1:16" x14ac:dyDescent="0.2">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68</v>
      </c>
      <c r="B49" s="154">
        <f>'実質公債費比率（分子）の構造'!K$45</f>
        <v>101682</v>
      </c>
      <c r="C49" s="154"/>
      <c r="D49" s="154"/>
      <c r="E49" s="154">
        <f>'実質公債費比率（分子）の構造'!L$45</f>
        <v>101895</v>
      </c>
      <c r="F49" s="154"/>
      <c r="G49" s="154"/>
      <c r="H49" s="154">
        <f>'実質公債費比率（分子）の構造'!M$45</f>
        <v>97624</v>
      </c>
      <c r="I49" s="154"/>
      <c r="J49" s="154"/>
      <c r="K49" s="154">
        <f>'実質公債費比率（分子）の構造'!N$45</f>
        <v>101585</v>
      </c>
      <c r="L49" s="154"/>
      <c r="M49" s="154"/>
      <c r="N49" s="154">
        <f>'実質公債費比率（分子）の構造'!O$45</f>
        <v>96069</v>
      </c>
      <c r="O49" s="154"/>
      <c r="P49" s="154"/>
    </row>
    <row r="50" spans="1:16" x14ac:dyDescent="0.2">
      <c r="A50" s="154" t="s">
        <v>69</v>
      </c>
      <c r="B50" s="154" t="e">
        <f>NA()</f>
        <v>#N/A</v>
      </c>
      <c r="C50" s="154">
        <f>IF(ISNUMBER('実質公債費比率（分子）の構造'!K$53),'実質公債費比率（分子）の構造'!K$53,NA())</f>
        <v>36962</v>
      </c>
      <c r="D50" s="154" t="e">
        <f>NA()</f>
        <v>#N/A</v>
      </c>
      <c r="E50" s="154" t="e">
        <f>NA()</f>
        <v>#N/A</v>
      </c>
      <c r="F50" s="154">
        <f>IF(ISNUMBER('実質公債費比率（分子）の構造'!L$53),'実質公債費比率（分子）の構造'!L$53,NA())</f>
        <v>36208</v>
      </c>
      <c r="G50" s="154" t="e">
        <f>NA()</f>
        <v>#N/A</v>
      </c>
      <c r="H50" s="154" t="e">
        <f>NA()</f>
        <v>#N/A</v>
      </c>
      <c r="I50" s="154">
        <f>IF(ISNUMBER('実質公債費比率（分子）の構造'!M$53),'実質公債費比率（分子）の構造'!M$53,NA())</f>
        <v>30893</v>
      </c>
      <c r="J50" s="154" t="e">
        <f>NA()</f>
        <v>#N/A</v>
      </c>
      <c r="K50" s="154" t="e">
        <f>NA()</f>
        <v>#N/A</v>
      </c>
      <c r="L50" s="154">
        <f>IF(ISNUMBER('実質公債費比率（分子）の構造'!N$53),'実質公債費比率（分子）の構造'!N$53,NA())</f>
        <v>37789</v>
      </c>
      <c r="M50" s="154" t="e">
        <f>NA()</f>
        <v>#N/A</v>
      </c>
      <c r="N50" s="154" t="e">
        <f>NA()</f>
        <v>#N/A</v>
      </c>
      <c r="O50" s="154">
        <f>IF(ISNUMBER('実質公債費比率（分子）の構造'!O$53),'実質公債費比率（分子）の構造'!O$53,NA())</f>
        <v>33196</v>
      </c>
      <c r="P50" s="154" t="e">
        <f>NA()</f>
        <v>#N/A</v>
      </c>
    </row>
    <row r="53" spans="1:16" x14ac:dyDescent="0.2">
      <c r="A53" s="122" t="s">
        <v>70</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41</v>
      </c>
      <c r="B56" s="153"/>
      <c r="C56" s="153"/>
      <c r="D56" s="153">
        <f>'将来負担比率（分子）の構造'!I$52</f>
        <v>709902</v>
      </c>
      <c r="E56" s="153"/>
      <c r="F56" s="153"/>
      <c r="G56" s="153">
        <f>'将来負担比率（分子）の構造'!J$52</f>
        <v>690998</v>
      </c>
      <c r="H56" s="153"/>
      <c r="I56" s="153"/>
      <c r="J56" s="153">
        <f>'将来負担比率（分子）の構造'!K$52</f>
        <v>681155</v>
      </c>
      <c r="K56" s="153"/>
      <c r="L56" s="153"/>
      <c r="M56" s="153">
        <f>'将来負担比率（分子）の構造'!L$52</f>
        <v>670469</v>
      </c>
      <c r="N56" s="153"/>
      <c r="O56" s="153"/>
      <c r="P56" s="153">
        <f>'将来負担比率（分子）の構造'!M$52</f>
        <v>662059</v>
      </c>
    </row>
    <row r="57" spans="1:16" x14ac:dyDescent="0.2">
      <c r="A57" s="153" t="s">
        <v>40</v>
      </c>
      <c r="B57" s="153"/>
      <c r="C57" s="153"/>
      <c r="D57" s="153">
        <f>'将来負担比率（分子）の構造'!I$51</f>
        <v>26233</v>
      </c>
      <c r="E57" s="153"/>
      <c r="F57" s="153"/>
      <c r="G57" s="153">
        <f>'将来負担比率（分子）の構造'!J$51</f>
        <v>30237</v>
      </c>
      <c r="H57" s="153"/>
      <c r="I57" s="153"/>
      <c r="J57" s="153">
        <f>'将来負担比率（分子）の構造'!K$51</f>
        <v>28893</v>
      </c>
      <c r="K57" s="153"/>
      <c r="L57" s="153"/>
      <c r="M57" s="153">
        <f>'将来負担比率（分子）の構造'!L$51</f>
        <v>32379</v>
      </c>
      <c r="N57" s="153"/>
      <c r="O57" s="153"/>
      <c r="P57" s="153">
        <f>'将来負担比率（分子）の構造'!M$51</f>
        <v>32823</v>
      </c>
    </row>
    <row r="58" spans="1:16" x14ac:dyDescent="0.2">
      <c r="A58" s="153" t="s">
        <v>39</v>
      </c>
      <c r="B58" s="153"/>
      <c r="C58" s="153"/>
      <c r="D58" s="153">
        <f>'将来負担比率（分子）の構造'!I$50</f>
        <v>66207</v>
      </c>
      <c r="E58" s="153"/>
      <c r="F58" s="153"/>
      <c r="G58" s="153">
        <f>'将来負担比率（分子）の構造'!J$50</f>
        <v>55427</v>
      </c>
      <c r="H58" s="153"/>
      <c r="I58" s="153"/>
      <c r="J58" s="153">
        <f>'将来負担比率（分子）の構造'!K$50</f>
        <v>45998</v>
      </c>
      <c r="K58" s="153"/>
      <c r="L58" s="153"/>
      <c r="M58" s="153">
        <f>'将来負担比率（分子）の構造'!L$50</f>
        <v>43258</v>
      </c>
      <c r="N58" s="153"/>
      <c r="O58" s="153"/>
      <c r="P58" s="153">
        <f>'将来負担比率（分子）の構造'!M$50</f>
        <v>45285</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11538</v>
      </c>
      <c r="C61" s="153"/>
      <c r="D61" s="153"/>
      <c r="E61" s="153">
        <f>'将来負担比率（分子）の構造'!J$46</f>
        <v>11081</v>
      </c>
      <c r="F61" s="153"/>
      <c r="G61" s="153"/>
      <c r="H61" s="153">
        <f>'将来負担比率（分子）の構造'!K$46</f>
        <v>10649</v>
      </c>
      <c r="I61" s="153"/>
      <c r="J61" s="153"/>
      <c r="K61" s="153">
        <f>'将来負担比率（分子）の構造'!L$46</f>
        <v>10427</v>
      </c>
      <c r="L61" s="153"/>
      <c r="M61" s="153"/>
      <c r="N61" s="153">
        <f>'将来負担比率（分子）の構造'!M$46</f>
        <v>10153</v>
      </c>
      <c r="O61" s="153"/>
      <c r="P61" s="153"/>
    </row>
    <row r="62" spans="1:16" x14ac:dyDescent="0.2">
      <c r="A62" s="153" t="s">
        <v>33</v>
      </c>
      <c r="B62" s="153">
        <f>'将来負担比率（分子）の構造'!I$45</f>
        <v>135252</v>
      </c>
      <c r="C62" s="153"/>
      <c r="D62" s="153"/>
      <c r="E62" s="153">
        <f>'将来負担比率（分子）の構造'!J$45</f>
        <v>136317</v>
      </c>
      <c r="F62" s="153"/>
      <c r="G62" s="153"/>
      <c r="H62" s="153">
        <f>'将来負担比率（分子）の構造'!K$45</f>
        <v>134821</v>
      </c>
      <c r="I62" s="153"/>
      <c r="J62" s="153"/>
      <c r="K62" s="153">
        <f>'将来負担比率（分子）の構造'!L$45</f>
        <v>128976</v>
      </c>
      <c r="L62" s="153"/>
      <c r="M62" s="153"/>
      <c r="N62" s="153">
        <f>'将来負担比率（分子）の構造'!M$45</f>
        <v>127063</v>
      </c>
      <c r="O62" s="153"/>
      <c r="P62" s="153"/>
    </row>
    <row r="63" spans="1:16" x14ac:dyDescent="0.2">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31</v>
      </c>
      <c r="B64" s="153">
        <f>'将来負担比率（分子）の構造'!I$43</f>
        <v>9920</v>
      </c>
      <c r="C64" s="153"/>
      <c r="D64" s="153"/>
      <c r="E64" s="153">
        <f>'将来負担比率（分子）の構造'!J$43</f>
        <v>9779</v>
      </c>
      <c r="F64" s="153"/>
      <c r="G64" s="153"/>
      <c r="H64" s="153">
        <f>'将来負担比率（分子）の構造'!K$43</f>
        <v>9475</v>
      </c>
      <c r="I64" s="153"/>
      <c r="J64" s="153"/>
      <c r="K64" s="153">
        <f>'将来負担比率（分子）の構造'!L$43</f>
        <v>9263</v>
      </c>
      <c r="L64" s="153"/>
      <c r="M64" s="153"/>
      <c r="N64" s="153">
        <f>'将来負担比率（分子）の構造'!M$43</f>
        <v>8813</v>
      </c>
      <c r="O64" s="153"/>
      <c r="P64" s="153"/>
    </row>
    <row r="65" spans="1:16" x14ac:dyDescent="0.2">
      <c r="A65" s="153" t="s">
        <v>30</v>
      </c>
      <c r="B65" s="153">
        <f>'将来負担比率（分子）の構造'!I$42</f>
        <v>683</v>
      </c>
      <c r="C65" s="153"/>
      <c r="D65" s="153"/>
      <c r="E65" s="153">
        <f>'将来負担比率（分子）の構造'!J$42</f>
        <v>891</v>
      </c>
      <c r="F65" s="153"/>
      <c r="G65" s="153"/>
      <c r="H65" s="153">
        <f>'将来負担比率（分子）の構造'!K$42</f>
        <v>928</v>
      </c>
      <c r="I65" s="153"/>
      <c r="J65" s="153"/>
      <c r="K65" s="153">
        <f>'将来負担比率（分子）の構造'!L$42</f>
        <v>1463</v>
      </c>
      <c r="L65" s="153"/>
      <c r="M65" s="153"/>
      <c r="N65" s="153">
        <f>'将来負担比率（分子）の構造'!M$42</f>
        <v>1704</v>
      </c>
      <c r="O65" s="153"/>
      <c r="P65" s="153"/>
    </row>
    <row r="66" spans="1:16" x14ac:dyDescent="0.2">
      <c r="A66" s="153" t="s">
        <v>29</v>
      </c>
      <c r="B66" s="153">
        <f>'将来負担比率（分子）の構造'!I$41</f>
        <v>1288519</v>
      </c>
      <c r="C66" s="153"/>
      <c r="D66" s="153"/>
      <c r="E66" s="153">
        <f>'将来負担比率（分子）の構造'!J$41</f>
        <v>1278476</v>
      </c>
      <c r="F66" s="153"/>
      <c r="G66" s="153"/>
      <c r="H66" s="153">
        <f>'将来負担比率（分子）の構造'!K$41</f>
        <v>1266394</v>
      </c>
      <c r="I66" s="153"/>
      <c r="J66" s="153"/>
      <c r="K66" s="153">
        <f>'将来負担比率（分子）の構造'!L$41</f>
        <v>1262341</v>
      </c>
      <c r="L66" s="153"/>
      <c r="M66" s="153"/>
      <c r="N66" s="153">
        <f>'将来負担比率（分子）の構造'!M$41</f>
        <v>1261387</v>
      </c>
      <c r="O66" s="153"/>
      <c r="P66" s="153"/>
    </row>
    <row r="67" spans="1:16" x14ac:dyDescent="0.2">
      <c r="A67" s="153" t="s">
        <v>73</v>
      </c>
      <c r="B67" s="153" t="e">
        <f>NA()</f>
        <v>#N/A</v>
      </c>
      <c r="C67" s="153">
        <f>IF(ISNUMBER('将来負担比率（分子）の構造'!I$53), IF('将来負担比率（分子）の構造'!I$53 &lt; 0, 0, '将来負担比率（分子）の構造'!I$53), NA())</f>
        <v>643571</v>
      </c>
      <c r="D67" s="153" t="e">
        <f>NA()</f>
        <v>#N/A</v>
      </c>
      <c r="E67" s="153" t="e">
        <f>NA()</f>
        <v>#N/A</v>
      </c>
      <c r="F67" s="153">
        <f>IF(ISNUMBER('将来負担比率（分子）の構造'!J$53), IF('将来負担比率（分子）の構造'!J$53 &lt; 0, 0, '将来負担比率（分子）の構造'!J$53), NA())</f>
        <v>659883</v>
      </c>
      <c r="G67" s="153" t="e">
        <f>NA()</f>
        <v>#N/A</v>
      </c>
      <c r="H67" s="153" t="e">
        <f>NA()</f>
        <v>#N/A</v>
      </c>
      <c r="I67" s="153">
        <f>IF(ISNUMBER('将来負担比率（分子）の構造'!K$53), IF('将来負担比率（分子）の構造'!K$53 &lt; 0, 0, '将来負担比率（分子）の構造'!K$53), NA())</f>
        <v>666223</v>
      </c>
      <c r="J67" s="153" t="e">
        <f>NA()</f>
        <v>#N/A</v>
      </c>
      <c r="K67" s="153" t="e">
        <f>NA()</f>
        <v>#N/A</v>
      </c>
      <c r="L67" s="153">
        <f>IF(ISNUMBER('将来負担比率（分子）の構造'!L$53), IF('将来負担比率（分子）の構造'!L$53 &lt; 0, 0, '将来負担比率（分子）の構造'!L$53), NA())</f>
        <v>666365</v>
      </c>
      <c r="M67" s="153" t="e">
        <f>NA()</f>
        <v>#N/A</v>
      </c>
      <c r="N67" s="153" t="e">
        <f>NA()</f>
        <v>#N/A</v>
      </c>
      <c r="O67" s="153">
        <f>IF(ISNUMBER('将来負担比率（分子）の構造'!M$53), IF('将来負担比率（分子）の構造'!M$53 &lt; 0, 0, '将来負担比率（分子）の構造'!M$53), NA())</f>
        <v>668951</v>
      </c>
      <c r="P67" s="153" t="e">
        <f>NA()</f>
        <v>#N/A</v>
      </c>
    </row>
    <row r="70" spans="1:16" x14ac:dyDescent="0.2">
      <c r="A70" s="155" t="s">
        <v>74</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75</v>
      </c>
      <c r="B72" s="157">
        <f>基金残高に係る経年分析!F55</f>
        <v>10891</v>
      </c>
      <c r="C72" s="157">
        <f>基金残高に係る経年分析!G55</f>
        <v>10536</v>
      </c>
      <c r="D72" s="157">
        <f>基金残高に係る経年分析!H55</f>
        <v>10687</v>
      </c>
    </row>
    <row r="73" spans="1:16" x14ac:dyDescent="0.2">
      <c r="A73" s="156" t="s">
        <v>76</v>
      </c>
      <c r="B73" s="157">
        <f>基金残高に係る経年分析!F56</f>
        <v>16470</v>
      </c>
      <c r="C73" s="157">
        <f>基金残高に係る経年分析!G56</f>
        <v>20034</v>
      </c>
      <c r="D73" s="157">
        <f>基金残高に係る経年分析!H56</f>
        <v>19105</v>
      </c>
    </row>
    <row r="74" spans="1:16" x14ac:dyDescent="0.2">
      <c r="A74" s="156" t="s">
        <v>77</v>
      </c>
      <c r="B74" s="157">
        <f>基金残高に係る経年分析!F57</f>
        <v>25248</v>
      </c>
      <c r="C74" s="157">
        <f>基金残高に係る経年分析!G57</f>
        <v>18749</v>
      </c>
      <c r="D74" s="157">
        <f>基金残高に係る経年分析!H57</f>
        <v>18467</v>
      </c>
    </row>
  </sheetData>
  <sheetProtection algorithmName="SHA-512" hashValue="ZCKLelNDtbGrylsQpizYcOcmgZyc/hofyAnm474hWEzanR6wjqZQ8SV0PJLJWhKMV1oBnQwEHryt6e5TyXUhrA==" saltValue="XERpNY3WjUS4Qon+o+Q5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2021-03-16T07:22:05Z</cp:lastPrinted>
  <dcterms:created xsi:type="dcterms:W3CDTF">2021-02-02T04:14:49Z</dcterms:created>
  <dcterms:modified xsi:type="dcterms:W3CDTF">2021-10-28T07:26:27Z</dcterms:modified>
  <cp:category/>
</cp:coreProperties>
</file>