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025AE953-1B66-4B17-A4B1-D13E4AED9938}"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1" i="10" l="1"/>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C33" i="10"/>
  <c r="BW32" i="10"/>
  <c r="BE32"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l="1"/>
  <c r="C37" i="10" l="1"/>
  <c r="C38" i="10" l="1"/>
  <c r="C39" i="10" l="1"/>
  <c r="C40" i="10" l="1"/>
  <c r="U31" i="10"/>
  <c r="U32" i="10" s="1"/>
  <c r="AM31" i="10" l="1"/>
  <c r="AM32" i="10" s="1"/>
  <c r="AM33" i="10" s="1"/>
  <c r="AM34" i="10" s="1"/>
  <c r="BE31" i="10"/>
  <c r="CO31" i="10" s="1"/>
  <c r="CO32" i="10" s="1"/>
  <c r="CO33" i="10" s="1"/>
  <c r="CO34" i="10" s="1"/>
  <c r="CO35" i="10" s="1"/>
  <c r="CO36" i="10" s="1"/>
  <c r="CO37" i="10" s="1"/>
  <c r="CO38" i="10" s="1"/>
  <c r="CO39" i="10" s="1"/>
  <c r="CO40" i="10" s="1"/>
  <c r="BW31" i="10"/>
</calcChain>
</file>

<file path=xl/sharedStrings.xml><?xml version="1.0" encoding="utf-8"?>
<sst xmlns="http://schemas.openxmlformats.org/spreadsheetml/2006/main" count="1184" uniqueCount="608">
  <si>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</si>
  <si>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</si>
  <si>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</si>
  <si>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</si>
  <si>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</si>
  <si>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</si>
  <si>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</si>
  <si>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</si>
  <si>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</si>
  <si>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</si>
  <si>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</si>
  <si>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</si>
  <si>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</si>
  <si>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</si>
  <si>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</si>
  <si>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</si>
  <si>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</si>
  <si>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</si>
  <si>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</si>
  <si>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</si>
  <si>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</si>
  <si>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</si>
  <si>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</si>
  <si>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</si>
  <si>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</si>
  <si>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</si>
  <si>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</si>
  <si>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</si>
  <si>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</si>
  <si>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</si>
  <si>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</si>
  <si>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</si>
  <si>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</si>
  <si>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</si>
  <si>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</si>
  <si>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</si>
  <si>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</si>
  <si>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</si>
  <si>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</si>
  <si>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</si>
  <si>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</si>
  <si>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</si>
  <si>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</si>
  <si>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</si>
  <si>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</si>
  <si>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</si>
  <si>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</si>
  <si>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</si>
  <si>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</si>
  <si>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</si>
  <si>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</si>
  <si>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</si>
  <si>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</si>
  <si>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</si>
  <si>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</si>
  <si>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</si>
  <si>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</si>
  <si>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</si>
  <si>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</si>
  <si>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</si>
  <si>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</si>
  <si>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</si>
  <si>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</si>
  <si>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</si>
  <si>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</si>
  <si>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</si>
  <si>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</si>
  <si>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</si>
  <si>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</si>
  <si>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</si>
  <si>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</si>
  <si>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</si>
  <si>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</si>
  <si>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</si>
  <si>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</si>
  <si>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</si>
  <si>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</si>
  <si>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</si>
  <si>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</si>
  <si>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</si>
  <si>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</si>
  <si>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</si>
  <si>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</si>
  <si>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</si>
  <si>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</si>
  <si>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</si>
  <si>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</si>
  <si>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</si>
  <si>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</si>
  <si>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</si>
  <si>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</si>
  <si>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</si>
  <si>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</si>
  <si>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</si>
  <si>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</si>
  <si>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</si>
  <si>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</si>
  <si>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</si>
  <si>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</si>
  <si>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</si>
  <si>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</si>
  <si>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</si>
  <si>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</si>
  <si>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</si>
  <si>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</si>
  <si>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</si>
  <si>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</si>
  <si>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</si>
  <si>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</si>
  <si>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</si>
  <si>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</si>
  <si>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</si>
  <si>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</si>
  <si>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</si>
  <si>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</si>
  <si>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</si>
  <si>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</si>
  <si>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</si>
  <si>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</si>
  <si>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</si>
  <si>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</si>
  <si>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</si>
  <si>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</si>
  <si>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</si>
  <si>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</si>
  <si>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</si>
  <si>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</si>
  <si>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</si>
  <si>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</si>
  <si>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</si>
  <si>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</si>
  <si>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</si>
  <si>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</si>
  <si>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</si>
  <si>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</si>
  <si>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</si>
  <si>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</si>
  <si>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</si>
  <si>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</si>
  <si>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</si>
  <si>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</si>
  <si>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</si>
  <si>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</si>
  <si>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</si>
  <si>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</si>
  <si>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</si>
  <si>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</si>
  <si>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</si>
  <si>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</si>
  <si>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</si>
  <si>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</si>
  <si>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</si>
  <si>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</si>
  <si>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</si>
  <si>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</si>
  <si>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</si>
  <si>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</si>
  <si>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</si>
  <si>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</si>
  <si>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</si>
  <si>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</si>
  <si>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</si>
  <si>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</si>
  <si>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</si>
  <si>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</si>
  <si>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</si>
  <si>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</si>
  <si>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</si>
  <si>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</si>
  <si>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</si>
  <si>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</si>
  <si>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</si>
  <si>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</si>
  <si>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</si>
  <si>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</si>
  <si>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</si>
  <si>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</si>
  <si>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</si>
  <si>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</si>
  <si>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</si>
  <si>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</si>
  <si>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</si>
  <si>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</si>
  <si>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</si>
  <si>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</si>
  <si>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和歌山県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</si>
  <si>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</si>
  <si>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</si>
  <si>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</si>
  <si>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</si>
  <si>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</si>
  <si>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</si>
  <si>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</si>
  <si>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</si>
  <si>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</si>
  <si>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</si>
  <si>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</si>
  <si>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</si>
  <si>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</si>
  <si>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</si>
  <si>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</si>
  <si>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</si>
  <si>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</si>
  <si>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</si>
  <si>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</si>
  <si>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</si>
  <si>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</si>
  <si>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</si>
  <si>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</si>
  <si>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</si>
  <si>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</si>
  <si>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</si>
  <si>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</si>
  <si>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</si>
  <si>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</si>
  <si>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</si>
  <si>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</si>
  <si>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</si>
  <si>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</si>
  <si>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</si>
  <si>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</si>
  <si>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</si>
  <si>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</si>
  <si>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</si>
  <si>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</si>
  <si>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</si>
  <si>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</si>
  <si>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</si>
  <si>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</si>
  <si>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</si>
  <si>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</si>
  <si>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</si>
  <si>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</si>
  <si>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</si>
  <si>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</si>
  <si>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</si>
  <si>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</si>
  <si>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</si>
  <si>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</si>
  <si>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</si>
  <si>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</si>
  <si>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</si>
  <si>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</si>
  <si>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</si>
  <si>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</si>
  <si>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</si>
  <si>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</si>
  <si>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</si>
  <si>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</si>
  <si>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</si>
  <si>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</si>
  <si>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</si>
  <si>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</si>
  <si>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</si>
  <si>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</si>
  <si>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</si>
  <si>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</si>
  <si>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</si>
  <si>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</si>
  <si>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</si>
  <si>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</si>
  <si>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</si>
  <si>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</si>
  <si>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</si>
  <si>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</si>
  <si>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</si>
  <si>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</si>
  <si>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</si>
  <si>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</si>
  <si>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</si>
  <si>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</si>
  <si>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</si>
  <si>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</si>
  <si>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</si>
  <si>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</si>
  <si>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</si>
  <si>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</si>
  <si>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</si>
  <si>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</si>
  <si>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</si>
  <si>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</si>
  <si>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</si>
  <si>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</si>
  <si>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</si>
  <si>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</si>
  <si>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</si>
  <si>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</si>
  <si>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</si>
  <si>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</si>
  <si>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</si>
  <si>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</si>
  <si>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</si>
  <si>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</si>
  <si>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</si>
  <si>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</si>
  <si>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</si>
  <si>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</si>
  <si>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</si>
  <si>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</si>
  <si>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</si>
  <si>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</si>
  <si>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</si>
  <si>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</si>
  <si>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</si>
  <si>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</si>
  <si>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</si>
  <si>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</si>
  <si>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</si>
  <si>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</si>
  <si>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</si>
  <si>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</si>
  <si>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</si>
  <si>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</si>
  <si>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</si>
  <si>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</si>
  <si>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</si>
  <si>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</si>
  <si>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</si>
  <si>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</si>
  <si>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</si>
  <si>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</si>
  <si>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</si>
  <si>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</si>
  <si>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</si>
  <si>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</si>
  <si>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</si>
  <si>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</si>
  <si>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</si>
  <si>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</si>
  <si>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</si>
  <si>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</si>
  <si>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</si>
  <si>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</si>
  <si>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</si>
  <si>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</si>
  <si>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</si>
  <si>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</si>
  <si>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</si>
  <si>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</si>
  <si>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</si>
  <si>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</si>
  <si>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和歌山県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</si>
  <si>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</si>
  <si>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</si>
  <si>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</si>
  <si>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</si>
  <si>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</si>
  <si>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</si>
  <si>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</si>
  <si>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</si>
  <si>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</si>
  <si>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</si>
  <si>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</si>
  <si>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</si>
  <si>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</si>
  <si>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</si>
  <si>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</si>
  <si>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</si>
  <si>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</si>
  <si>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</si>
  <si>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</si>
  <si>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</si>
  <si>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</si>
  <si>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中小企業振興資金特別会計</t>
    <phoneticPr fontId="5"/>
  </si>
  <si>
    <t>-</t>
    <phoneticPr fontId="5"/>
  </si>
  <si>
    <t>母子父子寡婦福祉資金特別会計</t>
    <phoneticPr fontId="5"/>
  </si>
  <si>
    <t>修学奨励金特別会計</t>
    <phoneticPr fontId="5"/>
  </si>
  <si>
    <t>職員住宅特別会計</t>
    <phoneticPr fontId="5"/>
  </si>
  <si>
    <t>市町村振興資金特別会計</t>
    <phoneticPr fontId="5"/>
  </si>
  <si>
    <t>-</t>
    <phoneticPr fontId="5"/>
  </si>
  <si>
    <t>自動車税等証紙特別会計</t>
    <phoneticPr fontId="5"/>
  </si>
  <si>
    <t>用地取得事業特別会計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</si>
  <si>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</si>
  <si>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</si>
  <si>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</si>
  <si>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</si>
  <si>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</si>
  <si>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</si>
  <si>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</si>
  <si>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</si>
  <si>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</si>
  <si>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</si>
  <si>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</si>
  <si>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</si>
  <si>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</si>
  <si>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</si>
  <si>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</si>
  <si>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</si>
  <si>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</si>
  <si>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国民健康保険特別会計</t>
    <phoneticPr fontId="5"/>
  </si>
  <si>
    <t>県立こころの医療センター事業会計</t>
    <phoneticPr fontId="5"/>
  </si>
  <si>
    <t>法適用企業</t>
    <phoneticPr fontId="5"/>
  </si>
  <si>
    <t>工業用水道事業会計</t>
    <phoneticPr fontId="5"/>
  </si>
  <si>
    <t>法適用企業</t>
    <phoneticPr fontId="5"/>
  </si>
  <si>
    <t>流域下水道事業会計</t>
    <phoneticPr fontId="5"/>
  </si>
  <si>
    <t>土地造成事業会計</t>
    <phoneticPr fontId="5"/>
  </si>
  <si>
    <t>-</t>
    <phoneticPr fontId="5"/>
  </si>
  <si>
    <t>法適用企業</t>
    <phoneticPr fontId="5"/>
  </si>
  <si>
    <t>県営港湾施設管理特別会計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</si>
  <si>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</si>
  <si>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</si>
  <si>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</si>
  <si>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</si>
  <si>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</si>
  <si>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</si>
  <si>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</si>
  <si>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</si>
  <si>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</si>
  <si>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</si>
  <si>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</si>
  <si>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</si>
  <si>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</si>
  <si>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</si>
  <si>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</si>
  <si>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</si>
  <si>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</si>
  <si>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</si>
  <si>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</si>
  <si>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</si>
  <si>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</si>
  <si>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</si>
  <si>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</si>
  <si>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</si>
  <si>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</si>
  <si>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</si>
  <si>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</si>
  <si>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</si>
  <si>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</si>
  <si>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</si>
  <si>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</si>
  <si>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</si>
  <si>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</si>
  <si>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</si>
  <si>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</si>
  <si>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</si>
  <si>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</si>
  <si>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</si>
  <si>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</si>
  <si>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</si>
  <si>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</si>
  <si>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</si>
  <si>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</si>
  <si>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</si>
  <si>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</si>
  <si>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</si>
  <si>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</si>
  <si>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</si>
  <si>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</si>
  <si>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</si>
  <si>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</si>
  <si>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</si>
  <si>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</si>
  <si>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</si>
  <si>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</si>
  <si>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</si>
  <si>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</si>
  <si>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</si>
  <si>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</si>
  <si>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</si>
  <si>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</si>
  <si>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</si>
  <si>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</si>
  <si>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県立こころの医療センター事業会計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</si>
  <si>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</si>
  <si>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5"/>
  </si>
  <si>
    <t>(Ｆ)</t>
    <phoneticPr fontId="5"/>
  </si>
  <si>
    <t>県営港湾施設管理特別会計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</si>
  <si>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</si>
  <si>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</si>
  <si>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</si>
  <si>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</si>
  <si>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</si>
  <si>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</si>
  <si>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</si>
  <si>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</si>
  <si>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</si>
  <si>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</si>
  <si>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</si>
  <si>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</si>
  <si>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</si>
  <si>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</si>
  <si>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</si>
  <si>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</si>
  <si>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</si>
  <si>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</si>
  <si>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</si>
  <si>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</si>
  <si>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</si>
  <si>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</si>
  <si>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</si>
  <si>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</si>
  <si>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</si>
  <si>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</si>
  <si>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</si>
  <si>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</si>
  <si>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</si>
  <si>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</si>
  <si>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</si>
  <si>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</si>
  <si>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</si>
  <si>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</si>
  <si>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</si>
  <si>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</si>
  <si>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</si>
  <si>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</si>
  <si>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</si>
  <si>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</si>
  <si>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</si>
  <si>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</si>
  <si>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</si>
  <si>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</si>
  <si>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</si>
  <si>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</si>
  <si>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</si>
  <si>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</si>
  <si>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</si>
  <si>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</si>
  <si>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</si>
  <si>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</si>
  <si>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</si>
  <si>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</si>
  <si>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</si>
  <si>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</si>
  <si>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</si>
  <si>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</si>
  <si>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</si>
  <si>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</si>
  <si>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</si>
  <si>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</si>
  <si>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</si>
  <si>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</si>
  <si>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</si>
  <si>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</si>
  <si>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</si>
  <si>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</si>
  <si>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</si>
  <si>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</si>
  <si>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</si>
  <si>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</si>
  <si>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</si>
  <si>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</si>
  <si>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</si>
  <si>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</si>
  <si>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</si>
  <si>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</si>
  <si>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</si>
  <si>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</si>
  <si>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</si>
  <si>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</si>
  <si>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</si>
  <si>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一般会計</t>
  </si>
  <si>
    <t>工業用水道事業会計</t>
  </si>
  <si>
    <t>国民健康保険特別会計</t>
  </si>
  <si>
    <t>県営競輪事業特別会計</t>
  </si>
  <si>
    <t>県立こころの医療センター事業会計</t>
  </si>
  <si>
    <t>流域下水道事業会計</t>
  </si>
  <si>
    <t>県営港湾施設管理特別会計</t>
  </si>
  <si>
    <t>職員住宅特別会計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</si>
  <si>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</si>
  <si>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</si>
  <si>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</si>
  <si>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</si>
  <si>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</si>
  <si>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</si>
  <si>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</si>
  <si>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</si>
  <si>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〇</t>
    <phoneticPr fontId="2"/>
  </si>
  <si>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</si>
  <si>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</si>
  <si>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</si>
  <si>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</si>
  <si>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</si>
  <si>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</si>
  <si>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</si>
  <si>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</si>
  <si>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</si>
  <si>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</si>
  <si>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</si>
  <si>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</si>
  <si>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</si>
  <si>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</si>
  <si>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</si>
  <si>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</si>
  <si>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</si>
  <si>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</si>
  <si>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</si>
  <si>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</si>
  <si>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</si>
  <si>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</si>
  <si>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t>
    <phoneticPr fontId="2"/>
  </si>
  <si>
    <t>福祉対策等基金</t>
    <rPh sb="0" eb="2">
      <t>フクシ</t>
    </rPh>
    <rPh sb="2" eb="4">
      <t>タイサク</t>
    </rPh>
    <rPh sb="4" eb="5">
      <t>トウ</t>
    </rPh>
    <rPh sb="5" eb="7">
      <t>キキン</t>
    </rPh>
    <phoneticPr fontId="5"/>
  </si>
  <si>
    <t>産業開発基金</t>
    <rPh sb="0" eb="2">
      <t>サンギョウ</t>
    </rPh>
    <rPh sb="2" eb="4">
      <t>カイハツ</t>
    </rPh>
    <rPh sb="4" eb="6">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</si>
  <si>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</si>
  <si>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</si>
  <si>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地域振興基金</t>
    <rPh sb="0" eb="2">
      <t>チイキ</t>
    </rPh>
    <rPh sb="2" eb="4">
      <t>シンコウ</t>
    </rPh>
    <rPh sb="4" eb="6">
      <t>キキン</t>
    </rPh>
    <phoneticPr fontId="5"/>
  </si>
  <si>
    <t>関西広域連合</t>
    <rPh sb="0" eb="2">
      <t>カンサイ</t>
    </rPh>
    <rPh sb="2" eb="4">
      <t>コウイキ</t>
    </rPh>
    <rPh sb="4" eb="6">
      <t>レンゴウ</t>
    </rPh>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</si>
  <si>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</si>
  <si>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</si>
  <si>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</si>
  <si>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</si>
  <si>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</si>
  <si>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実質公債費比率は、借入金利の低下の影響により改善傾向となっており、類似団体と比較しても低い水準となっている。
　将来負担比率は、地方債に係る交付税措置率の低下傾向の影響等により、６．１ポイント上昇した。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</si>
  <si>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</si>
  <si>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</si>
  <si>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</si>
  <si>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グループ内平均は将来負担比率及び有形固定資産減価償却率ともに上昇傾向にあり、本県は将来負担比率及び有形固定資産減価償却率ともに上昇傾向にある。
　将来負担比率の上昇は、地方債に係る交付税措置率の低下傾向の影響等によるもの。
　有形固定資産減価償却率については、減価償却類型額の増加により、各施設で上昇している。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</si>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</sst>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9" borderId="104" xfId="15" applyFont="1" applyFill="1" applyBorder="1" applyAlignment="1" applyProtection="1">
      <alignment horizontal="center" vertical="center" shrinkToFit="1"/>
      <protection locked="0"/>
    </xf>
    <xf numFmtId="0" fontId="33" fillId="9"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quotePrefix="1"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3" fillId="9" borderId="107" xfId="15" applyFont="1" applyFill="1" applyBorder="1" applyAlignment="1" applyProtection="1">
      <alignment horizontal="left" vertical="center" shrinkToFit="1"/>
      <protection locked="0"/>
    </xf>
    <xf numFmtId="0" fontId="33" fillId="9" borderId="108" xfId="15" applyFont="1" applyFill="1" applyBorder="1" applyAlignment="1" applyProtection="1">
      <alignment horizontal="left" vertical="center" shrinkToFit="1"/>
      <protection locked="0"/>
    </xf>
    <xf numFmtId="0" fontId="33" fillId="9" borderId="109" xfId="15" applyFont="1" applyFill="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3" fillId="9" borderId="93" xfId="15" applyFont="1" applyFill="1" applyBorder="1" applyAlignment="1" applyProtection="1">
      <alignment horizontal="left" vertical="center" shrinkToFit="1"/>
      <protection locked="0"/>
    </xf>
    <xf numFmtId="0" fontId="33" fillId="9" borderId="94" xfId="15" applyFont="1" applyFill="1" applyBorder="1" applyAlignment="1" applyProtection="1">
      <alignment horizontal="left" vertical="center" shrinkToFit="1"/>
      <protection locked="0"/>
    </xf>
    <xf numFmtId="0" fontId="33" fillId="9"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7F31F28-7A0D-4FDE-8665-E3DA4DDF96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133B-46A4-8C0A-799863DC12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109670</c:v>
                </c:pt>
                <c:pt idx="1">
                  <c:v>106473</c:v>
                </c:pt>
                <c:pt idx="2">
                  <c:v>104655</c:v>
                </c:pt>
                <c:pt idx="3">
                  <c:v>118133</c:v>
                </c:pt>
                <c:pt idx="4">
                  <c:v>128891</c:v>
                </c:pt>
              </c:numCache>
            </c:numRef>
          </c:val>
          <c:smooth val="0"/>
          <c:extLst>
            <c:ext xmlns:c16="http://schemas.microsoft.com/office/drawing/2014/chart" uri="{C3380CC4-5D6E-409C-BE32-E72D297353CC}">
              <c16:uniqueId val="{00000001-133B-46A4-8C0A-799863DC129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c:v>
                </c:pt>
                <c:pt idx="1">
                  <c:v>1.24</c:v>
                </c:pt>
                <c:pt idx="2">
                  <c:v>1.99</c:v>
                </c:pt>
                <c:pt idx="3">
                  <c:v>1.1599999999999999</c:v>
                </c:pt>
                <c:pt idx="4">
                  <c:v>2.29</c:v>
                </c:pt>
              </c:numCache>
            </c:numRef>
          </c:val>
          <c:extLst>
            <c:ext xmlns:c16="http://schemas.microsoft.com/office/drawing/2014/chart" uri="{C3380CC4-5D6E-409C-BE32-E72D297353CC}">
              <c16:uniqueId val="{00000000-55B7-4830-8073-9853C7DD93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c:v>
                </c:pt>
                <c:pt idx="1">
                  <c:v>1.38</c:v>
                </c:pt>
                <c:pt idx="2">
                  <c:v>1.38</c:v>
                </c:pt>
                <c:pt idx="3">
                  <c:v>1.38</c:v>
                </c:pt>
                <c:pt idx="4">
                  <c:v>1.06</c:v>
                </c:pt>
              </c:numCache>
            </c:numRef>
          </c:val>
          <c:extLst>
            <c:ext xmlns:c16="http://schemas.microsoft.com/office/drawing/2014/chart" uri="{C3380CC4-5D6E-409C-BE32-E72D297353CC}">
              <c16:uniqueId val="{00000001-55B7-4830-8073-9853C7DD93F7}"/>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0.62</c:v>
                </c:pt>
                <c:pt idx="2">
                  <c:v>1.82</c:v>
                </c:pt>
                <c:pt idx="3">
                  <c:v>0.18</c:v>
                </c:pt>
                <c:pt idx="4">
                  <c:v>1.36</c:v>
                </c:pt>
              </c:numCache>
            </c:numRef>
          </c:val>
          <c:smooth val="0"/>
          <c:extLst>
            <c:ext xmlns:c16="http://schemas.microsoft.com/office/drawing/2014/chart" uri="{C3380CC4-5D6E-409C-BE32-E72D297353CC}">
              <c16:uniqueId val="{00000002-55B7-4830-8073-9853C7DD93F7}"/>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#N/A</c:v>
                </c:pt>
                <c:pt idx="7">
                  <c:v>0.02</c:v>
                </c:pt>
                <c:pt idx="8">
                  <c:v>#N/A</c:v>
                </c:pt>
                <c:pt idx="9">
                  <c:v>0</c:v>
                </c:pt>
              </c:numCache>
            </c:numRef>
          </c:val>
          <c:extLst>
            <c:ext xmlns:c16="http://schemas.microsoft.com/office/drawing/2014/chart" uri="{C3380CC4-5D6E-409C-BE32-E72D297353CC}">
              <c16:uniqueId val="{00000000-DD57-4BC6-A61E-027D6FACC9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57-4BC6-A61E-027D6FACC93D}"/>
            </c:ext>
          </c:extLst>
        </c:ser>
        <c:ser>
          <c:idx val="2"/>
          <c:order val="2"/>
          <c:tx>
            <c:strRef>
              <c:f>データシート!$A$29</c:f>
              <c:strCache>
                <c:ptCount val="1"/>
                <c:pt idx="0">
                  <c:v>職員住宅特別会計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DD57-4BC6-A61E-027D6FACC93D}"/>
            </c:ext>
          </c:extLst>
        </c:ser>
        <c:ser>
          <c:idx val="3"/>
          <c:order val="3"/>
          <c:tx>
            <c:strRef>
              <c:f>データシート!$A$30</c:f>
              <c:strCache>
                <c:ptCount val="1"/>
                <c:pt idx="0">
                  <c:v>県営港湾施設管理特別会計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D57-4BC6-A61E-027D6FACC93D}"/>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4-DD57-4BC6-A61E-027D6FACC93D}"/>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0.08</c:v>
                </c:pt>
                <c:pt idx="4">
                  <c:v>#N/A</c:v>
                </c:pt>
                <c:pt idx="5">
                  <c:v>0.03</c:v>
                </c:pt>
                <c:pt idx="6">
                  <c:v>#N/A</c:v>
                </c:pt>
                <c:pt idx="7">
                  <c:v>0.03</c:v>
                </c:pt>
                <c:pt idx="8">
                  <c:v>#N/A</c:v>
                </c:pt>
                <c:pt idx="9">
                  <c:v>0.03</c:v>
                </c:pt>
              </c:numCache>
            </c:numRef>
          </c:val>
          <c:extLst>
            <c:ext xmlns:c16="http://schemas.microsoft.com/office/drawing/2014/chart" uri="{C3380CC4-5D6E-409C-BE32-E72D297353CC}">
              <c16:uniqueId val="{00000005-DD57-4BC6-A61E-027D6FACC93D}"/>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0.13</c:v>
                </c:pt>
                <c:pt idx="4">
                  <c:v>#N/A</c:v>
                </c:pt>
                <c:pt idx="5">
                  <c:v>0.16</c:v>
                </c:pt>
                <c:pt idx="6">
                  <c:v>#N/A</c:v>
                </c:pt>
                <c:pt idx="7">
                  <c:v>0.2</c:v>
                </c:pt>
                <c:pt idx="8">
                  <c:v>#N/A</c:v>
                </c:pt>
                <c:pt idx="9">
                  <c:v>0.13</c:v>
                </c:pt>
              </c:numCache>
            </c:numRef>
          </c:val>
          <c:extLst>
            <c:ext xmlns:c16="http://schemas.microsoft.com/office/drawing/2014/chart" uri="{C3380CC4-5D6E-409C-BE32-E72D297353CC}">
              <c16:uniqueId val="{00000006-DD57-4BC6-A61E-027D6FACC9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c:v>
                </c:pt>
                <c:pt idx="8">
                  <c:v>#N/A</c:v>
                </c:pt>
                <c:pt idx="9">
                  <c:v>0.2</c:v>
                </c:pt>
              </c:numCache>
            </c:numRef>
          </c:val>
          <c:extLst>
            <c:ext xmlns:c16="http://schemas.microsoft.com/office/drawing/2014/chart" uri="{C3380CC4-5D6E-409C-BE32-E72D297353CC}">
              <c16:uniqueId val="{00000007-DD57-4BC6-A61E-027D6FACC93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c:v>
                </c:pt>
                <c:pt idx="2">
                  <c:v>#N/A</c:v>
                </c:pt>
                <c:pt idx="3">
                  <c:v>1.1299999999999999</c:v>
                </c:pt>
                <c:pt idx="4">
                  <c:v>#N/A</c:v>
                </c:pt>
                <c:pt idx="5">
                  <c:v>1.04</c:v>
                </c:pt>
                <c:pt idx="6">
                  <c:v>#N/A</c:v>
                </c:pt>
                <c:pt idx="7">
                  <c:v>1.03</c:v>
                </c:pt>
                <c:pt idx="8">
                  <c:v>#N/A</c:v>
                </c:pt>
                <c:pt idx="9">
                  <c:v>1.03</c:v>
                </c:pt>
              </c:numCache>
            </c:numRef>
          </c:val>
          <c:extLst>
            <c:ext xmlns:c16="http://schemas.microsoft.com/office/drawing/2014/chart" uri="{C3380CC4-5D6E-409C-BE32-E72D297353CC}">
              <c16:uniqueId val="{00000008-DD57-4BC6-A61E-027D6FACC9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c:v>
                </c:pt>
                <c:pt idx="2">
                  <c:v>#N/A</c:v>
                </c:pt>
                <c:pt idx="3">
                  <c:v>1.22</c:v>
                </c:pt>
                <c:pt idx="4">
                  <c:v>#N/A</c:v>
                </c:pt>
                <c:pt idx="5">
                  <c:v>1.97</c:v>
                </c:pt>
                <c:pt idx="6">
                  <c:v>#N/A</c:v>
                </c:pt>
                <c:pt idx="7">
                  <c:v>1.1499999999999999</c:v>
                </c:pt>
                <c:pt idx="8">
                  <c:v>#N/A</c:v>
                </c:pt>
                <c:pt idx="9">
                  <c:v>2.2799999999999998</c:v>
                </c:pt>
              </c:numCache>
            </c:numRef>
          </c:val>
          <c:extLst>
            <c:ext xmlns:c16="http://schemas.microsoft.com/office/drawing/2014/chart" uri="{C3380CC4-5D6E-409C-BE32-E72D297353CC}">
              <c16:uniqueId val="{00000009-DD57-4BC6-A61E-027D6FACC93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51444</c:v>
                </c:pt>
                <c:pt idx="5">
                  <c:v>52947</c:v>
                </c:pt>
                <c:pt idx="8">
                  <c:v>53621</c:v>
                </c:pt>
                <c:pt idx="11">
                  <c:v>55501</c:v>
                </c:pt>
                <c:pt idx="14">
                  <c:v>56789</c:v>
                </c:pt>
              </c:numCache>
            </c:numRef>
          </c:val>
          <c:extLst>
            <c:ext xmlns:c16="http://schemas.microsoft.com/office/drawing/2014/chart" uri="{C3380CC4-5D6E-409C-BE32-E72D297353CC}">
              <c16:uniqueId val="{00000000-0EB4-422E-90AF-51371B145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8</c:v>
                </c:pt>
                <c:pt idx="3">
                  <c:v>6</c:v>
                </c:pt>
                <c:pt idx="6">
                  <c:v>2</c:v>
                </c:pt>
                <c:pt idx="9">
                  <c:v>1</c:v>
                </c:pt>
                <c:pt idx="12">
                  <c:v>1</c:v>
                </c:pt>
              </c:numCache>
            </c:numRef>
          </c:val>
          <c:extLst>
            <c:ext xmlns:c16="http://schemas.microsoft.com/office/drawing/2014/chart" uri="{C3380CC4-5D6E-409C-BE32-E72D297353CC}">
              <c16:uniqueId val="{00000001-0EB4-422E-90AF-51371B145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933</c:v>
                </c:pt>
                <c:pt idx="3">
                  <c:v>836</c:v>
                </c:pt>
                <c:pt idx="6">
                  <c:v>454</c:v>
                </c:pt>
                <c:pt idx="9">
                  <c:v>320</c:v>
                </c:pt>
                <c:pt idx="12">
                  <c:v>317</c:v>
                </c:pt>
              </c:numCache>
            </c:numRef>
          </c:val>
          <c:extLst>
            <c:ext xmlns:c16="http://schemas.microsoft.com/office/drawing/2014/chart" uri="{C3380CC4-5D6E-409C-BE32-E72D297353CC}">
              <c16:uniqueId val="{00000002-0EB4-422E-90AF-51371B145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B4-422E-90AF-51371B145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865</c:v>
                </c:pt>
                <c:pt idx="3">
                  <c:v>776</c:v>
                </c:pt>
                <c:pt idx="6">
                  <c:v>781</c:v>
                </c:pt>
                <c:pt idx="9">
                  <c:v>906</c:v>
                </c:pt>
                <c:pt idx="12">
                  <c:v>995</c:v>
                </c:pt>
              </c:numCache>
            </c:numRef>
          </c:val>
          <c:extLst>
            <c:ext xmlns:c16="http://schemas.microsoft.com/office/drawing/2014/chart" uri="{C3380CC4-5D6E-409C-BE32-E72D297353CC}">
              <c16:uniqueId val="{00000004-0EB4-422E-90AF-51371B145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B4-422E-90AF-51371B145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B4-422E-90AF-51371B145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74295</c:v>
                </c:pt>
                <c:pt idx="3">
                  <c:v>72587</c:v>
                </c:pt>
                <c:pt idx="6">
                  <c:v>71110</c:v>
                </c:pt>
                <c:pt idx="9">
                  <c:v>72129</c:v>
                </c:pt>
                <c:pt idx="12">
                  <c:v>73816</c:v>
                </c:pt>
              </c:numCache>
            </c:numRef>
          </c:val>
          <c:extLst>
            <c:ext xmlns:c16="http://schemas.microsoft.com/office/drawing/2014/chart" uri="{C3380CC4-5D6E-409C-BE32-E72D297353CC}">
              <c16:uniqueId val="{00000007-0EB4-422E-90AF-51371B145C3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24657</c:v>
                </c:pt>
                <c:pt idx="2">
                  <c:v>#N/A</c:v>
                </c:pt>
                <c:pt idx="3">
                  <c:v>#N/A</c:v>
                </c:pt>
                <c:pt idx="4">
                  <c:v>21258</c:v>
                </c:pt>
                <c:pt idx="5">
                  <c:v>#N/A</c:v>
                </c:pt>
                <c:pt idx="6">
                  <c:v>#N/A</c:v>
                </c:pt>
                <c:pt idx="7">
                  <c:v>18726</c:v>
                </c:pt>
                <c:pt idx="8">
                  <c:v>#N/A</c:v>
                </c:pt>
                <c:pt idx="9">
                  <c:v>#N/A</c:v>
                </c:pt>
                <c:pt idx="10">
                  <c:v>17855</c:v>
                </c:pt>
                <c:pt idx="11">
                  <c:v>#N/A</c:v>
                </c:pt>
                <c:pt idx="12">
                  <c:v>#N/A</c:v>
                </c:pt>
                <c:pt idx="13">
                  <c:v>18340</c:v>
                </c:pt>
                <c:pt idx="14">
                  <c:v>#N/A</c:v>
                </c:pt>
              </c:numCache>
            </c:numRef>
          </c:val>
          <c:smooth val="0"/>
          <c:extLst>
            <c:ext xmlns:c16="http://schemas.microsoft.com/office/drawing/2014/chart" uri="{C3380CC4-5D6E-409C-BE32-E72D297353CC}">
              <c16:uniqueId val="{00000008-0EB4-422E-90AF-51371B145C3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632652</c:v>
                </c:pt>
                <c:pt idx="5">
                  <c:v>627999</c:v>
                </c:pt>
                <c:pt idx="8">
                  <c:v>621795</c:v>
                </c:pt>
                <c:pt idx="11">
                  <c:v>611568</c:v>
                </c:pt>
                <c:pt idx="14">
                  <c:v>606506</c:v>
                </c:pt>
              </c:numCache>
            </c:numRef>
          </c:val>
          <c:extLst>
            <c:ext xmlns:c16="http://schemas.microsoft.com/office/drawing/2014/chart" uri="{C3380CC4-5D6E-409C-BE32-E72D297353CC}">
              <c16:uniqueId val="{00000000-9D12-47F7-88E2-3FC6C7C96E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14027</c:v>
                </c:pt>
                <c:pt idx="5">
                  <c:v>13735</c:v>
                </c:pt>
                <c:pt idx="8">
                  <c:v>16456</c:v>
                </c:pt>
                <c:pt idx="11">
                  <c:v>18965</c:v>
                </c:pt>
                <c:pt idx="14">
                  <c:v>18808</c:v>
                </c:pt>
              </c:numCache>
            </c:numRef>
          </c:val>
          <c:extLst>
            <c:ext xmlns:c16="http://schemas.microsoft.com/office/drawing/2014/chart" uri="{C3380CC4-5D6E-409C-BE32-E72D297353CC}">
              <c16:uniqueId val="{00000001-9D12-47F7-88E2-3FC6C7C96E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62770</c:v>
                </c:pt>
                <c:pt idx="5">
                  <c:v>63674</c:v>
                </c:pt>
                <c:pt idx="8">
                  <c:v>63890</c:v>
                </c:pt>
                <c:pt idx="11">
                  <c:v>65072</c:v>
                </c:pt>
                <c:pt idx="14">
                  <c:v>63235</c:v>
                </c:pt>
              </c:numCache>
            </c:numRef>
          </c:val>
          <c:extLst>
            <c:ext xmlns:c16="http://schemas.microsoft.com/office/drawing/2014/chart" uri="{C3380CC4-5D6E-409C-BE32-E72D297353CC}">
              <c16:uniqueId val="{00000002-9D12-47F7-88E2-3FC6C7C96E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12-47F7-88E2-3FC6C7C96E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12-47F7-88E2-3FC6C7C96E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25582</c:v>
                </c:pt>
                <c:pt idx="3">
                  <c:v>25792</c:v>
                </c:pt>
                <c:pt idx="6">
                  <c:v>25558</c:v>
                </c:pt>
                <c:pt idx="9">
                  <c:v>25218</c:v>
                </c:pt>
                <c:pt idx="12">
                  <c:v>24281</c:v>
                </c:pt>
              </c:numCache>
            </c:numRef>
          </c:val>
          <c:extLst>
            <c:ext xmlns:c16="http://schemas.microsoft.com/office/drawing/2014/chart" uri="{C3380CC4-5D6E-409C-BE32-E72D297353CC}">
              <c16:uniqueId val="{00000005-9D12-47F7-88E2-3FC6C7C96E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118043</c:v>
                </c:pt>
                <c:pt idx="3">
                  <c:v>114775</c:v>
                </c:pt>
                <c:pt idx="6">
                  <c:v>110926</c:v>
                </c:pt>
                <c:pt idx="9">
                  <c:v>105665</c:v>
                </c:pt>
                <c:pt idx="12">
                  <c:v>97840</c:v>
                </c:pt>
              </c:numCache>
            </c:numRef>
          </c:val>
          <c:extLst>
            <c:ext xmlns:c16="http://schemas.microsoft.com/office/drawing/2014/chart" uri="{C3380CC4-5D6E-409C-BE32-E72D297353CC}">
              <c16:uniqueId val="{00000006-9D12-47F7-88E2-3FC6C7C96E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12-47F7-88E2-3FC6C7C96E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17578</c:v>
                </c:pt>
                <c:pt idx="3">
                  <c:v>16844</c:v>
                </c:pt>
                <c:pt idx="6">
                  <c:v>16082</c:v>
                </c:pt>
                <c:pt idx="9">
                  <c:v>15220</c:v>
                </c:pt>
                <c:pt idx="12">
                  <c:v>14301</c:v>
                </c:pt>
              </c:numCache>
            </c:numRef>
          </c:val>
          <c:extLst>
            <c:ext xmlns:c16="http://schemas.microsoft.com/office/drawing/2014/chart" uri="{C3380CC4-5D6E-409C-BE32-E72D297353CC}">
              <c16:uniqueId val="{00000008-9D12-47F7-88E2-3FC6C7C96E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8139</c:v>
                </c:pt>
                <c:pt idx="3">
                  <c:v>3865</c:v>
                </c:pt>
                <c:pt idx="6">
                  <c:v>3443</c:v>
                </c:pt>
                <c:pt idx="9">
                  <c:v>3154</c:v>
                </c:pt>
                <c:pt idx="12">
                  <c:v>2867</c:v>
                </c:pt>
              </c:numCache>
            </c:numRef>
          </c:val>
          <c:extLst>
            <c:ext xmlns:c16="http://schemas.microsoft.com/office/drawing/2014/chart" uri="{C3380CC4-5D6E-409C-BE32-E72D297353CC}">
              <c16:uniqueId val="{00000009-9D12-47F7-88E2-3FC6C7C96E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1006493</c:v>
                </c:pt>
                <c:pt idx="3">
                  <c:v>1020761</c:v>
                </c:pt>
                <c:pt idx="6">
                  <c:v>1024364</c:v>
                </c:pt>
                <c:pt idx="9">
                  <c:v>1029197</c:v>
                </c:pt>
                <c:pt idx="12">
                  <c:v>1041122</c:v>
                </c:pt>
              </c:numCache>
            </c:numRef>
          </c:val>
          <c:extLst>
            <c:ext xmlns:c16="http://schemas.microsoft.com/office/drawing/2014/chart" uri="{C3380CC4-5D6E-409C-BE32-E72D297353CC}">
              <c16:uniqueId val="{0000000A-9D12-47F7-88E2-3FC6C7C96E6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466385</c:v>
                </c:pt>
                <c:pt idx="2">
                  <c:v>#N/A</c:v>
                </c:pt>
                <c:pt idx="3">
                  <c:v>#N/A</c:v>
                </c:pt>
                <c:pt idx="4">
                  <c:v>476630</c:v>
                </c:pt>
                <c:pt idx="5">
                  <c:v>#N/A</c:v>
                </c:pt>
                <c:pt idx="6">
                  <c:v>#N/A</c:v>
                </c:pt>
                <c:pt idx="7">
                  <c:v>478231</c:v>
                </c:pt>
                <c:pt idx="8">
                  <c:v>#N/A</c:v>
                </c:pt>
                <c:pt idx="9">
                  <c:v>#N/A</c:v>
                </c:pt>
                <c:pt idx="10">
                  <c:v>482848</c:v>
                </c:pt>
                <c:pt idx="11">
                  <c:v>#N/A</c:v>
                </c:pt>
                <c:pt idx="12">
                  <c:v>#N/A</c:v>
                </c:pt>
                <c:pt idx="13">
                  <c:v>491862</c:v>
                </c:pt>
                <c:pt idx="14">
                  <c:v>#N/A</c:v>
                </c:pt>
              </c:numCache>
            </c:numRef>
          </c:val>
          <c:smooth val="0"/>
          <c:extLst>
            <c:ext xmlns:c16="http://schemas.microsoft.com/office/drawing/2014/chart" uri="{C3380CC4-5D6E-409C-BE32-E72D297353CC}">
              <c16:uniqueId val="{0000000B-9D12-47F7-88E2-3FC6C7C96E6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4094</c:v>
                </c:pt>
                <c:pt idx="1">
                  <c:v>4095</c:v>
                </c:pt>
                <c:pt idx="2">
                  <c:v>3106</c:v>
                </c:pt>
              </c:numCache>
            </c:numRef>
          </c:val>
          <c:extLst>
            <c:ext xmlns:c16="http://schemas.microsoft.com/office/drawing/2014/chart" uri="{C3380CC4-5D6E-409C-BE32-E72D297353CC}">
              <c16:uniqueId val="{00000000-6A84-45FB-89C2-D33FCDE1A7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17775</c:v>
                </c:pt>
                <c:pt idx="1">
                  <c:v>17784</c:v>
                </c:pt>
                <c:pt idx="2">
                  <c:v>17787</c:v>
                </c:pt>
              </c:numCache>
            </c:numRef>
          </c:val>
          <c:extLst>
            <c:ext xmlns:c16="http://schemas.microsoft.com/office/drawing/2014/chart" uri="{C3380CC4-5D6E-409C-BE32-E72D297353CC}">
              <c16:uniqueId val="{00000001-6A84-45FB-89C2-D33FCDE1A7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32422</c:v>
                </c:pt>
                <c:pt idx="1">
                  <c:v>33215</c:v>
                </c:pt>
                <c:pt idx="2">
                  <c:v>32475</c:v>
                </c:pt>
              </c:numCache>
            </c:numRef>
          </c:val>
          <c:extLst>
            <c:ext xmlns:c16="http://schemas.microsoft.com/office/drawing/2014/chart" uri="{C3380CC4-5D6E-409C-BE32-E72D297353CC}">
              <c16:uniqueId val="{00000002-6A84-45FB-89C2-D33FCDE1A7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{905D4270-8403-449C-B414-BFE9B1D75F98}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F9-4264-9B26-B0944BE871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{EF3017BD-61D6-41EF-B6ED-1788FAB6317F}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F9-4264-9B26-B0944BE871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{037301CD-2181-4FD4-BD5E-64640396E78A}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F9-4264-9B26-B0944BE871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{B98D62CF-BC2B-4731-A0DD-B441827AE161}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F9-4264-9B26-B0944BE871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{B53849F1-C62E-4318-9131-90689AD95D1D}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F9-4264-9B26-B0944BE871F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{0578073F-7BC6-45A1-9C8D-B0FC64572D15}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F9-4264-9B26-B0944BE871F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{33DC7BC5-329B-4B07-BCD4-12C072AA211B}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F9-4264-9B26-B0944BE871F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{F86B46DE-978F-4C08-925E-0143DEFFFE27}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F9-4264-9B26-B0944BE871F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{DA0FD59F-FF02-4EFD-A00E-64F6AEF18193}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F9-4264-9B26-B0944BE871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53.3</c:v>
                </c:pt>
                <c:pt idx="16">
                  <c:v>54.5</c:v>
                </c:pt>
                <c:pt idx="24">
                  <c:v>55.6</c:v>
                </c:pt>
                <c:pt idx="32">
                  <c:v>56.8</c:v>
                </c:pt>
              </c:numCache>
            </c:numRef>
          </c:xVal>
          <c:yVal>
            <c:numRef>
              <c:f>公会計指標分析・財政指標組合せ分析表!$BP$51:$DC$51</c:f>
              <c:numCache>
                <c:formatCode>#,##0.0;"▲ "#,##0.0</c:formatCode>
                <c:ptCount val="40"/>
                <c:pt idx="8">
                  <c:v>193.9</c:v>
                </c:pt>
                <c:pt idx="16">
                  <c:v>196</c:v>
                </c:pt>
                <c:pt idx="24">
                  <c:v>197.5</c:v>
                </c:pt>
                <c:pt idx="32">
                  <c:v>203.6</c:v>
                </c:pt>
              </c:numCache>
            </c:numRef>
          </c:yVal>
          <c:smooth val="0"/>
          <c:extLst>
            <c:ext xmlns:c16="http://schemas.microsoft.com/office/drawing/2014/chart" uri="{C3380CC4-5D6E-409C-BE32-E72D297353CC}">
              <c16:uniqueId val="{00000009-72F9-4264-9B26-B0944BE871F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{BD9CECA1-E3FD-4D99-BBFD-AC467D7B805B}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F9-4264-9B26-B0944BE871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{04E6AB41-C049-4867-9132-4DB4F64B9BBD}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F9-4264-9B26-B0944BE871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{A58E4871-7D85-4508-AB49-FC8E6933FF96}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F9-4264-9B26-B0944BE871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{59BE7282-95F9-4EE6-87BA-239537787EF6}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F9-4264-9B26-B0944BE871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{5660F333-0E9A-4AD6-941F-21B7A1062287}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F9-4264-9B26-B0944BE871F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{EB789491-10C0-4FAF-8295-7A2800F01131}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F9-4264-9B26-B0944BE871F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{5DCC8D30-8164-47FA-8EB6-8999FDC003AF}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F9-4264-9B26-B0944BE871F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{E443D10B-7984-4510-A777-EE9EB00B370D}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F9-4264-9B26-B0944BE871F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{6398C81A-E122-4446-BCBE-B99FD21E5E5A}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F9-4264-9B26-B0944BE871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72F9-4264-9B26-B0944BE871FD}"/>
            </c:ext>
          </c:extLst>
        </c:ser>
        <c:dLbls>
          <c:showLegendKey val="0"/>
          <c:showVal val="1"/>
          <c:showCatName val="0"/>
          <c:showSerName val="0"/>
          <c:showPercent val="0"/>
          <c:showBubbleSize val="0"/>
        </c:dLbls>
        <c:axId val="46179840"/>
        <c:axId val="46181760"/>
      </c:scatterChart>
      <c:valAx>
        <c:axId val="46179840"/>
        <c:scaling>
          <c:orientation val="minMax"/>
          <c:max val="57.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9"/>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{832A0417-F05C-4B23-A40E-1D2A377214DE}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72-4B57-A834-3AA96E4965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{9802760A-1586-4FD6-BD34-574D117C18A9}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72-4B57-A834-3AA96E4965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{15F1281C-F56E-4C69-A86D-F0E869BDFD51}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72-4B57-A834-3AA96E4965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{184601C4-9EAE-44E9-BF5E-BF06588823AF}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72-4B57-A834-3AA96E4965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{204FF460-F5EA-4D10-A908-E303BFF88517}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72-4B57-A834-3AA96E4965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{FC6BA10E-85F7-48B8-BB8A-22A6C9D60128}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72-4B57-A834-3AA96E4965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{B70C250B-9AB4-4210-947E-3BA83FF1F96E}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72-4B57-A834-3AA96E4965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{80828155-B0D9-41C9-8EF8-C723C8880FF4}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72-4B57-A834-3AA96E4965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{7B06F962-CCDF-488D-AC73-431B5AD2334B}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72-4B57-A834-3AA96E4965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9.5</c:v>
                </c:pt>
                <c:pt idx="16">
                  <c:v>8.6999999999999993</c:v>
                </c:pt>
                <c:pt idx="24">
                  <c:v>7.8</c:v>
                </c:pt>
                <c:pt idx="32">
                  <c:v>7.5</c:v>
                </c:pt>
              </c:numCache>
            </c:numRef>
          </c:xVal>
          <c:yVal>
            <c:numRef>
              <c:f>公会計指標分析・財政指標組合せ分析表!$BP$73:$DC$73</c:f>
              <c:numCache>
                <c:formatCode>#,##0.0;"▲ "#,##0.0</c:formatCode>
                <c:ptCount val="40"/>
                <c:pt idx="0">
                  <c:v>187.9</c:v>
                </c:pt>
                <c:pt idx="8">
                  <c:v>193.9</c:v>
                </c:pt>
                <c:pt idx="16">
                  <c:v>196</c:v>
                </c:pt>
                <c:pt idx="24">
                  <c:v>197.5</c:v>
                </c:pt>
                <c:pt idx="32">
                  <c:v>203.6</c:v>
                </c:pt>
              </c:numCache>
            </c:numRef>
          </c:yVal>
          <c:smooth val="0"/>
          <c:extLst>
            <c:ext xmlns:c16="http://schemas.microsoft.com/office/drawing/2014/chart" uri="{C3380CC4-5D6E-409C-BE32-E72D297353CC}">
              <c16:uniqueId val="{00000009-6672-4B57-A834-3AA96E4965C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{A72C8B11-51B5-4E40-96CB-3B8C7110396D}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72-4B57-A834-3AA96E4965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{D9F2B55D-6F7F-4DF5-B4BD-81735108B917}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72-4B57-A834-3AA96E4965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{E34BCFBF-93FE-4BF7-91EB-2EC89BFCF47D}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72-4B57-A834-3AA96E4965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{971A8DDA-FA7D-4239-8D1E-BD4719469A9F}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72-4B57-A834-3AA96E4965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{6BFE8181-8DD6-41F6-B619-E59EC1C696BA}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72-4B57-A834-3AA96E4965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{E4AE14DF-D463-487C-8D16-6643FCACCFD2}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72-4B57-A834-3AA96E4965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{F246B3E2-D604-4BF5-9428-50393E935AE3}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72-4B57-A834-3AA96E4965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{77950050-B6F9-41DF-91D9-6AA3EB9BF17D}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72-4B57-A834-3AA96E4965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{C5658DCD-2EA1-4904-BF87-6B4669FE08CC}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72-4B57-A834-3AA96E4965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6672-4B57-A834-3AA96E4965C1}"/>
            </c:ext>
          </c:extLst>
        </c:ser>
        <c:dLbls>
          <c:showLegendKey val="0"/>
          <c:showVal val="1"/>
          <c:showCatName val="0"/>
          <c:showSerName val="0"/>
          <c:showPercent val="0"/>
          <c:showBubbleSize val="0"/>
        </c:dLbls>
        <c:axId val="84219776"/>
        <c:axId val="84234240"/>
      </c:scatterChart>
      <c:valAx>
        <c:axId val="84219776"/>
        <c:scaling>
          <c:orientation val="minMax"/>
          <c:max val="14.7"/>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３か年平均の実質公債費比率は、借入金利の低下に伴う公債費の減少により下降傾向である一方、実質公債費比率の分子については、前年度に比べて５億円増加となった。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今後は、交付税措置のない地方債の償還が本格化し、公債費は増加していくと考えられるため、引き続き行政改革推進債等の発行を抑制するなど、公債費負担の軽減に努めていく。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令和元年度の将来負担比率の分子は、防災・減災、国土強靭化のための緊急対策等に伴う地方債残高の増加等により、前年度に比べ９０億円増加となった。</a:t>
          </a:r>
        </a:p>
        <a:p>
          <a:r>
            <a:rPr kumimoji="1" lang="ja-JP" altLang="en-US" sz="1400">
              <a:latin typeface="ＭＳ ゴシック" pitchFamily="49" charset="-128"/>
              <a:ea typeface="ＭＳ ゴシック" pitchFamily="49" charset="-128"/>
            </a:rPr>
            <a:t>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小型ロケット発射場建設支援のための産業開発基金の取崩しや、ねんりんピック紀の国わかやま</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の開催に伴う地域振興基金の取崩し等により、基金残高は前年度に比べ１７億円減少し、５３４億円となった。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高齢者医療確保法に基づく後期高齢者医療財政の安定化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市町村等と一体となった地域の振興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射場建設支援への充当による減少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医療介護総合確保法に基づく事業計画の実施に必要な財源の積立による増加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ねんりんピック紀の国わかやま</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開催事業への充当による減少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医療介護総合確保法に基づき、毎年度、事業計画を作成した上で、医療機関・介護施設の整備や医療・介護従事者の確保等に活用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市町村と共同して行う施設整備等に充当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令和元年度は、収支不足の解消のため、１０億円の取崩しを行った。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CFF0883-DDEC-4A7C-B3E5-CD3F3E688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6AB055-3E13-4F79-B003-7ED237B62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429672D-A98A-4A56-90FB-34A14DAB5AB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4CCEA445-3D2B-4BE5-A616-3679C8505AAE}"/>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3DF6CF3-E78A-436A-B21B-A50771AA7127}"/>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FABEB5B7-D245-415A-AF71-E1693C09F9C0}"/>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395D0788-5FED-4C07-9EE7-082A0D9DAA82}"/>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8002DE1D-7B01-4243-B95C-3D26853FA1C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A419F842-9363-4381-BD64-3100B4A0F79F}"/>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749BEB-689F-4C32-978B-F3282F63CF18}"/>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DA93E15-3F48-4110-AFF2-2D319C1E7B18}"/>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2C86489-7108-45BB-ABC1-5BE368F6BCCA}"/>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A0C908-F616-4553-A0DE-A6688ADD55B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DA44F80-3495-44E6-AD4F-5B57651E38DF}"/>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EB6F20-4608-4676-A77C-C3ECC9CFA451}"/>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C33E5D6-9D09-47CC-AC54-D6CE9163098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FB9E0B-E99A-4BCE-9317-16CBBF66AA5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B8EB1C4C-16FA-4762-88A9-B292C462E6FD}"/>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CA6461E-CB3D-41E6-A19E-9F4A0D3781A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7928B12-9EB1-4C1F-B59F-B1EA3B73BE6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2878AFC-6D43-42D5-9168-18D9973148D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6530523-3C0D-4D3D-8DED-E09228A3825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A547E86-5D97-4FCC-8E0F-5BCACE021D3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F081E4-3A7F-4B9F-94FA-19D2A7D7E8FD}"/>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A8A403E-2FA7-4CAF-92BC-36BE8E94718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3A52F6B-3466-46A7-89EE-38D39A2EA7FA}"/>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DEF658A-547C-44AC-9E26-318F2B96275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8C3892-68F4-486B-ADB9-F1574535EBAE}"/>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8D73594-E3BF-4AD1-965A-1D902B36330D}"/>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223ECC5F-DCC0-4CDF-8248-1AE0FB561930}"/>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002C724A-6786-4593-A826-0A1DC42890B7}"/>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0379049E-A701-4CBB-BBFB-C87D8C0B73FD}"/>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D31DE591-30E6-4644-AEDF-7E8E10A8718F}"/>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A5D7522B-7A5C-4725-92EB-382FEE2E0F09}"/>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9F4F0C8F-7A05-445A-9E2D-B8DCAB17C24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BD3AA5AA-72EB-41EC-B666-8673335DE329}"/>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49C14A51-19D5-4E03-A660-11DA551D5A08}"/>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6F9D229C-7E55-416C-8594-2C53129B185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B36233B4-1BBE-418F-B255-69E934D0B6D3}"/>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3C7CDED-622D-454B-AA8A-55CD21F826F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7550FDB-A3D2-4081-8663-243881282167}"/>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F5E52BC6-CE7D-4E78-AA43-60A58F05AFFF}"/>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5C39287-F282-4B21-8CDD-4CDE94FDE33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1B2DD75-27C2-4A02-8249-51DD5FE992F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2CA718E-CB2C-4DBD-9715-C9C697126F67}"/>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A0ECC0EE-9736-4F8D-A1D4-2784E5ED1B10}"/>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令和元年度は前年度に比べ</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ポイントポイント増加となったが、都道府県平均及びグループ内平均いずれも下回っている。</a:t>
          </a:r>
        </a:p>
        <a:p>
          <a:r>
            <a:rPr kumimoji="1" lang="ja-JP" altLang="en-US" sz="1100">
              <a:latin typeface="ＭＳ Ｐゴシック" panose="020B0600070205080204" pitchFamily="50" charset="-128"/>
              <a:ea typeface="ＭＳ Ｐゴシック" panose="020B0600070205080204" pitchFamily="50" charset="-128"/>
            </a:rPr>
            <a:t>減価償却累計額の増加により、各施設で上昇している。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9E4AE3D-BCAA-4D38-B059-FBFD5E958B73}"/>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C018C88-6E1E-4128-80C1-991DB542D03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920B9B7-8B3B-4F8C-B007-55280868D215}"/>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591E374-99F5-4F7B-B7CB-29F2492A8BC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2C6386FF-54B0-4EDE-9C7A-373A95D393B5}"/>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59B79FCC-068C-4CE9-BCEC-B86D760D9406}"/>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146BDA64-3F97-4349-9555-9CC5AEB08B12}"/>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7E1FA1B8-A699-4F6D-8F0D-C8F1255ABD27}"/>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C8A6AF20-75E8-42B9-B80B-3588C613FBF7}"/>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5BC169D0-55A8-4888-B5D6-11552457531A}"/>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473439DA-FB5F-49D8-A6FF-86EFC37F43F3}"/>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11C4A195-8CDF-4C15-BE31-2E8BE89F74A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822A820-23C1-43C6-9C89-847002A46158}"/>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D574C4A-C3A4-483B-AD84-16D2881E33D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D9FE26B2-CFAD-450A-836F-A8502B122620}"/>
            </a:ext>
          </a:extLst>
        </xdr:cNvPr>
        <xdr:cNvCxnSpPr/>
      </xdr:nvCxnSpPr>
      <xdr:spPr>
        <a:xfrm flipV="1">
          <a:off x="4306570" y="44392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4196EFC4-CFF4-4D72-AA0B-6AE714E0915D}"/>
            </a:ext>
          </a:extLst>
        </xdr:cNvPr>
        <xdr:cNvSpPr txBox="1"/>
      </xdr:nvSpPr>
      <xdr:spPr>
        <a:xfrm>
          <a:off x="4359275"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E6E7F35A-5B25-4747-9FD4-E9E5858DBDE9}"/>
            </a:ext>
          </a:extLst>
        </xdr:cNvPr>
        <xdr:cNvCxnSpPr/>
      </xdr:nvCxnSpPr>
      <xdr:spPr>
        <a:xfrm>
          <a:off x="4216400" y="56311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4B18DA8B-383A-4CF8-BE9C-24D564F50CE7}"/>
            </a:ext>
          </a:extLst>
        </xdr:cNvPr>
        <xdr:cNvSpPr txBox="1"/>
      </xdr:nvSpPr>
      <xdr:spPr>
        <a:xfrm>
          <a:off x="4359275" y="422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3C6E3DBD-C08C-4D8C-B7D7-174862DFFD71}"/>
            </a:ext>
          </a:extLst>
        </xdr:cNvPr>
        <xdr:cNvCxnSpPr/>
      </xdr:nvCxnSpPr>
      <xdr:spPr>
        <a:xfrm>
          <a:off x="4216400" y="44392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19194</xdr:rowOff>
    </xdr:from>
    <xdr:ext cx="405111" cy="259045"/>
    <xdr:sp macro="" textlink="">
      <xdr:nvSpPr>
        <xdr:cNvPr id="67" name="有形固定資産減価償却率平均値テキスト">
          <a:extLst>
            <a:ext uri="{FF2B5EF4-FFF2-40B4-BE49-F238E27FC236}">
              <a16:creationId xmlns:a16="http://schemas.microsoft.com/office/drawing/2014/main" id="{AB095982-0138-4314-A4E2-F1BB13ABD9AE}"/>
            </a:ext>
          </a:extLst>
        </xdr:cNvPr>
        <xdr:cNvSpPr txBox="1"/>
      </xdr:nvSpPr>
      <xdr:spPr>
        <a:xfrm>
          <a:off x="4359275" y="4876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77C7005B-FD37-462C-B551-AF3FDBF51591}"/>
            </a:ext>
          </a:extLst>
        </xdr:cNvPr>
        <xdr:cNvSpPr/>
      </xdr:nvSpPr>
      <xdr:spPr>
        <a:xfrm>
          <a:off x="4254500" y="48985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ED67E8C0-71BE-405F-9B8E-551096793CF1}"/>
            </a:ext>
          </a:extLst>
        </xdr:cNvPr>
        <xdr:cNvSpPr/>
      </xdr:nvSpPr>
      <xdr:spPr>
        <a:xfrm>
          <a:off x="3616325" y="47839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70D1E326-3554-4579-ABE8-A43C2CFAE5DA}"/>
            </a:ext>
          </a:extLst>
        </xdr:cNvPr>
        <xdr:cNvSpPr/>
      </xdr:nvSpPr>
      <xdr:spPr>
        <a:xfrm>
          <a:off x="2930525" y="46184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6584D9F0-CB6D-4E2F-9883-A7CC5275DEA7}"/>
            </a:ext>
          </a:extLst>
        </xdr:cNvPr>
        <xdr:cNvSpPr/>
      </xdr:nvSpPr>
      <xdr:spPr>
        <a:xfrm>
          <a:off x="2244725" y="4583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E45F0C97-D885-4190-AD1D-F14E28A7BBFA}"/>
            </a:ext>
          </a:extLst>
        </xdr:cNvPr>
        <xdr:cNvSpPr/>
      </xdr:nvSpPr>
      <xdr:spPr>
        <a:xfrm>
          <a:off x="1558925" y="42034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5CB0B17-B245-4D5B-941C-3D0287DB212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01F507B-5A7A-4B1F-B529-E56AF0E60DB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14AC7C-F008-491B-840A-2AA34C04EAF5}"/>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AE48016-0AE0-4281-BA56-E002F36B3A8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FEDD877-C803-4801-951A-C4546BE093A2}"/>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78" name="楕円 77">
          <a:extLst>
            <a:ext uri="{FF2B5EF4-FFF2-40B4-BE49-F238E27FC236}">
              <a16:creationId xmlns:a16="http://schemas.microsoft.com/office/drawing/2014/main" id="{CFE73D6B-E3B7-4717-8D9D-1AE2EB456504}"/>
            </a:ext>
          </a:extLst>
        </xdr:cNvPr>
        <xdr:cNvSpPr/>
      </xdr:nvSpPr>
      <xdr:spPr>
        <a:xfrm>
          <a:off x="4254500" y="48671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29100</xdr:rowOff>
    </xdr:from>
    <xdr:ext cx="405111" cy="259045"/>
    <xdr:sp macro="" textlink="">
      <xdr:nvSpPr>
        <xdr:cNvPr id="79" name="有形固定資産減価償却率該当値テキスト">
          <a:extLst>
            <a:ext uri="{FF2B5EF4-FFF2-40B4-BE49-F238E27FC236}">
              <a16:creationId xmlns:a16="http://schemas.microsoft.com/office/drawing/2014/main" id="{70BEC50E-ACBA-4F49-B1C8-5518100A60F4}"/>
            </a:ext>
          </a:extLst>
        </xdr:cNvPr>
        <xdr:cNvSpPr txBox="1"/>
      </xdr:nvSpPr>
      <xdr:spPr>
        <a:xfrm>
          <a:off x="4359275" y="472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80" name="楕円 79">
          <a:extLst>
            <a:ext uri="{FF2B5EF4-FFF2-40B4-BE49-F238E27FC236}">
              <a16:creationId xmlns:a16="http://schemas.microsoft.com/office/drawing/2014/main" id="{29245F0D-9FEE-43F4-B62F-E6955D34B448}"/>
            </a:ext>
          </a:extLst>
        </xdr:cNvPr>
        <xdr:cNvSpPr/>
      </xdr:nvSpPr>
      <xdr:spPr>
        <a:xfrm>
          <a:off x="3616325" y="47698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124841</xdr:rowOff>
    </xdr:from>
    <xdr:to>
      <xdr:col>23</xdr:col>
      <xdr:colOff>85725</xdr:colOff>
      <xdr:row>30</xdr:row>
      <xdr:rowOff>57023</xdr:rowOff>
    </xdr:to>
    <xdr:cxnSp macro="">
      <xdr:nvCxnSpPr>
        <xdr:cNvPr id="81" name="直線コネクタ 80">
          <a:extLst>
            <a:ext uri="{FF2B5EF4-FFF2-40B4-BE49-F238E27FC236}">
              <a16:creationId xmlns:a16="http://schemas.microsoft.com/office/drawing/2014/main" id="{77810845-94A8-4E72-A3DB-D951B55B546B}"/>
            </a:ext>
          </a:extLst>
        </xdr:cNvPr>
        <xdr:cNvCxnSpPr/>
      </xdr:nvCxnSpPr>
      <xdr:spPr>
        <a:xfrm>
          <a:off x="3673475" y="4817491"/>
          <a:ext cx="62865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2" name="楕円 81">
          <a:extLst>
            <a:ext uri="{FF2B5EF4-FFF2-40B4-BE49-F238E27FC236}">
              <a16:creationId xmlns:a16="http://schemas.microsoft.com/office/drawing/2014/main" id="{6B48D42A-D64C-4ECE-B215-3DDD64DC8BC4}"/>
            </a:ext>
          </a:extLst>
        </xdr:cNvPr>
        <xdr:cNvSpPr/>
      </xdr:nvSpPr>
      <xdr:spPr>
        <a:xfrm>
          <a:off x="2930525" y="4684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124841</xdr:rowOff>
    </xdr:to>
    <xdr:cxnSp macro="">
      <xdr:nvCxnSpPr>
        <xdr:cNvPr id="83" name="直線コネクタ 82">
          <a:extLst>
            <a:ext uri="{FF2B5EF4-FFF2-40B4-BE49-F238E27FC236}">
              <a16:creationId xmlns:a16="http://schemas.microsoft.com/office/drawing/2014/main" id="{E5D302D7-2A68-4DAE-B542-F0AB00D1B345}"/>
            </a:ext>
          </a:extLst>
        </xdr:cNvPr>
        <xdr:cNvCxnSpPr/>
      </xdr:nvCxnSpPr>
      <xdr:spPr>
        <a:xfrm>
          <a:off x="2987675" y="4722495"/>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46863</xdr:rowOff>
    </xdr:from>
    <xdr:to>
      <xdr:col>11</xdr:col>
      <xdr:colOff>187325</xdr:colOff>
      <xdr:row>28</xdr:row>
      <xdr:rowOff>148463</xdr:rowOff>
    </xdr:to>
    <xdr:sp macro="" textlink="">
      <xdr:nvSpPr>
        <xdr:cNvPr id="84" name="楕円 83">
          <a:extLst>
            <a:ext uri="{FF2B5EF4-FFF2-40B4-BE49-F238E27FC236}">
              <a16:creationId xmlns:a16="http://schemas.microsoft.com/office/drawing/2014/main" id="{AB24A919-0EED-4B7B-B077-E34B09C4B657}"/>
            </a:ext>
          </a:extLst>
        </xdr:cNvPr>
        <xdr:cNvSpPr/>
      </xdr:nvSpPr>
      <xdr:spPr>
        <a:xfrm>
          <a:off x="2244725" y="45839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97663</xdr:rowOff>
    </xdr:from>
    <xdr:to>
      <xdr:col>15</xdr:col>
      <xdr:colOff>136525</xdr:colOff>
      <xdr:row>29</xdr:row>
      <xdr:rowOff>29845</xdr:rowOff>
    </xdr:to>
    <xdr:cxnSp macro="">
      <xdr:nvCxnSpPr>
        <xdr:cNvPr id="85" name="直線コネクタ 84">
          <a:extLst>
            <a:ext uri="{FF2B5EF4-FFF2-40B4-BE49-F238E27FC236}">
              <a16:creationId xmlns:a16="http://schemas.microsoft.com/office/drawing/2014/main" id="{F00DFE9F-63A3-4326-94B3-8334EA9156AA}"/>
            </a:ext>
          </a:extLst>
        </xdr:cNvPr>
        <xdr:cNvCxnSpPr/>
      </xdr:nvCxnSpPr>
      <xdr:spPr>
        <a:xfrm>
          <a:off x="2301875" y="4631563"/>
          <a:ext cx="6858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12590</xdr:rowOff>
    </xdr:from>
    <xdr:ext cx="405111" cy="259045"/>
    <xdr:sp macro="" textlink="">
      <xdr:nvSpPr>
        <xdr:cNvPr id="86" name="n_1aveValue有形固定資産減価償却率">
          <a:extLst>
            <a:ext uri="{FF2B5EF4-FFF2-40B4-BE49-F238E27FC236}">
              <a16:creationId xmlns:a16="http://schemas.microsoft.com/office/drawing/2014/main" id="{0EADDC75-7594-43A0-A361-DDFBC2B37C08}"/>
            </a:ext>
          </a:extLst>
        </xdr:cNvPr>
        <xdr:cNvSpPr txBox="1"/>
      </xdr:nvSpPr>
      <xdr:spPr>
        <a:xfrm>
          <a:off x="3474094" y="486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a:extLst>
            <a:ext uri="{FF2B5EF4-FFF2-40B4-BE49-F238E27FC236}">
              <a16:creationId xmlns:a16="http://schemas.microsoft.com/office/drawing/2014/main" id="{1051452A-3202-4538-8CEF-C10716809A8C}"/>
            </a:ext>
          </a:extLst>
        </xdr:cNvPr>
        <xdr:cNvSpPr txBox="1"/>
      </xdr:nvSpPr>
      <xdr:spPr>
        <a:xfrm>
          <a:off x="2797819" y="4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139590</xdr:rowOff>
    </xdr:from>
    <xdr:ext cx="405111" cy="259045"/>
    <xdr:sp macro="" textlink="">
      <xdr:nvSpPr>
        <xdr:cNvPr id="88" name="n_3aveValue有形固定資産減価償却率">
          <a:extLst>
            <a:ext uri="{FF2B5EF4-FFF2-40B4-BE49-F238E27FC236}">
              <a16:creationId xmlns:a16="http://schemas.microsoft.com/office/drawing/2014/main" id="{709C1E62-1A04-426A-9797-C180C9854CFA}"/>
            </a:ext>
          </a:extLst>
        </xdr:cNvPr>
        <xdr:cNvSpPr txBox="1"/>
      </xdr:nvSpPr>
      <xdr:spPr>
        <a:xfrm>
          <a:off x="2112019" y="467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22C3766E-355F-4F4E-8B85-F1B7A35DA7F3}"/>
            </a:ext>
          </a:extLst>
        </xdr:cNvPr>
        <xdr:cNvSpPr txBox="1"/>
      </xdr:nvSpPr>
      <xdr:spPr>
        <a:xfrm>
          <a:off x="1426219" y="39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90" name="n_1mainValue有形固定資産減価償却率">
          <a:extLst>
            <a:ext uri="{FF2B5EF4-FFF2-40B4-BE49-F238E27FC236}">
              <a16:creationId xmlns:a16="http://schemas.microsoft.com/office/drawing/2014/main" id="{868A9F46-3665-4D43-A3CE-CDB1880F88DA}"/>
            </a:ext>
          </a:extLst>
        </xdr:cNvPr>
        <xdr:cNvSpPr txBox="1"/>
      </xdr:nvSpPr>
      <xdr:spPr>
        <a:xfrm>
          <a:off x="3474094" y="455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71772</xdr:rowOff>
    </xdr:from>
    <xdr:ext cx="405111" cy="259045"/>
    <xdr:sp macro="" textlink="">
      <xdr:nvSpPr>
        <xdr:cNvPr id="91" name="n_2mainValue有形固定資産減価償却率">
          <a:extLst>
            <a:ext uri="{FF2B5EF4-FFF2-40B4-BE49-F238E27FC236}">
              <a16:creationId xmlns:a16="http://schemas.microsoft.com/office/drawing/2014/main" id="{63034782-6364-486E-8B28-3A0882C399F5}"/>
            </a:ext>
          </a:extLst>
        </xdr:cNvPr>
        <xdr:cNvSpPr txBox="1"/>
      </xdr:nvSpPr>
      <xdr:spPr>
        <a:xfrm>
          <a:off x="279781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92" name="n_3mainValue有形固定資産減価償却率">
          <a:extLst>
            <a:ext uri="{FF2B5EF4-FFF2-40B4-BE49-F238E27FC236}">
              <a16:creationId xmlns:a16="http://schemas.microsoft.com/office/drawing/2014/main" id="{6EB1CB4A-A427-4ABB-B775-2B9433AA2D2B}"/>
            </a:ext>
          </a:extLst>
        </xdr:cNvPr>
        <xdr:cNvSpPr txBox="1"/>
      </xdr:nvSpPr>
      <xdr:spPr>
        <a:xfrm>
          <a:off x="21120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660F0335-9F0C-4D96-AD58-DD0FB677616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F0F6B0B-14C0-4462-8722-A13EF3E6232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318EC58F-D455-4E7E-8695-D70B87884F5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61250311-0F13-4F9A-8223-55B23EEE75B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E062BAC-E652-400F-98A0-7D2FF5B87391}"/>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AA09CE3B-B0B8-44D9-8488-3DE033F7A03C}"/>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B79B753F-6972-4752-A35D-2D24E99AF2DD}"/>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1E325EC3-E740-46F2-A3ED-E0C69CE9851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5E6DC087-5D27-4269-ADA0-C56ED1599ED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2AD3B62-6A91-46C8-B514-D9B3FC8492F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B0E1CB1A-BD10-4210-B02A-AAA87126A8E4}"/>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令和元年度は、前年度に比べ５７．０ポイント増加となり、都道府県平均及びグループ内平均いずれも上回っている。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5D458026-47DE-41A9-983F-8704A0764E0B}"/>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48069F6B-59BE-4E8A-A4BA-AEE5E96E5E14}"/>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D429F473-CE53-4CE4-BE3E-D93D55A90287}"/>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37EECCAD-58F5-4526-AE0F-B6884DC643A0}"/>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B498123D-7B04-4F4B-AD41-5B54F97E3B2B}"/>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3DF90280-093B-4EDE-B887-3C16E8E3F67A}"/>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492AAFE7-403F-4EBF-8383-F6061BFDFD39}"/>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AAF60B56-FB7D-4F61-BDF2-A81C21F8596D}"/>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71768A21-CDA4-4269-A967-8922E394ACB7}"/>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D2279243-2422-4115-8222-C3792D35CAD0}"/>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DAF43E42-DC07-40A3-8E0E-3C21E5B68375}"/>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15B3F586-DD8D-4AA2-84BC-B84CC4B80472}"/>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7750453F-2366-481F-9467-81054FD18C7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9643C37-C6B1-4C32-9F8F-552B84E1B4F1}"/>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3C51DBDC-937F-4F85-9BB4-3DEB045532A2}"/>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40DC1636-198E-4D28-AD3B-AD8D9C8F2FB1}"/>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9D8652DF-0354-478A-B04E-859329E86354}"/>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C15F3358-3975-4C35-87B0-D0CF5A3D1001}"/>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A12E92BA-108B-4CAD-9CD9-A126B9E7062E}"/>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3" name="債務償還比率平均値テキスト">
          <a:extLst>
            <a:ext uri="{FF2B5EF4-FFF2-40B4-BE49-F238E27FC236}">
              <a16:creationId xmlns:a16="http://schemas.microsoft.com/office/drawing/2014/main" id="{98663F5B-E1F4-4791-9E09-6EDA0C02F29B}"/>
            </a:ext>
          </a:extLst>
        </xdr:cNvPr>
        <xdr:cNvSpPr txBox="1"/>
      </xdr:nvSpPr>
      <xdr:spPr>
        <a:xfrm>
          <a:off x="13379450" y="49546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B4C2DD4B-44CB-4FE7-AAA0-DF44A28541A3}"/>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AE63E0C7-2CB7-4964-861A-6B431EEA8D31}"/>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6082F899-AA31-46B8-848F-BC23B74DE827}"/>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D437A8FB-0464-4054-8597-6DE26DB0FA7E}"/>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92CE902A-8323-4DD0-A406-9800156EFFAF}"/>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F897273-02E6-4615-A49C-ABF20ACDBE54}"/>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CC8659C-7449-4E27-89CA-06AC48608D7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40A8700-7D7E-4F7F-9E5C-1BF35D41F1CB}"/>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124ED5A-1A56-4C6D-9F42-8BE7F15A8655}"/>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43157BC-F3BA-4082-B393-DFEF954E0E0F}"/>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168719</xdr:rowOff>
    </xdr:from>
    <xdr:to>
      <xdr:col>76</xdr:col>
      <xdr:colOff>73025</xdr:colOff>
      <xdr:row>34</xdr:row>
      <xdr:rowOff>98869</xdr:rowOff>
    </xdr:to>
    <xdr:sp macro="" textlink="">
      <xdr:nvSpPr>
        <xdr:cNvPr id="134" name="楕円 133">
          <a:extLst>
            <a:ext uri="{FF2B5EF4-FFF2-40B4-BE49-F238E27FC236}">
              <a16:creationId xmlns:a16="http://schemas.microsoft.com/office/drawing/2014/main" id="{55434450-ECB2-4025-80B3-92E4D2B9D31A}"/>
            </a:ext>
          </a:extLst>
        </xdr:cNvPr>
        <xdr:cNvSpPr/>
      </xdr:nvSpPr>
      <xdr:spPr>
        <a:xfrm>
          <a:off x="13293725" y="55027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83646</xdr:rowOff>
    </xdr:from>
    <xdr:ext cx="560923" cy="259045"/>
    <xdr:sp macro="" textlink="">
      <xdr:nvSpPr>
        <xdr:cNvPr id="135" name="債務償還比率該当値テキスト">
          <a:extLst>
            <a:ext uri="{FF2B5EF4-FFF2-40B4-BE49-F238E27FC236}">
              <a16:creationId xmlns:a16="http://schemas.microsoft.com/office/drawing/2014/main" id="{BC97A3F5-F83A-4288-AD6A-18FF234CB755}"/>
            </a:ext>
          </a:extLst>
        </xdr:cNvPr>
        <xdr:cNvSpPr txBox="1"/>
      </xdr:nvSpPr>
      <xdr:spPr>
        <a:xfrm>
          <a:off x="13379450" y="54303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45657</xdr:rowOff>
    </xdr:from>
    <xdr:to>
      <xdr:col>72</xdr:col>
      <xdr:colOff>123825</xdr:colOff>
      <xdr:row>33</xdr:row>
      <xdr:rowOff>147256</xdr:rowOff>
    </xdr:to>
    <xdr:sp macro="" textlink="">
      <xdr:nvSpPr>
        <xdr:cNvPr id="136" name="楕円 135">
          <a:extLst>
            <a:ext uri="{FF2B5EF4-FFF2-40B4-BE49-F238E27FC236}">
              <a16:creationId xmlns:a16="http://schemas.microsoft.com/office/drawing/2014/main" id="{C1EA2F79-6D82-466F-8571-174E7B2B3B1E}"/>
            </a:ext>
          </a:extLst>
        </xdr:cNvPr>
        <xdr:cNvSpPr/>
      </xdr:nvSpPr>
      <xdr:spPr>
        <a:xfrm>
          <a:off x="12646025" y="539235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96456</xdr:rowOff>
    </xdr:from>
    <xdr:to>
      <xdr:col>76</xdr:col>
      <xdr:colOff>22225</xdr:colOff>
      <xdr:row>34</xdr:row>
      <xdr:rowOff>48069</xdr:rowOff>
    </xdr:to>
    <xdr:cxnSp macro="">
      <xdr:nvCxnSpPr>
        <xdr:cNvPr id="137" name="直線コネクタ 136">
          <a:extLst>
            <a:ext uri="{FF2B5EF4-FFF2-40B4-BE49-F238E27FC236}">
              <a16:creationId xmlns:a16="http://schemas.microsoft.com/office/drawing/2014/main" id="{2AE66DF8-92CE-4176-B531-950A51388A87}"/>
            </a:ext>
          </a:extLst>
        </xdr:cNvPr>
        <xdr:cNvCxnSpPr/>
      </xdr:nvCxnSpPr>
      <xdr:spPr>
        <a:xfrm>
          <a:off x="12693650" y="5439981"/>
          <a:ext cx="638175"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147803</xdr:rowOff>
    </xdr:from>
    <xdr:to>
      <xdr:col>68</xdr:col>
      <xdr:colOff>123825</xdr:colOff>
      <xdr:row>33</xdr:row>
      <xdr:rowOff>77953</xdr:rowOff>
    </xdr:to>
    <xdr:sp macro="" textlink="">
      <xdr:nvSpPr>
        <xdr:cNvPr id="138" name="楕円 137">
          <a:extLst>
            <a:ext uri="{FF2B5EF4-FFF2-40B4-BE49-F238E27FC236}">
              <a16:creationId xmlns:a16="http://schemas.microsoft.com/office/drawing/2014/main" id="{79836597-8404-466A-931F-1C9FCC7F7941}"/>
            </a:ext>
          </a:extLst>
        </xdr:cNvPr>
        <xdr:cNvSpPr/>
      </xdr:nvSpPr>
      <xdr:spPr>
        <a:xfrm>
          <a:off x="11960225" y="53262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27153</xdr:rowOff>
    </xdr:from>
    <xdr:to>
      <xdr:col>72</xdr:col>
      <xdr:colOff>73025</xdr:colOff>
      <xdr:row>33</xdr:row>
      <xdr:rowOff>96456</xdr:rowOff>
    </xdr:to>
    <xdr:cxnSp macro="">
      <xdr:nvCxnSpPr>
        <xdr:cNvPr id="139" name="直線コネクタ 138">
          <a:extLst>
            <a:ext uri="{FF2B5EF4-FFF2-40B4-BE49-F238E27FC236}">
              <a16:creationId xmlns:a16="http://schemas.microsoft.com/office/drawing/2014/main" id="{F306CE7B-E0C9-4E42-9B48-CCDF8089B9B4}"/>
            </a:ext>
          </a:extLst>
        </xdr:cNvPr>
        <xdr:cNvCxnSpPr/>
      </xdr:nvCxnSpPr>
      <xdr:spPr>
        <a:xfrm>
          <a:off x="12007850" y="5373853"/>
          <a:ext cx="685800" cy="6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5931</xdr:rowOff>
    </xdr:from>
    <xdr:to>
      <xdr:col>64</xdr:col>
      <xdr:colOff>123825</xdr:colOff>
      <xdr:row>33</xdr:row>
      <xdr:rowOff>107531</xdr:rowOff>
    </xdr:to>
    <xdr:sp macro="" textlink="">
      <xdr:nvSpPr>
        <xdr:cNvPr id="140" name="楕円 139">
          <a:extLst>
            <a:ext uri="{FF2B5EF4-FFF2-40B4-BE49-F238E27FC236}">
              <a16:creationId xmlns:a16="http://schemas.microsoft.com/office/drawing/2014/main" id="{35A29C3A-A618-4093-BF06-314D97D9F112}"/>
            </a:ext>
          </a:extLst>
        </xdr:cNvPr>
        <xdr:cNvSpPr/>
      </xdr:nvSpPr>
      <xdr:spPr>
        <a:xfrm>
          <a:off x="11274425" y="53526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27153</xdr:rowOff>
    </xdr:from>
    <xdr:to>
      <xdr:col>68</xdr:col>
      <xdr:colOff>73025</xdr:colOff>
      <xdr:row>33</xdr:row>
      <xdr:rowOff>56731</xdr:rowOff>
    </xdr:to>
    <xdr:cxnSp macro="">
      <xdr:nvCxnSpPr>
        <xdr:cNvPr id="141" name="直線コネクタ 140">
          <a:extLst>
            <a:ext uri="{FF2B5EF4-FFF2-40B4-BE49-F238E27FC236}">
              <a16:creationId xmlns:a16="http://schemas.microsoft.com/office/drawing/2014/main" id="{35A8E3E4-F578-4D93-9C88-0BBF54619732}"/>
            </a:ext>
          </a:extLst>
        </xdr:cNvPr>
        <xdr:cNvCxnSpPr/>
      </xdr:nvCxnSpPr>
      <xdr:spPr>
        <a:xfrm flipV="1">
          <a:off x="11322050" y="5373853"/>
          <a:ext cx="6858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103327</xdr:rowOff>
    </xdr:from>
    <xdr:to>
      <xdr:col>60</xdr:col>
      <xdr:colOff>123825</xdr:colOff>
      <xdr:row>33</xdr:row>
      <xdr:rowOff>33477</xdr:rowOff>
    </xdr:to>
    <xdr:sp macro="" textlink="">
      <xdr:nvSpPr>
        <xdr:cNvPr id="142" name="楕円 141">
          <a:extLst>
            <a:ext uri="{FF2B5EF4-FFF2-40B4-BE49-F238E27FC236}">
              <a16:creationId xmlns:a16="http://schemas.microsoft.com/office/drawing/2014/main" id="{3556A42A-DB08-47E1-ABCE-2E0FA293E8DA}"/>
            </a:ext>
          </a:extLst>
        </xdr:cNvPr>
        <xdr:cNvSpPr/>
      </xdr:nvSpPr>
      <xdr:spPr>
        <a:xfrm>
          <a:off x="10588625" y="52881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154127</xdr:rowOff>
    </xdr:from>
    <xdr:to>
      <xdr:col>64</xdr:col>
      <xdr:colOff>73025</xdr:colOff>
      <xdr:row>33</xdr:row>
      <xdr:rowOff>56731</xdr:rowOff>
    </xdr:to>
    <xdr:cxnSp macro="">
      <xdr:nvCxnSpPr>
        <xdr:cNvPr id="143" name="直線コネクタ 142">
          <a:extLst>
            <a:ext uri="{FF2B5EF4-FFF2-40B4-BE49-F238E27FC236}">
              <a16:creationId xmlns:a16="http://schemas.microsoft.com/office/drawing/2014/main" id="{ABC94891-2F53-4B0B-A704-B2869187409E}"/>
            </a:ext>
          </a:extLst>
        </xdr:cNvPr>
        <xdr:cNvCxnSpPr/>
      </xdr:nvCxnSpPr>
      <xdr:spPr>
        <a:xfrm>
          <a:off x="10636250" y="5335727"/>
          <a:ext cx="6858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4" name="n_1aveValue債務償還比率">
          <a:extLst>
            <a:ext uri="{FF2B5EF4-FFF2-40B4-BE49-F238E27FC236}">
              <a16:creationId xmlns:a16="http://schemas.microsoft.com/office/drawing/2014/main" id="{EF1C4167-913D-40D6-A158-12F2F7E48867}"/>
            </a:ext>
          </a:extLst>
        </xdr:cNvPr>
        <xdr:cNvSpPr txBox="1"/>
      </xdr:nvSpPr>
      <xdr:spPr>
        <a:xfrm>
          <a:off x="12441763" y="4817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5" name="n_2aveValue債務償還比率">
          <a:extLst>
            <a:ext uri="{FF2B5EF4-FFF2-40B4-BE49-F238E27FC236}">
              <a16:creationId xmlns:a16="http://schemas.microsoft.com/office/drawing/2014/main" id="{5B994A8D-0D21-4513-91DF-69A83A00E00C}"/>
            </a:ext>
          </a:extLst>
        </xdr:cNvPr>
        <xdr:cNvSpPr txBox="1"/>
      </xdr:nvSpPr>
      <xdr:spPr>
        <a:xfrm>
          <a:off x="11765488" y="4828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6" name="n_3aveValue債務償還比率">
          <a:extLst>
            <a:ext uri="{FF2B5EF4-FFF2-40B4-BE49-F238E27FC236}">
              <a16:creationId xmlns:a16="http://schemas.microsoft.com/office/drawing/2014/main" id="{989111CF-122C-4F4E-9FAE-23E8B26CCE4B}"/>
            </a:ext>
          </a:extLst>
        </xdr:cNvPr>
        <xdr:cNvSpPr txBox="1"/>
      </xdr:nvSpPr>
      <xdr:spPr>
        <a:xfrm>
          <a:off x="11079688" y="48556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47" name="n_4aveValue債務償還比率">
          <a:extLst>
            <a:ext uri="{FF2B5EF4-FFF2-40B4-BE49-F238E27FC236}">
              <a16:creationId xmlns:a16="http://schemas.microsoft.com/office/drawing/2014/main" id="{D52DAEA7-4046-4AFF-9DF2-D4E6BDBE962A}"/>
            </a:ext>
          </a:extLst>
        </xdr:cNvPr>
        <xdr:cNvSpPr txBox="1"/>
      </xdr:nvSpPr>
      <xdr:spPr>
        <a:xfrm>
          <a:off x="10393888" y="47745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138383</xdr:rowOff>
    </xdr:from>
    <xdr:ext cx="560923" cy="259045"/>
    <xdr:sp macro="" textlink="">
      <xdr:nvSpPr>
        <xdr:cNvPr id="148" name="n_1mainValue債務償還比率">
          <a:extLst>
            <a:ext uri="{FF2B5EF4-FFF2-40B4-BE49-F238E27FC236}">
              <a16:creationId xmlns:a16="http://schemas.microsoft.com/office/drawing/2014/main" id="{496C20CF-BA80-4687-BBD3-6F32E1AEFDD7}"/>
            </a:ext>
          </a:extLst>
        </xdr:cNvPr>
        <xdr:cNvSpPr txBox="1"/>
      </xdr:nvSpPr>
      <xdr:spPr>
        <a:xfrm>
          <a:off x="12441763" y="54850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69080</xdr:rowOff>
    </xdr:from>
    <xdr:ext cx="560923" cy="259045"/>
    <xdr:sp macro="" textlink="">
      <xdr:nvSpPr>
        <xdr:cNvPr id="149" name="n_2mainValue債務償還比率">
          <a:extLst>
            <a:ext uri="{FF2B5EF4-FFF2-40B4-BE49-F238E27FC236}">
              <a16:creationId xmlns:a16="http://schemas.microsoft.com/office/drawing/2014/main" id="{D11FD819-90F7-43CE-83E8-BFA246CFD4E4}"/>
            </a:ext>
          </a:extLst>
        </xdr:cNvPr>
        <xdr:cNvSpPr txBox="1"/>
      </xdr:nvSpPr>
      <xdr:spPr>
        <a:xfrm>
          <a:off x="11765488" y="54094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98658</xdr:rowOff>
    </xdr:from>
    <xdr:ext cx="560923" cy="259045"/>
    <xdr:sp macro="" textlink="">
      <xdr:nvSpPr>
        <xdr:cNvPr id="150" name="n_3mainValue債務償還比率">
          <a:extLst>
            <a:ext uri="{FF2B5EF4-FFF2-40B4-BE49-F238E27FC236}">
              <a16:creationId xmlns:a16="http://schemas.microsoft.com/office/drawing/2014/main" id="{4C901731-81BB-46C1-9F73-51E69550C801}"/>
            </a:ext>
          </a:extLst>
        </xdr:cNvPr>
        <xdr:cNvSpPr txBox="1"/>
      </xdr:nvSpPr>
      <xdr:spPr>
        <a:xfrm>
          <a:off x="11079688" y="54453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24604</xdr:rowOff>
    </xdr:from>
    <xdr:ext cx="560923" cy="259045"/>
    <xdr:sp macro="" textlink="">
      <xdr:nvSpPr>
        <xdr:cNvPr id="151" name="n_4mainValue債務償還比率">
          <a:extLst>
            <a:ext uri="{FF2B5EF4-FFF2-40B4-BE49-F238E27FC236}">
              <a16:creationId xmlns:a16="http://schemas.microsoft.com/office/drawing/2014/main" id="{DC36D3F4-0503-4B74-A2B7-A7DE11646165}"/>
            </a:ext>
          </a:extLst>
        </xdr:cNvPr>
        <xdr:cNvSpPr txBox="1"/>
      </xdr:nvSpPr>
      <xdr:spPr>
        <a:xfrm>
          <a:off x="10393888" y="53713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90C89BB8-9779-4795-BB96-72CE1CAE5F8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FAA62953-6EA1-4281-8723-3B7CDFDB3BB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60648EA7-E817-4782-9196-9D3CC412732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1781D2EA-8E3D-4332-912D-191053C24435}"/>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D4EEAAD2-406C-4291-804D-08A52DF05FC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A669C321-55D0-4934-B69D-AF4FC80AF714}"/>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D5A1AB-203C-4B75-902D-00C18079035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D941A6-4B9B-4AE0-A91E-6E0FB96CE73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46221B-4B40-4FD2-AF8B-3C2E27AAC40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FC4B1D-CB1B-4D80-8A76-5BD77AE48E6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07BF9E-D3F5-4F39-A00B-499F2C48F86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2F6067-531C-4C7A-ACFD-4D0617D0F96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6E7949-E7EB-4217-A7E0-ED44CF3294D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2C6618-A9E2-482E-AA7C-DD77E80F0AF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70B6BD-7192-4764-AD06-7316640E804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5EDDBA-76E6-47E8-BE00-07597DDCCA8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F7E2F0-F4D0-4C7E-A5C7-F5046FF7CB2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888504-073B-4390-8C6F-7E81F5D0F81D}"/>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B407A0-8348-4EA8-9C1B-36C8FA74DB9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5BE6B6-1684-4067-9362-A705E9AB5CE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ABF7B1-4378-40DD-9E80-232F62915F7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D55A99E-4360-48D1-B8FA-E52068D79FF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D497C7-2A00-43D6-A9BE-02520D3012C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A7C2B8-EE18-4345-B0F2-51962F56F18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FDDFEF-03A6-4CBF-894D-2DC68498526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FD8A58-33B7-47C2-98C9-631206B05E1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0D9B78-04F7-4743-B383-7CEE85BDE03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481D3D-E7DF-45E3-BEC5-782407557FC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A69C83-5A5F-4506-A750-17550A3E95B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4C99D6-129B-450F-B184-86751152BED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B19350-0631-4D43-B8F0-9BC0DC3D141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6B281C-BA07-49ED-9FFB-0695DE9248A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2D0DD7-952C-4CAB-A59F-59EEF51DB5EC}"/>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B097B64F-0DED-4EFF-98D5-5AB814167B56}"/>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4CE3B451-3477-47FE-AD6C-D289FC8E5DE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C375584-60D9-42B2-A1A0-119BA27E1955}"/>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3C0DCC4D-C105-41A7-94FA-11B97186CFE4}"/>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BD75A035-E708-4C37-AC74-4F27BFB606F5}"/>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0F26CEB-6F79-457F-B115-4915FA1D76DB}"/>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B4873198-DB30-4B6C-AC74-52768DD3C86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4A2B467E-8981-4139-9E4F-4C6FFF91CD7C}"/>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21D272D3-2554-45C9-BFCC-505B884FEAF0}"/>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DE5FB8F-1813-453D-92A2-A75E429258D3}"/>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F1365B84-2FD5-409F-A793-E94AEBB176E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F24E85-CAAF-40C8-A13E-0D6F4E14730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8D1C6E-1AE7-47CC-9DF8-01A543D3A6D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C3B1CA-4BC5-49BA-BCC3-3F8797842226}"/>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E08EE2B-3048-4C96-91F1-2CA2498580EF}"/>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49ECFC0-7955-4355-BBE7-5F6D315CA15F}"/>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43B1F8D-A766-443E-B78A-560B7C5585F4}"/>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B2ECDFB-D587-42D8-97F3-D76177E88032}"/>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6338CB1-8DB0-489B-A6BF-1ABF0C0E1882}"/>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9E5C8C3-4716-4F70-BFA0-21D1CF28B6FB}"/>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4E2A33C-0AE9-4B66-AF0B-3E05F30DE82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D1C4B2A-7A61-47DA-ADCA-097CD4F24E47}"/>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50F72CF-065C-4363-B530-0BB5E228F142}"/>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77F88F2-2434-4AAA-8541-637CDA54E06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A00E34F-233E-4C42-8134-4A60E842A58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DC68CFB-1FD1-4F3C-B56C-2745DD170C37}"/>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2FDD19C2-EACE-44ED-8439-388908F76C90}"/>
            </a:ext>
          </a:extLst>
        </xdr:cNvPr>
        <xdr:cNvCxnSpPr/>
      </xdr:nvCxnSpPr>
      <xdr:spPr>
        <a:xfrm flipV="1">
          <a:off x="4179570" y="5476875"/>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E7D6A842-8023-4AFF-947C-9E5EFC583EC8}"/>
            </a:ext>
          </a:extLst>
        </xdr:cNvPr>
        <xdr:cNvSpPr txBox="1"/>
      </xdr:nvSpPr>
      <xdr:spPr>
        <a:xfrm>
          <a:off x="4229100"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6DD427D5-3F9C-40F9-B458-A85F5F29397A}"/>
            </a:ext>
          </a:extLst>
        </xdr:cNvPr>
        <xdr:cNvCxnSpPr/>
      </xdr:nvCxnSpPr>
      <xdr:spPr>
        <a:xfrm>
          <a:off x="4105275" y="67251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FAFAC823-D679-43DA-8932-733361D86E8A}"/>
            </a:ext>
          </a:extLst>
        </xdr:cNvPr>
        <xdr:cNvSpPr txBox="1"/>
      </xdr:nvSpPr>
      <xdr:spPr>
        <a:xfrm>
          <a:off x="4229100"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560B8D6D-8568-4ABF-B016-F99B9706C0A1}"/>
            </a:ext>
          </a:extLst>
        </xdr:cNvPr>
        <xdr:cNvCxnSpPr/>
      </xdr:nvCxnSpPr>
      <xdr:spPr>
        <a:xfrm>
          <a:off x="4105275" y="5476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93997</xdr:rowOff>
    </xdr:from>
    <xdr:ext cx="405111" cy="259045"/>
    <xdr:sp macro="" textlink="">
      <xdr:nvSpPr>
        <xdr:cNvPr id="60" name="【道路】&#10;有形固定資産減価償却率平均値テキスト">
          <a:extLst>
            <a:ext uri="{FF2B5EF4-FFF2-40B4-BE49-F238E27FC236}">
              <a16:creationId xmlns:a16="http://schemas.microsoft.com/office/drawing/2014/main" id="{E6C8F230-516D-46AB-8B02-A67FC1F9F500}"/>
            </a:ext>
          </a:extLst>
        </xdr:cNvPr>
        <xdr:cNvSpPr txBox="1"/>
      </xdr:nvSpPr>
      <xdr:spPr>
        <a:xfrm>
          <a:off x="4229100" y="5761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1B78D91E-CE5B-424B-8877-BD69D43EBA60}"/>
            </a:ext>
          </a:extLst>
        </xdr:cNvPr>
        <xdr:cNvSpPr/>
      </xdr:nvSpPr>
      <xdr:spPr>
        <a:xfrm>
          <a:off x="4124325"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55544586-05E6-472E-A912-AFCC282703DC}"/>
            </a:ext>
          </a:extLst>
        </xdr:cNvPr>
        <xdr:cNvSpPr/>
      </xdr:nvSpPr>
      <xdr:spPr>
        <a:xfrm>
          <a:off x="3381375" y="58272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E35D34CE-F233-491E-8CCE-0FE0AF59088A}"/>
            </a:ext>
          </a:extLst>
        </xdr:cNvPr>
        <xdr:cNvSpPr/>
      </xdr:nvSpPr>
      <xdr:spPr>
        <a:xfrm>
          <a:off x="2571750" y="57453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971C81FB-AE00-4D64-984D-14D76052CA22}"/>
            </a:ext>
          </a:extLst>
        </xdr:cNvPr>
        <xdr:cNvSpPr/>
      </xdr:nvSpPr>
      <xdr:spPr>
        <a:xfrm>
          <a:off x="1781175" y="58125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5C51B67F-5132-497D-90E2-BD4CAD3A408F}"/>
            </a:ext>
          </a:extLst>
        </xdr:cNvPr>
        <xdr:cNvSpPr/>
      </xdr:nvSpPr>
      <xdr:spPr>
        <a:xfrm>
          <a:off x="981075" y="54580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77639A7-E27A-4E1D-9FFA-6DE85EB691EF}"/>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B86A9A-D69D-4A99-85BD-9320625C20B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1E91CD-91D3-432C-9D4F-F866BCB9005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EC8E7E-6E2A-4CDE-898D-A29DCA0B2D7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245E87-4403-4C4C-B15C-A683AB7BF46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132842</xdr:rowOff>
    </xdr:from>
    <xdr:to>
      <xdr:col>24</xdr:col>
      <xdr:colOff>114300</xdr:colOff>
      <xdr:row>38</xdr:row>
      <xdr:rowOff>62992</xdr:rowOff>
    </xdr:to>
    <xdr:sp macro="" textlink="">
      <xdr:nvSpPr>
        <xdr:cNvPr id="71" name="楕円 70">
          <a:extLst>
            <a:ext uri="{FF2B5EF4-FFF2-40B4-BE49-F238E27FC236}">
              <a16:creationId xmlns:a16="http://schemas.microsoft.com/office/drawing/2014/main" id="{41FA5CF7-DA6C-42D8-B4A7-914A1933603C}"/>
            </a:ext>
          </a:extLst>
        </xdr:cNvPr>
        <xdr:cNvSpPr/>
      </xdr:nvSpPr>
      <xdr:spPr>
        <a:xfrm>
          <a:off x="4124325" y="61240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111269</xdr:rowOff>
    </xdr:from>
    <xdr:ext cx="405111" cy="259045"/>
    <xdr:sp macro="" textlink="">
      <xdr:nvSpPr>
        <xdr:cNvPr id="72" name="【道路】&#10;有形固定資産減価償却率該当値テキスト">
          <a:extLst>
            <a:ext uri="{FF2B5EF4-FFF2-40B4-BE49-F238E27FC236}">
              <a16:creationId xmlns:a16="http://schemas.microsoft.com/office/drawing/2014/main" id="{1797635A-0B5C-475E-9237-CF825C43391E}"/>
            </a:ext>
          </a:extLst>
        </xdr:cNvPr>
        <xdr:cNvSpPr txBox="1"/>
      </xdr:nvSpPr>
      <xdr:spPr>
        <a:xfrm>
          <a:off x="4229100" y="610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130556</xdr:rowOff>
    </xdr:from>
    <xdr:to>
      <xdr:col>20</xdr:col>
      <xdr:colOff>38100</xdr:colOff>
      <xdr:row>37</xdr:row>
      <xdr:rowOff>60706</xdr:rowOff>
    </xdr:to>
    <xdr:sp macro="" textlink="">
      <xdr:nvSpPr>
        <xdr:cNvPr id="73" name="楕円 72">
          <a:extLst>
            <a:ext uri="{FF2B5EF4-FFF2-40B4-BE49-F238E27FC236}">
              <a16:creationId xmlns:a16="http://schemas.microsoft.com/office/drawing/2014/main" id="{7C743E27-5CB3-4ACA-AD31-F50796FFB4D6}"/>
            </a:ext>
          </a:extLst>
        </xdr:cNvPr>
        <xdr:cNvSpPr/>
      </xdr:nvSpPr>
      <xdr:spPr>
        <a:xfrm>
          <a:off x="3381375" y="59598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xdr:rowOff>
    </xdr:from>
    <xdr:to>
      <xdr:col>24</xdr:col>
      <xdr:colOff>63500</xdr:colOff>
      <xdr:row>38</xdr:row>
      <xdr:rowOff>12192</xdr:rowOff>
    </xdr:to>
    <xdr:cxnSp macro="">
      <xdr:nvCxnSpPr>
        <xdr:cNvPr id="74" name="直線コネクタ 73">
          <a:extLst>
            <a:ext uri="{FF2B5EF4-FFF2-40B4-BE49-F238E27FC236}">
              <a16:creationId xmlns:a16="http://schemas.microsoft.com/office/drawing/2014/main" id="{4FAE15C6-08D5-4C13-BF8F-D5823EB122F3}"/>
            </a:ext>
          </a:extLst>
        </xdr:cNvPr>
        <xdr:cNvCxnSpPr/>
      </xdr:nvCxnSpPr>
      <xdr:spPr>
        <a:xfrm>
          <a:off x="3429000" y="5997956"/>
          <a:ext cx="752475"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75692</xdr:rowOff>
    </xdr:from>
    <xdr:to>
      <xdr:col>15</xdr:col>
      <xdr:colOff>101600</xdr:colOff>
      <xdr:row>37</xdr:row>
      <xdr:rowOff>5842</xdr:rowOff>
    </xdr:to>
    <xdr:sp macro="" textlink="">
      <xdr:nvSpPr>
        <xdr:cNvPr id="75" name="楕円 74">
          <a:extLst>
            <a:ext uri="{FF2B5EF4-FFF2-40B4-BE49-F238E27FC236}">
              <a16:creationId xmlns:a16="http://schemas.microsoft.com/office/drawing/2014/main" id="{B47AF703-5BC4-4F1F-8636-F2B51F58FB8E}"/>
            </a:ext>
          </a:extLst>
        </xdr:cNvPr>
        <xdr:cNvSpPr/>
      </xdr:nvSpPr>
      <xdr:spPr>
        <a:xfrm>
          <a:off x="2571750" y="59049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126492</xdr:rowOff>
    </xdr:from>
    <xdr:to>
      <xdr:col>19</xdr:col>
      <xdr:colOff>177800</xdr:colOff>
      <xdr:row>37</xdr:row>
      <xdr:rowOff>9906</xdr:rowOff>
    </xdr:to>
    <xdr:cxnSp macro="">
      <xdr:nvCxnSpPr>
        <xdr:cNvPr id="76" name="直線コネクタ 75">
          <a:extLst>
            <a:ext uri="{FF2B5EF4-FFF2-40B4-BE49-F238E27FC236}">
              <a16:creationId xmlns:a16="http://schemas.microsoft.com/office/drawing/2014/main" id="{0CE1850B-353A-48B7-B468-11BCBB93C95B}"/>
            </a:ext>
          </a:extLst>
        </xdr:cNvPr>
        <xdr:cNvCxnSpPr/>
      </xdr:nvCxnSpPr>
      <xdr:spPr>
        <a:xfrm>
          <a:off x="2619375" y="5952617"/>
          <a:ext cx="80962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a:extLst>
            <a:ext uri="{FF2B5EF4-FFF2-40B4-BE49-F238E27FC236}">
              <a16:creationId xmlns:a16="http://schemas.microsoft.com/office/drawing/2014/main" id="{C9BB518B-0AF6-4D68-9CE3-6682C1668ADA}"/>
            </a:ext>
          </a:extLst>
        </xdr:cNvPr>
        <xdr:cNvSpPr/>
      </xdr:nvSpPr>
      <xdr:spPr>
        <a:xfrm>
          <a:off x="1781175" y="57407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36</xdr:row>
      <xdr:rowOff>126492</xdr:rowOff>
    </xdr:to>
    <xdr:cxnSp macro="">
      <xdr:nvCxnSpPr>
        <xdr:cNvPr id="78" name="直線コネクタ 77">
          <a:extLst>
            <a:ext uri="{FF2B5EF4-FFF2-40B4-BE49-F238E27FC236}">
              <a16:creationId xmlns:a16="http://schemas.microsoft.com/office/drawing/2014/main" id="{713558B2-19EB-43F3-8CD4-37BAA6242086}"/>
            </a:ext>
          </a:extLst>
        </xdr:cNvPr>
        <xdr:cNvCxnSpPr/>
      </xdr:nvCxnSpPr>
      <xdr:spPr>
        <a:xfrm>
          <a:off x="1828800" y="5788406"/>
          <a:ext cx="790575"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116095</xdr:rowOff>
    </xdr:from>
    <xdr:ext cx="405111" cy="259045"/>
    <xdr:sp macro="" textlink="">
      <xdr:nvSpPr>
        <xdr:cNvPr id="79" name="n_1aveValue【道路】&#10;有形固定資産減価償却率">
          <a:extLst>
            <a:ext uri="{FF2B5EF4-FFF2-40B4-BE49-F238E27FC236}">
              <a16:creationId xmlns:a16="http://schemas.microsoft.com/office/drawing/2014/main" id="{541CEB93-3B19-495C-9A38-5A76B4B99EDD}"/>
            </a:ext>
          </a:extLst>
        </xdr:cNvPr>
        <xdr:cNvSpPr txBox="1"/>
      </xdr:nvSpPr>
      <xdr:spPr>
        <a:xfrm>
          <a:off x="3239144"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24655</xdr:rowOff>
    </xdr:from>
    <xdr:ext cx="405111" cy="259045"/>
    <xdr:sp macro="" textlink="">
      <xdr:nvSpPr>
        <xdr:cNvPr id="80" name="n_2aveValue【道路】&#10;有形固定資産減価償却率">
          <a:extLst>
            <a:ext uri="{FF2B5EF4-FFF2-40B4-BE49-F238E27FC236}">
              <a16:creationId xmlns:a16="http://schemas.microsoft.com/office/drawing/2014/main" id="{F4F80C71-0E2B-4603-8F5C-6336DF72225B}"/>
            </a:ext>
          </a:extLst>
        </xdr:cNvPr>
        <xdr:cNvSpPr txBox="1"/>
      </xdr:nvSpPr>
      <xdr:spPr>
        <a:xfrm>
          <a:off x="2439044" y="553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63263</xdr:rowOff>
    </xdr:from>
    <xdr:ext cx="405111" cy="259045"/>
    <xdr:sp macro="" textlink="">
      <xdr:nvSpPr>
        <xdr:cNvPr id="81" name="n_3aveValue【道路】&#10;有形固定資産減価償却率">
          <a:extLst>
            <a:ext uri="{FF2B5EF4-FFF2-40B4-BE49-F238E27FC236}">
              <a16:creationId xmlns:a16="http://schemas.microsoft.com/office/drawing/2014/main" id="{1D78810E-8D56-4025-BCE7-4337A5F2E3E4}"/>
            </a:ext>
          </a:extLst>
        </xdr:cNvPr>
        <xdr:cNvSpPr txBox="1"/>
      </xdr:nvSpPr>
      <xdr:spPr>
        <a:xfrm>
          <a:off x="1648469" y="589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61231</xdr:rowOff>
    </xdr:from>
    <xdr:ext cx="405111" cy="259045"/>
    <xdr:sp macro="" textlink="">
      <xdr:nvSpPr>
        <xdr:cNvPr id="82" name="n_4aveValue【道路】&#10;有形固定資産減価償却率">
          <a:extLst>
            <a:ext uri="{FF2B5EF4-FFF2-40B4-BE49-F238E27FC236}">
              <a16:creationId xmlns:a16="http://schemas.microsoft.com/office/drawing/2014/main" id="{AD75F8D3-2692-45F8-BC26-A7F7C15C1A21}"/>
            </a:ext>
          </a:extLst>
        </xdr:cNvPr>
        <xdr:cNvSpPr txBox="1"/>
      </xdr:nvSpPr>
      <xdr:spPr>
        <a:xfrm>
          <a:off x="848369" y="52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51833</xdr:rowOff>
    </xdr:from>
    <xdr:ext cx="405111" cy="259045"/>
    <xdr:sp macro="" textlink="">
      <xdr:nvSpPr>
        <xdr:cNvPr id="83" name="n_1mainValue【道路】&#10;有形固定資産減価償却率">
          <a:extLst>
            <a:ext uri="{FF2B5EF4-FFF2-40B4-BE49-F238E27FC236}">
              <a16:creationId xmlns:a16="http://schemas.microsoft.com/office/drawing/2014/main" id="{1AF1B46E-756A-485D-952F-76C71403B382}"/>
            </a:ext>
          </a:extLst>
        </xdr:cNvPr>
        <xdr:cNvSpPr txBox="1"/>
      </xdr:nvSpPr>
      <xdr:spPr>
        <a:xfrm>
          <a:off x="32391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4" name="n_2mainValue【道路】&#10;有形固定資産減価償却率">
          <a:extLst>
            <a:ext uri="{FF2B5EF4-FFF2-40B4-BE49-F238E27FC236}">
              <a16:creationId xmlns:a16="http://schemas.microsoft.com/office/drawing/2014/main" id="{84561DC8-1A13-478B-A94A-045B9EED341D}"/>
            </a:ext>
          </a:extLst>
        </xdr:cNvPr>
        <xdr:cNvSpPr txBox="1"/>
      </xdr:nvSpPr>
      <xdr:spPr>
        <a:xfrm>
          <a:off x="2439044" y="598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5" name="n_3mainValue【道路】&#10;有形固定資産減価償却率">
          <a:extLst>
            <a:ext uri="{FF2B5EF4-FFF2-40B4-BE49-F238E27FC236}">
              <a16:creationId xmlns:a16="http://schemas.microsoft.com/office/drawing/2014/main" id="{002EBBC5-F5AC-455F-B98E-F629BD31EF66}"/>
            </a:ext>
          </a:extLst>
        </xdr:cNvPr>
        <xdr:cNvSpPr txBox="1"/>
      </xdr:nvSpPr>
      <xdr:spPr>
        <a:xfrm>
          <a:off x="1648469" y="55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7119B69-DA7D-4758-982A-7D22B27C7A8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BC3574CE-09DE-409B-A873-501C8B728005}"/>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63608128-DF99-4B4C-BFD5-95CF2148F110}"/>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A154DB40-DF06-4766-A644-2ADD0744AA97}"/>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6460E518-CDB6-47CA-826D-2AB48E16B6E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BA6B61FD-4BD3-4594-A226-8D4AE0CE0E8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19159306-072C-42AD-ACF6-5B224BFFBFB8}"/>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C1407763-F1CF-4EA7-9D97-72B79A5A6EC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C585F854-8F3E-4434-A1B1-53C71FA6C046}"/>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6732DD45-414D-4C3D-A6F9-24F32D819123}"/>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ECED787E-BFF6-487D-8BE8-1D9BCA20FFD8}"/>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22AEC5F7-9E12-4DA2-BDB6-D311A5C51867}"/>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C1415904-141A-4A72-A1F6-A4E769F1D7BE}"/>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6A65C836-369E-44A0-9A2D-0D227E95CCF0}"/>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D94B16C3-AB0F-4B80-9BF5-1D752ED1FA62}"/>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905750FB-FA9A-4020-8357-8D4D0F5EBF86}"/>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BB3ADADD-636D-427C-AA96-109F30ABD691}"/>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023CB959-6FBE-405A-8B87-69F9A0B5F95E}"/>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FE042A5B-F7B1-4C01-B3F6-0F72A6506A2C}"/>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D2BC3946-3576-4287-B659-ECB4428A3EB7}"/>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4FDE859-1502-4738-BFA5-4A58FFDF1F9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576E4D1-D3BA-4B09-9115-B395C6B7667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F95E796-6D0D-4989-BEEA-D35817EC6DD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09" name="直線コネクタ 108">
          <a:extLst>
            <a:ext uri="{FF2B5EF4-FFF2-40B4-BE49-F238E27FC236}">
              <a16:creationId xmlns:a16="http://schemas.microsoft.com/office/drawing/2014/main" id="{8BC14277-3F5E-4E9B-A7A6-192FDEB5D7FD}"/>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0" name="【道路】&#10;一人当たり延長最小値テキスト">
          <a:extLst>
            <a:ext uri="{FF2B5EF4-FFF2-40B4-BE49-F238E27FC236}">
              <a16:creationId xmlns:a16="http://schemas.microsoft.com/office/drawing/2014/main" id="{D395EEFB-FE0E-4FB1-82EB-D05E96CE326C}"/>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1" name="直線コネクタ 110">
          <a:extLst>
            <a:ext uri="{FF2B5EF4-FFF2-40B4-BE49-F238E27FC236}">
              <a16:creationId xmlns:a16="http://schemas.microsoft.com/office/drawing/2014/main" id="{73F6E8D5-C569-483D-9A23-CB9E12B074A8}"/>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2" name="【道路】&#10;一人当たり延長最大値テキスト">
          <a:extLst>
            <a:ext uri="{FF2B5EF4-FFF2-40B4-BE49-F238E27FC236}">
              <a16:creationId xmlns:a16="http://schemas.microsoft.com/office/drawing/2014/main" id="{C00972B2-B421-4A0F-B2DE-6BDCDF35DD4A}"/>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3" name="直線コネクタ 112">
          <a:extLst>
            <a:ext uri="{FF2B5EF4-FFF2-40B4-BE49-F238E27FC236}">
              <a16:creationId xmlns:a16="http://schemas.microsoft.com/office/drawing/2014/main" id="{025B5FAB-BD78-4C25-8389-97728DF1CB61}"/>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171394</xdr:rowOff>
    </xdr:from>
    <xdr:ext cx="469744" cy="259045"/>
    <xdr:sp macro="" textlink="">
      <xdr:nvSpPr>
        <xdr:cNvPr id="114" name="【道路】&#10;一人当たり延長平均値テキスト">
          <a:extLst>
            <a:ext uri="{FF2B5EF4-FFF2-40B4-BE49-F238E27FC236}">
              <a16:creationId xmlns:a16="http://schemas.microsoft.com/office/drawing/2014/main" id="{C672D13E-9C65-4EE1-8B6A-BEE932BC22FC}"/>
            </a:ext>
          </a:extLst>
        </xdr:cNvPr>
        <xdr:cNvSpPr txBox="1"/>
      </xdr:nvSpPr>
      <xdr:spPr>
        <a:xfrm>
          <a:off x="9477375" y="5991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5" name="フローチャート: 判断 114">
          <a:extLst>
            <a:ext uri="{FF2B5EF4-FFF2-40B4-BE49-F238E27FC236}">
              <a16:creationId xmlns:a16="http://schemas.microsoft.com/office/drawing/2014/main" id="{A2E187FE-D32A-4C3B-9FEC-CA74A415460A}"/>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6" name="フローチャート: 判断 115">
          <a:extLst>
            <a:ext uri="{FF2B5EF4-FFF2-40B4-BE49-F238E27FC236}">
              <a16:creationId xmlns:a16="http://schemas.microsoft.com/office/drawing/2014/main" id="{1036E732-DEC6-4494-840B-B880A1DD7FCC}"/>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7" name="フローチャート: 判断 116">
          <a:extLst>
            <a:ext uri="{FF2B5EF4-FFF2-40B4-BE49-F238E27FC236}">
              <a16:creationId xmlns:a16="http://schemas.microsoft.com/office/drawing/2014/main" id="{C5FF2673-2D78-4C4A-B746-82CE6E0FB8E9}"/>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8" name="フローチャート: 判断 117">
          <a:extLst>
            <a:ext uri="{FF2B5EF4-FFF2-40B4-BE49-F238E27FC236}">
              <a16:creationId xmlns:a16="http://schemas.microsoft.com/office/drawing/2014/main" id="{E3FBACE4-E7D0-41F5-9EF0-08C7E76C4A06}"/>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19" name="フローチャート: 判断 118">
          <a:extLst>
            <a:ext uri="{FF2B5EF4-FFF2-40B4-BE49-F238E27FC236}">
              <a16:creationId xmlns:a16="http://schemas.microsoft.com/office/drawing/2014/main" id="{5D72AA8B-EC4B-4108-AA41-9F06641BB812}"/>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36F2FB5-B896-4514-A039-A0862AF3FB3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CA0F1D0-CED8-4DDC-9B71-903713D7A7D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D662D7F-AD63-4FE4-92B5-58FC698FD7E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0098DC-ED5B-4DBD-A362-B2CF9914C79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96A17B-3B9A-44F4-B40E-41E33E63FD1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40749</xdr:rowOff>
    </xdr:from>
    <xdr:to>
      <xdr:col>55</xdr:col>
      <xdr:colOff>50800</xdr:colOff>
      <xdr:row>38</xdr:row>
      <xdr:rowOff>142349</xdr:rowOff>
    </xdr:to>
    <xdr:sp macro="" textlink="">
      <xdr:nvSpPr>
        <xdr:cNvPr id="125" name="楕円 124">
          <a:extLst>
            <a:ext uri="{FF2B5EF4-FFF2-40B4-BE49-F238E27FC236}">
              <a16:creationId xmlns:a16="http://schemas.microsoft.com/office/drawing/2014/main" id="{150E7550-4B57-4291-8CC8-AB712B829ADD}"/>
            </a:ext>
          </a:extLst>
        </xdr:cNvPr>
        <xdr:cNvSpPr/>
      </xdr:nvSpPr>
      <xdr:spPr>
        <a:xfrm>
          <a:off x="9401175" y="619389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19176</xdr:rowOff>
    </xdr:from>
    <xdr:ext cx="469744" cy="259045"/>
    <xdr:sp macro="" textlink="">
      <xdr:nvSpPr>
        <xdr:cNvPr id="126" name="【道路】&#10;一人当たり延長該当値テキスト">
          <a:extLst>
            <a:ext uri="{FF2B5EF4-FFF2-40B4-BE49-F238E27FC236}">
              <a16:creationId xmlns:a16="http://schemas.microsoft.com/office/drawing/2014/main" id="{4DEE67F9-F65B-4B69-BE19-98E51C716322}"/>
            </a:ext>
          </a:extLst>
        </xdr:cNvPr>
        <xdr:cNvSpPr txBox="1"/>
      </xdr:nvSpPr>
      <xdr:spPr>
        <a:xfrm>
          <a:off x="9477375" y="61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87122</xdr:rowOff>
    </xdr:from>
    <xdr:to>
      <xdr:col>50</xdr:col>
      <xdr:colOff>165100</xdr:colOff>
      <xdr:row>39</xdr:row>
      <xdr:rowOff>17272</xdr:rowOff>
    </xdr:to>
    <xdr:sp macro="" textlink="">
      <xdr:nvSpPr>
        <xdr:cNvPr id="127" name="楕円 126">
          <a:extLst>
            <a:ext uri="{FF2B5EF4-FFF2-40B4-BE49-F238E27FC236}">
              <a16:creationId xmlns:a16="http://schemas.microsoft.com/office/drawing/2014/main" id="{79C40DF8-D609-4427-9379-7881B9FAF943}"/>
            </a:ext>
          </a:extLst>
        </xdr:cNvPr>
        <xdr:cNvSpPr/>
      </xdr:nvSpPr>
      <xdr:spPr>
        <a:xfrm>
          <a:off x="8639175" y="62370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91549</xdr:rowOff>
    </xdr:from>
    <xdr:to>
      <xdr:col>55</xdr:col>
      <xdr:colOff>0</xdr:colOff>
      <xdr:row>38</xdr:row>
      <xdr:rowOff>137922</xdr:rowOff>
    </xdr:to>
    <xdr:cxnSp macro="">
      <xdr:nvCxnSpPr>
        <xdr:cNvPr id="128" name="直線コネクタ 127">
          <a:extLst>
            <a:ext uri="{FF2B5EF4-FFF2-40B4-BE49-F238E27FC236}">
              <a16:creationId xmlns:a16="http://schemas.microsoft.com/office/drawing/2014/main" id="{57F33A15-2389-4B6C-AD10-44A4462FC4E8}"/>
            </a:ext>
          </a:extLst>
        </xdr:cNvPr>
        <xdr:cNvCxnSpPr/>
      </xdr:nvCxnSpPr>
      <xdr:spPr>
        <a:xfrm flipV="1">
          <a:off x="8686800" y="6241524"/>
          <a:ext cx="74295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91041</xdr:rowOff>
    </xdr:from>
    <xdr:to>
      <xdr:col>46</xdr:col>
      <xdr:colOff>38100</xdr:colOff>
      <xdr:row>39</xdr:row>
      <xdr:rowOff>21191</xdr:rowOff>
    </xdr:to>
    <xdr:sp macro="" textlink="">
      <xdr:nvSpPr>
        <xdr:cNvPr id="129" name="楕円 128">
          <a:extLst>
            <a:ext uri="{FF2B5EF4-FFF2-40B4-BE49-F238E27FC236}">
              <a16:creationId xmlns:a16="http://schemas.microsoft.com/office/drawing/2014/main" id="{EEBF2837-27FF-440E-8ADB-F4875F3EDFD3}"/>
            </a:ext>
          </a:extLst>
        </xdr:cNvPr>
        <xdr:cNvSpPr/>
      </xdr:nvSpPr>
      <xdr:spPr>
        <a:xfrm>
          <a:off x="7839075" y="62410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137922</xdr:rowOff>
    </xdr:from>
    <xdr:to>
      <xdr:col>50</xdr:col>
      <xdr:colOff>114300</xdr:colOff>
      <xdr:row>38</xdr:row>
      <xdr:rowOff>141841</xdr:rowOff>
    </xdr:to>
    <xdr:cxnSp macro="">
      <xdr:nvCxnSpPr>
        <xdr:cNvPr id="130" name="直線コネクタ 129">
          <a:extLst>
            <a:ext uri="{FF2B5EF4-FFF2-40B4-BE49-F238E27FC236}">
              <a16:creationId xmlns:a16="http://schemas.microsoft.com/office/drawing/2014/main" id="{0884499A-5515-4B6E-A80E-CD49A926611E}"/>
            </a:ext>
          </a:extLst>
        </xdr:cNvPr>
        <xdr:cNvCxnSpPr/>
      </xdr:nvCxnSpPr>
      <xdr:spPr>
        <a:xfrm flipV="1">
          <a:off x="7886700" y="6294247"/>
          <a:ext cx="8001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101164</xdr:rowOff>
    </xdr:from>
    <xdr:to>
      <xdr:col>41</xdr:col>
      <xdr:colOff>101600</xdr:colOff>
      <xdr:row>39</xdr:row>
      <xdr:rowOff>31314</xdr:rowOff>
    </xdr:to>
    <xdr:sp macro="" textlink="">
      <xdr:nvSpPr>
        <xdr:cNvPr id="131" name="楕円 130">
          <a:extLst>
            <a:ext uri="{FF2B5EF4-FFF2-40B4-BE49-F238E27FC236}">
              <a16:creationId xmlns:a16="http://schemas.microsoft.com/office/drawing/2014/main" id="{B6330FE2-7DAB-467D-81F6-AFCE49722F38}"/>
            </a:ext>
          </a:extLst>
        </xdr:cNvPr>
        <xdr:cNvSpPr/>
      </xdr:nvSpPr>
      <xdr:spPr>
        <a:xfrm>
          <a:off x="7029450" y="62574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141841</xdr:rowOff>
    </xdr:from>
    <xdr:to>
      <xdr:col>45</xdr:col>
      <xdr:colOff>177800</xdr:colOff>
      <xdr:row>38</xdr:row>
      <xdr:rowOff>151964</xdr:rowOff>
    </xdr:to>
    <xdr:cxnSp macro="">
      <xdr:nvCxnSpPr>
        <xdr:cNvPr id="132" name="直線コネクタ 131">
          <a:extLst>
            <a:ext uri="{FF2B5EF4-FFF2-40B4-BE49-F238E27FC236}">
              <a16:creationId xmlns:a16="http://schemas.microsoft.com/office/drawing/2014/main" id="{7C01A65E-6409-43CA-A513-2CE32DF170D8}"/>
            </a:ext>
          </a:extLst>
        </xdr:cNvPr>
        <xdr:cNvCxnSpPr/>
      </xdr:nvCxnSpPr>
      <xdr:spPr>
        <a:xfrm flipV="1">
          <a:off x="7077075" y="6298166"/>
          <a:ext cx="809625"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127852</xdr:rowOff>
    </xdr:from>
    <xdr:ext cx="469744" cy="259045"/>
    <xdr:sp macro="" textlink="">
      <xdr:nvSpPr>
        <xdr:cNvPr id="133" name="n_1aveValue【道路】&#10;一人当たり延長">
          <a:extLst>
            <a:ext uri="{FF2B5EF4-FFF2-40B4-BE49-F238E27FC236}">
              <a16:creationId xmlns:a16="http://schemas.microsoft.com/office/drawing/2014/main" id="{A99235A6-F406-4A4D-9848-9F5F0BC7C397}"/>
            </a:ext>
          </a:extLst>
        </xdr:cNvPr>
        <xdr:cNvSpPr txBox="1"/>
      </xdr:nvSpPr>
      <xdr:spPr>
        <a:xfrm>
          <a:off x="8458277" y="59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139608</xdr:rowOff>
    </xdr:from>
    <xdr:ext cx="469744" cy="259045"/>
    <xdr:sp macro="" textlink="">
      <xdr:nvSpPr>
        <xdr:cNvPr id="134" name="n_2aveValue【道路】&#10;一人当たり延長">
          <a:extLst>
            <a:ext uri="{FF2B5EF4-FFF2-40B4-BE49-F238E27FC236}">
              <a16:creationId xmlns:a16="http://schemas.microsoft.com/office/drawing/2014/main" id="{C0FD0B39-74B1-404A-9CE1-D841D18D1358}"/>
            </a:ext>
          </a:extLst>
        </xdr:cNvPr>
        <xdr:cNvSpPr txBox="1"/>
      </xdr:nvSpPr>
      <xdr:spPr>
        <a:xfrm>
          <a:off x="7677227" y="5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5" name="n_3aveValue【道路】&#10;一人当たり延長">
          <a:extLst>
            <a:ext uri="{FF2B5EF4-FFF2-40B4-BE49-F238E27FC236}">
              <a16:creationId xmlns:a16="http://schemas.microsoft.com/office/drawing/2014/main" id="{87F3041E-42FF-4A8F-A078-D1B1A13044A4}"/>
            </a:ext>
          </a:extLst>
        </xdr:cNvPr>
        <xdr:cNvSpPr txBox="1"/>
      </xdr:nvSpPr>
      <xdr:spPr>
        <a:xfrm>
          <a:off x="6867602" y="59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6" name="n_4aveValue【道路】&#10;一人当たり延長">
          <a:extLst>
            <a:ext uri="{FF2B5EF4-FFF2-40B4-BE49-F238E27FC236}">
              <a16:creationId xmlns:a16="http://schemas.microsoft.com/office/drawing/2014/main" id="{D0D58ED7-E0E3-44E5-9EF5-8C26BB03D8BF}"/>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8399</xdr:rowOff>
    </xdr:from>
    <xdr:ext cx="469744" cy="259045"/>
    <xdr:sp macro="" textlink="">
      <xdr:nvSpPr>
        <xdr:cNvPr id="137" name="n_1mainValue【道路】&#10;一人当たり延長">
          <a:extLst>
            <a:ext uri="{FF2B5EF4-FFF2-40B4-BE49-F238E27FC236}">
              <a16:creationId xmlns:a16="http://schemas.microsoft.com/office/drawing/2014/main" id="{657B3BA8-36D7-48D3-B8CD-651410302666}"/>
            </a:ext>
          </a:extLst>
        </xdr:cNvPr>
        <xdr:cNvSpPr txBox="1"/>
      </xdr:nvSpPr>
      <xdr:spPr>
        <a:xfrm>
          <a:off x="8458277"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12318</xdr:rowOff>
    </xdr:from>
    <xdr:ext cx="469744" cy="259045"/>
    <xdr:sp macro="" textlink="">
      <xdr:nvSpPr>
        <xdr:cNvPr id="138" name="n_2mainValue【道路】&#10;一人当たり延長">
          <a:extLst>
            <a:ext uri="{FF2B5EF4-FFF2-40B4-BE49-F238E27FC236}">
              <a16:creationId xmlns:a16="http://schemas.microsoft.com/office/drawing/2014/main" id="{BCD16196-4BA0-45D2-B8A9-811D43868442}"/>
            </a:ext>
          </a:extLst>
        </xdr:cNvPr>
        <xdr:cNvSpPr txBox="1"/>
      </xdr:nvSpPr>
      <xdr:spPr>
        <a:xfrm>
          <a:off x="7677227" y="632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22441</xdr:rowOff>
    </xdr:from>
    <xdr:ext cx="469744" cy="259045"/>
    <xdr:sp macro="" textlink="">
      <xdr:nvSpPr>
        <xdr:cNvPr id="139" name="n_3mainValue【道路】&#10;一人当たり延長">
          <a:extLst>
            <a:ext uri="{FF2B5EF4-FFF2-40B4-BE49-F238E27FC236}">
              <a16:creationId xmlns:a16="http://schemas.microsoft.com/office/drawing/2014/main" id="{D7245C93-BB21-423C-95FE-77E1F937666A}"/>
            </a:ext>
          </a:extLst>
        </xdr:cNvPr>
        <xdr:cNvSpPr txBox="1"/>
      </xdr:nvSpPr>
      <xdr:spPr>
        <a:xfrm>
          <a:off x="6867602" y="634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67EE290-B99D-4AEC-AA01-A615737D71D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9A8B0ABC-D2CC-46ED-8681-B0EDD86352B0}"/>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903DEB1D-FA3B-4F98-A297-060B2B88A2D6}"/>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1ACD12E5-1A2F-41E5-A129-9F070275E85B}"/>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C653FA05-6E83-4864-AEE2-ABA97F51699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6D0EE0C-4FFB-4BF1-9A61-B63EF631B675}"/>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CB3DAE4-A3BC-48EB-B54F-38A06ACF6F0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D728B0F-F8A7-42F2-950B-D7FB5E377077}"/>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9443D02A-A2C5-4C19-987D-EDF6B7F6E03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C686E82B-F45C-45B6-BFB0-A4B70D022C96}"/>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8B91D9BE-DC6D-4264-9384-B5943389E88D}"/>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307BDF8F-AF07-4897-84B2-B6696657D340}"/>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B28D686E-E2D1-45E6-BB09-1669078101BC}"/>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743913ED-280D-40AB-AFAF-CA2DE9FE8EAD}"/>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1BE8ADDD-C9F1-4222-A065-1176BC83D7A2}"/>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7D303205-5956-457A-8CFC-BDCA334D8457}"/>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B9F06812-5A29-4DB3-A81D-08887A64FA1A}"/>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A5EDA2A6-4187-424B-ACA8-5122C283B418}"/>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ED945B0B-7C50-4CB0-97FE-7045A49C1B9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F6817310-88B0-463E-9CDD-FBD2867EE86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0" name="直線コネクタ 159">
          <a:extLst>
            <a:ext uri="{FF2B5EF4-FFF2-40B4-BE49-F238E27FC236}">
              <a16:creationId xmlns:a16="http://schemas.microsoft.com/office/drawing/2014/main" id="{21566E33-9D97-4D73-BFE9-EC1F3C58E1CA}"/>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ACC9DE8-7D08-46E1-A14D-9A2956795CFB}"/>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2" name="直線コネクタ 161">
          <a:extLst>
            <a:ext uri="{FF2B5EF4-FFF2-40B4-BE49-F238E27FC236}">
              <a16:creationId xmlns:a16="http://schemas.microsoft.com/office/drawing/2014/main" id="{4DA32366-D2B2-4091-A56F-C9C9AB2D5954}"/>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DAC6285F-704D-437B-A66B-4D98C0A31004}"/>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64" name="直線コネクタ 163">
          <a:extLst>
            <a:ext uri="{FF2B5EF4-FFF2-40B4-BE49-F238E27FC236}">
              <a16:creationId xmlns:a16="http://schemas.microsoft.com/office/drawing/2014/main" id="{C1068BE7-C4D2-4B9F-9BB0-7BA0BFE1E4F0}"/>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61231</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222008C9-8F04-454F-A3E0-351451A146E2}"/>
            </a:ext>
          </a:extLst>
        </xdr:cNvPr>
        <xdr:cNvSpPr txBox="1"/>
      </xdr:nvSpPr>
      <xdr:spPr>
        <a:xfrm>
          <a:off x="4229100" y="9456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6" name="フローチャート: 判断 165">
          <a:extLst>
            <a:ext uri="{FF2B5EF4-FFF2-40B4-BE49-F238E27FC236}">
              <a16:creationId xmlns:a16="http://schemas.microsoft.com/office/drawing/2014/main" id="{D375B856-CEBB-4B4E-B059-D2091F0AF81F}"/>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7" name="フローチャート: 判断 166">
          <a:extLst>
            <a:ext uri="{FF2B5EF4-FFF2-40B4-BE49-F238E27FC236}">
              <a16:creationId xmlns:a16="http://schemas.microsoft.com/office/drawing/2014/main" id="{13AB2CA8-3E68-4ED0-A169-B402ABF4DC3E}"/>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68" name="フローチャート: 判断 167">
          <a:extLst>
            <a:ext uri="{FF2B5EF4-FFF2-40B4-BE49-F238E27FC236}">
              <a16:creationId xmlns:a16="http://schemas.microsoft.com/office/drawing/2014/main" id="{0D45B9BE-8C4D-41C8-87FE-C4030B0D128D}"/>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69" name="フローチャート: 判断 168">
          <a:extLst>
            <a:ext uri="{FF2B5EF4-FFF2-40B4-BE49-F238E27FC236}">
              <a16:creationId xmlns:a16="http://schemas.microsoft.com/office/drawing/2014/main" id="{5A69FF4D-3349-4C44-8BBE-6C3DDB04BD9C}"/>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0" name="フローチャート: 判断 169">
          <a:extLst>
            <a:ext uri="{FF2B5EF4-FFF2-40B4-BE49-F238E27FC236}">
              <a16:creationId xmlns:a16="http://schemas.microsoft.com/office/drawing/2014/main" id="{52DFCA02-2BC5-4716-AA33-98CD72C70489}"/>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840716B-9015-415D-86AD-0E41DEBBDA1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A68CEC4-AA38-42FC-8BA5-D8A4E094490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7780B15-FB71-4B7C-A967-22BDD13F5E9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557B0BC-E336-477C-9F7C-7B098CD8157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3B4B414-E1AC-4B1D-A562-A150BFF7257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81788</xdr:rowOff>
    </xdr:from>
    <xdr:to>
      <xdr:col>24</xdr:col>
      <xdr:colOff>114300</xdr:colOff>
      <xdr:row>61</xdr:row>
      <xdr:rowOff>11938</xdr:rowOff>
    </xdr:to>
    <xdr:sp macro="" textlink="">
      <xdr:nvSpPr>
        <xdr:cNvPr id="176" name="楕円 175">
          <a:extLst>
            <a:ext uri="{FF2B5EF4-FFF2-40B4-BE49-F238E27FC236}">
              <a16:creationId xmlns:a16="http://schemas.microsoft.com/office/drawing/2014/main" id="{FCADF9A6-7339-4403-9BD6-31A08DAB2757}"/>
            </a:ext>
          </a:extLst>
        </xdr:cNvPr>
        <xdr:cNvSpPr/>
      </xdr:nvSpPr>
      <xdr:spPr>
        <a:xfrm>
          <a:off x="4124325" y="98004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60215</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1F60D293-B93E-4A10-82C2-BBE646AE3545}"/>
            </a:ext>
          </a:extLst>
        </xdr:cNvPr>
        <xdr:cNvSpPr txBox="1"/>
      </xdr:nvSpPr>
      <xdr:spPr>
        <a:xfrm>
          <a:off x="4229100"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31496</xdr:rowOff>
    </xdr:from>
    <xdr:to>
      <xdr:col>20</xdr:col>
      <xdr:colOff>38100</xdr:colOff>
      <xdr:row>60</xdr:row>
      <xdr:rowOff>133096</xdr:rowOff>
    </xdr:to>
    <xdr:sp macro="" textlink="">
      <xdr:nvSpPr>
        <xdr:cNvPr id="178" name="楕円 177">
          <a:extLst>
            <a:ext uri="{FF2B5EF4-FFF2-40B4-BE49-F238E27FC236}">
              <a16:creationId xmlns:a16="http://schemas.microsoft.com/office/drawing/2014/main" id="{872376CE-49B2-47CB-AE0E-2EBDAA704430}"/>
            </a:ext>
          </a:extLst>
        </xdr:cNvPr>
        <xdr:cNvSpPr/>
      </xdr:nvSpPr>
      <xdr:spPr>
        <a:xfrm>
          <a:off x="3381375" y="974382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82296</xdr:rowOff>
    </xdr:from>
    <xdr:to>
      <xdr:col>24</xdr:col>
      <xdr:colOff>63500</xdr:colOff>
      <xdr:row>60</xdr:row>
      <xdr:rowOff>132588</xdr:rowOff>
    </xdr:to>
    <xdr:cxnSp macro="">
      <xdr:nvCxnSpPr>
        <xdr:cNvPr id="179" name="直線コネクタ 178">
          <a:extLst>
            <a:ext uri="{FF2B5EF4-FFF2-40B4-BE49-F238E27FC236}">
              <a16:creationId xmlns:a16="http://schemas.microsoft.com/office/drawing/2014/main" id="{22B6D1E4-5ACD-48F7-96C2-88C5B42C8CB5}"/>
            </a:ext>
          </a:extLst>
        </xdr:cNvPr>
        <xdr:cNvCxnSpPr/>
      </xdr:nvCxnSpPr>
      <xdr:spPr>
        <a:xfrm>
          <a:off x="3429000" y="9800971"/>
          <a:ext cx="7524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80" name="楕円 179">
          <a:extLst>
            <a:ext uri="{FF2B5EF4-FFF2-40B4-BE49-F238E27FC236}">
              <a16:creationId xmlns:a16="http://schemas.microsoft.com/office/drawing/2014/main" id="{7F18AAFE-345F-4ECF-B8FF-72A2E5A08051}"/>
            </a:ext>
          </a:extLst>
        </xdr:cNvPr>
        <xdr:cNvSpPr/>
      </xdr:nvSpPr>
      <xdr:spPr>
        <a:xfrm>
          <a:off x="2571750" y="96879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xdr:rowOff>
    </xdr:from>
    <xdr:to>
      <xdr:col>19</xdr:col>
      <xdr:colOff>177800</xdr:colOff>
      <xdr:row>60</xdr:row>
      <xdr:rowOff>82296</xdr:rowOff>
    </xdr:to>
    <xdr:cxnSp macro="">
      <xdr:nvCxnSpPr>
        <xdr:cNvPr id="181" name="直線コネクタ 180">
          <a:extLst>
            <a:ext uri="{FF2B5EF4-FFF2-40B4-BE49-F238E27FC236}">
              <a16:creationId xmlns:a16="http://schemas.microsoft.com/office/drawing/2014/main" id="{7514A2B5-BF78-4835-81E2-70598E33E52B}"/>
            </a:ext>
          </a:extLst>
        </xdr:cNvPr>
        <xdr:cNvCxnSpPr/>
      </xdr:nvCxnSpPr>
      <xdr:spPr>
        <a:xfrm>
          <a:off x="2619375" y="9726041"/>
          <a:ext cx="80962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102362</xdr:rowOff>
    </xdr:from>
    <xdr:to>
      <xdr:col>10</xdr:col>
      <xdr:colOff>165100</xdr:colOff>
      <xdr:row>60</xdr:row>
      <xdr:rowOff>32512</xdr:rowOff>
    </xdr:to>
    <xdr:sp macro="" textlink="">
      <xdr:nvSpPr>
        <xdr:cNvPr id="182" name="楕円 181">
          <a:extLst>
            <a:ext uri="{FF2B5EF4-FFF2-40B4-BE49-F238E27FC236}">
              <a16:creationId xmlns:a16="http://schemas.microsoft.com/office/drawing/2014/main" id="{4195913A-8541-4E9F-BD00-B99B5359B80F}"/>
            </a:ext>
          </a:extLst>
        </xdr:cNvPr>
        <xdr:cNvSpPr/>
      </xdr:nvSpPr>
      <xdr:spPr>
        <a:xfrm>
          <a:off x="1781175" y="965911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153162</xdr:rowOff>
    </xdr:from>
    <xdr:to>
      <xdr:col>15</xdr:col>
      <xdr:colOff>50800</xdr:colOff>
      <xdr:row>60</xdr:row>
      <xdr:rowOff>13716</xdr:rowOff>
    </xdr:to>
    <xdr:cxnSp macro="">
      <xdr:nvCxnSpPr>
        <xdr:cNvPr id="183" name="直線コネクタ 182">
          <a:extLst>
            <a:ext uri="{FF2B5EF4-FFF2-40B4-BE49-F238E27FC236}">
              <a16:creationId xmlns:a16="http://schemas.microsoft.com/office/drawing/2014/main" id="{BDB965D6-CEEE-482E-A84E-78441D748F57}"/>
            </a:ext>
          </a:extLst>
        </xdr:cNvPr>
        <xdr:cNvCxnSpPr/>
      </xdr:nvCxnSpPr>
      <xdr:spPr>
        <a:xfrm>
          <a:off x="1828800" y="9706737"/>
          <a:ext cx="790575"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97045</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88EBDDE7-772A-47CB-94D2-CD3474894122}"/>
            </a:ext>
          </a:extLst>
        </xdr:cNvPr>
        <xdr:cNvSpPr txBox="1"/>
      </xdr:nvSpPr>
      <xdr:spPr>
        <a:xfrm>
          <a:off x="32391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55530FCA-317D-4B42-9E41-A3C4296468FA}"/>
            </a:ext>
          </a:extLst>
        </xdr:cNvPr>
        <xdr:cNvSpPr txBox="1"/>
      </xdr:nvSpPr>
      <xdr:spPr>
        <a:xfrm>
          <a:off x="2439044" y="923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E52C5E10-51E6-46EF-A151-EB6391EC30AF}"/>
            </a:ext>
          </a:extLst>
        </xdr:cNvPr>
        <xdr:cNvSpPr txBox="1"/>
      </xdr:nvSpPr>
      <xdr:spPr>
        <a:xfrm>
          <a:off x="1648469" y="922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44657E34-FC3B-48A8-91CE-FD15C8AF0032}"/>
            </a:ext>
          </a:extLst>
        </xdr:cNvPr>
        <xdr:cNvSpPr txBox="1"/>
      </xdr:nvSpPr>
      <xdr:spPr>
        <a:xfrm>
          <a:off x="8483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124223</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999818F0-8BC2-4A26-9F11-473EA3922382}"/>
            </a:ext>
          </a:extLst>
        </xdr:cNvPr>
        <xdr:cNvSpPr txBox="1"/>
      </xdr:nvSpPr>
      <xdr:spPr>
        <a:xfrm>
          <a:off x="3239144" y="983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55643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89AD6C45-31E1-4247-9D99-C8A9473ECA44}"/>
            </a:ext>
          </a:extLst>
        </xdr:cNvPr>
        <xdr:cNvSpPr txBox="1"/>
      </xdr:nvSpPr>
      <xdr:spPr>
        <a:xfrm>
          <a:off x="2439044"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23639</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7D668895-A0F4-43FE-88FF-60428CEF8873}"/>
            </a:ext>
          </a:extLst>
        </xdr:cNvPr>
        <xdr:cNvSpPr txBox="1"/>
      </xdr:nvSpPr>
      <xdr:spPr>
        <a:xfrm>
          <a:off x="1648469" y="974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C38F809-E456-4A32-AC8B-F85718B79B8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B02CEF90-9F19-4895-B80D-06EF4CB3FBED}"/>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5DE9A880-F53A-4B5C-A824-F7CE89E551B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5E824DD7-DB75-4F90-8A3E-415CBC133A88}"/>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91282CE9-9703-4F25-8702-6BF246CDD7A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D0537015-74A0-49E4-9066-F93E68EEDC2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AC4CE6C-90AB-4E00-BB49-EFD63C8E526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87D900B6-506C-4361-90F6-CB51F66C5B1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9" name="テキスト ボックス 198">
          <a:extLst>
            <a:ext uri="{FF2B5EF4-FFF2-40B4-BE49-F238E27FC236}">
              <a16:creationId xmlns:a16="http://schemas.microsoft.com/office/drawing/2014/main" id="{C3AFFCBF-E1A6-4DF1-B7C5-541E87AF29BE}"/>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24FB4422-BAD8-471F-A7A1-7D755A7ECC22}"/>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01" name="テキスト ボックス 200">
          <a:extLst>
            <a:ext uri="{FF2B5EF4-FFF2-40B4-BE49-F238E27FC236}">
              <a16:creationId xmlns:a16="http://schemas.microsoft.com/office/drawing/2014/main" id="{255DBE5B-071B-496E-8D44-413BD9320158}"/>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5F572128-AED8-41F7-9C43-87B5203FE02C}"/>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6CFCF38-1775-4E4A-8A43-1CCF3C08D9B3}"/>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8BCB7325-04EF-400A-BD79-568CBEDA474F}"/>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6CA469A-3ED9-4D02-B378-F9AE8D160C12}"/>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5F127BF0-6E93-4CDC-B3BB-399A33F94CCF}"/>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CC816766-D8A9-4B32-8BD1-64D14584DC63}"/>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728CDDAE-B892-408E-B42A-867CD4996D9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8DEE85F9-1705-4FD8-8626-471F192F95A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8EF6941B-B816-4B36-9B7A-B8C8879ECA2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11" name="直線コネクタ 210">
          <a:extLst>
            <a:ext uri="{FF2B5EF4-FFF2-40B4-BE49-F238E27FC236}">
              <a16:creationId xmlns:a16="http://schemas.microsoft.com/office/drawing/2014/main" id="{D7E39E4D-66DE-4F75-AA43-A7B4AD1C71EE}"/>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12" name="【橋りょう・トンネル】&#10;一人当たり有形固定資産（償却資産）額最小値テキスト">
          <a:extLst>
            <a:ext uri="{FF2B5EF4-FFF2-40B4-BE49-F238E27FC236}">
              <a16:creationId xmlns:a16="http://schemas.microsoft.com/office/drawing/2014/main" id="{17266786-872A-475C-B50A-2947AA519EE8}"/>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13" name="直線コネクタ 212">
          <a:extLst>
            <a:ext uri="{FF2B5EF4-FFF2-40B4-BE49-F238E27FC236}">
              <a16:creationId xmlns:a16="http://schemas.microsoft.com/office/drawing/2014/main" id="{D7EB656C-1D40-44F5-8209-550C45005AD3}"/>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8A55BB17-82B3-4BA8-92C6-7357E04423EE}"/>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15" name="直線コネクタ 214">
          <a:extLst>
            <a:ext uri="{FF2B5EF4-FFF2-40B4-BE49-F238E27FC236}">
              <a16:creationId xmlns:a16="http://schemas.microsoft.com/office/drawing/2014/main" id="{C2CAB6A4-5E6E-4E7D-ABED-0A743731D39A}"/>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73617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BEE5045F-68E7-4A2A-B47C-8E7B1D157166}"/>
            </a:ext>
          </a:extLst>
        </xdr:cNvPr>
        <xdr:cNvSpPr txBox="1"/>
      </xdr:nvSpPr>
      <xdr:spPr>
        <a:xfrm>
          <a:off x="9477375" y="96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17" name="フローチャート: 判断 216">
          <a:extLst>
            <a:ext uri="{FF2B5EF4-FFF2-40B4-BE49-F238E27FC236}">
              <a16:creationId xmlns:a16="http://schemas.microsoft.com/office/drawing/2014/main" id="{60279A30-7840-4CC2-AB4E-0A16B2968160}"/>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18" name="フローチャート: 判断 217">
          <a:extLst>
            <a:ext uri="{FF2B5EF4-FFF2-40B4-BE49-F238E27FC236}">
              <a16:creationId xmlns:a16="http://schemas.microsoft.com/office/drawing/2014/main" id="{1A8320A5-D953-4267-AC58-8C5F5CE4C9BA}"/>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19" name="フローチャート: 判断 218">
          <a:extLst>
            <a:ext uri="{FF2B5EF4-FFF2-40B4-BE49-F238E27FC236}">
              <a16:creationId xmlns:a16="http://schemas.microsoft.com/office/drawing/2014/main" id="{DBA51E9A-615A-4665-967F-532E650E47A4}"/>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0" name="フローチャート: 判断 219">
          <a:extLst>
            <a:ext uri="{FF2B5EF4-FFF2-40B4-BE49-F238E27FC236}">
              <a16:creationId xmlns:a16="http://schemas.microsoft.com/office/drawing/2014/main" id="{CB558A5C-1D5C-42C7-BF1C-66F89FB4289A}"/>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21" name="フローチャート: 判断 220">
          <a:extLst>
            <a:ext uri="{FF2B5EF4-FFF2-40B4-BE49-F238E27FC236}">
              <a16:creationId xmlns:a16="http://schemas.microsoft.com/office/drawing/2014/main" id="{FDB9CE45-D1AD-440E-AC02-FD00091E4E08}"/>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B2056CE-BDB1-49F7-89C0-3E1D71AD643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8BEF74B-836B-43AF-902E-2C86D331525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C5DCAF9-D5F0-4AF3-81B3-DA2DFF3C81AB}"/>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5989562-4FC7-4271-A274-33B7B353F08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8BD2794-7658-4761-9A2A-6E5E549B4FB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85930</xdr:rowOff>
    </xdr:from>
    <xdr:to>
      <xdr:col>55</xdr:col>
      <xdr:colOff>50800</xdr:colOff>
      <xdr:row>62</xdr:row>
      <xdr:rowOff>16080</xdr:rowOff>
    </xdr:to>
    <xdr:sp macro="" textlink="">
      <xdr:nvSpPr>
        <xdr:cNvPr id="227" name="楕円 226">
          <a:extLst>
            <a:ext uri="{FF2B5EF4-FFF2-40B4-BE49-F238E27FC236}">
              <a16:creationId xmlns:a16="http://schemas.microsoft.com/office/drawing/2014/main" id="{BA27AF6D-A381-4E82-8A0A-2BA8BBB103AD}"/>
            </a:ext>
          </a:extLst>
        </xdr:cNvPr>
        <xdr:cNvSpPr/>
      </xdr:nvSpPr>
      <xdr:spPr>
        <a:xfrm>
          <a:off x="9401175" y="99601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64357</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63FDE19C-3FD4-4CFB-8710-EA10921B6EBF}"/>
            </a:ext>
          </a:extLst>
        </xdr:cNvPr>
        <xdr:cNvSpPr txBox="1"/>
      </xdr:nvSpPr>
      <xdr:spPr>
        <a:xfrm>
          <a:off x="9477375" y="994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98549</xdr:rowOff>
    </xdr:from>
    <xdr:to>
      <xdr:col>50</xdr:col>
      <xdr:colOff>165100</xdr:colOff>
      <xdr:row>62</xdr:row>
      <xdr:rowOff>28699</xdr:rowOff>
    </xdr:to>
    <xdr:sp macro="" textlink="">
      <xdr:nvSpPr>
        <xdr:cNvPr id="229" name="楕円 228">
          <a:extLst>
            <a:ext uri="{FF2B5EF4-FFF2-40B4-BE49-F238E27FC236}">
              <a16:creationId xmlns:a16="http://schemas.microsoft.com/office/drawing/2014/main" id="{3913A0C5-4EA5-4FD4-A93A-E7586CBBB780}"/>
            </a:ext>
          </a:extLst>
        </xdr:cNvPr>
        <xdr:cNvSpPr/>
      </xdr:nvSpPr>
      <xdr:spPr>
        <a:xfrm>
          <a:off x="8639175" y="99791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136730</xdr:rowOff>
    </xdr:from>
    <xdr:to>
      <xdr:col>55</xdr:col>
      <xdr:colOff>0</xdr:colOff>
      <xdr:row>61</xdr:row>
      <xdr:rowOff>149349</xdr:rowOff>
    </xdr:to>
    <xdr:cxnSp macro="">
      <xdr:nvCxnSpPr>
        <xdr:cNvPr id="230" name="直線コネクタ 229">
          <a:extLst>
            <a:ext uri="{FF2B5EF4-FFF2-40B4-BE49-F238E27FC236}">
              <a16:creationId xmlns:a16="http://schemas.microsoft.com/office/drawing/2014/main" id="{1E236EDF-3EBF-4C0A-82C2-D48989D4204A}"/>
            </a:ext>
          </a:extLst>
        </xdr:cNvPr>
        <xdr:cNvCxnSpPr/>
      </xdr:nvCxnSpPr>
      <xdr:spPr>
        <a:xfrm flipV="1">
          <a:off x="8686800" y="10017330"/>
          <a:ext cx="74295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107049</xdr:rowOff>
    </xdr:from>
    <xdr:to>
      <xdr:col>46</xdr:col>
      <xdr:colOff>38100</xdr:colOff>
      <xdr:row>62</xdr:row>
      <xdr:rowOff>37199</xdr:rowOff>
    </xdr:to>
    <xdr:sp macro="" textlink="">
      <xdr:nvSpPr>
        <xdr:cNvPr id="231" name="楕円 230">
          <a:extLst>
            <a:ext uri="{FF2B5EF4-FFF2-40B4-BE49-F238E27FC236}">
              <a16:creationId xmlns:a16="http://schemas.microsoft.com/office/drawing/2014/main" id="{657CC80C-8827-47A0-8547-AABB484EE1FF}"/>
            </a:ext>
          </a:extLst>
        </xdr:cNvPr>
        <xdr:cNvSpPr/>
      </xdr:nvSpPr>
      <xdr:spPr>
        <a:xfrm>
          <a:off x="7839075" y="99812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149349</xdr:rowOff>
    </xdr:from>
    <xdr:to>
      <xdr:col>50</xdr:col>
      <xdr:colOff>114300</xdr:colOff>
      <xdr:row>61</xdr:row>
      <xdr:rowOff>157849</xdr:rowOff>
    </xdr:to>
    <xdr:cxnSp macro="">
      <xdr:nvCxnSpPr>
        <xdr:cNvPr id="232" name="直線コネクタ 231">
          <a:extLst>
            <a:ext uri="{FF2B5EF4-FFF2-40B4-BE49-F238E27FC236}">
              <a16:creationId xmlns:a16="http://schemas.microsoft.com/office/drawing/2014/main" id="{2F1420DF-D42A-45A7-8037-5AE7D33F5750}"/>
            </a:ext>
          </a:extLst>
        </xdr:cNvPr>
        <xdr:cNvCxnSpPr/>
      </xdr:nvCxnSpPr>
      <xdr:spPr>
        <a:xfrm flipV="1">
          <a:off x="7886700" y="10026774"/>
          <a:ext cx="8001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125144</xdr:rowOff>
    </xdr:from>
    <xdr:to>
      <xdr:col>41</xdr:col>
      <xdr:colOff>101600</xdr:colOff>
      <xdr:row>62</xdr:row>
      <xdr:rowOff>55294</xdr:rowOff>
    </xdr:to>
    <xdr:sp macro="" textlink="">
      <xdr:nvSpPr>
        <xdr:cNvPr id="233" name="楕円 232">
          <a:extLst>
            <a:ext uri="{FF2B5EF4-FFF2-40B4-BE49-F238E27FC236}">
              <a16:creationId xmlns:a16="http://schemas.microsoft.com/office/drawing/2014/main" id="{0AAA04ED-F3D9-437D-A9D8-A62454D0FE82}"/>
            </a:ext>
          </a:extLst>
        </xdr:cNvPr>
        <xdr:cNvSpPr/>
      </xdr:nvSpPr>
      <xdr:spPr>
        <a:xfrm>
          <a:off x="7029450" y="99993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157849</xdr:rowOff>
    </xdr:from>
    <xdr:to>
      <xdr:col>45</xdr:col>
      <xdr:colOff>177800</xdr:colOff>
      <xdr:row>62</xdr:row>
      <xdr:rowOff>4494</xdr:rowOff>
    </xdr:to>
    <xdr:cxnSp macro="">
      <xdr:nvCxnSpPr>
        <xdr:cNvPr id="234" name="直線コネクタ 233">
          <a:extLst>
            <a:ext uri="{FF2B5EF4-FFF2-40B4-BE49-F238E27FC236}">
              <a16:creationId xmlns:a16="http://schemas.microsoft.com/office/drawing/2014/main" id="{9EC89D8F-E1E6-41EF-8B5D-A8C7A054A121}"/>
            </a:ext>
          </a:extLst>
        </xdr:cNvPr>
        <xdr:cNvCxnSpPr/>
      </xdr:nvCxnSpPr>
      <xdr:spPr>
        <a:xfrm flipV="1">
          <a:off x="7077075" y="10038449"/>
          <a:ext cx="809625"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16880</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71033647-A1D7-4F65-8B50-CD89548B3F7A}"/>
            </a:ext>
          </a:extLst>
        </xdr:cNvPr>
        <xdr:cNvSpPr txBox="1"/>
      </xdr:nvSpPr>
      <xdr:spPr>
        <a:xfrm>
          <a:off x="8399995" y="957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10515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9DB0D242-F0F7-4827-8131-27C35DA2349B}"/>
            </a:ext>
          </a:extLst>
        </xdr:cNvPr>
        <xdr:cNvSpPr txBox="1"/>
      </xdr:nvSpPr>
      <xdr:spPr>
        <a:xfrm>
          <a:off x="7609420" y="956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106839</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FD35823F-EF2D-4634-BEA8-FC879DE7BD98}"/>
            </a:ext>
          </a:extLst>
        </xdr:cNvPr>
        <xdr:cNvSpPr txBox="1"/>
      </xdr:nvSpPr>
      <xdr:spPr>
        <a:xfrm>
          <a:off x="6818845" y="949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8A1A0AC6-6C9F-422D-B9D0-E94CFA10046C}"/>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19826</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FA58E220-B87A-4571-9D27-39794F6E328F}"/>
            </a:ext>
          </a:extLst>
        </xdr:cNvPr>
        <xdr:cNvSpPr txBox="1"/>
      </xdr:nvSpPr>
      <xdr:spPr>
        <a:xfrm>
          <a:off x="8399995" y="1005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28326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C784E341-25FC-435F-8C4C-F44989B4D7BC}"/>
            </a:ext>
          </a:extLst>
        </xdr:cNvPr>
        <xdr:cNvSpPr txBox="1"/>
      </xdr:nvSpPr>
      <xdr:spPr>
        <a:xfrm>
          <a:off x="7609420" y="1007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46421</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C579F14A-19B2-4DF6-8843-4912C36856D4}"/>
            </a:ext>
          </a:extLst>
        </xdr:cNvPr>
        <xdr:cNvSpPr txBox="1"/>
      </xdr:nvSpPr>
      <xdr:spPr>
        <a:xfrm>
          <a:off x="6818845" y="1008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BCE63B1-D9D1-4DA1-B0AD-EA8909AAF7E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D6DEDD44-B982-4DD8-9F28-18B34386F2C2}"/>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993A5C67-A914-437E-9472-6023C5058162}"/>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8C306D56-B863-4D05-A111-3CB0D18F901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109B1D64-E827-41D2-9B1C-DE92B7CCD85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DC3AAA26-422E-4B25-82CD-2C4AB74537B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7800F0E-62E8-43BF-AEF6-03692469EEC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3C13D273-BD67-4984-841D-07D11F3A209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53522DF8-2A63-46C1-A8A0-CEC79282A2A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65059A98-FD23-48BD-8E44-A15394E2E9D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68AF3FF2-2588-4C25-8DBE-108248396795}"/>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71A5520F-916C-4FE8-80D2-8A69DF791004}"/>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B4D5C21-954F-420A-B671-6DF0FDEC5C55}"/>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70B57D51-FBC3-4DDC-939B-0B38B4555B5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6F8192F7-7E13-4C43-AD01-ABDEAA63D2F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13BB1AA9-D3DC-4AB1-86EA-6FF951A13526}"/>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AA0BF059-40B0-456F-BC56-1C376E045D14}"/>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133C7A3E-228F-4522-8A77-8E6C31C90CFC}"/>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0F482104-0693-433D-96C5-B37041706D0D}"/>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DD4F50B1-4586-44AD-95A9-4857162EE1B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a:extLst>
            <a:ext uri="{FF2B5EF4-FFF2-40B4-BE49-F238E27FC236}">
              <a16:creationId xmlns:a16="http://schemas.microsoft.com/office/drawing/2014/main" id="{691DFB89-C7EF-4E6F-A89F-FAE3A41A06C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3CBDC6F8-2506-43C6-9561-FC2F876607D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64" name="直線コネクタ 263">
          <a:extLst>
            <a:ext uri="{FF2B5EF4-FFF2-40B4-BE49-F238E27FC236}">
              <a16:creationId xmlns:a16="http://schemas.microsoft.com/office/drawing/2014/main" id="{026DFB0E-8226-45F1-B074-186F6C8C1535}"/>
            </a:ext>
          </a:extLst>
        </xdr:cNvPr>
        <xdr:cNvCxnSpPr/>
      </xdr:nvCxnSpPr>
      <xdr:spPr>
        <a:xfrm flipV="1">
          <a:off x="4179570" y="12589511"/>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23B1C9C8-8518-4901-872D-5C2D8F0AF021}"/>
            </a:ext>
          </a:extLst>
        </xdr:cNvPr>
        <xdr:cNvSpPr txBox="1"/>
      </xdr:nvSpPr>
      <xdr:spPr>
        <a:xfrm>
          <a:off x="42291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6" name="直線コネクタ 265">
          <a:extLst>
            <a:ext uri="{FF2B5EF4-FFF2-40B4-BE49-F238E27FC236}">
              <a16:creationId xmlns:a16="http://schemas.microsoft.com/office/drawing/2014/main" id="{62F0900C-DAE6-491E-B17D-30662F6A2DCC}"/>
            </a:ext>
          </a:extLst>
        </xdr:cNvPr>
        <xdr:cNvCxnSpPr/>
      </xdr:nvCxnSpPr>
      <xdr:spPr>
        <a:xfrm>
          <a:off x="4105275" y="140138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8CB5813F-427F-4BDA-959B-9D22201555C2}"/>
            </a:ext>
          </a:extLst>
        </xdr:cNvPr>
        <xdr:cNvSpPr txBox="1"/>
      </xdr:nvSpPr>
      <xdr:spPr>
        <a:xfrm>
          <a:off x="42291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8" name="直線コネクタ 267">
          <a:extLst>
            <a:ext uri="{FF2B5EF4-FFF2-40B4-BE49-F238E27FC236}">
              <a16:creationId xmlns:a16="http://schemas.microsoft.com/office/drawing/2014/main" id="{C956E98A-26E6-4019-98DA-7C71221414AE}"/>
            </a:ext>
          </a:extLst>
        </xdr:cNvPr>
        <xdr:cNvCxnSpPr/>
      </xdr:nvCxnSpPr>
      <xdr:spPr>
        <a:xfrm>
          <a:off x="4105275"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90188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51896DDF-1C9D-4294-ADED-DF8A1BA5B129}"/>
            </a:ext>
          </a:extLst>
        </xdr:cNvPr>
        <xdr:cNvSpPr txBox="1"/>
      </xdr:nvSpPr>
      <xdr:spPr>
        <a:xfrm>
          <a:off x="4229100" y="1304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70" name="フローチャート: 判断 269">
          <a:extLst>
            <a:ext uri="{FF2B5EF4-FFF2-40B4-BE49-F238E27FC236}">
              <a16:creationId xmlns:a16="http://schemas.microsoft.com/office/drawing/2014/main" id="{4F8D26A4-5906-447B-BFA8-1C7E2A120B4D}"/>
            </a:ext>
          </a:extLst>
        </xdr:cNvPr>
        <xdr:cNvSpPr/>
      </xdr:nvSpPr>
      <xdr:spPr>
        <a:xfrm>
          <a:off x="4124325"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71" name="フローチャート: 判断 270">
          <a:extLst>
            <a:ext uri="{FF2B5EF4-FFF2-40B4-BE49-F238E27FC236}">
              <a16:creationId xmlns:a16="http://schemas.microsoft.com/office/drawing/2014/main" id="{FCC178D3-46B2-442D-8366-B414FA3809AD}"/>
            </a:ext>
          </a:extLst>
        </xdr:cNvPr>
        <xdr:cNvSpPr/>
      </xdr:nvSpPr>
      <xdr:spPr>
        <a:xfrm>
          <a:off x="33813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72" name="フローチャート: 判断 271">
          <a:extLst>
            <a:ext uri="{FF2B5EF4-FFF2-40B4-BE49-F238E27FC236}">
              <a16:creationId xmlns:a16="http://schemas.microsoft.com/office/drawing/2014/main" id="{F2C84842-EF97-4458-8BD2-C7EC6F078989}"/>
            </a:ext>
          </a:extLst>
        </xdr:cNvPr>
        <xdr:cNvSpPr/>
      </xdr:nvSpPr>
      <xdr:spPr>
        <a:xfrm>
          <a:off x="2571750" y="129990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73" name="フローチャート: 判断 272">
          <a:extLst>
            <a:ext uri="{FF2B5EF4-FFF2-40B4-BE49-F238E27FC236}">
              <a16:creationId xmlns:a16="http://schemas.microsoft.com/office/drawing/2014/main" id="{53E0B1D5-6CA2-4A34-ADFA-D78464CE9C93}"/>
            </a:ext>
          </a:extLst>
        </xdr:cNvPr>
        <xdr:cNvSpPr/>
      </xdr:nvSpPr>
      <xdr:spPr>
        <a:xfrm>
          <a:off x="1781175" y="128943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74" name="フローチャート: 判断 273">
          <a:extLst>
            <a:ext uri="{FF2B5EF4-FFF2-40B4-BE49-F238E27FC236}">
              <a16:creationId xmlns:a16="http://schemas.microsoft.com/office/drawing/2014/main" id="{FFE2CC9B-7979-473C-AAB8-A2BE6863F16E}"/>
            </a:ext>
          </a:extLst>
        </xdr:cNvPr>
        <xdr:cNvSpPr/>
      </xdr:nvSpPr>
      <xdr:spPr>
        <a:xfrm>
          <a:off x="981075" y="1280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93E3200-611F-40BE-8211-A78F57DDC2D2}"/>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A20614E-4B9F-4752-8396-308B8DF5524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30AA0D3-E309-4B04-827A-1E8892A73898}"/>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3EC0DDD-8803-4933-BD1C-453A01581B5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6B0178D-2B8C-4EA1-B90E-7280876DAA32}"/>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80" name="楕円 279">
          <a:extLst>
            <a:ext uri="{FF2B5EF4-FFF2-40B4-BE49-F238E27FC236}">
              <a16:creationId xmlns:a16="http://schemas.microsoft.com/office/drawing/2014/main" id="{5A32C3C6-7F4B-4D7A-82CC-ECAFD17739CD}"/>
            </a:ext>
          </a:extLst>
        </xdr:cNvPr>
        <xdr:cNvSpPr/>
      </xdr:nvSpPr>
      <xdr:spPr>
        <a:xfrm>
          <a:off x="4124325" y="136423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19066</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F37892E4-0D03-46D9-A470-C6DDDEB9D010}"/>
            </a:ext>
          </a:extLst>
        </xdr:cNvPr>
        <xdr:cNvSpPr txBox="1"/>
      </xdr:nvSpPr>
      <xdr:spPr>
        <a:xfrm>
          <a:off x="4229100"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82" name="楕円 281">
          <a:extLst>
            <a:ext uri="{FF2B5EF4-FFF2-40B4-BE49-F238E27FC236}">
              <a16:creationId xmlns:a16="http://schemas.microsoft.com/office/drawing/2014/main" id="{40F5EFAB-F6F1-413C-B92C-7F07FCF49A98}"/>
            </a:ext>
          </a:extLst>
        </xdr:cNvPr>
        <xdr:cNvSpPr/>
      </xdr:nvSpPr>
      <xdr:spPr>
        <a:xfrm>
          <a:off x="3381375" y="1348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84</xdr:row>
      <xdr:rowOff>91439</xdr:rowOff>
    </xdr:to>
    <xdr:cxnSp macro="">
      <xdr:nvCxnSpPr>
        <xdr:cNvPr id="283" name="直線コネクタ 282">
          <a:extLst>
            <a:ext uri="{FF2B5EF4-FFF2-40B4-BE49-F238E27FC236}">
              <a16:creationId xmlns:a16="http://schemas.microsoft.com/office/drawing/2014/main" id="{1BC66CE4-A1A0-4E7D-B3E4-22A9CB340296}"/>
            </a:ext>
          </a:extLst>
        </xdr:cNvPr>
        <xdr:cNvCxnSpPr/>
      </xdr:nvCxnSpPr>
      <xdr:spPr>
        <a:xfrm>
          <a:off x="3429000" y="13535025"/>
          <a:ext cx="752475" cy="1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4" name="楕円 283">
          <a:extLst>
            <a:ext uri="{FF2B5EF4-FFF2-40B4-BE49-F238E27FC236}">
              <a16:creationId xmlns:a16="http://schemas.microsoft.com/office/drawing/2014/main" id="{78E2657E-1A92-4CFF-AC55-7ACD78F243D7}"/>
            </a:ext>
          </a:extLst>
        </xdr:cNvPr>
        <xdr:cNvSpPr/>
      </xdr:nvSpPr>
      <xdr:spPr>
        <a:xfrm>
          <a:off x="2571750" y="13361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95250</xdr:rowOff>
    </xdr:to>
    <xdr:cxnSp macro="">
      <xdr:nvCxnSpPr>
        <xdr:cNvPr id="285" name="直線コネクタ 284">
          <a:extLst>
            <a:ext uri="{FF2B5EF4-FFF2-40B4-BE49-F238E27FC236}">
              <a16:creationId xmlns:a16="http://schemas.microsoft.com/office/drawing/2014/main" id="{E3BDA780-0BD1-4B05-85D7-51D7DD3F90D1}"/>
            </a:ext>
          </a:extLst>
        </xdr:cNvPr>
        <xdr:cNvCxnSpPr/>
      </xdr:nvCxnSpPr>
      <xdr:spPr>
        <a:xfrm>
          <a:off x="2619375" y="13418186"/>
          <a:ext cx="809625"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6" name="楕円 285">
          <a:extLst>
            <a:ext uri="{FF2B5EF4-FFF2-40B4-BE49-F238E27FC236}">
              <a16:creationId xmlns:a16="http://schemas.microsoft.com/office/drawing/2014/main" id="{C659AD35-236B-4FC9-921B-591CCB9EA30D}"/>
            </a:ext>
          </a:extLst>
        </xdr:cNvPr>
        <xdr:cNvSpPr/>
      </xdr:nvSpPr>
      <xdr:spPr>
        <a:xfrm>
          <a:off x="1781175" y="133229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137161</xdr:rowOff>
    </xdr:to>
    <xdr:cxnSp macro="">
      <xdr:nvCxnSpPr>
        <xdr:cNvPr id="287" name="直線コネクタ 286">
          <a:extLst>
            <a:ext uri="{FF2B5EF4-FFF2-40B4-BE49-F238E27FC236}">
              <a16:creationId xmlns:a16="http://schemas.microsoft.com/office/drawing/2014/main" id="{545D8530-0C8A-4BB2-B4B1-B8852D335472}"/>
            </a:ext>
          </a:extLst>
        </xdr:cNvPr>
        <xdr:cNvCxnSpPr/>
      </xdr:nvCxnSpPr>
      <xdr:spPr>
        <a:xfrm>
          <a:off x="1828800" y="13380086"/>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88" name="n_1aveValue【公営住宅】&#10;有形固定資産減価償却率">
          <a:extLst>
            <a:ext uri="{FF2B5EF4-FFF2-40B4-BE49-F238E27FC236}">
              <a16:creationId xmlns:a16="http://schemas.microsoft.com/office/drawing/2014/main" id="{F73ACF88-07CB-4780-BD31-3427C583CBBB}"/>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89" name="n_2aveValue【公営住宅】&#10;有形固定資産減価償却率">
          <a:extLst>
            <a:ext uri="{FF2B5EF4-FFF2-40B4-BE49-F238E27FC236}">
              <a16:creationId xmlns:a16="http://schemas.microsoft.com/office/drawing/2014/main" id="{C6606E2D-37D3-4702-9201-6F5D999973B0}"/>
            </a:ext>
          </a:extLst>
        </xdr:cNvPr>
        <xdr:cNvSpPr txBox="1"/>
      </xdr:nvSpPr>
      <xdr:spPr>
        <a:xfrm>
          <a:off x="24390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90" name="n_3aveValue【公営住宅】&#10;有形固定資産減価償却率">
          <a:extLst>
            <a:ext uri="{FF2B5EF4-FFF2-40B4-BE49-F238E27FC236}">
              <a16:creationId xmlns:a16="http://schemas.microsoft.com/office/drawing/2014/main" id="{4B49EA3C-4EAC-409D-B7A1-87E1C84CEC76}"/>
            </a:ext>
          </a:extLst>
        </xdr:cNvPr>
        <xdr:cNvSpPr txBox="1"/>
      </xdr:nvSpPr>
      <xdr:spPr>
        <a:xfrm>
          <a:off x="1648469" y="1267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91" name="n_4aveValue【公営住宅】&#10;有形固定資産減価償却率">
          <a:extLst>
            <a:ext uri="{FF2B5EF4-FFF2-40B4-BE49-F238E27FC236}">
              <a16:creationId xmlns:a16="http://schemas.microsoft.com/office/drawing/2014/main" id="{BC5D3E4A-FCC1-433D-B6CE-EE0A5A6E6488}"/>
            </a:ext>
          </a:extLst>
        </xdr:cNvPr>
        <xdr:cNvSpPr txBox="1"/>
      </xdr:nvSpPr>
      <xdr:spPr>
        <a:xfrm>
          <a:off x="848369"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92" name="n_1mainValue【公営住宅】&#10;有形固定資産減価償却率">
          <a:extLst>
            <a:ext uri="{FF2B5EF4-FFF2-40B4-BE49-F238E27FC236}">
              <a16:creationId xmlns:a16="http://schemas.microsoft.com/office/drawing/2014/main" id="{48DF51C7-6F57-40C7-8876-B1269B8EBD8F}"/>
            </a:ext>
          </a:extLst>
        </xdr:cNvPr>
        <xdr:cNvSpPr txBox="1"/>
      </xdr:nvSpPr>
      <xdr:spPr>
        <a:xfrm>
          <a:off x="3239144"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93" name="n_2mainValue【公営住宅】&#10;有形固定資産減価償却率">
          <a:extLst>
            <a:ext uri="{FF2B5EF4-FFF2-40B4-BE49-F238E27FC236}">
              <a16:creationId xmlns:a16="http://schemas.microsoft.com/office/drawing/2014/main" id="{959A6B40-6675-4B87-A454-948D9153E281}"/>
            </a:ext>
          </a:extLst>
        </xdr:cNvPr>
        <xdr:cNvSpPr txBox="1"/>
      </xdr:nvSpPr>
      <xdr:spPr>
        <a:xfrm>
          <a:off x="24390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294" name="n_3mainValue【公営住宅】&#10;有形固定資産減価償却率">
          <a:extLst>
            <a:ext uri="{FF2B5EF4-FFF2-40B4-BE49-F238E27FC236}">
              <a16:creationId xmlns:a16="http://schemas.microsoft.com/office/drawing/2014/main" id="{C4848B9F-07A7-43DE-AD61-794A9C2745BE}"/>
            </a:ext>
          </a:extLst>
        </xdr:cNvPr>
        <xdr:cNvSpPr txBox="1"/>
      </xdr:nvSpPr>
      <xdr:spPr>
        <a:xfrm>
          <a:off x="1648469"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18880505-BCF6-40D2-BFE6-5C2B6A73DD6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1F1B197B-D92B-4557-81B1-E5CD21C7D8F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B0490BCF-E5A0-4EF6-BE6C-A48B9CBB1652}"/>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F550CE75-0BDB-4022-9AFA-F9BEAD839494}"/>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03A2A6F3-18E1-4F49-8DBA-924FE32CCAB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ACA9C821-A727-4B58-A811-E24582EC808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4145AF72-E62D-46D2-8B42-A242A43D519D}"/>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ED640B90-4330-49C9-85A7-147D94F17EC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796583E3-4C6B-4702-A590-E3C8B0B59401}"/>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5774AEF7-2624-44ED-B78B-29DF2BCD4B88}"/>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BA678625-31B4-429F-A862-256A2A3B5729}"/>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EF0A8096-39FC-415E-A003-C5F3122D47FC}"/>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78BD7348-1277-47BE-A8F0-0B762487AAC8}"/>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9BB5930B-88C1-4990-8D3F-6866CAFA2A68}"/>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4AD75492-67D6-4C69-9D1B-4A4E2900A3F9}"/>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58C74E2D-3188-481A-90CE-9329786D9CBF}"/>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F573BD95-AEA4-4B88-866F-36E1D86828F1}"/>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9FAA2FB0-79C1-48F8-87DA-B3E2CE5CED6C}"/>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D0CF179C-7D26-49B0-A9AE-B8BFC2EDB071}"/>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AC0A027D-3D69-4446-99A9-F8FAD7ED510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668E952F-8B78-4948-A0FD-D21B8FF25F1F}"/>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C57352A-EC18-4774-B85E-AF23B2BDCA1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17" name="直線コネクタ 316">
          <a:extLst>
            <a:ext uri="{FF2B5EF4-FFF2-40B4-BE49-F238E27FC236}">
              <a16:creationId xmlns:a16="http://schemas.microsoft.com/office/drawing/2014/main" id="{B1D44142-70A6-4106-92A9-A0CEBFFB091C}"/>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18" name="【公営住宅】&#10;一人当たり面積最小値テキスト">
          <a:extLst>
            <a:ext uri="{FF2B5EF4-FFF2-40B4-BE49-F238E27FC236}">
              <a16:creationId xmlns:a16="http://schemas.microsoft.com/office/drawing/2014/main" id="{F23C5EB2-DC1A-492B-AE86-74443666229D}"/>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19" name="直線コネクタ 318">
          <a:extLst>
            <a:ext uri="{FF2B5EF4-FFF2-40B4-BE49-F238E27FC236}">
              <a16:creationId xmlns:a16="http://schemas.microsoft.com/office/drawing/2014/main" id="{14A2C805-9BB6-4577-B9C5-1B593ADB3EDD}"/>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20" name="【公営住宅】&#10;一人当たり面積最大値テキスト">
          <a:extLst>
            <a:ext uri="{FF2B5EF4-FFF2-40B4-BE49-F238E27FC236}">
              <a16:creationId xmlns:a16="http://schemas.microsoft.com/office/drawing/2014/main" id="{A3FCC6DE-CC0A-44AF-9EEF-083651482201}"/>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21" name="直線コネクタ 320">
          <a:extLst>
            <a:ext uri="{FF2B5EF4-FFF2-40B4-BE49-F238E27FC236}">
              <a16:creationId xmlns:a16="http://schemas.microsoft.com/office/drawing/2014/main" id="{8F4FA237-D172-4AD3-8EEB-0006526E0CCC}"/>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652</xdr:rowOff>
    </xdr:from>
    <xdr:ext cx="469744" cy="259045"/>
    <xdr:sp macro="" textlink="">
      <xdr:nvSpPr>
        <xdr:cNvPr id="322" name="【公営住宅】&#10;一人当たり面積平均値テキスト">
          <a:extLst>
            <a:ext uri="{FF2B5EF4-FFF2-40B4-BE49-F238E27FC236}">
              <a16:creationId xmlns:a16="http://schemas.microsoft.com/office/drawing/2014/main" id="{CAD09CF5-BA2B-4D95-ADAA-725F2C1E29C4}"/>
            </a:ext>
          </a:extLst>
        </xdr:cNvPr>
        <xdr:cNvSpPr txBox="1"/>
      </xdr:nvSpPr>
      <xdr:spPr>
        <a:xfrm>
          <a:off x="9477375" y="1327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23" name="フローチャート: 判断 322">
          <a:extLst>
            <a:ext uri="{FF2B5EF4-FFF2-40B4-BE49-F238E27FC236}">
              <a16:creationId xmlns:a16="http://schemas.microsoft.com/office/drawing/2014/main" id="{674DE209-ADDF-423A-A73A-A42151FEB87F}"/>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24" name="フローチャート: 判断 323">
          <a:extLst>
            <a:ext uri="{FF2B5EF4-FFF2-40B4-BE49-F238E27FC236}">
              <a16:creationId xmlns:a16="http://schemas.microsoft.com/office/drawing/2014/main" id="{C215B4E7-88EC-4251-936A-D5C68BCA052B}"/>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a:extLst>
            <a:ext uri="{FF2B5EF4-FFF2-40B4-BE49-F238E27FC236}">
              <a16:creationId xmlns:a16="http://schemas.microsoft.com/office/drawing/2014/main" id="{F901A4DE-4696-4F01-ABB5-B3BD874198A7}"/>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26" name="フローチャート: 判断 325">
          <a:extLst>
            <a:ext uri="{FF2B5EF4-FFF2-40B4-BE49-F238E27FC236}">
              <a16:creationId xmlns:a16="http://schemas.microsoft.com/office/drawing/2014/main" id="{D2ACC0F8-DA14-4FB7-AAD5-2FBA8FA2F3CF}"/>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27" name="フローチャート: 判断 326">
          <a:extLst>
            <a:ext uri="{FF2B5EF4-FFF2-40B4-BE49-F238E27FC236}">
              <a16:creationId xmlns:a16="http://schemas.microsoft.com/office/drawing/2014/main" id="{15C9E196-1F68-4287-9D37-CC60D84961D9}"/>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4A0146F-F0EC-4ACB-8AD5-B52DEFD3C5A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F150824-3DE7-4E19-A1C9-3CAD30BF3D8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C4D44AB-9798-458F-91C1-0926D86C12C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B60475C-73E9-4CA2-8E94-BB42EFA79E1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F38C53F-DA2C-4392-99ED-AD80889F9D2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33" name="楕円 332">
          <a:extLst>
            <a:ext uri="{FF2B5EF4-FFF2-40B4-BE49-F238E27FC236}">
              <a16:creationId xmlns:a16="http://schemas.microsoft.com/office/drawing/2014/main" id="{47BEC5E8-24B4-467F-B68A-2D397BA25EF2}"/>
            </a:ext>
          </a:extLst>
        </xdr:cNvPr>
        <xdr:cNvSpPr/>
      </xdr:nvSpPr>
      <xdr:spPr>
        <a:xfrm>
          <a:off x="9401175" y="1374203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121938</xdr:rowOff>
    </xdr:from>
    <xdr:ext cx="469744" cy="259045"/>
    <xdr:sp macro="" textlink="">
      <xdr:nvSpPr>
        <xdr:cNvPr id="334" name="【公営住宅】&#10;一人当たり面積該当値テキスト">
          <a:extLst>
            <a:ext uri="{FF2B5EF4-FFF2-40B4-BE49-F238E27FC236}">
              <a16:creationId xmlns:a16="http://schemas.microsoft.com/office/drawing/2014/main" id="{6AE6B78A-D9CC-47EF-93D0-FC299967E4D7}"/>
            </a:ext>
          </a:extLst>
        </xdr:cNvPr>
        <xdr:cNvSpPr txBox="1"/>
      </xdr:nvSpPr>
      <xdr:spPr>
        <a:xfrm>
          <a:off x="9477375" y="1372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35" name="楕円 334">
          <a:extLst>
            <a:ext uri="{FF2B5EF4-FFF2-40B4-BE49-F238E27FC236}">
              <a16:creationId xmlns:a16="http://schemas.microsoft.com/office/drawing/2014/main" id="{58614735-6FE2-46D6-B699-190D13D5C173}"/>
            </a:ext>
          </a:extLst>
        </xdr:cNvPr>
        <xdr:cNvSpPr/>
      </xdr:nvSpPr>
      <xdr:spPr>
        <a:xfrm>
          <a:off x="8639175" y="137147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85</xdr:row>
      <xdr:rowOff>22861</xdr:rowOff>
    </xdr:to>
    <xdr:cxnSp macro="">
      <xdr:nvCxnSpPr>
        <xdr:cNvPr id="336" name="直線コネクタ 335">
          <a:extLst>
            <a:ext uri="{FF2B5EF4-FFF2-40B4-BE49-F238E27FC236}">
              <a16:creationId xmlns:a16="http://schemas.microsoft.com/office/drawing/2014/main" id="{C1461194-79BA-47BB-AB4E-5C330D5B50C0}"/>
            </a:ext>
          </a:extLst>
        </xdr:cNvPr>
        <xdr:cNvCxnSpPr/>
      </xdr:nvCxnSpPr>
      <xdr:spPr>
        <a:xfrm>
          <a:off x="8686800" y="13762355"/>
          <a:ext cx="74295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114936</xdr:rowOff>
    </xdr:from>
    <xdr:to>
      <xdr:col>46</xdr:col>
      <xdr:colOff>38100</xdr:colOff>
      <xdr:row>85</xdr:row>
      <xdr:rowOff>45086</xdr:rowOff>
    </xdr:to>
    <xdr:sp macro="" textlink="">
      <xdr:nvSpPr>
        <xdr:cNvPr id="337" name="楕円 336">
          <a:extLst>
            <a:ext uri="{FF2B5EF4-FFF2-40B4-BE49-F238E27FC236}">
              <a16:creationId xmlns:a16="http://schemas.microsoft.com/office/drawing/2014/main" id="{41B4F8CC-6E8C-4273-B847-61999A03E774}"/>
            </a:ext>
          </a:extLst>
        </xdr:cNvPr>
        <xdr:cNvSpPr/>
      </xdr:nvSpPr>
      <xdr:spPr>
        <a:xfrm>
          <a:off x="7839075" y="137166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165736</xdr:rowOff>
    </xdr:to>
    <xdr:cxnSp macro="">
      <xdr:nvCxnSpPr>
        <xdr:cNvPr id="338" name="直線コネクタ 337">
          <a:extLst>
            <a:ext uri="{FF2B5EF4-FFF2-40B4-BE49-F238E27FC236}">
              <a16:creationId xmlns:a16="http://schemas.microsoft.com/office/drawing/2014/main" id="{7B66B931-F8CA-48D7-A926-3E165B6694BB}"/>
            </a:ext>
          </a:extLst>
        </xdr:cNvPr>
        <xdr:cNvCxnSpPr/>
      </xdr:nvCxnSpPr>
      <xdr:spPr>
        <a:xfrm flipV="1">
          <a:off x="7886700" y="13762355"/>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39" name="楕円 338">
          <a:extLst>
            <a:ext uri="{FF2B5EF4-FFF2-40B4-BE49-F238E27FC236}">
              <a16:creationId xmlns:a16="http://schemas.microsoft.com/office/drawing/2014/main" id="{9EC425D4-D538-403F-A64B-61D934051CE0}"/>
            </a:ext>
          </a:extLst>
        </xdr:cNvPr>
        <xdr:cNvSpPr/>
      </xdr:nvSpPr>
      <xdr:spPr>
        <a:xfrm>
          <a:off x="7029450" y="13733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165736</xdr:rowOff>
    </xdr:from>
    <xdr:to>
      <xdr:col>45</xdr:col>
      <xdr:colOff>177800</xdr:colOff>
      <xdr:row>85</xdr:row>
      <xdr:rowOff>11430</xdr:rowOff>
    </xdr:to>
    <xdr:cxnSp macro="">
      <xdr:nvCxnSpPr>
        <xdr:cNvPr id="340" name="直線コネクタ 339">
          <a:extLst>
            <a:ext uri="{FF2B5EF4-FFF2-40B4-BE49-F238E27FC236}">
              <a16:creationId xmlns:a16="http://schemas.microsoft.com/office/drawing/2014/main" id="{E3F61A29-DB85-4FAD-9544-65C044B635F5}"/>
            </a:ext>
          </a:extLst>
        </xdr:cNvPr>
        <xdr:cNvCxnSpPr/>
      </xdr:nvCxnSpPr>
      <xdr:spPr>
        <a:xfrm flipV="1">
          <a:off x="7077075" y="13764261"/>
          <a:ext cx="80962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113047</xdr:rowOff>
    </xdr:from>
    <xdr:ext cx="469744" cy="259045"/>
    <xdr:sp macro="" textlink="">
      <xdr:nvSpPr>
        <xdr:cNvPr id="341" name="n_1aveValue【公営住宅】&#10;一人当たり面積">
          <a:extLst>
            <a:ext uri="{FF2B5EF4-FFF2-40B4-BE49-F238E27FC236}">
              <a16:creationId xmlns:a16="http://schemas.microsoft.com/office/drawing/2014/main" id="{B2CE6461-53C2-4471-98C1-90D72044C206}"/>
            </a:ext>
          </a:extLst>
        </xdr:cNvPr>
        <xdr:cNvSpPr txBox="1"/>
      </xdr:nvSpPr>
      <xdr:spPr>
        <a:xfrm>
          <a:off x="8458277" y="132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2" name="n_2aveValue【公営住宅】&#10;一人当たり面積">
          <a:extLst>
            <a:ext uri="{FF2B5EF4-FFF2-40B4-BE49-F238E27FC236}">
              <a16:creationId xmlns:a16="http://schemas.microsoft.com/office/drawing/2014/main" id="{B92AA86F-6BFE-4D9B-BE33-DBCD40441DA6}"/>
            </a:ext>
          </a:extLst>
        </xdr:cNvPr>
        <xdr:cNvSpPr txBox="1"/>
      </xdr:nvSpPr>
      <xdr:spPr>
        <a:xfrm>
          <a:off x="7677227" y="132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43" name="n_3aveValue【公営住宅】&#10;一人当たり面積">
          <a:extLst>
            <a:ext uri="{FF2B5EF4-FFF2-40B4-BE49-F238E27FC236}">
              <a16:creationId xmlns:a16="http://schemas.microsoft.com/office/drawing/2014/main" id="{10694C5C-C186-4724-9AE3-4B2EFBFB25B7}"/>
            </a:ext>
          </a:extLst>
        </xdr:cNvPr>
        <xdr:cNvSpPr txBox="1"/>
      </xdr:nvSpPr>
      <xdr:spPr>
        <a:xfrm>
          <a:off x="6867602"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44" name="n_4aveValue【公営住宅】&#10;一人当たり面積">
          <a:extLst>
            <a:ext uri="{FF2B5EF4-FFF2-40B4-BE49-F238E27FC236}">
              <a16:creationId xmlns:a16="http://schemas.microsoft.com/office/drawing/2014/main" id="{893CFC1D-B130-410D-B3A0-F4B36FB42F10}"/>
            </a:ext>
          </a:extLst>
        </xdr:cNvPr>
        <xdr:cNvSpPr txBox="1"/>
      </xdr:nvSpPr>
      <xdr:spPr>
        <a:xfrm>
          <a:off x="6067502"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345" name="n_1mainValue【公営住宅】&#10;一人当たり面積">
          <a:extLst>
            <a:ext uri="{FF2B5EF4-FFF2-40B4-BE49-F238E27FC236}">
              <a16:creationId xmlns:a16="http://schemas.microsoft.com/office/drawing/2014/main" id="{63957AFB-0907-4433-B80D-EB37E59948B9}"/>
            </a:ext>
          </a:extLst>
        </xdr:cNvPr>
        <xdr:cNvSpPr txBox="1"/>
      </xdr:nvSpPr>
      <xdr:spPr>
        <a:xfrm>
          <a:off x="845827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36213</xdr:rowOff>
    </xdr:from>
    <xdr:ext cx="469744" cy="259045"/>
    <xdr:sp macro="" textlink="">
      <xdr:nvSpPr>
        <xdr:cNvPr id="346" name="n_2mainValue【公営住宅】&#10;一人当たり面積">
          <a:extLst>
            <a:ext uri="{FF2B5EF4-FFF2-40B4-BE49-F238E27FC236}">
              <a16:creationId xmlns:a16="http://schemas.microsoft.com/office/drawing/2014/main" id="{49CE4439-946C-4F25-BD36-4D98D6C20821}"/>
            </a:ext>
          </a:extLst>
        </xdr:cNvPr>
        <xdr:cNvSpPr txBox="1"/>
      </xdr:nvSpPr>
      <xdr:spPr>
        <a:xfrm>
          <a:off x="7677227" y="1379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47" name="n_3mainValue【公営住宅】&#10;一人当たり面積">
          <a:extLst>
            <a:ext uri="{FF2B5EF4-FFF2-40B4-BE49-F238E27FC236}">
              <a16:creationId xmlns:a16="http://schemas.microsoft.com/office/drawing/2014/main" id="{7F97640D-6CE5-4130-A205-00CC59A2274E}"/>
            </a:ext>
          </a:extLst>
        </xdr:cNvPr>
        <xdr:cNvSpPr txBox="1"/>
      </xdr:nvSpPr>
      <xdr:spPr>
        <a:xfrm>
          <a:off x="6867602"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38476462-2C90-468F-A1A5-B031E0DB26C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6835975E-06EE-42FC-B6A6-FE1D41686C1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9AA2A56D-BE07-466E-A697-69EA0AA22E47}"/>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806AD282-0337-489D-AA70-053693EFB92E}"/>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0A81670A-9085-4E69-B104-90B658E5060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A7926D27-CE3A-4E54-B7BA-B085FBE3229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4768A404-FF90-418D-8A31-B9AC3E4E24B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A35F5612-A656-4DB2-AC43-ED206F3C7D54}"/>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6" name="テキスト ボックス 355">
          <a:extLst>
            <a:ext uri="{FF2B5EF4-FFF2-40B4-BE49-F238E27FC236}">
              <a16:creationId xmlns:a16="http://schemas.microsoft.com/office/drawing/2014/main" id="{08A07A96-AAA2-45D1-B2E8-FF177CC5A9A7}"/>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7786E51F-6026-49A1-B93A-9A768B344E72}"/>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8" name="テキスト ボックス 357">
          <a:extLst>
            <a:ext uri="{FF2B5EF4-FFF2-40B4-BE49-F238E27FC236}">
              <a16:creationId xmlns:a16="http://schemas.microsoft.com/office/drawing/2014/main" id="{74C6CCEE-2798-4AD6-A74C-2450CB9F4D63}"/>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E505DD26-DF39-47C5-B8CA-3EE08057E258}"/>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4AF8B74A-2926-4390-9D8F-83718B240105}"/>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0FD14CD3-3E4D-45DE-B705-BD5B654F7F54}"/>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9B5A50B3-ADCE-454A-8BB6-589DEF51D458}"/>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22281BF2-964B-46A4-AC63-B411F5D974EC}"/>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E52D6F31-9A68-4D2F-A9E4-DB31A5E8C6D8}"/>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FF51AEBE-38D4-4A0D-8DA3-B6C35C5AFF33}"/>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A360E7CF-B098-4036-B5AE-C7291E0646CE}"/>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71754C89-2A83-4616-BC9E-5BE1D5F6A2AB}"/>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8" name="テキスト ボックス 367">
          <a:extLst>
            <a:ext uri="{FF2B5EF4-FFF2-40B4-BE49-F238E27FC236}">
              <a16:creationId xmlns:a16="http://schemas.microsoft.com/office/drawing/2014/main" id="{99DC3CFF-D734-4E2A-9164-53076DF823C6}"/>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B70A8E75-53C8-40BE-95F0-A6339A9D64A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0" name="テキスト ボックス 369">
          <a:extLst>
            <a:ext uri="{FF2B5EF4-FFF2-40B4-BE49-F238E27FC236}">
              <a16:creationId xmlns:a16="http://schemas.microsoft.com/office/drawing/2014/main" id="{617FE722-DFCA-4A21-94DF-65DE9184A1F5}"/>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3628D32E-7DD5-4519-98AC-D50FD13D40F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72" name="直線コネクタ 371">
          <a:extLst>
            <a:ext uri="{FF2B5EF4-FFF2-40B4-BE49-F238E27FC236}">
              <a16:creationId xmlns:a16="http://schemas.microsoft.com/office/drawing/2014/main" id="{9CDAF1EC-3778-4F42-B36E-378474413122}"/>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7107DEB8-504F-4279-B6D7-58D83AD5444F}"/>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74" name="直線コネクタ 373">
          <a:extLst>
            <a:ext uri="{FF2B5EF4-FFF2-40B4-BE49-F238E27FC236}">
              <a16:creationId xmlns:a16="http://schemas.microsoft.com/office/drawing/2014/main" id="{27BB87E9-B236-447E-91F7-7C9950AD3CF9}"/>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937E0ECC-6F6A-422D-84A0-344E143B2A67}"/>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76" name="直線コネクタ 375">
          <a:extLst>
            <a:ext uri="{FF2B5EF4-FFF2-40B4-BE49-F238E27FC236}">
              <a16:creationId xmlns:a16="http://schemas.microsoft.com/office/drawing/2014/main" id="{441BB971-D55C-4C6E-9846-3176099764EB}"/>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80571</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41308235-3832-48A9-8859-846140D94CE5}"/>
            </a:ext>
          </a:extLst>
        </xdr:cNvPr>
        <xdr:cNvSpPr txBox="1"/>
      </xdr:nvSpPr>
      <xdr:spPr>
        <a:xfrm>
          <a:off x="4229100" y="17085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78" name="フローチャート: 判断 377">
          <a:extLst>
            <a:ext uri="{FF2B5EF4-FFF2-40B4-BE49-F238E27FC236}">
              <a16:creationId xmlns:a16="http://schemas.microsoft.com/office/drawing/2014/main" id="{8F79F563-E37C-42F7-B1B2-FF56680A3650}"/>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79" name="フローチャート: 判断 378">
          <a:extLst>
            <a:ext uri="{FF2B5EF4-FFF2-40B4-BE49-F238E27FC236}">
              <a16:creationId xmlns:a16="http://schemas.microsoft.com/office/drawing/2014/main" id="{555879FD-3F03-4072-94E4-61BAEB024EF5}"/>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80" name="フローチャート: 判断 379">
          <a:extLst>
            <a:ext uri="{FF2B5EF4-FFF2-40B4-BE49-F238E27FC236}">
              <a16:creationId xmlns:a16="http://schemas.microsoft.com/office/drawing/2014/main" id="{8B99B82C-7BFE-4913-9738-3C3EBAD1A37D}"/>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81" name="フローチャート: 判断 380">
          <a:extLst>
            <a:ext uri="{FF2B5EF4-FFF2-40B4-BE49-F238E27FC236}">
              <a16:creationId xmlns:a16="http://schemas.microsoft.com/office/drawing/2014/main" id="{F144C2FC-9680-4077-A153-5C1D5BB6FE58}"/>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C58E1B7-306F-4B43-97EE-E7388AED075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223DF91-EE13-4288-ACF0-0C5BE8BCFF49}"/>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82C74C84-ACD2-4E29-8B3A-E38AEACFDAE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4C9C920-1FFC-40FB-B4E8-DCC822FC316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B3952263-D3BB-470C-AFE2-2603C5C16FC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387" name="楕円 386">
          <a:extLst>
            <a:ext uri="{FF2B5EF4-FFF2-40B4-BE49-F238E27FC236}">
              <a16:creationId xmlns:a16="http://schemas.microsoft.com/office/drawing/2014/main" id="{4CE3E31A-E79F-4B08-A126-81001F5DC71B}"/>
            </a:ext>
          </a:extLst>
        </xdr:cNvPr>
        <xdr:cNvSpPr/>
      </xdr:nvSpPr>
      <xdr:spPr>
        <a:xfrm>
          <a:off x="4124325" y="170682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85833</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E6DAB0E0-63EE-4C30-B074-4625176D7D01}"/>
            </a:ext>
          </a:extLst>
        </xdr:cNvPr>
        <xdr:cNvSpPr txBox="1"/>
      </xdr:nvSpPr>
      <xdr:spPr>
        <a:xfrm>
          <a:off x="4229100" y="1692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389" name="楕円 388">
          <a:extLst>
            <a:ext uri="{FF2B5EF4-FFF2-40B4-BE49-F238E27FC236}">
              <a16:creationId xmlns:a16="http://schemas.microsoft.com/office/drawing/2014/main" id="{CAD50B5F-C5FE-49B0-8FCC-7C73E85D5FBE}"/>
            </a:ext>
          </a:extLst>
        </xdr:cNvPr>
        <xdr:cNvSpPr/>
      </xdr:nvSpPr>
      <xdr:spPr>
        <a:xfrm>
          <a:off x="3381375" y="170521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113756</xdr:rowOff>
    </xdr:to>
    <xdr:cxnSp macro="">
      <xdr:nvCxnSpPr>
        <xdr:cNvPr id="390" name="直線コネクタ 389">
          <a:extLst>
            <a:ext uri="{FF2B5EF4-FFF2-40B4-BE49-F238E27FC236}">
              <a16:creationId xmlns:a16="http://schemas.microsoft.com/office/drawing/2014/main" id="{7510A4B0-0378-483C-9331-9ED09C26AC06}"/>
            </a:ext>
          </a:extLst>
        </xdr:cNvPr>
        <xdr:cNvCxnSpPr/>
      </xdr:nvCxnSpPr>
      <xdr:spPr>
        <a:xfrm>
          <a:off x="3429000" y="17109258"/>
          <a:ext cx="752475"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391" name="楕円 390">
          <a:extLst>
            <a:ext uri="{FF2B5EF4-FFF2-40B4-BE49-F238E27FC236}">
              <a16:creationId xmlns:a16="http://schemas.microsoft.com/office/drawing/2014/main" id="{71432529-EBB4-45D1-8F9A-C9BCC1D8198F}"/>
            </a:ext>
          </a:extLst>
        </xdr:cNvPr>
        <xdr:cNvSpPr/>
      </xdr:nvSpPr>
      <xdr:spPr>
        <a:xfrm>
          <a:off x="2571750" y="17038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103958</xdr:rowOff>
    </xdr:to>
    <xdr:cxnSp macro="">
      <xdr:nvCxnSpPr>
        <xdr:cNvPr id="392" name="直線コネクタ 391">
          <a:extLst>
            <a:ext uri="{FF2B5EF4-FFF2-40B4-BE49-F238E27FC236}">
              <a16:creationId xmlns:a16="http://schemas.microsoft.com/office/drawing/2014/main" id="{446A2051-16C2-4E2D-A17A-F5308334E909}"/>
            </a:ext>
          </a:extLst>
        </xdr:cNvPr>
        <xdr:cNvCxnSpPr/>
      </xdr:nvCxnSpPr>
      <xdr:spPr>
        <a:xfrm>
          <a:off x="2619375" y="17086580"/>
          <a:ext cx="80962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93" name="楕円 392">
          <a:extLst>
            <a:ext uri="{FF2B5EF4-FFF2-40B4-BE49-F238E27FC236}">
              <a16:creationId xmlns:a16="http://schemas.microsoft.com/office/drawing/2014/main" id="{BEDBAF15-8E23-4B2A-8651-0220D1148216}"/>
            </a:ext>
          </a:extLst>
        </xdr:cNvPr>
        <xdr:cNvSpPr/>
      </xdr:nvSpPr>
      <xdr:spPr>
        <a:xfrm>
          <a:off x="1781175" y="169537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164374</xdr:rowOff>
    </xdr:from>
    <xdr:to>
      <xdr:col>15</xdr:col>
      <xdr:colOff>50800</xdr:colOff>
      <xdr:row>105</xdr:row>
      <xdr:rowOff>87630</xdr:rowOff>
    </xdr:to>
    <xdr:cxnSp macro="">
      <xdr:nvCxnSpPr>
        <xdr:cNvPr id="394" name="直線コネクタ 393">
          <a:extLst>
            <a:ext uri="{FF2B5EF4-FFF2-40B4-BE49-F238E27FC236}">
              <a16:creationId xmlns:a16="http://schemas.microsoft.com/office/drawing/2014/main" id="{C19BBC28-F81E-471C-A02C-95645C8B80B3}"/>
            </a:ext>
          </a:extLst>
        </xdr:cNvPr>
        <xdr:cNvCxnSpPr/>
      </xdr:nvCxnSpPr>
      <xdr:spPr>
        <a:xfrm>
          <a:off x="1828800" y="17001399"/>
          <a:ext cx="790575" cy="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145885</xdr:rowOff>
    </xdr:from>
    <xdr:ext cx="405111" cy="259045"/>
    <xdr:sp macro="" textlink="">
      <xdr:nvSpPr>
        <xdr:cNvPr id="395" name="n_1aveValue【港湾・漁港】&#10;有形固定資産減価償却率">
          <a:extLst>
            <a:ext uri="{FF2B5EF4-FFF2-40B4-BE49-F238E27FC236}">
              <a16:creationId xmlns:a16="http://schemas.microsoft.com/office/drawing/2014/main" id="{0DB1B5F2-20BA-4A43-9D72-7B387EAA95CC}"/>
            </a:ext>
          </a:extLst>
        </xdr:cNvPr>
        <xdr:cNvSpPr txBox="1"/>
      </xdr:nvSpPr>
      <xdr:spPr>
        <a:xfrm>
          <a:off x="32391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96" name="n_2aveValue【港湾・漁港】&#10;有形固定資産減価償却率">
          <a:extLst>
            <a:ext uri="{FF2B5EF4-FFF2-40B4-BE49-F238E27FC236}">
              <a16:creationId xmlns:a16="http://schemas.microsoft.com/office/drawing/2014/main" id="{82A8A19D-EB04-4C06-8A04-4087A7E47B5B}"/>
            </a:ext>
          </a:extLst>
        </xdr:cNvPr>
        <xdr:cNvSpPr txBox="1"/>
      </xdr:nvSpPr>
      <xdr:spPr>
        <a:xfrm>
          <a:off x="24390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397" name="n_3aveValue【港湾・漁港】&#10;有形固定資産減価償却率">
          <a:extLst>
            <a:ext uri="{FF2B5EF4-FFF2-40B4-BE49-F238E27FC236}">
              <a16:creationId xmlns:a16="http://schemas.microsoft.com/office/drawing/2014/main" id="{465D1576-B396-4E4A-A11D-C861BF4E1E46}"/>
            </a:ext>
          </a:extLst>
        </xdr:cNvPr>
        <xdr:cNvSpPr txBox="1"/>
      </xdr:nvSpPr>
      <xdr:spPr>
        <a:xfrm>
          <a:off x="1648469"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171285</xdr:rowOff>
    </xdr:from>
    <xdr:ext cx="405111" cy="259045"/>
    <xdr:sp macro="" textlink="">
      <xdr:nvSpPr>
        <xdr:cNvPr id="398" name="n_1mainValue【港湾・漁港】&#10;有形固定資産減価償却率">
          <a:extLst>
            <a:ext uri="{FF2B5EF4-FFF2-40B4-BE49-F238E27FC236}">
              <a16:creationId xmlns:a16="http://schemas.microsoft.com/office/drawing/2014/main" id="{8306FB8E-EEC3-47EF-BC86-92375FA4C724}"/>
            </a:ext>
          </a:extLst>
        </xdr:cNvPr>
        <xdr:cNvSpPr txBox="1"/>
      </xdr:nvSpPr>
      <xdr:spPr>
        <a:xfrm>
          <a:off x="323914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129557</xdr:rowOff>
    </xdr:from>
    <xdr:ext cx="405111" cy="259045"/>
    <xdr:sp macro="" textlink="">
      <xdr:nvSpPr>
        <xdr:cNvPr id="399" name="n_2mainValue【港湾・漁港】&#10;有形固定資産減価償却率">
          <a:extLst>
            <a:ext uri="{FF2B5EF4-FFF2-40B4-BE49-F238E27FC236}">
              <a16:creationId xmlns:a16="http://schemas.microsoft.com/office/drawing/2014/main" id="{13491FCF-3D28-470E-A74E-931E5A5CAA3D}"/>
            </a:ext>
          </a:extLst>
        </xdr:cNvPr>
        <xdr:cNvSpPr txBox="1"/>
      </xdr:nvSpPr>
      <xdr:spPr>
        <a:xfrm>
          <a:off x="2439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00" name="n_3mainValue【港湾・漁港】&#10;有形固定資産減価償却率">
          <a:extLst>
            <a:ext uri="{FF2B5EF4-FFF2-40B4-BE49-F238E27FC236}">
              <a16:creationId xmlns:a16="http://schemas.microsoft.com/office/drawing/2014/main" id="{F705AADB-DE0A-488E-84C3-F56904919744}"/>
            </a:ext>
          </a:extLst>
        </xdr:cNvPr>
        <xdr:cNvSpPr txBox="1"/>
      </xdr:nvSpPr>
      <xdr:spPr>
        <a:xfrm>
          <a:off x="1648469" y="1673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41A449D7-A981-487A-B999-25A5831FBCE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24A9B87B-376E-42BB-B96A-73EAB964DF29}"/>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8C2A9369-1DD7-402A-819B-A2198BEBF7D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7B91C4F8-1B75-4B5A-8104-A45E4FEC36A2}"/>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3EE560E7-83E5-42E5-9B6F-20D5AD90FFED}"/>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D3B6B232-5995-4855-BB2B-E7CE47A6FBD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A14C869A-7D63-4F95-9776-899D9779D6A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A4F259BE-9D53-47FD-B998-32A12963B9FC}"/>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a:extLst>
            <a:ext uri="{FF2B5EF4-FFF2-40B4-BE49-F238E27FC236}">
              <a16:creationId xmlns:a16="http://schemas.microsoft.com/office/drawing/2014/main" id="{3FD79C1A-EBD5-4287-B6D0-EB256A5EFDF7}"/>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a:extLst>
            <a:ext uri="{FF2B5EF4-FFF2-40B4-BE49-F238E27FC236}">
              <a16:creationId xmlns:a16="http://schemas.microsoft.com/office/drawing/2014/main" id="{E2661C8A-BB24-4986-BCD4-B5CEBE4B5603}"/>
            </a:ext>
          </a:extLst>
        </xdr:cNvPr>
        <xdr:cNvSpPr txBox="1"/>
      </xdr:nvSpPr>
      <xdr:spPr>
        <a:xfrm>
          <a:off x="5723389" y="17555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a:extLst>
            <a:ext uri="{FF2B5EF4-FFF2-40B4-BE49-F238E27FC236}">
              <a16:creationId xmlns:a16="http://schemas.microsoft.com/office/drawing/2014/main" id="{DF830751-1DF7-4055-BAE2-9B957CEB3BDF}"/>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2" name="テキスト ボックス 411">
          <a:extLst>
            <a:ext uri="{FF2B5EF4-FFF2-40B4-BE49-F238E27FC236}">
              <a16:creationId xmlns:a16="http://schemas.microsoft.com/office/drawing/2014/main" id="{74B2B4A3-43C8-4698-86B7-8C5D5151A7CD}"/>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a:extLst>
            <a:ext uri="{FF2B5EF4-FFF2-40B4-BE49-F238E27FC236}">
              <a16:creationId xmlns:a16="http://schemas.microsoft.com/office/drawing/2014/main" id="{95206811-EB2E-490A-BF7A-6CAFA6707835}"/>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4" name="テキスト ボックス 413">
          <a:extLst>
            <a:ext uri="{FF2B5EF4-FFF2-40B4-BE49-F238E27FC236}">
              <a16:creationId xmlns:a16="http://schemas.microsoft.com/office/drawing/2014/main" id="{36A12285-C795-41D7-949E-19C760B553BE}"/>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a:extLst>
            <a:ext uri="{FF2B5EF4-FFF2-40B4-BE49-F238E27FC236}">
              <a16:creationId xmlns:a16="http://schemas.microsoft.com/office/drawing/2014/main" id="{ECD8C23D-46D4-43CA-92CF-0CCA924E2C3D}"/>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6" name="テキスト ボックス 415">
          <a:extLst>
            <a:ext uri="{FF2B5EF4-FFF2-40B4-BE49-F238E27FC236}">
              <a16:creationId xmlns:a16="http://schemas.microsoft.com/office/drawing/2014/main" id="{4FFC9B24-4ADD-49CA-8B87-6D09C7198125}"/>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a:extLst>
            <a:ext uri="{FF2B5EF4-FFF2-40B4-BE49-F238E27FC236}">
              <a16:creationId xmlns:a16="http://schemas.microsoft.com/office/drawing/2014/main" id="{DBD87855-9B63-4C3D-85A0-2992307BAFBB}"/>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8" name="テキスト ボックス 417">
          <a:extLst>
            <a:ext uri="{FF2B5EF4-FFF2-40B4-BE49-F238E27FC236}">
              <a16:creationId xmlns:a16="http://schemas.microsoft.com/office/drawing/2014/main" id="{0953B26F-1A59-4A66-8A1E-B0094FE5EDEE}"/>
            </a:ext>
          </a:extLst>
        </xdr:cNvPr>
        <xdr:cNvSpPr txBox="1"/>
      </xdr:nvSpPr>
      <xdr:spPr>
        <a:xfrm>
          <a:off x="5324703" y="163192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a:extLst>
            <a:ext uri="{FF2B5EF4-FFF2-40B4-BE49-F238E27FC236}">
              <a16:creationId xmlns:a16="http://schemas.microsoft.com/office/drawing/2014/main" id="{8C7B36A9-2057-4585-90B5-E426FD4277CD}"/>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0" name="テキスト ボックス 419">
          <a:extLst>
            <a:ext uri="{FF2B5EF4-FFF2-40B4-BE49-F238E27FC236}">
              <a16:creationId xmlns:a16="http://schemas.microsoft.com/office/drawing/2014/main" id="{CC921367-E19A-44DB-A4C1-19096195A2E4}"/>
            </a:ext>
          </a:extLst>
        </xdr:cNvPr>
        <xdr:cNvSpPr txBox="1"/>
      </xdr:nvSpPr>
      <xdr:spPr>
        <a:xfrm>
          <a:off x="5324703" y="160117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669C9520-EBE9-41A5-A01B-FD7BE673A17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73631AE9-220C-4C86-9B48-8BE8A645C964}"/>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446ACE91-F779-4F66-931E-EB502D29C0F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24" name="直線コネクタ 423">
          <a:extLst>
            <a:ext uri="{FF2B5EF4-FFF2-40B4-BE49-F238E27FC236}">
              <a16:creationId xmlns:a16="http://schemas.microsoft.com/office/drawing/2014/main" id="{7C35A2DB-744F-4214-8FD6-C74D49B54D21}"/>
            </a:ext>
          </a:extLst>
        </xdr:cNvPr>
        <xdr:cNvCxnSpPr/>
      </xdr:nvCxnSpPr>
      <xdr:spPr>
        <a:xfrm flipV="1">
          <a:off x="9427845" y="16065756"/>
          <a:ext cx="1270" cy="144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25" name="【港湾・漁港】&#10;一人当たり有形固定資産（償却資産）額最小値テキスト">
          <a:extLst>
            <a:ext uri="{FF2B5EF4-FFF2-40B4-BE49-F238E27FC236}">
              <a16:creationId xmlns:a16="http://schemas.microsoft.com/office/drawing/2014/main" id="{6F45E896-BD9A-4A2D-8312-8C3E573EA176}"/>
            </a:ext>
          </a:extLst>
        </xdr:cNvPr>
        <xdr:cNvSpPr txBox="1"/>
      </xdr:nvSpPr>
      <xdr:spPr>
        <a:xfrm>
          <a:off x="9477375" y="175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26" name="直線コネクタ 425">
          <a:extLst>
            <a:ext uri="{FF2B5EF4-FFF2-40B4-BE49-F238E27FC236}">
              <a16:creationId xmlns:a16="http://schemas.microsoft.com/office/drawing/2014/main" id="{4666F0C8-0FE9-4CBD-BFDB-CB8D8F9B20CC}"/>
            </a:ext>
          </a:extLst>
        </xdr:cNvPr>
        <xdr:cNvCxnSpPr/>
      </xdr:nvCxnSpPr>
      <xdr:spPr>
        <a:xfrm>
          <a:off x="9363075" y="175090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7D20BA92-6343-46AF-87AE-16DACFE1053C}"/>
            </a:ext>
          </a:extLst>
        </xdr:cNvPr>
        <xdr:cNvSpPr txBox="1"/>
      </xdr:nvSpPr>
      <xdr:spPr>
        <a:xfrm>
          <a:off x="9477375" y="15860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28" name="直線コネクタ 427">
          <a:extLst>
            <a:ext uri="{FF2B5EF4-FFF2-40B4-BE49-F238E27FC236}">
              <a16:creationId xmlns:a16="http://schemas.microsoft.com/office/drawing/2014/main" id="{7ECD5ABC-AEAC-4B71-9295-38F70C7294C5}"/>
            </a:ext>
          </a:extLst>
        </xdr:cNvPr>
        <xdr:cNvCxnSpPr/>
      </xdr:nvCxnSpPr>
      <xdr:spPr>
        <a:xfrm>
          <a:off x="9363075" y="160657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57828</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1E529C6D-7142-469F-B381-A9261ACCEA7E}"/>
            </a:ext>
          </a:extLst>
        </xdr:cNvPr>
        <xdr:cNvSpPr txBox="1"/>
      </xdr:nvSpPr>
      <xdr:spPr>
        <a:xfrm>
          <a:off x="9477375" y="1689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30" name="フローチャート: 判断 429">
          <a:extLst>
            <a:ext uri="{FF2B5EF4-FFF2-40B4-BE49-F238E27FC236}">
              <a16:creationId xmlns:a16="http://schemas.microsoft.com/office/drawing/2014/main" id="{1B4F2A7A-48C9-489E-8E67-F6300FB77ADD}"/>
            </a:ext>
          </a:extLst>
        </xdr:cNvPr>
        <xdr:cNvSpPr/>
      </xdr:nvSpPr>
      <xdr:spPr>
        <a:xfrm>
          <a:off x="9401175" y="1703707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31" name="フローチャート: 判断 430">
          <a:extLst>
            <a:ext uri="{FF2B5EF4-FFF2-40B4-BE49-F238E27FC236}">
              <a16:creationId xmlns:a16="http://schemas.microsoft.com/office/drawing/2014/main" id="{A11CB15F-1B49-4408-B0D3-C1DEACA9547E}"/>
            </a:ext>
          </a:extLst>
        </xdr:cNvPr>
        <xdr:cNvSpPr/>
      </xdr:nvSpPr>
      <xdr:spPr>
        <a:xfrm>
          <a:off x="8639175" y="170880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32" name="フローチャート: 判断 431">
          <a:extLst>
            <a:ext uri="{FF2B5EF4-FFF2-40B4-BE49-F238E27FC236}">
              <a16:creationId xmlns:a16="http://schemas.microsoft.com/office/drawing/2014/main" id="{D3F205DE-581E-450B-B157-4A923BFBB5F1}"/>
            </a:ext>
          </a:extLst>
        </xdr:cNvPr>
        <xdr:cNvSpPr/>
      </xdr:nvSpPr>
      <xdr:spPr>
        <a:xfrm>
          <a:off x="7839075" y="1707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33" name="フローチャート: 判断 432">
          <a:extLst>
            <a:ext uri="{FF2B5EF4-FFF2-40B4-BE49-F238E27FC236}">
              <a16:creationId xmlns:a16="http://schemas.microsoft.com/office/drawing/2014/main" id="{5DA8F13A-5200-4184-81F9-5E7C68555BF9}"/>
            </a:ext>
          </a:extLst>
        </xdr:cNvPr>
        <xdr:cNvSpPr/>
      </xdr:nvSpPr>
      <xdr:spPr>
        <a:xfrm>
          <a:off x="7029450" y="170904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77C47536-F86C-4B1F-B186-3FFEE038EFE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324F6A91-9473-4F65-9518-3400515B6FB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79C32AA-9410-4EDA-A255-4873A993DEA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B3E97C7-89C8-4DBC-9E08-DC1C50214B10}"/>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A4C39F91-14B7-45D4-886E-995F57CE250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41861</xdr:rowOff>
    </xdr:from>
    <xdr:to>
      <xdr:col>55</xdr:col>
      <xdr:colOff>50800</xdr:colOff>
      <xdr:row>107</xdr:row>
      <xdr:rowOff>143461</xdr:rowOff>
    </xdr:to>
    <xdr:sp macro="" textlink="">
      <xdr:nvSpPr>
        <xdr:cNvPr id="439" name="楕円 438">
          <a:extLst>
            <a:ext uri="{FF2B5EF4-FFF2-40B4-BE49-F238E27FC236}">
              <a16:creationId xmlns:a16="http://schemas.microsoft.com/office/drawing/2014/main" id="{B3F96ACB-602D-4258-BF20-44ED00512B66}"/>
            </a:ext>
          </a:extLst>
        </xdr:cNvPr>
        <xdr:cNvSpPr/>
      </xdr:nvSpPr>
      <xdr:spPr>
        <a:xfrm>
          <a:off x="9401175" y="173710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128238</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5C74A259-B83B-4733-8469-19826E922AA9}"/>
            </a:ext>
          </a:extLst>
        </xdr:cNvPr>
        <xdr:cNvSpPr txBox="1"/>
      </xdr:nvSpPr>
      <xdr:spPr>
        <a:xfrm>
          <a:off x="9477375" y="172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50388</xdr:rowOff>
    </xdr:from>
    <xdr:to>
      <xdr:col>50</xdr:col>
      <xdr:colOff>165100</xdr:colOff>
      <xdr:row>107</xdr:row>
      <xdr:rowOff>151988</xdr:rowOff>
    </xdr:to>
    <xdr:sp macro="" textlink="">
      <xdr:nvSpPr>
        <xdr:cNvPr id="441" name="楕円 440">
          <a:extLst>
            <a:ext uri="{FF2B5EF4-FFF2-40B4-BE49-F238E27FC236}">
              <a16:creationId xmlns:a16="http://schemas.microsoft.com/office/drawing/2014/main" id="{AD82DAD4-890F-4627-9D36-07740EA82F4F}"/>
            </a:ext>
          </a:extLst>
        </xdr:cNvPr>
        <xdr:cNvSpPr/>
      </xdr:nvSpPr>
      <xdr:spPr>
        <a:xfrm>
          <a:off x="8639175" y="173731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92661</xdr:rowOff>
    </xdr:from>
    <xdr:to>
      <xdr:col>55</xdr:col>
      <xdr:colOff>0</xdr:colOff>
      <xdr:row>107</xdr:row>
      <xdr:rowOff>101188</xdr:rowOff>
    </xdr:to>
    <xdr:cxnSp macro="">
      <xdr:nvCxnSpPr>
        <xdr:cNvPr id="442" name="直線コネクタ 441">
          <a:extLst>
            <a:ext uri="{FF2B5EF4-FFF2-40B4-BE49-F238E27FC236}">
              <a16:creationId xmlns:a16="http://schemas.microsoft.com/office/drawing/2014/main" id="{2B802479-D363-4049-9249-296BC1A94B3F}"/>
            </a:ext>
          </a:extLst>
        </xdr:cNvPr>
        <xdr:cNvCxnSpPr/>
      </xdr:nvCxnSpPr>
      <xdr:spPr>
        <a:xfrm flipV="1">
          <a:off x="8686800" y="17418636"/>
          <a:ext cx="74295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65689</xdr:rowOff>
    </xdr:from>
    <xdr:to>
      <xdr:col>46</xdr:col>
      <xdr:colOff>38100</xdr:colOff>
      <xdr:row>107</xdr:row>
      <xdr:rowOff>167289</xdr:rowOff>
    </xdr:to>
    <xdr:sp macro="" textlink="">
      <xdr:nvSpPr>
        <xdr:cNvPr id="443" name="楕円 442">
          <a:extLst>
            <a:ext uri="{FF2B5EF4-FFF2-40B4-BE49-F238E27FC236}">
              <a16:creationId xmlns:a16="http://schemas.microsoft.com/office/drawing/2014/main" id="{D73E9ECE-D14B-4333-AC9D-2FFAD636A334}"/>
            </a:ext>
          </a:extLst>
        </xdr:cNvPr>
        <xdr:cNvSpPr/>
      </xdr:nvSpPr>
      <xdr:spPr>
        <a:xfrm>
          <a:off x="7839075" y="173948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101188</xdr:rowOff>
    </xdr:from>
    <xdr:to>
      <xdr:col>50</xdr:col>
      <xdr:colOff>114300</xdr:colOff>
      <xdr:row>107</xdr:row>
      <xdr:rowOff>116489</xdr:rowOff>
    </xdr:to>
    <xdr:cxnSp macro="">
      <xdr:nvCxnSpPr>
        <xdr:cNvPr id="444" name="直線コネクタ 443">
          <a:extLst>
            <a:ext uri="{FF2B5EF4-FFF2-40B4-BE49-F238E27FC236}">
              <a16:creationId xmlns:a16="http://schemas.microsoft.com/office/drawing/2014/main" id="{19155449-47EA-4A51-BFAD-9DD8DDAC7189}"/>
            </a:ext>
          </a:extLst>
        </xdr:cNvPr>
        <xdr:cNvCxnSpPr/>
      </xdr:nvCxnSpPr>
      <xdr:spPr>
        <a:xfrm flipV="1">
          <a:off x="7886700" y="17430338"/>
          <a:ext cx="8001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38300</xdr:rowOff>
    </xdr:from>
    <xdr:to>
      <xdr:col>41</xdr:col>
      <xdr:colOff>101600</xdr:colOff>
      <xdr:row>107</xdr:row>
      <xdr:rowOff>139900</xdr:rowOff>
    </xdr:to>
    <xdr:sp macro="" textlink="">
      <xdr:nvSpPr>
        <xdr:cNvPr id="445" name="楕円 444">
          <a:extLst>
            <a:ext uri="{FF2B5EF4-FFF2-40B4-BE49-F238E27FC236}">
              <a16:creationId xmlns:a16="http://schemas.microsoft.com/office/drawing/2014/main" id="{FBA14B86-5697-480D-9368-952FBBED43FB}"/>
            </a:ext>
          </a:extLst>
        </xdr:cNvPr>
        <xdr:cNvSpPr/>
      </xdr:nvSpPr>
      <xdr:spPr>
        <a:xfrm>
          <a:off x="7029450" y="17364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89100</xdr:rowOff>
    </xdr:from>
    <xdr:to>
      <xdr:col>45</xdr:col>
      <xdr:colOff>177800</xdr:colOff>
      <xdr:row>107</xdr:row>
      <xdr:rowOff>116489</xdr:rowOff>
    </xdr:to>
    <xdr:cxnSp macro="">
      <xdr:nvCxnSpPr>
        <xdr:cNvPr id="446" name="直線コネクタ 445">
          <a:extLst>
            <a:ext uri="{FF2B5EF4-FFF2-40B4-BE49-F238E27FC236}">
              <a16:creationId xmlns:a16="http://schemas.microsoft.com/office/drawing/2014/main" id="{DA2C0B77-83EF-4B44-887B-0E96698D7B76}"/>
            </a:ext>
          </a:extLst>
        </xdr:cNvPr>
        <xdr:cNvCxnSpPr/>
      </xdr:nvCxnSpPr>
      <xdr:spPr>
        <a:xfrm>
          <a:off x="7077075" y="17411900"/>
          <a:ext cx="809625"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29380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7E5F2901-4227-41ED-9547-A2143DB16A29}"/>
            </a:ext>
          </a:extLst>
        </xdr:cNvPr>
        <xdr:cNvSpPr txBox="1"/>
      </xdr:nvSpPr>
      <xdr:spPr>
        <a:xfrm>
          <a:off x="8399995" y="1686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23779</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941EB46E-CB33-4F30-930D-7874B3634640}"/>
            </a:ext>
          </a:extLst>
        </xdr:cNvPr>
        <xdr:cNvSpPr txBox="1"/>
      </xdr:nvSpPr>
      <xdr:spPr>
        <a:xfrm>
          <a:off x="7609420" y="1686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31844</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CDF457EE-9A4A-436E-8C3B-657262ECC21C}"/>
            </a:ext>
          </a:extLst>
        </xdr:cNvPr>
        <xdr:cNvSpPr txBox="1"/>
      </xdr:nvSpPr>
      <xdr:spPr>
        <a:xfrm>
          <a:off x="6818845" y="168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143115</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B93C192B-C315-4C88-BDD2-0FDDF5B2FF3F}"/>
            </a:ext>
          </a:extLst>
        </xdr:cNvPr>
        <xdr:cNvSpPr txBox="1"/>
      </xdr:nvSpPr>
      <xdr:spPr>
        <a:xfrm>
          <a:off x="8399995" y="174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158416</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702759E2-26FF-4567-B85B-DF413C7557B8}"/>
            </a:ext>
          </a:extLst>
        </xdr:cNvPr>
        <xdr:cNvSpPr txBox="1"/>
      </xdr:nvSpPr>
      <xdr:spPr>
        <a:xfrm>
          <a:off x="7609420" y="1748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131027</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A73A6823-7F15-4EAA-917A-4D91DEAD07D0}"/>
            </a:ext>
          </a:extLst>
        </xdr:cNvPr>
        <xdr:cNvSpPr txBox="1"/>
      </xdr:nvSpPr>
      <xdr:spPr>
        <a:xfrm>
          <a:off x="6818845" y="1745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EEF75B01-87F5-47A6-A08C-8459BC03687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4" name="正方形/長方形 453">
          <a:extLst>
            <a:ext uri="{FF2B5EF4-FFF2-40B4-BE49-F238E27FC236}">
              <a16:creationId xmlns:a16="http://schemas.microsoft.com/office/drawing/2014/main" id="{B54A9FBB-5896-4284-9F18-6216F7304AB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5" name="正方形/長方形 454">
          <a:extLst>
            <a:ext uri="{FF2B5EF4-FFF2-40B4-BE49-F238E27FC236}">
              <a16:creationId xmlns:a16="http://schemas.microsoft.com/office/drawing/2014/main" id="{195D55D0-26A9-4D45-AE43-2124C3DAE6A9}"/>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6" name="正方形/長方形 455">
          <a:extLst>
            <a:ext uri="{FF2B5EF4-FFF2-40B4-BE49-F238E27FC236}">
              <a16:creationId xmlns:a16="http://schemas.microsoft.com/office/drawing/2014/main" id="{160B2646-B2C4-42DD-B20B-C34855FC16CE}"/>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7" name="正方形/長方形 456">
          <a:extLst>
            <a:ext uri="{FF2B5EF4-FFF2-40B4-BE49-F238E27FC236}">
              <a16:creationId xmlns:a16="http://schemas.microsoft.com/office/drawing/2014/main" id="{CE93A3D4-0D82-493B-AA0B-32B2F71E806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B2AB340E-4A54-4139-81EF-8E83B8F1ABE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29E8B23E-F161-4A17-AA01-A35275A72F8A}"/>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38A655AE-2825-4DEE-8F18-B04A48FDC36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A151AF30-C4AF-4E95-9C12-62AFDB4BC7F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5341A8A9-33DB-4A86-AB89-FD4E00A7851F}"/>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B95D8395-32FB-499A-BDE1-81E53AF9FCF3}"/>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C6DAD711-FD1C-4B76-A66D-868A4FF5D356}"/>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C9410EF0-FCC0-4601-BE3A-F5FAB518E621}"/>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C02C26F0-3E41-477D-A6AA-6DE947D64964}"/>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F9B53C0B-38A3-4373-8968-E7254B887279}"/>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3A4C5C24-527B-4B7C-A6F5-7B66F99861E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A2F4B65B-9821-49B2-8FBF-F83C23F94CF2}"/>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D42F4853-570D-45C9-BDAA-F6D7F793611E}"/>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05D0F912-CCD9-40A4-9EA7-6441AF78301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147EBC0B-4842-469B-9A76-13E964734926}"/>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3" name="テキスト ボックス 472">
          <a:extLst>
            <a:ext uri="{FF2B5EF4-FFF2-40B4-BE49-F238E27FC236}">
              <a16:creationId xmlns:a16="http://schemas.microsoft.com/office/drawing/2014/main" id="{39B21BF0-FBC9-4C0D-9DBF-D0726B1AD5BB}"/>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8E037E0C-441C-4543-9B80-71EB525CFF3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空港】&#10;有形固定資産減価償却率グラフ枠">
          <a:extLst>
            <a:ext uri="{FF2B5EF4-FFF2-40B4-BE49-F238E27FC236}">
              <a16:creationId xmlns:a16="http://schemas.microsoft.com/office/drawing/2014/main" id="{2EFFD7AF-BE1B-4799-ACBD-CFD4D6ADD39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76" name="直線コネクタ 475">
          <a:extLst>
            <a:ext uri="{FF2B5EF4-FFF2-40B4-BE49-F238E27FC236}">
              <a16:creationId xmlns:a16="http://schemas.microsoft.com/office/drawing/2014/main" id="{56336CC2-9035-4DDE-80F9-A4ED1CADE7BE}"/>
            </a:ext>
          </a:extLst>
        </xdr:cNvPr>
        <xdr:cNvCxnSpPr/>
      </xdr:nvCxnSpPr>
      <xdr:spPr>
        <a:xfrm flipV="1">
          <a:off x="14695170" y="5470253"/>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77" name="【空港】&#10;有形固定資産減価償却率最小値テキスト">
          <a:extLst>
            <a:ext uri="{FF2B5EF4-FFF2-40B4-BE49-F238E27FC236}">
              <a16:creationId xmlns:a16="http://schemas.microsoft.com/office/drawing/2014/main" id="{7785EF14-BA05-4580-A896-B4FD4F9E0CB5}"/>
            </a:ext>
          </a:extLst>
        </xdr:cNvPr>
        <xdr:cNvSpPr txBox="1"/>
      </xdr:nvSpPr>
      <xdr:spPr>
        <a:xfrm>
          <a:off x="14744700"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78" name="直線コネクタ 477">
          <a:extLst>
            <a:ext uri="{FF2B5EF4-FFF2-40B4-BE49-F238E27FC236}">
              <a16:creationId xmlns:a16="http://schemas.microsoft.com/office/drawing/2014/main" id="{8C7E130E-7F80-4E99-B1C6-FFFE81ECF699}"/>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79" name="【空港】&#10;有形固定資産減価償却率最大値テキスト">
          <a:extLst>
            <a:ext uri="{FF2B5EF4-FFF2-40B4-BE49-F238E27FC236}">
              <a16:creationId xmlns:a16="http://schemas.microsoft.com/office/drawing/2014/main" id="{33DB19F2-514F-4D30-9FC2-C2FB0B0E8373}"/>
            </a:ext>
          </a:extLst>
        </xdr:cNvPr>
        <xdr:cNvSpPr txBox="1"/>
      </xdr:nvSpPr>
      <xdr:spPr>
        <a:xfrm>
          <a:off x="14744700" y="52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80" name="直線コネクタ 479">
          <a:extLst>
            <a:ext uri="{FF2B5EF4-FFF2-40B4-BE49-F238E27FC236}">
              <a16:creationId xmlns:a16="http://schemas.microsoft.com/office/drawing/2014/main" id="{BC830EF0-98B6-4FFB-B2A8-19E8E3253762}"/>
            </a:ext>
          </a:extLst>
        </xdr:cNvPr>
        <xdr:cNvCxnSpPr/>
      </xdr:nvCxnSpPr>
      <xdr:spPr>
        <a:xfrm>
          <a:off x="14611350" y="5470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164210</xdr:rowOff>
    </xdr:from>
    <xdr:ext cx="405111" cy="259045"/>
    <xdr:sp macro="" textlink="">
      <xdr:nvSpPr>
        <xdr:cNvPr id="481" name="【空港】&#10;有形固定資産減価償却率平均値テキスト">
          <a:extLst>
            <a:ext uri="{FF2B5EF4-FFF2-40B4-BE49-F238E27FC236}">
              <a16:creationId xmlns:a16="http://schemas.microsoft.com/office/drawing/2014/main" id="{D5504D3F-3F7A-4288-B772-6E66775D2D47}"/>
            </a:ext>
          </a:extLst>
        </xdr:cNvPr>
        <xdr:cNvSpPr txBox="1"/>
      </xdr:nvSpPr>
      <xdr:spPr>
        <a:xfrm>
          <a:off x="14744700" y="6152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82" name="フローチャート: 判断 481">
          <a:extLst>
            <a:ext uri="{FF2B5EF4-FFF2-40B4-BE49-F238E27FC236}">
              <a16:creationId xmlns:a16="http://schemas.microsoft.com/office/drawing/2014/main" id="{DD8D29A0-82FB-4BFF-89BD-AC42CFCA26C0}"/>
            </a:ext>
          </a:extLst>
        </xdr:cNvPr>
        <xdr:cNvSpPr/>
      </xdr:nvSpPr>
      <xdr:spPr>
        <a:xfrm>
          <a:off x="14649450" y="62976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83" name="フローチャート: 判断 482">
          <a:extLst>
            <a:ext uri="{FF2B5EF4-FFF2-40B4-BE49-F238E27FC236}">
              <a16:creationId xmlns:a16="http://schemas.microsoft.com/office/drawing/2014/main" id="{26DFA90E-593B-4B33-B718-1217146E3BCE}"/>
            </a:ext>
          </a:extLst>
        </xdr:cNvPr>
        <xdr:cNvSpPr/>
      </xdr:nvSpPr>
      <xdr:spPr>
        <a:xfrm>
          <a:off x="13887450" y="6265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84" name="フローチャート: 判断 483">
          <a:extLst>
            <a:ext uri="{FF2B5EF4-FFF2-40B4-BE49-F238E27FC236}">
              <a16:creationId xmlns:a16="http://schemas.microsoft.com/office/drawing/2014/main" id="{3627952E-5436-4938-A572-8455A19F5EE8}"/>
            </a:ext>
          </a:extLst>
        </xdr:cNvPr>
        <xdr:cNvSpPr/>
      </xdr:nvSpPr>
      <xdr:spPr>
        <a:xfrm>
          <a:off x="130968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85" name="フローチャート: 判断 484">
          <a:extLst>
            <a:ext uri="{FF2B5EF4-FFF2-40B4-BE49-F238E27FC236}">
              <a16:creationId xmlns:a16="http://schemas.microsoft.com/office/drawing/2014/main" id="{8CF9C4ED-8349-4C68-B153-ADC9F5C502F9}"/>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0E67CC6-0044-43FA-8C7A-119A39BEA18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358DA06-8F65-465A-9DC9-082A0797A71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CB97A3A-F321-48EE-96A7-7555DAA8884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4CB931C-DB60-47DC-BC01-6F3FE024185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F6D329-3388-4AC1-BCAC-C90F3ACD2DE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91" name="楕円 490">
          <a:extLst>
            <a:ext uri="{FF2B5EF4-FFF2-40B4-BE49-F238E27FC236}">
              <a16:creationId xmlns:a16="http://schemas.microsoft.com/office/drawing/2014/main" id="{460A99CE-BA83-4FC9-9D29-98D00D1AE195}"/>
            </a:ext>
          </a:extLst>
        </xdr:cNvPr>
        <xdr:cNvSpPr/>
      </xdr:nvSpPr>
      <xdr:spPr>
        <a:xfrm>
          <a:off x="14649450" y="64892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158949</xdr:rowOff>
    </xdr:from>
    <xdr:ext cx="405111" cy="259045"/>
    <xdr:sp macro="" textlink="">
      <xdr:nvSpPr>
        <xdr:cNvPr id="492" name="【空港】&#10;有形固定資産減価償却率該当値テキスト">
          <a:extLst>
            <a:ext uri="{FF2B5EF4-FFF2-40B4-BE49-F238E27FC236}">
              <a16:creationId xmlns:a16="http://schemas.microsoft.com/office/drawing/2014/main" id="{B6732B9A-5299-48F5-A09C-82A3992364B4}"/>
            </a:ext>
          </a:extLst>
        </xdr:cNvPr>
        <xdr:cNvSpPr txBox="1"/>
      </xdr:nvSpPr>
      <xdr:spPr>
        <a:xfrm>
          <a:off x="14744700" y="647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493" name="楕円 492">
          <a:extLst>
            <a:ext uri="{FF2B5EF4-FFF2-40B4-BE49-F238E27FC236}">
              <a16:creationId xmlns:a16="http://schemas.microsoft.com/office/drawing/2014/main" id="{AD8940E7-5321-4815-9647-FDCF25C3CD2B}"/>
            </a:ext>
          </a:extLst>
        </xdr:cNvPr>
        <xdr:cNvSpPr/>
      </xdr:nvSpPr>
      <xdr:spPr>
        <a:xfrm>
          <a:off x="13887450" y="647591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37012</xdr:rowOff>
    </xdr:from>
    <xdr:to>
      <xdr:col>85</xdr:col>
      <xdr:colOff>127000</xdr:colOff>
      <xdr:row>40</xdr:row>
      <xdr:rowOff>59872</xdr:rowOff>
    </xdr:to>
    <xdr:cxnSp macro="">
      <xdr:nvCxnSpPr>
        <xdr:cNvPr id="494" name="直線コネクタ 493">
          <a:extLst>
            <a:ext uri="{FF2B5EF4-FFF2-40B4-BE49-F238E27FC236}">
              <a16:creationId xmlns:a16="http://schemas.microsoft.com/office/drawing/2014/main" id="{E23C018A-EA92-4E08-8607-1AECB7FADCD7}"/>
            </a:ext>
          </a:extLst>
        </xdr:cNvPr>
        <xdr:cNvCxnSpPr/>
      </xdr:nvCxnSpPr>
      <xdr:spPr>
        <a:xfrm>
          <a:off x="13935075" y="6514012"/>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95" name="楕円 494">
          <a:extLst>
            <a:ext uri="{FF2B5EF4-FFF2-40B4-BE49-F238E27FC236}">
              <a16:creationId xmlns:a16="http://schemas.microsoft.com/office/drawing/2014/main" id="{4E7F1C6D-B9EA-4381-BC1C-58C54192BABB}"/>
            </a:ext>
          </a:extLst>
        </xdr:cNvPr>
        <xdr:cNvSpPr/>
      </xdr:nvSpPr>
      <xdr:spPr>
        <a:xfrm>
          <a:off x="13096875" y="6448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12519</xdr:rowOff>
    </xdr:from>
    <xdr:to>
      <xdr:col>81</xdr:col>
      <xdr:colOff>50800</xdr:colOff>
      <xdr:row>40</xdr:row>
      <xdr:rowOff>37012</xdr:rowOff>
    </xdr:to>
    <xdr:cxnSp macro="">
      <xdr:nvCxnSpPr>
        <xdr:cNvPr id="496" name="直線コネクタ 495">
          <a:extLst>
            <a:ext uri="{FF2B5EF4-FFF2-40B4-BE49-F238E27FC236}">
              <a16:creationId xmlns:a16="http://schemas.microsoft.com/office/drawing/2014/main" id="{0DF43C6B-BFDF-4F3B-AADC-AB4498161CB8}"/>
            </a:ext>
          </a:extLst>
        </xdr:cNvPr>
        <xdr:cNvCxnSpPr/>
      </xdr:nvCxnSpPr>
      <xdr:spPr>
        <a:xfrm>
          <a:off x="13144500" y="6486344"/>
          <a:ext cx="790575"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84183</xdr:rowOff>
    </xdr:from>
    <xdr:to>
      <xdr:col>72</xdr:col>
      <xdr:colOff>38100</xdr:colOff>
      <xdr:row>40</xdr:row>
      <xdr:rowOff>14333</xdr:rowOff>
    </xdr:to>
    <xdr:sp macro="" textlink="">
      <xdr:nvSpPr>
        <xdr:cNvPr id="497" name="楕円 496">
          <a:extLst>
            <a:ext uri="{FF2B5EF4-FFF2-40B4-BE49-F238E27FC236}">
              <a16:creationId xmlns:a16="http://schemas.microsoft.com/office/drawing/2014/main" id="{C6E78E52-4088-43D8-BA74-09E31BFBB536}"/>
            </a:ext>
          </a:extLst>
        </xdr:cNvPr>
        <xdr:cNvSpPr/>
      </xdr:nvSpPr>
      <xdr:spPr>
        <a:xfrm>
          <a:off x="12296775" y="640243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40</xdr:row>
      <xdr:rowOff>12519</xdr:rowOff>
    </xdr:to>
    <xdr:cxnSp macro="">
      <xdr:nvCxnSpPr>
        <xdr:cNvPr id="498" name="直線コネクタ 497">
          <a:extLst>
            <a:ext uri="{FF2B5EF4-FFF2-40B4-BE49-F238E27FC236}">
              <a16:creationId xmlns:a16="http://schemas.microsoft.com/office/drawing/2014/main" id="{DC176F77-022A-4E89-A1E4-B1EDC9105C8E}"/>
            </a:ext>
          </a:extLst>
        </xdr:cNvPr>
        <xdr:cNvCxnSpPr/>
      </xdr:nvCxnSpPr>
      <xdr:spPr>
        <a:xfrm>
          <a:off x="12344400" y="6450058"/>
          <a:ext cx="8001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58619</xdr:rowOff>
    </xdr:from>
    <xdr:ext cx="405111" cy="259045"/>
    <xdr:sp macro="" textlink="">
      <xdr:nvSpPr>
        <xdr:cNvPr id="499" name="n_1aveValue【空港】&#10;有形固定資産減価償却率">
          <a:extLst>
            <a:ext uri="{FF2B5EF4-FFF2-40B4-BE49-F238E27FC236}">
              <a16:creationId xmlns:a16="http://schemas.microsoft.com/office/drawing/2014/main" id="{7DCE09E4-F822-4A20-8092-1CCD88AAAA62}"/>
            </a:ext>
          </a:extLst>
        </xdr:cNvPr>
        <xdr:cNvSpPr txBox="1"/>
      </xdr:nvSpPr>
      <xdr:spPr>
        <a:xfrm>
          <a:off x="13745219" y="604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34126</xdr:rowOff>
    </xdr:from>
    <xdr:ext cx="405111" cy="259045"/>
    <xdr:sp macro="" textlink="">
      <xdr:nvSpPr>
        <xdr:cNvPr id="500" name="n_2aveValue【空港】&#10;有形固定資産減価償却率">
          <a:extLst>
            <a:ext uri="{FF2B5EF4-FFF2-40B4-BE49-F238E27FC236}">
              <a16:creationId xmlns:a16="http://schemas.microsoft.com/office/drawing/2014/main" id="{B3BE1EE1-0CE8-4352-8C4A-8D0AB031CD9D}"/>
            </a:ext>
          </a:extLst>
        </xdr:cNvPr>
        <xdr:cNvSpPr txBox="1"/>
      </xdr:nvSpPr>
      <xdr:spPr>
        <a:xfrm>
          <a:off x="12964169" y="6022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01" name="n_3aveValue【空港】&#10;有形固定資産減価償却率">
          <a:extLst>
            <a:ext uri="{FF2B5EF4-FFF2-40B4-BE49-F238E27FC236}">
              <a16:creationId xmlns:a16="http://schemas.microsoft.com/office/drawing/2014/main" id="{656168C0-97D8-4D7A-B2AE-D66AE5DAB5D0}"/>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502" name="n_1mainValue【空港】&#10;有形固定資産減価償却率">
          <a:extLst>
            <a:ext uri="{FF2B5EF4-FFF2-40B4-BE49-F238E27FC236}">
              <a16:creationId xmlns:a16="http://schemas.microsoft.com/office/drawing/2014/main" id="{382B1A9D-46D4-4A80-855B-40505DCD0E96}"/>
            </a:ext>
          </a:extLst>
        </xdr:cNvPr>
        <xdr:cNvSpPr txBox="1"/>
      </xdr:nvSpPr>
      <xdr:spPr>
        <a:xfrm>
          <a:off x="13745219" y="655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503" name="n_2mainValue【空港】&#10;有形固定資産減価償却率">
          <a:extLst>
            <a:ext uri="{FF2B5EF4-FFF2-40B4-BE49-F238E27FC236}">
              <a16:creationId xmlns:a16="http://schemas.microsoft.com/office/drawing/2014/main" id="{B81E73F8-B04C-4C82-9FD6-8F373490ACF8}"/>
            </a:ext>
          </a:extLst>
        </xdr:cNvPr>
        <xdr:cNvSpPr txBox="1"/>
      </xdr:nvSpPr>
      <xdr:spPr>
        <a:xfrm>
          <a:off x="12964169" y="6531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5460</xdr:rowOff>
    </xdr:from>
    <xdr:ext cx="405111" cy="259045"/>
    <xdr:sp macro="" textlink="">
      <xdr:nvSpPr>
        <xdr:cNvPr id="504" name="n_3mainValue【空港】&#10;有形固定資産減価償却率">
          <a:extLst>
            <a:ext uri="{FF2B5EF4-FFF2-40B4-BE49-F238E27FC236}">
              <a16:creationId xmlns:a16="http://schemas.microsoft.com/office/drawing/2014/main" id="{39F40B57-A0D5-4DF5-A1B1-4CBB86E3DCAD}"/>
            </a:ext>
          </a:extLst>
        </xdr:cNvPr>
        <xdr:cNvSpPr txBox="1"/>
      </xdr:nvSpPr>
      <xdr:spPr>
        <a:xfrm>
          <a:off x="12164069" y="648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3A8705C0-3EE8-46D6-A839-1CF6B142131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6" name="正方形/長方形 505">
          <a:extLst>
            <a:ext uri="{FF2B5EF4-FFF2-40B4-BE49-F238E27FC236}">
              <a16:creationId xmlns:a16="http://schemas.microsoft.com/office/drawing/2014/main" id="{178E586B-EE6B-4367-B3A4-1F1C7100658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7" name="正方形/長方形 506">
          <a:extLst>
            <a:ext uri="{FF2B5EF4-FFF2-40B4-BE49-F238E27FC236}">
              <a16:creationId xmlns:a16="http://schemas.microsoft.com/office/drawing/2014/main" id="{DF64D76A-81B6-465E-B0E1-7A7CFE8864C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8" name="正方形/長方形 507">
          <a:extLst>
            <a:ext uri="{FF2B5EF4-FFF2-40B4-BE49-F238E27FC236}">
              <a16:creationId xmlns:a16="http://schemas.microsoft.com/office/drawing/2014/main" id="{93363F50-C8AE-4C5B-B70D-BA6EF9B2AED2}"/>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9" name="正方形/長方形 508">
          <a:extLst>
            <a:ext uri="{FF2B5EF4-FFF2-40B4-BE49-F238E27FC236}">
              <a16:creationId xmlns:a16="http://schemas.microsoft.com/office/drawing/2014/main" id="{6523F70B-6C02-40C3-944A-6990E34CC9D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32EDDE4C-1F0E-434B-8151-5E7D748B36EB}"/>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1A5A023B-1086-4417-8205-C7BB18B553B5}"/>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41B14A0E-F9B6-432D-A55B-62A2B70AA17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8CEF5CF5-3ED8-4538-86CE-4D71F1A1B06B}"/>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a:extLst>
            <a:ext uri="{FF2B5EF4-FFF2-40B4-BE49-F238E27FC236}">
              <a16:creationId xmlns:a16="http://schemas.microsoft.com/office/drawing/2014/main" id="{C372D4A2-D1C1-45FE-A37B-E05668BCBFBB}"/>
            </a:ext>
          </a:extLst>
        </xdr:cNvPr>
        <xdr:cNvSpPr txBox="1"/>
      </xdr:nvSpPr>
      <xdr:spPr>
        <a:xfrm>
          <a:off x="16248514" y="66364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586989B9-B574-4C18-B5BE-41CBCA7860AE}"/>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16" name="テキスト ボックス 515">
          <a:extLst>
            <a:ext uri="{FF2B5EF4-FFF2-40B4-BE49-F238E27FC236}">
              <a16:creationId xmlns:a16="http://schemas.microsoft.com/office/drawing/2014/main" id="{268B115E-E493-4A3B-9A13-7FDF653AAB10}"/>
            </a:ext>
          </a:extLst>
        </xdr:cNvPr>
        <xdr:cNvSpPr txBox="1"/>
      </xdr:nvSpPr>
      <xdr:spPr>
        <a:xfrm>
          <a:off x="15985051" y="6198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08A1C3F1-7E49-4148-9A27-CA8F461917B5}"/>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18" name="テキスト ボックス 517">
          <a:extLst>
            <a:ext uri="{FF2B5EF4-FFF2-40B4-BE49-F238E27FC236}">
              <a16:creationId xmlns:a16="http://schemas.microsoft.com/office/drawing/2014/main" id="{AC8F538E-ACCD-4191-8DDF-105E3D9CBA9B}"/>
            </a:ext>
          </a:extLst>
        </xdr:cNvPr>
        <xdr:cNvSpPr txBox="1"/>
      </xdr:nvSpPr>
      <xdr:spPr>
        <a:xfrm>
          <a:off x="15985051" y="576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AC026599-6AA3-4E3A-8E19-A04D6896E5D3}"/>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20" name="テキスト ボックス 519">
          <a:extLst>
            <a:ext uri="{FF2B5EF4-FFF2-40B4-BE49-F238E27FC236}">
              <a16:creationId xmlns:a16="http://schemas.microsoft.com/office/drawing/2014/main" id="{7A0712A6-840A-4A19-9339-54DAA49EC3EE}"/>
            </a:ext>
          </a:extLst>
        </xdr:cNvPr>
        <xdr:cNvSpPr txBox="1"/>
      </xdr:nvSpPr>
      <xdr:spPr>
        <a:xfrm>
          <a:off x="15985051" y="5341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B1DBA1AF-90F1-4255-BFD0-DF6ADAA06F6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2" name="テキスト ボックス 521">
          <a:extLst>
            <a:ext uri="{FF2B5EF4-FFF2-40B4-BE49-F238E27FC236}">
              <a16:creationId xmlns:a16="http://schemas.microsoft.com/office/drawing/2014/main" id="{89A9DDA5-A662-4069-9FDD-36F39D7A660E}"/>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空港】&#10;一人当たり有形固定資産（償却資産）額グラフ枠">
          <a:extLst>
            <a:ext uri="{FF2B5EF4-FFF2-40B4-BE49-F238E27FC236}">
              <a16:creationId xmlns:a16="http://schemas.microsoft.com/office/drawing/2014/main" id="{918A62EB-6836-4E2D-AC54-F2FE77A9C05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524" name="直線コネクタ 523">
          <a:extLst>
            <a:ext uri="{FF2B5EF4-FFF2-40B4-BE49-F238E27FC236}">
              <a16:creationId xmlns:a16="http://schemas.microsoft.com/office/drawing/2014/main" id="{7B461D31-6BB0-4872-9F7E-83414D69FB91}"/>
            </a:ext>
          </a:extLst>
        </xdr:cNvPr>
        <xdr:cNvCxnSpPr/>
      </xdr:nvCxnSpPr>
      <xdr:spPr>
        <a:xfrm flipV="1">
          <a:off x="19952970" y="5677027"/>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525" name="【空港】&#10;一人当たり有形固定資産（償却資産）額最小値テキスト">
          <a:extLst>
            <a:ext uri="{FF2B5EF4-FFF2-40B4-BE49-F238E27FC236}">
              <a16:creationId xmlns:a16="http://schemas.microsoft.com/office/drawing/2014/main" id="{DCE12459-6D74-4E78-BBEB-3822F6C819F1}"/>
            </a:ext>
          </a:extLst>
        </xdr:cNvPr>
        <xdr:cNvSpPr txBox="1"/>
      </xdr:nvSpPr>
      <xdr:spPr>
        <a:xfrm>
          <a:off x="20002500" y="676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526" name="直線コネクタ 525">
          <a:extLst>
            <a:ext uri="{FF2B5EF4-FFF2-40B4-BE49-F238E27FC236}">
              <a16:creationId xmlns:a16="http://schemas.microsoft.com/office/drawing/2014/main" id="{72F55FE3-0B07-4DC2-8B96-BAC5283AB343}"/>
            </a:ext>
          </a:extLst>
        </xdr:cNvPr>
        <xdr:cNvCxnSpPr/>
      </xdr:nvCxnSpPr>
      <xdr:spPr>
        <a:xfrm>
          <a:off x="19878675" y="67546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27" name="【空港】&#10;一人当たり有形固定資産（償却資産）額最大値テキスト">
          <a:extLst>
            <a:ext uri="{FF2B5EF4-FFF2-40B4-BE49-F238E27FC236}">
              <a16:creationId xmlns:a16="http://schemas.microsoft.com/office/drawing/2014/main" id="{0FF3DFD7-DE61-4681-96CF-88476431E830}"/>
            </a:ext>
          </a:extLst>
        </xdr:cNvPr>
        <xdr:cNvSpPr txBox="1"/>
      </xdr:nvSpPr>
      <xdr:spPr>
        <a:xfrm>
          <a:off x="20002500"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28" name="直線コネクタ 527">
          <a:extLst>
            <a:ext uri="{FF2B5EF4-FFF2-40B4-BE49-F238E27FC236}">
              <a16:creationId xmlns:a16="http://schemas.microsoft.com/office/drawing/2014/main" id="{B4CD10F6-1336-4605-AAB2-F07108CDBE1D}"/>
            </a:ext>
          </a:extLst>
        </xdr:cNvPr>
        <xdr:cNvCxnSpPr/>
      </xdr:nvCxnSpPr>
      <xdr:spPr>
        <a:xfrm>
          <a:off x="19878675" y="5677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122938</xdr:rowOff>
    </xdr:from>
    <xdr:ext cx="534377" cy="259045"/>
    <xdr:sp macro="" textlink="">
      <xdr:nvSpPr>
        <xdr:cNvPr id="529" name="【空港】&#10;一人当たり有形固定資産（償却資産）額平均値テキスト">
          <a:extLst>
            <a:ext uri="{FF2B5EF4-FFF2-40B4-BE49-F238E27FC236}">
              <a16:creationId xmlns:a16="http://schemas.microsoft.com/office/drawing/2014/main" id="{F19DE4DA-FC6E-42A1-B16F-DEAECE1EBD4A}"/>
            </a:ext>
          </a:extLst>
        </xdr:cNvPr>
        <xdr:cNvSpPr txBox="1"/>
      </xdr:nvSpPr>
      <xdr:spPr>
        <a:xfrm>
          <a:off x="20002500" y="6117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30" name="フローチャート: 判断 529">
          <a:extLst>
            <a:ext uri="{FF2B5EF4-FFF2-40B4-BE49-F238E27FC236}">
              <a16:creationId xmlns:a16="http://schemas.microsoft.com/office/drawing/2014/main" id="{008AE48D-F00A-404F-9B08-92EC4C8DB485}"/>
            </a:ext>
          </a:extLst>
        </xdr:cNvPr>
        <xdr:cNvSpPr/>
      </xdr:nvSpPr>
      <xdr:spPr>
        <a:xfrm>
          <a:off x="19897725" y="62563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31" name="フローチャート: 判断 530">
          <a:extLst>
            <a:ext uri="{FF2B5EF4-FFF2-40B4-BE49-F238E27FC236}">
              <a16:creationId xmlns:a16="http://schemas.microsoft.com/office/drawing/2014/main" id="{A3DB7DA3-A8DE-43A6-AC52-425F36ECA693}"/>
            </a:ext>
          </a:extLst>
        </xdr:cNvPr>
        <xdr:cNvSpPr/>
      </xdr:nvSpPr>
      <xdr:spPr>
        <a:xfrm>
          <a:off x="19154775" y="62895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32" name="フローチャート: 判断 531">
          <a:extLst>
            <a:ext uri="{FF2B5EF4-FFF2-40B4-BE49-F238E27FC236}">
              <a16:creationId xmlns:a16="http://schemas.microsoft.com/office/drawing/2014/main" id="{616A27CE-F8F5-4233-8D24-C3268CD23411}"/>
            </a:ext>
          </a:extLst>
        </xdr:cNvPr>
        <xdr:cNvSpPr/>
      </xdr:nvSpPr>
      <xdr:spPr>
        <a:xfrm>
          <a:off x="18345150" y="62984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33" name="フローチャート: 判断 532">
          <a:extLst>
            <a:ext uri="{FF2B5EF4-FFF2-40B4-BE49-F238E27FC236}">
              <a16:creationId xmlns:a16="http://schemas.microsoft.com/office/drawing/2014/main" id="{A26B0494-BED8-4B4F-8FE5-AEB04D7E76EB}"/>
            </a:ext>
          </a:extLst>
        </xdr:cNvPr>
        <xdr:cNvSpPr/>
      </xdr:nvSpPr>
      <xdr:spPr>
        <a:xfrm>
          <a:off x="17554575" y="632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F3D3DD1-32C3-4819-83EC-B63862D804D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1F23552-6E95-4C64-BE64-3FBC50D77619}"/>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F5F4EB1C-9F7F-49CC-8B5A-1814DE594F6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653DDCE-7518-488E-ACBF-075D4401919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39964A1A-793D-402D-BDDB-542FA10E05D9}"/>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127813</xdr:rowOff>
    </xdr:from>
    <xdr:to>
      <xdr:col>116</xdr:col>
      <xdr:colOff>114300</xdr:colOff>
      <xdr:row>41</xdr:row>
      <xdr:rowOff>57963</xdr:rowOff>
    </xdr:to>
    <xdr:sp macro="" textlink="">
      <xdr:nvSpPr>
        <xdr:cNvPr id="539" name="楕円 538">
          <a:extLst>
            <a:ext uri="{FF2B5EF4-FFF2-40B4-BE49-F238E27FC236}">
              <a16:creationId xmlns:a16="http://schemas.microsoft.com/office/drawing/2014/main" id="{133D140F-B53F-49BA-BAA5-B24F8656FA6B}"/>
            </a:ext>
          </a:extLst>
        </xdr:cNvPr>
        <xdr:cNvSpPr/>
      </xdr:nvSpPr>
      <xdr:spPr>
        <a:xfrm>
          <a:off x="19897725" y="66016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42740</xdr:rowOff>
    </xdr:from>
    <xdr:ext cx="469744" cy="259045"/>
    <xdr:sp macro="" textlink="">
      <xdr:nvSpPr>
        <xdr:cNvPr id="540" name="【空港】&#10;一人当たり有形固定資産（償却資産）額該当値テキスト">
          <a:extLst>
            <a:ext uri="{FF2B5EF4-FFF2-40B4-BE49-F238E27FC236}">
              <a16:creationId xmlns:a16="http://schemas.microsoft.com/office/drawing/2014/main" id="{75238A6F-1772-415C-9913-59321F023EFD}"/>
            </a:ext>
          </a:extLst>
        </xdr:cNvPr>
        <xdr:cNvSpPr txBox="1"/>
      </xdr:nvSpPr>
      <xdr:spPr>
        <a:xfrm>
          <a:off x="20002500" y="65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129367</xdr:rowOff>
    </xdr:from>
    <xdr:to>
      <xdr:col>112</xdr:col>
      <xdr:colOff>38100</xdr:colOff>
      <xdr:row>41</xdr:row>
      <xdr:rowOff>59517</xdr:rowOff>
    </xdr:to>
    <xdr:sp macro="" textlink="">
      <xdr:nvSpPr>
        <xdr:cNvPr id="541" name="楕円 540">
          <a:extLst>
            <a:ext uri="{FF2B5EF4-FFF2-40B4-BE49-F238E27FC236}">
              <a16:creationId xmlns:a16="http://schemas.microsoft.com/office/drawing/2014/main" id="{1967C775-B5EA-4C9C-85B3-C43C25F23950}"/>
            </a:ext>
          </a:extLst>
        </xdr:cNvPr>
        <xdr:cNvSpPr/>
      </xdr:nvSpPr>
      <xdr:spPr>
        <a:xfrm>
          <a:off x="19154775" y="66031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7163</xdr:rowOff>
    </xdr:from>
    <xdr:to>
      <xdr:col>116</xdr:col>
      <xdr:colOff>63500</xdr:colOff>
      <xdr:row>41</xdr:row>
      <xdr:rowOff>8717</xdr:rowOff>
    </xdr:to>
    <xdr:cxnSp macro="">
      <xdr:nvCxnSpPr>
        <xdr:cNvPr id="542" name="直線コネクタ 541">
          <a:extLst>
            <a:ext uri="{FF2B5EF4-FFF2-40B4-BE49-F238E27FC236}">
              <a16:creationId xmlns:a16="http://schemas.microsoft.com/office/drawing/2014/main" id="{5E59C2C5-5DA5-428E-86D7-2C89F7FAABDE}"/>
            </a:ext>
          </a:extLst>
        </xdr:cNvPr>
        <xdr:cNvCxnSpPr/>
      </xdr:nvCxnSpPr>
      <xdr:spPr>
        <a:xfrm flipV="1">
          <a:off x="19202400" y="6649263"/>
          <a:ext cx="752475"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130739</xdr:rowOff>
    </xdr:from>
    <xdr:to>
      <xdr:col>107</xdr:col>
      <xdr:colOff>101600</xdr:colOff>
      <xdr:row>41</xdr:row>
      <xdr:rowOff>60889</xdr:rowOff>
    </xdr:to>
    <xdr:sp macro="" textlink="">
      <xdr:nvSpPr>
        <xdr:cNvPr id="543" name="楕円 542">
          <a:extLst>
            <a:ext uri="{FF2B5EF4-FFF2-40B4-BE49-F238E27FC236}">
              <a16:creationId xmlns:a16="http://schemas.microsoft.com/office/drawing/2014/main" id="{72B6C563-6F45-4356-86CC-69B6F6AFA773}"/>
            </a:ext>
          </a:extLst>
        </xdr:cNvPr>
        <xdr:cNvSpPr/>
      </xdr:nvSpPr>
      <xdr:spPr>
        <a:xfrm>
          <a:off x="18345150" y="660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8717</xdr:rowOff>
    </xdr:from>
    <xdr:to>
      <xdr:col>111</xdr:col>
      <xdr:colOff>177800</xdr:colOff>
      <xdr:row>41</xdr:row>
      <xdr:rowOff>10089</xdr:rowOff>
    </xdr:to>
    <xdr:cxnSp macro="">
      <xdr:nvCxnSpPr>
        <xdr:cNvPr id="544" name="直線コネクタ 543">
          <a:extLst>
            <a:ext uri="{FF2B5EF4-FFF2-40B4-BE49-F238E27FC236}">
              <a16:creationId xmlns:a16="http://schemas.microsoft.com/office/drawing/2014/main" id="{6B64A800-2AC6-4071-84C9-6F9F4599F1D9}"/>
            </a:ext>
          </a:extLst>
        </xdr:cNvPr>
        <xdr:cNvCxnSpPr/>
      </xdr:nvCxnSpPr>
      <xdr:spPr>
        <a:xfrm flipV="1">
          <a:off x="18392775" y="665081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138146</xdr:rowOff>
    </xdr:from>
    <xdr:to>
      <xdr:col>102</xdr:col>
      <xdr:colOff>165100</xdr:colOff>
      <xdr:row>41</xdr:row>
      <xdr:rowOff>68296</xdr:rowOff>
    </xdr:to>
    <xdr:sp macro="" textlink="">
      <xdr:nvSpPr>
        <xdr:cNvPr id="545" name="楕円 544">
          <a:extLst>
            <a:ext uri="{FF2B5EF4-FFF2-40B4-BE49-F238E27FC236}">
              <a16:creationId xmlns:a16="http://schemas.microsoft.com/office/drawing/2014/main" id="{B41E6D57-FEAE-4C73-A440-21B48AA3290A}"/>
            </a:ext>
          </a:extLst>
        </xdr:cNvPr>
        <xdr:cNvSpPr/>
      </xdr:nvSpPr>
      <xdr:spPr>
        <a:xfrm>
          <a:off x="17554575" y="66183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10089</xdr:rowOff>
    </xdr:from>
    <xdr:to>
      <xdr:col>107</xdr:col>
      <xdr:colOff>50800</xdr:colOff>
      <xdr:row>41</xdr:row>
      <xdr:rowOff>17496</xdr:rowOff>
    </xdr:to>
    <xdr:cxnSp macro="">
      <xdr:nvCxnSpPr>
        <xdr:cNvPr id="546" name="直線コネクタ 545">
          <a:extLst>
            <a:ext uri="{FF2B5EF4-FFF2-40B4-BE49-F238E27FC236}">
              <a16:creationId xmlns:a16="http://schemas.microsoft.com/office/drawing/2014/main" id="{A9EF8C8B-D78F-400A-9FB2-450AD04B46AA}"/>
            </a:ext>
          </a:extLst>
        </xdr:cNvPr>
        <xdr:cNvCxnSpPr/>
      </xdr:nvCxnSpPr>
      <xdr:spPr>
        <a:xfrm flipV="1">
          <a:off x="17602200" y="6645839"/>
          <a:ext cx="790575" cy="1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83040</xdr:rowOff>
    </xdr:from>
    <xdr:ext cx="534377" cy="259045"/>
    <xdr:sp macro="" textlink="">
      <xdr:nvSpPr>
        <xdr:cNvPr id="547" name="n_1aveValue【空港】&#10;一人当たり有形固定資産（償却資産）額">
          <a:extLst>
            <a:ext uri="{FF2B5EF4-FFF2-40B4-BE49-F238E27FC236}">
              <a16:creationId xmlns:a16="http://schemas.microsoft.com/office/drawing/2014/main" id="{3F316721-B85A-4F4F-886B-7C15DBE99397}"/>
            </a:ext>
          </a:extLst>
        </xdr:cNvPr>
        <xdr:cNvSpPr txBox="1"/>
      </xdr:nvSpPr>
      <xdr:spPr>
        <a:xfrm>
          <a:off x="18944736" y="60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95109</xdr:rowOff>
    </xdr:from>
    <xdr:ext cx="469744" cy="259045"/>
    <xdr:sp macro="" textlink="">
      <xdr:nvSpPr>
        <xdr:cNvPr id="548" name="n_2aveValue【空港】&#10;一人当たり有形固定資産（償却資産）額">
          <a:extLst>
            <a:ext uri="{FF2B5EF4-FFF2-40B4-BE49-F238E27FC236}">
              <a16:creationId xmlns:a16="http://schemas.microsoft.com/office/drawing/2014/main" id="{476689D4-0C7D-44A6-B0B3-B211ACBAD4AF}"/>
            </a:ext>
          </a:extLst>
        </xdr:cNvPr>
        <xdr:cNvSpPr txBox="1"/>
      </xdr:nvSpPr>
      <xdr:spPr>
        <a:xfrm>
          <a:off x="18183303" y="608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49" name="n_3aveValue【空港】&#10;一人当たり有形固定資産（償却資産）額">
          <a:extLst>
            <a:ext uri="{FF2B5EF4-FFF2-40B4-BE49-F238E27FC236}">
              <a16:creationId xmlns:a16="http://schemas.microsoft.com/office/drawing/2014/main" id="{6FF8E196-7386-413C-AC47-22949FE7F794}"/>
            </a:ext>
          </a:extLst>
        </xdr:cNvPr>
        <xdr:cNvSpPr txBox="1"/>
      </xdr:nvSpPr>
      <xdr:spPr>
        <a:xfrm>
          <a:off x="17383203" y="6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50644</xdr:rowOff>
    </xdr:from>
    <xdr:ext cx="469744" cy="259045"/>
    <xdr:sp macro="" textlink="">
      <xdr:nvSpPr>
        <xdr:cNvPr id="550" name="n_1mainValue【空港】&#10;一人当たり有形固定資産（償却資産）額">
          <a:extLst>
            <a:ext uri="{FF2B5EF4-FFF2-40B4-BE49-F238E27FC236}">
              <a16:creationId xmlns:a16="http://schemas.microsoft.com/office/drawing/2014/main" id="{074F2428-714D-449D-8725-62154963D991}"/>
            </a:ext>
          </a:extLst>
        </xdr:cNvPr>
        <xdr:cNvSpPr txBox="1"/>
      </xdr:nvSpPr>
      <xdr:spPr>
        <a:xfrm>
          <a:off x="18983403" y="66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52016</xdr:rowOff>
    </xdr:from>
    <xdr:ext cx="469744" cy="259045"/>
    <xdr:sp macro="" textlink="">
      <xdr:nvSpPr>
        <xdr:cNvPr id="551" name="n_2mainValue【空港】&#10;一人当たり有形固定資産（償却資産）額">
          <a:extLst>
            <a:ext uri="{FF2B5EF4-FFF2-40B4-BE49-F238E27FC236}">
              <a16:creationId xmlns:a16="http://schemas.microsoft.com/office/drawing/2014/main" id="{0E60EA33-4771-4CB7-AA73-37F2E3AFA7C0}"/>
            </a:ext>
          </a:extLst>
        </xdr:cNvPr>
        <xdr:cNvSpPr txBox="1"/>
      </xdr:nvSpPr>
      <xdr:spPr>
        <a:xfrm>
          <a:off x="18183303" y="668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59423</xdr:rowOff>
    </xdr:from>
    <xdr:ext cx="469744" cy="259045"/>
    <xdr:sp macro="" textlink="">
      <xdr:nvSpPr>
        <xdr:cNvPr id="552" name="n_3mainValue【空港】&#10;一人当たり有形固定資産（償却資産）額">
          <a:extLst>
            <a:ext uri="{FF2B5EF4-FFF2-40B4-BE49-F238E27FC236}">
              <a16:creationId xmlns:a16="http://schemas.microsoft.com/office/drawing/2014/main" id="{3B688F59-4103-4086-B9C2-C4E8B4F7C658}"/>
            </a:ext>
          </a:extLst>
        </xdr:cNvPr>
        <xdr:cNvSpPr txBox="1"/>
      </xdr:nvSpPr>
      <xdr:spPr>
        <a:xfrm>
          <a:off x="17383203" y="669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D3D27D6D-9A8C-4B95-BDEA-04434569D3A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4" name="正方形/長方形 553">
          <a:extLst>
            <a:ext uri="{FF2B5EF4-FFF2-40B4-BE49-F238E27FC236}">
              <a16:creationId xmlns:a16="http://schemas.microsoft.com/office/drawing/2014/main" id="{7C319F8F-E595-44F3-8FF1-C96851E93AD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5" name="正方形/長方形 554">
          <a:extLst>
            <a:ext uri="{FF2B5EF4-FFF2-40B4-BE49-F238E27FC236}">
              <a16:creationId xmlns:a16="http://schemas.microsoft.com/office/drawing/2014/main" id="{3FAC89A4-8834-4507-B561-DDB6E881DBF4}"/>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6" name="正方形/長方形 555">
          <a:extLst>
            <a:ext uri="{FF2B5EF4-FFF2-40B4-BE49-F238E27FC236}">
              <a16:creationId xmlns:a16="http://schemas.microsoft.com/office/drawing/2014/main" id="{C78944FF-3DA8-4EC4-91E5-F1931EB86B6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57" name="正方形/長方形 556">
          <a:extLst>
            <a:ext uri="{FF2B5EF4-FFF2-40B4-BE49-F238E27FC236}">
              <a16:creationId xmlns:a16="http://schemas.microsoft.com/office/drawing/2014/main" id="{833C996B-F43D-4D49-A75E-B6863C7EE493}"/>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id="{9747009D-EF76-4908-B00F-12FF3579A2F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id="{9F6F9403-DAD2-4754-A0A8-AC2CF8892D7F}"/>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id="{30D4256E-6200-4EB5-81F1-243FEC891D8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1" name="テキスト ボックス 560">
          <a:extLst>
            <a:ext uri="{FF2B5EF4-FFF2-40B4-BE49-F238E27FC236}">
              <a16:creationId xmlns:a16="http://schemas.microsoft.com/office/drawing/2014/main" id="{C194DDAD-6F73-4D6F-A440-B9B6A87224A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2BE857A6-671E-4635-BC5C-FB91B62D424E}"/>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3" name="テキスト ボックス 562">
          <a:extLst>
            <a:ext uri="{FF2B5EF4-FFF2-40B4-BE49-F238E27FC236}">
              <a16:creationId xmlns:a16="http://schemas.microsoft.com/office/drawing/2014/main" id="{D11C037C-1C9C-44B3-9471-50D728BF2FBF}"/>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6637CCB9-5B97-4A19-AC0E-B73D6F737C9C}"/>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F99ED78E-55C2-4B27-B2E9-2127336C26E1}"/>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4C988876-18A5-40D2-B267-D74526361D85}"/>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8392FD53-3E65-4C34-97A2-5AECC935C5A3}"/>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B15C5CED-D647-4DD8-8E48-3BA8C1606D9E}"/>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66335FE8-AC2F-4EAB-A91F-37C5D7BD4B8F}"/>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A2706AE2-84E6-4CFB-A507-0B69DF223A21}"/>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0A871686-24FC-48AA-971A-30099A76C26D}"/>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19E67FF3-42EE-41A7-B4BA-9606D8F920E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a:extLst>
            <a:ext uri="{FF2B5EF4-FFF2-40B4-BE49-F238E27FC236}">
              <a16:creationId xmlns:a16="http://schemas.microsoft.com/office/drawing/2014/main" id="{5F9A8E7B-0CC1-4847-935E-D100EF71FFB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4FFB38D7-8A9F-431A-8D36-2F49D9CF449D}"/>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75" name="直線コネクタ 574">
          <a:extLst>
            <a:ext uri="{FF2B5EF4-FFF2-40B4-BE49-F238E27FC236}">
              <a16:creationId xmlns:a16="http://schemas.microsoft.com/office/drawing/2014/main" id="{EFF49D1A-3779-4131-BB1F-3FE7B8BC3C9F}"/>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ED6DF7C3-29A0-4DCD-9DFE-E9F5C2A13FBB}"/>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77" name="直線コネクタ 576">
          <a:extLst>
            <a:ext uri="{FF2B5EF4-FFF2-40B4-BE49-F238E27FC236}">
              <a16:creationId xmlns:a16="http://schemas.microsoft.com/office/drawing/2014/main" id="{237F7630-1FFF-477E-AF3F-1FA60B100F25}"/>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C60FD79F-2F26-46C9-93CC-3E0C2DCB455C}"/>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79" name="直線コネクタ 578">
          <a:extLst>
            <a:ext uri="{FF2B5EF4-FFF2-40B4-BE49-F238E27FC236}">
              <a16:creationId xmlns:a16="http://schemas.microsoft.com/office/drawing/2014/main" id="{28BEB9D1-9E80-4C1A-A583-662299744E61}"/>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29227</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A58F571A-9015-4751-97D5-5F718FBDDEAE}"/>
            </a:ext>
          </a:extLst>
        </xdr:cNvPr>
        <xdr:cNvSpPr txBox="1"/>
      </xdr:nvSpPr>
      <xdr:spPr>
        <a:xfrm>
          <a:off x="14744700" y="9579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81" name="フローチャート: 判断 580">
          <a:extLst>
            <a:ext uri="{FF2B5EF4-FFF2-40B4-BE49-F238E27FC236}">
              <a16:creationId xmlns:a16="http://schemas.microsoft.com/office/drawing/2014/main" id="{29EE935E-61C4-4110-B712-3ECAB00379A1}"/>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82" name="フローチャート: 判断 581">
          <a:extLst>
            <a:ext uri="{FF2B5EF4-FFF2-40B4-BE49-F238E27FC236}">
              <a16:creationId xmlns:a16="http://schemas.microsoft.com/office/drawing/2014/main" id="{47D87EBA-B6B0-4AA1-8E2D-08E750F8ED4E}"/>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83" name="フローチャート: 判断 582">
          <a:extLst>
            <a:ext uri="{FF2B5EF4-FFF2-40B4-BE49-F238E27FC236}">
              <a16:creationId xmlns:a16="http://schemas.microsoft.com/office/drawing/2014/main" id="{8F0DC51D-0A17-46E0-9652-D549EBD8F9BB}"/>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84" name="フローチャート: 判断 583">
          <a:extLst>
            <a:ext uri="{FF2B5EF4-FFF2-40B4-BE49-F238E27FC236}">
              <a16:creationId xmlns:a16="http://schemas.microsoft.com/office/drawing/2014/main" id="{19AB1652-B4E7-475A-A510-3C0214BC57F6}"/>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85" name="フローチャート: 判断 584">
          <a:extLst>
            <a:ext uri="{FF2B5EF4-FFF2-40B4-BE49-F238E27FC236}">
              <a16:creationId xmlns:a16="http://schemas.microsoft.com/office/drawing/2014/main" id="{C2DD65B3-D021-47B7-831C-6B70C9BA3356}"/>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31F73EEE-54F5-4952-BCE4-32B756CED48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303478BE-BA17-4F65-9A38-0C22FB65B6D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FED7171-8F05-438B-88CA-B8C4BCAF3D5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4149F055-3981-4B1B-9BFA-4EB19D122D4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F61BD183-9686-46F2-94FE-262C6C0DAC2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139700</xdr:rowOff>
    </xdr:from>
    <xdr:to>
      <xdr:col>85</xdr:col>
      <xdr:colOff>177800</xdr:colOff>
      <xdr:row>64</xdr:row>
      <xdr:rowOff>69850</xdr:rowOff>
    </xdr:to>
    <xdr:sp macro="" textlink="">
      <xdr:nvSpPr>
        <xdr:cNvPr id="591" name="楕円 590">
          <a:extLst>
            <a:ext uri="{FF2B5EF4-FFF2-40B4-BE49-F238E27FC236}">
              <a16:creationId xmlns:a16="http://schemas.microsoft.com/office/drawing/2014/main" id="{91526D60-BCA5-4B0C-B19E-95E81B7140AB}"/>
            </a:ext>
          </a:extLst>
        </xdr:cNvPr>
        <xdr:cNvSpPr/>
      </xdr:nvSpPr>
      <xdr:spPr>
        <a:xfrm>
          <a:off x="14649450" y="10344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54627</xdr:rowOff>
    </xdr:from>
    <xdr:ext cx="405111" cy="259045"/>
    <xdr:sp macro="" textlink="">
      <xdr:nvSpPr>
        <xdr:cNvPr id="592" name="【学校施設】&#10;有形固定資産減価償却率該当値テキスト">
          <a:extLst>
            <a:ext uri="{FF2B5EF4-FFF2-40B4-BE49-F238E27FC236}">
              <a16:creationId xmlns:a16="http://schemas.microsoft.com/office/drawing/2014/main" id="{02349C72-12C9-4E02-B11B-237DAA92730A}"/>
            </a:ext>
          </a:extLst>
        </xdr:cNvPr>
        <xdr:cNvSpPr txBox="1"/>
      </xdr:nvSpPr>
      <xdr:spPr>
        <a:xfrm>
          <a:off x="14744700" y="1025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593" name="楕円 592">
          <a:extLst>
            <a:ext uri="{FF2B5EF4-FFF2-40B4-BE49-F238E27FC236}">
              <a16:creationId xmlns:a16="http://schemas.microsoft.com/office/drawing/2014/main" id="{A57CCD9D-402B-4A45-B9AE-ACBEAEA927C3}"/>
            </a:ext>
          </a:extLst>
        </xdr:cNvPr>
        <xdr:cNvSpPr/>
      </xdr:nvSpPr>
      <xdr:spPr>
        <a:xfrm>
          <a:off x="13887450" y="10306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152400</xdr:rowOff>
    </xdr:from>
    <xdr:to>
      <xdr:col>85</xdr:col>
      <xdr:colOff>127000</xdr:colOff>
      <xdr:row>64</xdr:row>
      <xdr:rowOff>19050</xdr:rowOff>
    </xdr:to>
    <xdr:cxnSp macro="">
      <xdr:nvCxnSpPr>
        <xdr:cNvPr id="594" name="直線コネクタ 593">
          <a:extLst>
            <a:ext uri="{FF2B5EF4-FFF2-40B4-BE49-F238E27FC236}">
              <a16:creationId xmlns:a16="http://schemas.microsoft.com/office/drawing/2014/main" id="{70D1E5BD-5205-4AFD-8804-54E7D6306602}"/>
            </a:ext>
          </a:extLst>
        </xdr:cNvPr>
        <xdr:cNvCxnSpPr/>
      </xdr:nvCxnSpPr>
      <xdr:spPr>
        <a:xfrm>
          <a:off x="13935075" y="1035367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595" name="楕円 594">
          <a:extLst>
            <a:ext uri="{FF2B5EF4-FFF2-40B4-BE49-F238E27FC236}">
              <a16:creationId xmlns:a16="http://schemas.microsoft.com/office/drawing/2014/main" id="{374E9097-975A-468F-A780-563EB822567E}"/>
            </a:ext>
          </a:extLst>
        </xdr:cNvPr>
        <xdr:cNvSpPr/>
      </xdr:nvSpPr>
      <xdr:spPr>
        <a:xfrm>
          <a:off x="13096875" y="10307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63</xdr:row>
      <xdr:rowOff>160020</xdr:rowOff>
    </xdr:to>
    <xdr:cxnSp macro="">
      <xdr:nvCxnSpPr>
        <xdr:cNvPr id="596" name="直線コネクタ 595">
          <a:extLst>
            <a:ext uri="{FF2B5EF4-FFF2-40B4-BE49-F238E27FC236}">
              <a16:creationId xmlns:a16="http://schemas.microsoft.com/office/drawing/2014/main" id="{EA6012CA-1798-4628-A010-CD83C26B57A7}"/>
            </a:ext>
          </a:extLst>
        </xdr:cNvPr>
        <xdr:cNvCxnSpPr/>
      </xdr:nvCxnSpPr>
      <xdr:spPr>
        <a:xfrm flipV="1">
          <a:off x="13144500" y="10353675"/>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71120</xdr:rowOff>
    </xdr:from>
    <xdr:to>
      <xdr:col>72</xdr:col>
      <xdr:colOff>38100</xdr:colOff>
      <xdr:row>64</xdr:row>
      <xdr:rowOff>1270</xdr:rowOff>
    </xdr:to>
    <xdr:sp macro="" textlink="">
      <xdr:nvSpPr>
        <xdr:cNvPr id="597" name="楕円 596">
          <a:extLst>
            <a:ext uri="{FF2B5EF4-FFF2-40B4-BE49-F238E27FC236}">
              <a16:creationId xmlns:a16="http://schemas.microsoft.com/office/drawing/2014/main" id="{316EFBE7-1DF9-4E8F-A028-3AC845137CA0}"/>
            </a:ext>
          </a:extLst>
        </xdr:cNvPr>
        <xdr:cNvSpPr/>
      </xdr:nvSpPr>
      <xdr:spPr>
        <a:xfrm>
          <a:off x="12296775" y="10269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121920</xdr:rowOff>
    </xdr:from>
    <xdr:to>
      <xdr:col>76</xdr:col>
      <xdr:colOff>114300</xdr:colOff>
      <xdr:row>63</xdr:row>
      <xdr:rowOff>160020</xdr:rowOff>
    </xdr:to>
    <xdr:cxnSp macro="">
      <xdr:nvCxnSpPr>
        <xdr:cNvPr id="598" name="直線コネクタ 597">
          <a:extLst>
            <a:ext uri="{FF2B5EF4-FFF2-40B4-BE49-F238E27FC236}">
              <a16:creationId xmlns:a16="http://schemas.microsoft.com/office/drawing/2014/main" id="{307C84EE-B428-4858-84B6-671853C93209}"/>
            </a:ext>
          </a:extLst>
        </xdr:cNvPr>
        <xdr:cNvCxnSpPr/>
      </xdr:nvCxnSpPr>
      <xdr:spPr>
        <a:xfrm>
          <a:off x="12344400" y="1032637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99" name="n_1aveValue【学校施設】&#10;有形固定資産減価償却率">
          <a:extLst>
            <a:ext uri="{FF2B5EF4-FFF2-40B4-BE49-F238E27FC236}">
              <a16:creationId xmlns:a16="http://schemas.microsoft.com/office/drawing/2014/main" id="{5B6FF803-0430-4E6A-A931-BA9A96161ADF}"/>
            </a:ext>
          </a:extLst>
        </xdr:cNvPr>
        <xdr:cNvSpPr txBox="1"/>
      </xdr:nvSpPr>
      <xdr:spPr>
        <a:xfrm>
          <a:off x="13745219"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00" name="n_2aveValue【学校施設】&#10;有形固定資産減価償却率">
          <a:extLst>
            <a:ext uri="{FF2B5EF4-FFF2-40B4-BE49-F238E27FC236}">
              <a16:creationId xmlns:a16="http://schemas.microsoft.com/office/drawing/2014/main" id="{D4EE1323-F356-49CE-BB78-AFC97B3C8290}"/>
            </a:ext>
          </a:extLst>
        </xdr:cNvPr>
        <xdr:cNvSpPr txBox="1"/>
      </xdr:nvSpPr>
      <xdr:spPr>
        <a:xfrm>
          <a:off x="129641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601" name="n_3aveValue【学校施設】&#10;有形固定資産減価償却率">
          <a:extLst>
            <a:ext uri="{FF2B5EF4-FFF2-40B4-BE49-F238E27FC236}">
              <a16:creationId xmlns:a16="http://schemas.microsoft.com/office/drawing/2014/main" id="{B073A60A-D279-4FE1-A5D2-4557FF798AD7}"/>
            </a:ext>
          </a:extLst>
        </xdr:cNvPr>
        <xdr:cNvSpPr txBox="1"/>
      </xdr:nvSpPr>
      <xdr:spPr>
        <a:xfrm>
          <a:off x="12164069"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02" name="n_4aveValue【学校施設】&#10;有形固定資産減価償却率">
          <a:extLst>
            <a:ext uri="{FF2B5EF4-FFF2-40B4-BE49-F238E27FC236}">
              <a16:creationId xmlns:a16="http://schemas.microsoft.com/office/drawing/2014/main" id="{36E89C54-AE60-426C-AC86-926A6AF7DB1E}"/>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22877</xdr:rowOff>
    </xdr:from>
    <xdr:ext cx="405111" cy="259045"/>
    <xdr:sp macro="" textlink="">
      <xdr:nvSpPr>
        <xdr:cNvPr id="603" name="n_1mainValue【学校施設】&#10;有形固定資産減価償却率">
          <a:extLst>
            <a:ext uri="{FF2B5EF4-FFF2-40B4-BE49-F238E27FC236}">
              <a16:creationId xmlns:a16="http://schemas.microsoft.com/office/drawing/2014/main" id="{A2833A67-7A65-4DE9-AABD-4C9318D75D4E}"/>
            </a:ext>
          </a:extLst>
        </xdr:cNvPr>
        <xdr:cNvSpPr txBox="1"/>
      </xdr:nvSpPr>
      <xdr:spPr>
        <a:xfrm>
          <a:off x="13745219" y="1038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04" name="n_2mainValue【学校施設】&#10;有形固定資産減価償却率">
          <a:extLst>
            <a:ext uri="{FF2B5EF4-FFF2-40B4-BE49-F238E27FC236}">
              <a16:creationId xmlns:a16="http://schemas.microsoft.com/office/drawing/2014/main" id="{45288A56-2BE2-4B5A-ACD4-7987DBEF5503}"/>
            </a:ext>
          </a:extLst>
        </xdr:cNvPr>
        <xdr:cNvSpPr txBox="1"/>
      </xdr:nvSpPr>
      <xdr:spPr>
        <a:xfrm>
          <a:off x="12964169"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163847</xdr:rowOff>
    </xdr:from>
    <xdr:ext cx="405111" cy="259045"/>
    <xdr:sp macro="" textlink="">
      <xdr:nvSpPr>
        <xdr:cNvPr id="605" name="n_3mainValue【学校施設】&#10;有形固定資産減価償却率">
          <a:extLst>
            <a:ext uri="{FF2B5EF4-FFF2-40B4-BE49-F238E27FC236}">
              <a16:creationId xmlns:a16="http://schemas.microsoft.com/office/drawing/2014/main" id="{B4FA9952-D50D-42A4-B4B0-B9A28E1F548C}"/>
            </a:ext>
          </a:extLst>
        </xdr:cNvPr>
        <xdr:cNvSpPr txBox="1"/>
      </xdr:nvSpPr>
      <xdr:spPr>
        <a:xfrm>
          <a:off x="12164069"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DA257A11-7063-46DE-9987-8CE9F374732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7" name="正方形/長方形 606">
          <a:extLst>
            <a:ext uri="{FF2B5EF4-FFF2-40B4-BE49-F238E27FC236}">
              <a16:creationId xmlns:a16="http://schemas.microsoft.com/office/drawing/2014/main" id="{C96ABA71-3F2A-4EAB-86ED-7E12BEC3A88B}"/>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8" name="正方形/長方形 607">
          <a:extLst>
            <a:ext uri="{FF2B5EF4-FFF2-40B4-BE49-F238E27FC236}">
              <a16:creationId xmlns:a16="http://schemas.microsoft.com/office/drawing/2014/main" id="{858C03EE-23ED-4CC9-BCAD-A904055FF87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9" name="正方形/長方形 608">
          <a:extLst>
            <a:ext uri="{FF2B5EF4-FFF2-40B4-BE49-F238E27FC236}">
              <a16:creationId xmlns:a16="http://schemas.microsoft.com/office/drawing/2014/main" id="{069CB895-AA7F-4C97-B01F-AE77EB439D2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0" name="正方形/長方形 609">
          <a:extLst>
            <a:ext uri="{FF2B5EF4-FFF2-40B4-BE49-F238E27FC236}">
              <a16:creationId xmlns:a16="http://schemas.microsoft.com/office/drawing/2014/main" id="{EFE670BB-C927-4FD1-9ECD-00B3E96C7BD9}"/>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F34AA949-86CA-496F-A6E8-5C8BDA07B5F7}"/>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886A2D3D-5F33-479E-8877-3AA943CE41D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72E84F77-7FAA-4E4B-A908-79A61512958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2AEA45E-C79A-4E60-B094-57303CAE01A9}"/>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E3792340-0E02-4450-AE97-9050799900D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79D1BF42-5D20-405D-B9C1-D454462F09EC}"/>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373611CB-18E5-4698-B54E-E365E9956B5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5DB9EEF7-5EE7-4527-A7BF-F66A6FECB2CB}"/>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89B2C8B6-2D05-437A-8AC7-FA05EFAACF57}"/>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a:extLst>
            <a:ext uri="{FF2B5EF4-FFF2-40B4-BE49-F238E27FC236}">
              <a16:creationId xmlns:a16="http://schemas.microsoft.com/office/drawing/2014/main" id="{515318D3-2FD0-4324-B0A4-BB217E5581B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721A07E1-FA43-4065-9CBF-34E3F5BCA40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a:extLst>
            <a:ext uri="{FF2B5EF4-FFF2-40B4-BE49-F238E27FC236}">
              <a16:creationId xmlns:a16="http://schemas.microsoft.com/office/drawing/2014/main" id="{274E0B96-D746-4DD1-8B9B-4F926ED2E5FB}"/>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16F8FBCE-F20A-43F1-A781-53CF66D932A6}"/>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a:extLst>
            <a:ext uri="{FF2B5EF4-FFF2-40B4-BE49-F238E27FC236}">
              <a16:creationId xmlns:a16="http://schemas.microsoft.com/office/drawing/2014/main" id="{12B67A22-9421-4F76-9991-727395E46D20}"/>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6687E5D2-C072-49FE-956D-FC5013DDD2F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2520A8FA-4284-43BC-846A-1DB6830EFEF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9A9FE911-75A6-40B5-B79B-74F566B0D638}"/>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628" name="直線コネクタ 627">
          <a:extLst>
            <a:ext uri="{FF2B5EF4-FFF2-40B4-BE49-F238E27FC236}">
              <a16:creationId xmlns:a16="http://schemas.microsoft.com/office/drawing/2014/main" id="{ABF07A5B-5768-4AF1-B0B6-1186236689EB}"/>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629" name="【学校施設】&#10;一人当たり面積最小値テキスト">
          <a:extLst>
            <a:ext uri="{FF2B5EF4-FFF2-40B4-BE49-F238E27FC236}">
              <a16:creationId xmlns:a16="http://schemas.microsoft.com/office/drawing/2014/main" id="{82AB6137-ABEA-4A67-8A34-E4E7E0669B90}"/>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630" name="直線コネクタ 629">
          <a:extLst>
            <a:ext uri="{FF2B5EF4-FFF2-40B4-BE49-F238E27FC236}">
              <a16:creationId xmlns:a16="http://schemas.microsoft.com/office/drawing/2014/main" id="{1C03B139-9310-4324-B0C5-E4AE6625DCB4}"/>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631" name="【学校施設】&#10;一人当たり面積最大値テキスト">
          <a:extLst>
            <a:ext uri="{FF2B5EF4-FFF2-40B4-BE49-F238E27FC236}">
              <a16:creationId xmlns:a16="http://schemas.microsoft.com/office/drawing/2014/main" id="{2A2E3260-FD8B-47D0-A7AF-7CA500A86C38}"/>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32" name="直線コネクタ 631">
          <a:extLst>
            <a:ext uri="{FF2B5EF4-FFF2-40B4-BE49-F238E27FC236}">
              <a16:creationId xmlns:a16="http://schemas.microsoft.com/office/drawing/2014/main" id="{8E40E1E7-4D68-4431-9AD0-0A82992F4FDF}"/>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469744" cy="259045"/>
    <xdr:sp macro="" textlink="">
      <xdr:nvSpPr>
        <xdr:cNvPr id="633" name="【学校施設】&#10;一人当たり面積平均値テキスト">
          <a:extLst>
            <a:ext uri="{FF2B5EF4-FFF2-40B4-BE49-F238E27FC236}">
              <a16:creationId xmlns:a16="http://schemas.microsoft.com/office/drawing/2014/main" id="{7306312D-84F5-455E-8540-26A8D2F591FA}"/>
            </a:ext>
          </a:extLst>
        </xdr:cNvPr>
        <xdr:cNvSpPr txBox="1"/>
      </xdr:nvSpPr>
      <xdr:spPr>
        <a:xfrm>
          <a:off x="20002500" y="961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34" name="フローチャート: 判断 633">
          <a:extLst>
            <a:ext uri="{FF2B5EF4-FFF2-40B4-BE49-F238E27FC236}">
              <a16:creationId xmlns:a16="http://schemas.microsoft.com/office/drawing/2014/main" id="{F0745657-AEB7-43C5-85B1-65B903A2780F}"/>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35" name="フローチャート: 判断 634">
          <a:extLst>
            <a:ext uri="{FF2B5EF4-FFF2-40B4-BE49-F238E27FC236}">
              <a16:creationId xmlns:a16="http://schemas.microsoft.com/office/drawing/2014/main" id="{08E71BE4-E845-402A-8736-2662E53928A5}"/>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36" name="フローチャート: 判断 635">
          <a:extLst>
            <a:ext uri="{FF2B5EF4-FFF2-40B4-BE49-F238E27FC236}">
              <a16:creationId xmlns:a16="http://schemas.microsoft.com/office/drawing/2014/main" id="{BF1C3D73-2A8B-43E2-A170-4DA844D6DB57}"/>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37" name="フローチャート: 判断 636">
          <a:extLst>
            <a:ext uri="{FF2B5EF4-FFF2-40B4-BE49-F238E27FC236}">
              <a16:creationId xmlns:a16="http://schemas.microsoft.com/office/drawing/2014/main" id="{69682161-5A70-488C-84AF-B77472BD7AA3}"/>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38" name="フローチャート: 判断 637">
          <a:extLst>
            <a:ext uri="{FF2B5EF4-FFF2-40B4-BE49-F238E27FC236}">
              <a16:creationId xmlns:a16="http://schemas.microsoft.com/office/drawing/2014/main" id="{19D80AD8-0307-4EA8-A0E5-8F38A5E1AE46}"/>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A94701E-C962-448D-A203-74447F9DEC3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FB7BACF-EA2E-4B59-9468-140D4A631C83}"/>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6CE4C99-91CE-4173-AA92-7E63CB7FA91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1B19D10-1FB3-472C-A375-0259380D5D5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B1208A4-D352-4D3D-811F-C9E5FAC6C08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21590</xdr:rowOff>
    </xdr:from>
    <xdr:to>
      <xdr:col>116</xdr:col>
      <xdr:colOff>114300</xdr:colOff>
      <xdr:row>59</xdr:row>
      <xdr:rowOff>123190</xdr:rowOff>
    </xdr:to>
    <xdr:sp macro="" textlink="">
      <xdr:nvSpPr>
        <xdr:cNvPr id="644" name="楕円 643">
          <a:extLst>
            <a:ext uri="{FF2B5EF4-FFF2-40B4-BE49-F238E27FC236}">
              <a16:creationId xmlns:a16="http://schemas.microsoft.com/office/drawing/2014/main" id="{C3DE6471-BDDC-442A-89DB-1DEA0EB66365}"/>
            </a:ext>
          </a:extLst>
        </xdr:cNvPr>
        <xdr:cNvSpPr/>
      </xdr:nvSpPr>
      <xdr:spPr>
        <a:xfrm>
          <a:off x="19897725" y="95751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44467</xdr:rowOff>
    </xdr:from>
    <xdr:ext cx="469744" cy="259045"/>
    <xdr:sp macro="" textlink="">
      <xdr:nvSpPr>
        <xdr:cNvPr id="645" name="【学校施設】&#10;一人当たり面積該当値テキスト">
          <a:extLst>
            <a:ext uri="{FF2B5EF4-FFF2-40B4-BE49-F238E27FC236}">
              <a16:creationId xmlns:a16="http://schemas.microsoft.com/office/drawing/2014/main" id="{BAF88F8F-0782-4701-B938-002846E7BE7F}"/>
            </a:ext>
          </a:extLst>
        </xdr:cNvPr>
        <xdr:cNvSpPr txBox="1"/>
      </xdr:nvSpPr>
      <xdr:spPr>
        <a:xfrm>
          <a:off x="200025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46" name="楕円 645">
          <a:extLst>
            <a:ext uri="{FF2B5EF4-FFF2-40B4-BE49-F238E27FC236}">
              <a16:creationId xmlns:a16="http://schemas.microsoft.com/office/drawing/2014/main" id="{513C8FED-35BE-4AE0-9338-A9B128C2DE39}"/>
            </a:ext>
          </a:extLst>
        </xdr:cNvPr>
        <xdr:cNvSpPr/>
      </xdr:nvSpPr>
      <xdr:spPr>
        <a:xfrm>
          <a:off x="19154775" y="100799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72390</xdr:rowOff>
    </xdr:from>
    <xdr:to>
      <xdr:col>116</xdr:col>
      <xdr:colOff>63500</xdr:colOff>
      <xdr:row>62</xdr:row>
      <xdr:rowOff>91440</xdr:rowOff>
    </xdr:to>
    <xdr:cxnSp macro="">
      <xdr:nvCxnSpPr>
        <xdr:cNvPr id="647" name="直線コネクタ 646">
          <a:extLst>
            <a:ext uri="{FF2B5EF4-FFF2-40B4-BE49-F238E27FC236}">
              <a16:creationId xmlns:a16="http://schemas.microsoft.com/office/drawing/2014/main" id="{EBCBF3F4-B2AB-46D1-9266-77AABA67784B}"/>
            </a:ext>
          </a:extLst>
        </xdr:cNvPr>
        <xdr:cNvCxnSpPr/>
      </xdr:nvCxnSpPr>
      <xdr:spPr>
        <a:xfrm flipV="1">
          <a:off x="19202400" y="9622790"/>
          <a:ext cx="752475"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48" name="楕円 647">
          <a:extLst>
            <a:ext uri="{FF2B5EF4-FFF2-40B4-BE49-F238E27FC236}">
              <a16:creationId xmlns:a16="http://schemas.microsoft.com/office/drawing/2014/main" id="{42ABCC3A-F94C-47EB-A63C-796529C5F422}"/>
            </a:ext>
          </a:extLst>
        </xdr:cNvPr>
        <xdr:cNvSpPr/>
      </xdr:nvSpPr>
      <xdr:spPr>
        <a:xfrm>
          <a:off x="18345150" y="10194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63</xdr:row>
      <xdr:rowOff>34290</xdr:rowOff>
    </xdr:to>
    <xdr:cxnSp macro="">
      <xdr:nvCxnSpPr>
        <xdr:cNvPr id="649" name="直線コネクタ 648">
          <a:extLst>
            <a:ext uri="{FF2B5EF4-FFF2-40B4-BE49-F238E27FC236}">
              <a16:creationId xmlns:a16="http://schemas.microsoft.com/office/drawing/2014/main" id="{16ECA70F-8056-4BAB-9BA8-215127E70494}"/>
            </a:ext>
          </a:extLst>
        </xdr:cNvPr>
        <xdr:cNvCxnSpPr/>
      </xdr:nvCxnSpPr>
      <xdr:spPr>
        <a:xfrm flipV="1">
          <a:off x="18392775" y="10127615"/>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0" name="楕円 649">
          <a:extLst>
            <a:ext uri="{FF2B5EF4-FFF2-40B4-BE49-F238E27FC236}">
              <a16:creationId xmlns:a16="http://schemas.microsoft.com/office/drawing/2014/main" id="{BDCC30BB-FD49-4AB0-BFDF-C0B3031EC233}"/>
            </a:ext>
          </a:extLst>
        </xdr:cNvPr>
        <xdr:cNvSpPr/>
      </xdr:nvSpPr>
      <xdr:spPr>
        <a:xfrm>
          <a:off x="17554575" y="1021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57150</xdr:rowOff>
    </xdr:to>
    <xdr:cxnSp macro="">
      <xdr:nvCxnSpPr>
        <xdr:cNvPr id="651" name="直線コネクタ 650">
          <a:extLst>
            <a:ext uri="{FF2B5EF4-FFF2-40B4-BE49-F238E27FC236}">
              <a16:creationId xmlns:a16="http://schemas.microsoft.com/office/drawing/2014/main" id="{737975BA-41B8-4806-88E1-48155A070658}"/>
            </a:ext>
          </a:extLst>
        </xdr:cNvPr>
        <xdr:cNvCxnSpPr/>
      </xdr:nvCxnSpPr>
      <xdr:spPr>
        <a:xfrm flipV="1">
          <a:off x="17602200" y="10232390"/>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652" name="n_1aveValue【学校施設】&#10;一人当たり面積">
          <a:extLst>
            <a:ext uri="{FF2B5EF4-FFF2-40B4-BE49-F238E27FC236}">
              <a16:creationId xmlns:a16="http://schemas.microsoft.com/office/drawing/2014/main" id="{BA0FA7C2-CFE7-45A5-869C-E1F2ED23C97F}"/>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53" name="n_2aveValue【学校施設】&#10;一人当たり面積">
          <a:extLst>
            <a:ext uri="{FF2B5EF4-FFF2-40B4-BE49-F238E27FC236}">
              <a16:creationId xmlns:a16="http://schemas.microsoft.com/office/drawing/2014/main" id="{59A43D07-3C75-4979-8E25-7B9E07B8FAA9}"/>
            </a:ext>
          </a:extLst>
        </xdr:cNvPr>
        <xdr:cNvSpPr txBox="1"/>
      </xdr:nvSpPr>
      <xdr:spPr>
        <a:xfrm>
          <a:off x="18183302" y="94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54" name="n_3aveValue【学校施設】&#10;一人当たり面積">
          <a:extLst>
            <a:ext uri="{FF2B5EF4-FFF2-40B4-BE49-F238E27FC236}">
              <a16:creationId xmlns:a16="http://schemas.microsoft.com/office/drawing/2014/main" id="{B028790F-FBA3-4B41-BA04-CF95A0023009}"/>
            </a:ext>
          </a:extLst>
        </xdr:cNvPr>
        <xdr:cNvSpPr txBox="1"/>
      </xdr:nvSpPr>
      <xdr:spPr>
        <a:xfrm>
          <a:off x="173832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55" name="n_4aveValue【学校施設】&#10;一人当たり面積">
          <a:extLst>
            <a:ext uri="{FF2B5EF4-FFF2-40B4-BE49-F238E27FC236}">
              <a16:creationId xmlns:a16="http://schemas.microsoft.com/office/drawing/2014/main" id="{08FC74CB-6EE1-404C-A354-7DE7E1C81C64}"/>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56" name="n_1mainValue【学校施設】&#10;一人当たり面積">
          <a:extLst>
            <a:ext uri="{FF2B5EF4-FFF2-40B4-BE49-F238E27FC236}">
              <a16:creationId xmlns:a16="http://schemas.microsoft.com/office/drawing/2014/main" id="{605C7652-1BBD-4570-A61C-B3604517D8AD}"/>
            </a:ext>
          </a:extLst>
        </xdr:cNvPr>
        <xdr:cNvSpPr txBox="1"/>
      </xdr:nvSpPr>
      <xdr:spPr>
        <a:xfrm>
          <a:off x="18983402"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7" name="n_2mainValue【学校施設】&#10;一人当たり面積">
          <a:extLst>
            <a:ext uri="{FF2B5EF4-FFF2-40B4-BE49-F238E27FC236}">
              <a16:creationId xmlns:a16="http://schemas.microsoft.com/office/drawing/2014/main" id="{082BA077-3AFA-4C5D-B4FB-9F5CAF12CA6A}"/>
            </a:ext>
          </a:extLst>
        </xdr:cNvPr>
        <xdr:cNvSpPr txBox="1"/>
      </xdr:nvSpPr>
      <xdr:spPr>
        <a:xfrm>
          <a:off x="18183302" y="102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58" name="n_3mainValue【学校施設】&#10;一人当たり面積">
          <a:extLst>
            <a:ext uri="{FF2B5EF4-FFF2-40B4-BE49-F238E27FC236}">
              <a16:creationId xmlns:a16="http://schemas.microsoft.com/office/drawing/2014/main" id="{5FC1A95A-1B1A-4D00-835F-3FAA24BD0934}"/>
            </a:ext>
          </a:extLst>
        </xdr:cNvPr>
        <xdr:cNvSpPr txBox="1"/>
      </xdr:nvSpPr>
      <xdr:spPr>
        <a:xfrm>
          <a:off x="17383202"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5A1ADD4D-73ED-4892-A8E6-34BA0F56D44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0" name="正方形/長方形 659">
          <a:extLst>
            <a:ext uri="{FF2B5EF4-FFF2-40B4-BE49-F238E27FC236}">
              <a16:creationId xmlns:a16="http://schemas.microsoft.com/office/drawing/2014/main" id="{1E7484C2-6395-4BD2-9602-6D6581B9863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1" name="正方形/長方形 660">
          <a:extLst>
            <a:ext uri="{FF2B5EF4-FFF2-40B4-BE49-F238E27FC236}">
              <a16:creationId xmlns:a16="http://schemas.microsoft.com/office/drawing/2014/main" id="{22C76732-D6CF-4426-80DA-B3EB85A91A9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2" name="正方形/長方形 661">
          <a:extLst>
            <a:ext uri="{FF2B5EF4-FFF2-40B4-BE49-F238E27FC236}">
              <a16:creationId xmlns:a16="http://schemas.microsoft.com/office/drawing/2014/main" id="{59128ED7-6976-4BBF-BA25-7A52424400D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3" name="正方形/長方形 662">
          <a:extLst>
            <a:ext uri="{FF2B5EF4-FFF2-40B4-BE49-F238E27FC236}">
              <a16:creationId xmlns:a16="http://schemas.microsoft.com/office/drawing/2014/main" id="{1E754908-1D75-42B5-84BC-32740B979E0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46D52956-A680-4D67-87CE-310AEB07F4E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86B94609-6D0A-4525-A0D2-6677B4E9E8C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7201AE87-47E5-4891-97E4-1044C8F4AE9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5650664E-4D23-446B-95CE-3D0BDA2B6F98}"/>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8" name="直線コネクタ 667">
          <a:extLst>
            <a:ext uri="{FF2B5EF4-FFF2-40B4-BE49-F238E27FC236}">
              <a16:creationId xmlns:a16="http://schemas.microsoft.com/office/drawing/2014/main" id="{82399E5D-D226-4088-97D4-8CD401A308AB}"/>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9" name="テキスト ボックス 668">
          <a:extLst>
            <a:ext uri="{FF2B5EF4-FFF2-40B4-BE49-F238E27FC236}">
              <a16:creationId xmlns:a16="http://schemas.microsoft.com/office/drawing/2014/main" id="{72C324DE-FF8C-4FA0-9750-09DCADCC0B66}"/>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0" name="直線コネクタ 669">
          <a:extLst>
            <a:ext uri="{FF2B5EF4-FFF2-40B4-BE49-F238E27FC236}">
              <a16:creationId xmlns:a16="http://schemas.microsoft.com/office/drawing/2014/main" id="{1DF7EA58-61EE-4C77-B2C6-99BC766BE012}"/>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1" name="テキスト ボックス 670">
          <a:extLst>
            <a:ext uri="{FF2B5EF4-FFF2-40B4-BE49-F238E27FC236}">
              <a16:creationId xmlns:a16="http://schemas.microsoft.com/office/drawing/2014/main" id="{643CC8DF-28A9-47ED-A761-1C6193C41506}"/>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D04F066F-AA38-4D62-A686-BD62B1545FCF}"/>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86A4D5C4-AC7D-4403-B021-36C483190A6F}"/>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4" name="直線コネクタ 673">
          <a:extLst>
            <a:ext uri="{FF2B5EF4-FFF2-40B4-BE49-F238E27FC236}">
              <a16:creationId xmlns:a16="http://schemas.microsoft.com/office/drawing/2014/main" id="{DC83759A-C1E1-4107-8197-0C1DC32514CE}"/>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5" name="テキスト ボックス 674">
          <a:extLst>
            <a:ext uri="{FF2B5EF4-FFF2-40B4-BE49-F238E27FC236}">
              <a16:creationId xmlns:a16="http://schemas.microsoft.com/office/drawing/2014/main" id="{50FB0C9A-1CAF-4DC2-B69A-B3A238B5E38D}"/>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6" name="直線コネクタ 675">
          <a:extLst>
            <a:ext uri="{FF2B5EF4-FFF2-40B4-BE49-F238E27FC236}">
              <a16:creationId xmlns:a16="http://schemas.microsoft.com/office/drawing/2014/main" id="{4AA01106-AF7D-418C-A08A-DAAB7BAFA2E2}"/>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77" name="テキスト ボックス 676">
          <a:extLst>
            <a:ext uri="{FF2B5EF4-FFF2-40B4-BE49-F238E27FC236}">
              <a16:creationId xmlns:a16="http://schemas.microsoft.com/office/drawing/2014/main" id="{55FA51C9-60AC-4494-8EFD-C9A93BB37D13}"/>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68AA2273-B302-458D-B6ED-EBE0779D95A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図書館】&#10;有形固定資産減価償却率グラフ枠">
          <a:extLst>
            <a:ext uri="{FF2B5EF4-FFF2-40B4-BE49-F238E27FC236}">
              <a16:creationId xmlns:a16="http://schemas.microsoft.com/office/drawing/2014/main" id="{F332905B-F603-4D78-A2C6-B71F5E9C1D85}"/>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680" name="直線コネクタ 679">
          <a:extLst>
            <a:ext uri="{FF2B5EF4-FFF2-40B4-BE49-F238E27FC236}">
              <a16:creationId xmlns:a16="http://schemas.microsoft.com/office/drawing/2014/main" id="{ABCD0502-8C7F-491A-A80B-2E3EA87FB217}"/>
            </a:ext>
          </a:extLst>
        </xdr:cNvPr>
        <xdr:cNvCxnSpPr/>
      </xdr:nvCxnSpPr>
      <xdr:spPr>
        <a:xfrm flipV="1">
          <a:off x="14695170" y="12647295"/>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681" name="【図書館】&#10;有形固定資産減価償却率最小値テキスト">
          <a:extLst>
            <a:ext uri="{FF2B5EF4-FFF2-40B4-BE49-F238E27FC236}">
              <a16:creationId xmlns:a16="http://schemas.microsoft.com/office/drawing/2014/main" id="{64123386-63C5-4057-9F6A-DF43A738B9A4}"/>
            </a:ext>
          </a:extLst>
        </xdr:cNvPr>
        <xdr:cNvSpPr txBox="1"/>
      </xdr:nvSpPr>
      <xdr:spPr>
        <a:xfrm>
          <a:off x="147447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82" name="直線コネクタ 681">
          <a:extLst>
            <a:ext uri="{FF2B5EF4-FFF2-40B4-BE49-F238E27FC236}">
              <a16:creationId xmlns:a16="http://schemas.microsoft.com/office/drawing/2014/main" id="{61C1C275-0396-4F6F-BFC9-0F490451E993}"/>
            </a:ext>
          </a:extLst>
        </xdr:cNvPr>
        <xdr:cNvCxnSpPr/>
      </xdr:nvCxnSpPr>
      <xdr:spPr>
        <a:xfrm>
          <a:off x="14611350" y="1384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683" name="【図書館】&#10;有形固定資産減価償却率最大値テキスト">
          <a:extLst>
            <a:ext uri="{FF2B5EF4-FFF2-40B4-BE49-F238E27FC236}">
              <a16:creationId xmlns:a16="http://schemas.microsoft.com/office/drawing/2014/main" id="{47688FAE-4925-4788-B213-A27FF3F6F72A}"/>
            </a:ext>
          </a:extLst>
        </xdr:cNvPr>
        <xdr:cNvSpPr txBox="1"/>
      </xdr:nvSpPr>
      <xdr:spPr>
        <a:xfrm>
          <a:off x="14744700" y="12441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84" name="直線コネクタ 683">
          <a:extLst>
            <a:ext uri="{FF2B5EF4-FFF2-40B4-BE49-F238E27FC236}">
              <a16:creationId xmlns:a16="http://schemas.microsoft.com/office/drawing/2014/main" id="{AA99BB47-4E14-4298-98B5-77D6A6855DF5}"/>
            </a:ext>
          </a:extLst>
        </xdr:cNvPr>
        <xdr:cNvCxnSpPr/>
      </xdr:nvCxnSpPr>
      <xdr:spPr>
        <a:xfrm>
          <a:off x="14611350" y="12647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4463</xdr:rowOff>
    </xdr:from>
    <xdr:ext cx="405111" cy="259045"/>
    <xdr:sp macro="" textlink="">
      <xdr:nvSpPr>
        <xdr:cNvPr id="685" name="【図書館】&#10;有形固定資産減価償却率平均値テキスト">
          <a:extLst>
            <a:ext uri="{FF2B5EF4-FFF2-40B4-BE49-F238E27FC236}">
              <a16:creationId xmlns:a16="http://schemas.microsoft.com/office/drawing/2014/main" id="{6DF5AB8D-A964-4D8E-A178-DC27521CF962}"/>
            </a:ext>
          </a:extLst>
        </xdr:cNvPr>
        <xdr:cNvSpPr txBox="1"/>
      </xdr:nvSpPr>
      <xdr:spPr>
        <a:xfrm>
          <a:off x="14744700" y="1312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6" name="フローチャート: 判断 685">
          <a:extLst>
            <a:ext uri="{FF2B5EF4-FFF2-40B4-BE49-F238E27FC236}">
              <a16:creationId xmlns:a16="http://schemas.microsoft.com/office/drawing/2014/main" id="{7853661F-D55B-4FFB-9F63-D0B46E02876D}"/>
            </a:ext>
          </a:extLst>
        </xdr:cNvPr>
        <xdr:cNvSpPr/>
      </xdr:nvSpPr>
      <xdr:spPr>
        <a:xfrm>
          <a:off x="14649450" y="132689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87" name="フローチャート: 判断 686">
          <a:extLst>
            <a:ext uri="{FF2B5EF4-FFF2-40B4-BE49-F238E27FC236}">
              <a16:creationId xmlns:a16="http://schemas.microsoft.com/office/drawing/2014/main" id="{DA3C8A7C-3CAB-4E7A-8B31-B0158EB6C9BE}"/>
            </a:ext>
          </a:extLst>
        </xdr:cNvPr>
        <xdr:cNvSpPr/>
      </xdr:nvSpPr>
      <xdr:spPr>
        <a:xfrm>
          <a:off x="13887450" y="133807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88" name="フローチャート: 判断 687">
          <a:extLst>
            <a:ext uri="{FF2B5EF4-FFF2-40B4-BE49-F238E27FC236}">
              <a16:creationId xmlns:a16="http://schemas.microsoft.com/office/drawing/2014/main" id="{2DB08BED-1506-4F95-A671-4D4E4BF8F277}"/>
            </a:ext>
          </a:extLst>
        </xdr:cNvPr>
        <xdr:cNvSpPr/>
      </xdr:nvSpPr>
      <xdr:spPr>
        <a:xfrm>
          <a:off x="13096875" y="13451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89" name="フローチャート: 判断 688">
          <a:extLst>
            <a:ext uri="{FF2B5EF4-FFF2-40B4-BE49-F238E27FC236}">
              <a16:creationId xmlns:a16="http://schemas.microsoft.com/office/drawing/2014/main" id="{B26B4468-A460-41F5-AD28-ADCEC496AC28}"/>
            </a:ext>
          </a:extLst>
        </xdr:cNvPr>
        <xdr:cNvSpPr/>
      </xdr:nvSpPr>
      <xdr:spPr>
        <a:xfrm>
          <a:off x="12296775" y="133635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90" name="フローチャート: 判断 689">
          <a:extLst>
            <a:ext uri="{FF2B5EF4-FFF2-40B4-BE49-F238E27FC236}">
              <a16:creationId xmlns:a16="http://schemas.microsoft.com/office/drawing/2014/main" id="{8CB6E63E-EAF0-4FBA-BC48-CF3E9A043D70}"/>
            </a:ext>
          </a:extLst>
        </xdr:cNvPr>
        <xdr:cNvSpPr/>
      </xdr:nvSpPr>
      <xdr:spPr>
        <a:xfrm>
          <a:off x="11487150" y="1300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9C59A04D-A9B1-4BDE-9187-372316055771}"/>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957F8BFE-4D2B-4787-9564-6D93A834A9B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6C37B1F-4B01-4D94-A61E-1B0630B4279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513B588-82A3-438D-B9AE-9CE3846BE56A}"/>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703079D-6C7F-4263-B546-9A760DA487E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96" name="楕円 695">
          <a:extLst>
            <a:ext uri="{FF2B5EF4-FFF2-40B4-BE49-F238E27FC236}">
              <a16:creationId xmlns:a16="http://schemas.microsoft.com/office/drawing/2014/main" id="{AB0F597A-967A-4233-9B5F-3C117FCDEC3D}"/>
            </a:ext>
          </a:extLst>
        </xdr:cNvPr>
        <xdr:cNvSpPr/>
      </xdr:nvSpPr>
      <xdr:spPr>
        <a:xfrm>
          <a:off x="14649450" y="13518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57166</xdr:rowOff>
    </xdr:from>
    <xdr:ext cx="405111" cy="259045"/>
    <xdr:sp macro="" textlink="">
      <xdr:nvSpPr>
        <xdr:cNvPr id="697" name="【図書館】&#10;有形固定資産減価償却率該当値テキスト">
          <a:extLst>
            <a:ext uri="{FF2B5EF4-FFF2-40B4-BE49-F238E27FC236}">
              <a16:creationId xmlns:a16="http://schemas.microsoft.com/office/drawing/2014/main" id="{07D7671C-D8C6-4F89-BC81-7A01187A0B47}"/>
            </a:ext>
          </a:extLst>
        </xdr:cNvPr>
        <xdr:cNvSpPr txBox="1"/>
      </xdr:nvSpPr>
      <xdr:spPr>
        <a:xfrm>
          <a:off x="14744700"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98" name="楕円 697">
          <a:extLst>
            <a:ext uri="{FF2B5EF4-FFF2-40B4-BE49-F238E27FC236}">
              <a16:creationId xmlns:a16="http://schemas.microsoft.com/office/drawing/2014/main" id="{C4A472D8-EFB7-4B7F-8434-F434464F537B}"/>
            </a:ext>
          </a:extLst>
        </xdr:cNvPr>
        <xdr:cNvSpPr/>
      </xdr:nvSpPr>
      <xdr:spPr>
        <a:xfrm>
          <a:off x="13887450" y="134804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129539</xdr:rowOff>
    </xdr:to>
    <xdr:cxnSp macro="">
      <xdr:nvCxnSpPr>
        <xdr:cNvPr id="699" name="直線コネクタ 698">
          <a:extLst>
            <a:ext uri="{FF2B5EF4-FFF2-40B4-BE49-F238E27FC236}">
              <a16:creationId xmlns:a16="http://schemas.microsoft.com/office/drawing/2014/main" id="{81A96CD1-018C-4AAC-9C1C-41CE3161DCFD}"/>
            </a:ext>
          </a:extLst>
        </xdr:cNvPr>
        <xdr:cNvCxnSpPr/>
      </xdr:nvCxnSpPr>
      <xdr:spPr>
        <a:xfrm>
          <a:off x="13935075" y="1352803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700" name="楕円 699">
          <a:extLst>
            <a:ext uri="{FF2B5EF4-FFF2-40B4-BE49-F238E27FC236}">
              <a16:creationId xmlns:a16="http://schemas.microsoft.com/office/drawing/2014/main" id="{B4EE9C6A-5ED1-4A7D-8DFA-C4117AF2F643}"/>
            </a:ext>
          </a:extLst>
        </xdr:cNvPr>
        <xdr:cNvSpPr/>
      </xdr:nvSpPr>
      <xdr:spPr>
        <a:xfrm>
          <a:off x="13096875" y="134423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83</xdr:row>
      <xdr:rowOff>91439</xdr:rowOff>
    </xdr:to>
    <xdr:cxnSp macro="">
      <xdr:nvCxnSpPr>
        <xdr:cNvPr id="701" name="直線コネクタ 700">
          <a:extLst>
            <a:ext uri="{FF2B5EF4-FFF2-40B4-BE49-F238E27FC236}">
              <a16:creationId xmlns:a16="http://schemas.microsoft.com/office/drawing/2014/main" id="{7750E75B-2462-4CCC-9E7D-40FDBC8AED56}"/>
            </a:ext>
          </a:extLst>
        </xdr:cNvPr>
        <xdr:cNvCxnSpPr/>
      </xdr:nvCxnSpPr>
      <xdr:spPr>
        <a:xfrm>
          <a:off x="13144500" y="13489939"/>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702" name="楕円 701">
          <a:extLst>
            <a:ext uri="{FF2B5EF4-FFF2-40B4-BE49-F238E27FC236}">
              <a16:creationId xmlns:a16="http://schemas.microsoft.com/office/drawing/2014/main" id="{8C566FE9-E0EE-4C0C-A287-E54A6388B6E0}"/>
            </a:ext>
          </a:extLst>
        </xdr:cNvPr>
        <xdr:cNvSpPr/>
      </xdr:nvSpPr>
      <xdr:spPr>
        <a:xfrm>
          <a:off x="12296775" y="13420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19050</xdr:rowOff>
    </xdr:from>
    <xdr:to>
      <xdr:col>76</xdr:col>
      <xdr:colOff>114300</xdr:colOff>
      <xdr:row>83</xdr:row>
      <xdr:rowOff>53339</xdr:rowOff>
    </xdr:to>
    <xdr:cxnSp macro="">
      <xdr:nvCxnSpPr>
        <xdr:cNvPr id="703" name="直線コネクタ 702">
          <a:extLst>
            <a:ext uri="{FF2B5EF4-FFF2-40B4-BE49-F238E27FC236}">
              <a16:creationId xmlns:a16="http://schemas.microsoft.com/office/drawing/2014/main" id="{874E90B9-5227-4202-8EAB-31E15A73EEC2}"/>
            </a:ext>
          </a:extLst>
        </xdr:cNvPr>
        <xdr:cNvCxnSpPr/>
      </xdr:nvCxnSpPr>
      <xdr:spPr>
        <a:xfrm>
          <a:off x="12344400" y="13458825"/>
          <a:ext cx="8001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704" name="n_1aveValue【図書館】&#10;有形固定資産減価償却率">
          <a:extLst>
            <a:ext uri="{FF2B5EF4-FFF2-40B4-BE49-F238E27FC236}">
              <a16:creationId xmlns:a16="http://schemas.microsoft.com/office/drawing/2014/main" id="{18B8BFD6-F37A-4C85-9C73-88EC020C2B51}"/>
            </a:ext>
          </a:extLst>
        </xdr:cNvPr>
        <xdr:cNvSpPr txBox="1"/>
      </xdr:nvSpPr>
      <xdr:spPr>
        <a:xfrm>
          <a:off x="13745219"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705" name="n_2aveValue【図書館】&#10;有形固定資産減価償却率">
          <a:extLst>
            <a:ext uri="{FF2B5EF4-FFF2-40B4-BE49-F238E27FC236}">
              <a16:creationId xmlns:a16="http://schemas.microsoft.com/office/drawing/2014/main" id="{E10BAEBD-04CC-4DD6-AB98-BE686E3024D9}"/>
            </a:ext>
          </a:extLst>
        </xdr:cNvPr>
        <xdr:cNvSpPr txBox="1"/>
      </xdr:nvSpPr>
      <xdr:spPr>
        <a:xfrm>
          <a:off x="12964169" y="1354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29227</xdr:rowOff>
    </xdr:from>
    <xdr:ext cx="405111" cy="259045"/>
    <xdr:sp macro="" textlink="">
      <xdr:nvSpPr>
        <xdr:cNvPr id="706" name="n_3aveValue【図書館】&#10;有形固定資産減価償却率">
          <a:extLst>
            <a:ext uri="{FF2B5EF4-FFF2-40B4-BE49-F238E27FC236}">
              <a16:creationId xmlns:a16="http://schemas.microsoft.com/office/drawing/2014/main" id="{8CB4EEA6-4639-4C75-AC4A-F6FC26EB28C6}"/>
            </a:ext>
          </a:extLst>
        </xdr:cNvPr>
        <xdr:cNvSpPr txBox="1"/>
      </xdr:nvSpPr>
      <xdr:spPr>
        <a:xfrm>
          <a:off x="12164069"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707" name="n_4aveValue【図書館】&#10;有形固定資産減価償却率">
          <a:extLst>
            <a:ext uri="{FF2B5EF4-FFF2-40B4-BE49-F238E27FC236}">
              <a16:creationId xmlns:a16="http://schemas.microsoft.com/office/drawing/2014/main" id="{74BBC45A-0AFD-4961-91C6-6BFF8EC7D436}"/>
            </a:ext>
          </a:extLst>
        </xdr:cNvPr>
        <xdr:cNvSpPr txBox="1"/>
      </xdr:nvSpPr>
      <xdr:spPr>
        <a:xfrm>
          <a:off x="11354444"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708" name="n_1mainValue【図書館】&#10;有形固定資産減価償却率">
          <a:extLst>
            <a:ext uri="{FF2B5EF4-FFF2-40B4-BE49-F238E27FC236}">
              <a16:creationId xmlns:a16="http://schemas.microsoft.com/office/drawing/2014/main" id="{6D372E32-5287-44DE-81C2-98498ECCE644}"/>
            </a:ext>
          </a:extLst>
        </xdr:cNvPr>
        <xdr:cNvSpPr txBox="1"/>
      </xdr:nvSpPr>
      <xdr:spPr>
        <a:xfrm>
          <a:off x="13745219" y="1357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120666</xdr:rowOff>
    </xdr:from>
    <xdr:ext cx="405111" cy="259045"/>
    <xdr:sp macro="" textlink="">
      <xdr:nvSpPr>
        <xdr:cNvPr id="709" name="n_2mainValue【図書館】&#10;有形固定資産減価償却率">
          <a:extLst>
            <a:ext uri="{FF2B5EF4-FFF2-40B4-BE49-F238E27FC236}">
              <a16:creationId xmlns:a16="http://schemas.microsoft.com/office/drawing/2014/main" id="{6CEEBD79-4350-4CEA-9CFC-9478A5EF6B70}"/>
            </a:ext>
          </a:extLst>
        </xdr:cNvPr>
        <xdr:cNvSpPr txBox="1"/>
      </xdr:nvSpPr>
      <xdr:spPr>
        <a:xfrm>
          <a:off x="12964169"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710" name="n_3mainValue【図書館】&#10;有形固定資産減価償却率">
          <a:extLst>
            <a:ext uri="{FF2B5EF4-FFF2-40B4-BE49-F238E27FC236}">
              <a16:creationId xmlns:a16="http://schemas.microsoft.com/office/drawing/2014/main" id="{6816CD77-C14C-4D86-8966-4B557B4F1FFE}"/>
            </a:ext>
          </a:extLst>
        </xdr:cNvPr>
        <xdr:cNvSpPr txBox="1"/>
      </xdr:nvSpPr>
      <xdr:spPr>
        <a:xfrm>
          <a:off x="12164069"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E5584A9C-3D50-4C90-96AF-A11488BF141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2" name="正方形/長方形 711">
          <a:extLst>
            <a:ext uri="{FF2B5EF4-FFF2-40B4-BE49-F238E27FC236}">
              <a16:creationId xmlns:a16="http://schemas.microsoft.com/office/drawing/2014/main" id="{9B84E2BC-7F71-45BA-895A-F049403515BA}"/>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3" name="正方形/長方形 712">
          <a:extLst>
            <a:ext uri="{FF2B5EF4-FFF2-40B4-BE49-F238E27FC236}">
              <a16:creationId xmlns:a16="http://schemas.microsoft.com/office/drawing/2014/main" id="{3C00F916-D0A6-4B7F-8B94-8F0CD313292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4" name="正方形/長方形 713">
          <a:extLst>
            <a:ext uri="{FF2B5EF4-FFF2-40B4-BE49-F238E27FC236}">
              <a16:creationId xmlns:a16="http://schemas.microsoft.com/office/drawing/2014/main" id="{EB3AC9A1-2576-459A-BA2A-218AA3F0975E}"/>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5" name="正方形/長方形 714">
          <a:extLst>
            <a:ext uri="{FF2B5EF4-FFF2-40B4-BE49-F238E27FC236}">
              <a16:creationId xmlns:a16="http://schemas.microsoft.com/office/drawing/2014/main" id="{707795D0-0C0E-4726-9BA4-9FBFCA2651CF}"/>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E6C723A9-1EB2-4089-9C45-859250323B7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2DCC5E5E-5ED7-47E8-A7AF-BEFDEE1896E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734438E2-B10F-4F1A-ABDB-06B238DF5E0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C934FCBC-162A-49F9-92B2-71E7F59F6DC6}"/>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20" name="直線コネクタ 719">
          <a:extLst>
            <a:ext uri="{FF2B5EF4-FFF2-40B4-BE49-F238E27FC236}">
              <a16:creationId xmlns:a16="http://schemas.microsoft.com/office/drawing/2014/main" id="{7BDF3A54-32DB-4F17-8C16-BBB5EE5C54B8}"/>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1" name="テキスト ボックス 720">
          <a:extLst>
            <a:ext uri="{FF2B5EF4-FFF2-40B4-BE49-F238E27FC236}">
              <a16:creationId xmlns:a16="http://schemas.microsoft.com/office/drawing/2014/main" id="{E40C2659-0EED-4E20-B57A-1B184CC2919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2" name="直線コネクタ 721">
          <a:extLst>
            <a:ext uri="{FF2B5EF4-FFF2-40B4-BE49-F238E27FC236}">
              <a16:creationId xmlns:a16="http://schemas.microsoft.com/office/drawing/2014/main" id="{BE361E63-704E-4023-B6E2-9D3BA148BB59}"/>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3" name="テキスト ボックス 722">
          <a:extLst>
            <a:ext uri="{FF2B5EF4-FFF2-40B4-BE49-F238E27FC236}">
              <a16:creationId xmlns:a16="http://schemas.microsoft.com/office/drawing/2014/main" id="{C066EB0B-826A-4F03-B8BA-FC2A79F183F0}"/>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4" name="直線コネクタ 723">
          <a:extLst>
            <a:ext uri="{FF2B5EF4-FFF2-40B4-BE49-F238E27FC236}">
              <a16:creationId xmlns:a16="http://schemas.microsoft.com/office/drawing/2014/main" id="{B02A1464-771C-4FA0-A89B-6F789DA6761C}"/>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5" name="テキスト ボックス 724">
          <a:extLst>
            <a:ext uri="{FF2B5EF4-FFF2-40B4-BE49-F238E27FC236}">
              <a16:creationId xmlns:a16="http://schemas.microsoft.com/office/drawing/2014/main" id="{F2254F22-3A0D-4A94-85FB-BDA270638BD5}"/>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6" name="直線コネクタ 725">
          <a:extLst>
            <a:ext uri="{FF2B5EF4-FFF2-40B4-BE49-F238E27FC236}">
              <a16:creationId xmlns:a16="http://schemas.microsoft.com/office/drawing/2014/main" id="{53048DA9-C193-4254-9AB7-D66DD371302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7" name="テキスト ボックス 726">
          <a:extLst>
            <a:ext uri="{FF2B5EF4-FFF2-40B4-BE49-F238E27FC236}">
              <a16:creationId xmlns:a16="http://schemas.microsoft.com/office/drawing/2014/main" id="{B46813AC-304F-4AF7-900E-101F86A6FB97}"/>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8" name="直線コネクタ 727">
          <a:extLst>
            <a:ext uri="{FF2B5EF4-FFF2-40B4-BE49-F238E27FC236}">
              <a16:creationId xmlns:a16="http://schemas.microsoft.com/office/drawing/2014/main" id="{97ED2148-7844-4E07-B534-335C72687914}"/>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9" name="テキスト ボックス 728">
          <a:extLst>
            <a:ext uri="{FF2B5EF4-FFF2-40B4-BE49-F238E27FC236}">
              <a16:creationId xmlns:a16="http://schemas.microsoft.com/office/drawing/2014/main" id="{2EC965F7-C7BC-4907-B6E9-B568EAE3A5BA}"/>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0" name="直線コネクタ 729">
          <a:extLst>
            <a:ext uri="{FF2B5EF4-FFF2-40B4-BE49-F238E27FC236}">
              <a16:creationId xmlns:a16="http://schemas.microsoft.com/office/drawing/2014/main" id="{C3E29F06-8C24-4CF8-A81B-D80A5938E51A}"/>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1" name="テキスト ボックス 730">
          <a:extLst>
            <a:ext uri="{FF2B5EF4-FFF2-40B4-BE49-F238E27FC236}">
              <a16:creationId xmlns:a16="http://schemas.microsoft.com/office/drawing/2014/main" id="{BA669763-4869-496E-81FA-01506317782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6A7FA792-6A59-4427-AC28-9ADD3CD704A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601290BD-7E6C-4E97-A084-07AEF5BA0B5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図書館】&#10;一人当たり面積グラフ枠">
          <a:extLst>
            <a:ext uri="{FF2B5EF4-FFF2-40B4-BE49-F238E27FC236}">
              <a16:creationId xmlns:a16="http://schemas.microsoft.com/office/drawing/2014/main" id="{3A7AC99E-E59E-4BBF-8D41-E8275143129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735" name="直線コネクタ 734">
          <a:extLst>
            <a:ext uri="{FF2B5EF4-FFF2-40B4-BE49-F238E27FC236}">
              <a16:creationId xmlns:a16="http://schemas.microsoft.com/office/drawing/2014/main" id="{5EEB8029-FDA8-4E7F-B853-DECAFC90FEAE}"/>
            </a:ext>
          </a:extLst>
        </xdr:cNvPr>
        <xdr:cNvCxnSpPr/>
      </xdr:nvCxnSpPr>
      <xdr:spPr>
        <a:xfrm flipV="1">
          <a:off x="19952970" y="12646479"/>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736" name="【図書館】&#10;一人当たり面積最小値テキスト">
          <a:extLst>
            <a:ext uri="{FF2B5EF4-FFF2-40B4-BE49-F238E27FC236}">
              <a16:creationId xmlns:a16="http://schemas.microsoft.com/office/drawing/2014/main" id="{BC4F8BC5-6A8A-4916-B2CD-002061B5B77C}"/>
            </a:ext>
          </a:extLst>
        </xdr:cNvPr>
        <xdr:cNvSpPr txBox="1"/>
      </xdr:nvSpPr>
      <xdr:spPr>
        <a:xfrm>
          <a:off x="200025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737" name="直線コネクタ 736">
          <a:extLst>
            <a:ext uri="{FF2B5EF4-FFF2-40B4-BE49-F238E27FC236}">
              <a16:creationId xmlns:a16="http://schemas.microsoft.com/office/drawing/2014/main" id="{79E3C2D9-7D80-4DE9-A587-F7F28AEA2A59}"/>
            </a:ext>
          </a:extLst>
        </xdr:cNvPr>
        <xdr:cNvCxnSpPr/>
      </xdr:nvCxnSpPr>
      <xdr:spPr>
        <a:xfrm>
          <a:off x="19878675" y="13889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38" name="【図書館】&#10;一人当たり面積最大値テキスト">
          <a:extLst>
            <a:ext uri="{FF2B5EF4-FFF2-40B4-BE49-F238E27FC236}">
              <a16:creationId xmlns:a16="http://schemas.microsoft.com/office/drawing/2014/main" id="{A34459AF-AA6C-465E-992C-1669252D1498}"/>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39" name="直線コネクタ 738">
          <a:extLst>
            <a:ext uri="{FF2B5EF4-FFF2-40B4-BE49-F238E27FC236}">
              <a16:creationId xmlns:a16="http://schemas.microsoft.com/office/drawing/2014/main" id="{1A7D0A5D-771C-437C-9464-6C901F0A1383}"/>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66420</xdr:rowOff>
    </xdr:from>
    <xdr:ext cx="469744" cy="259045"/>
    <xdr:sp macro="" textlink="">
      <xdr:nvSpPr>
        <xdr:cNvPr id="740" name="【図書館】&#10;一人当たり面積平均値テキスト">
          <a:extLst>
            <a:ext uri="{FF2B5EF4-FFF2-40B4-BE49-F238E27FC236}">
              <a16:creationId xmlns:a16="http://schemas.microsoft.com/office/drawing/2014/main" id="{11B3A55A-F01A-4ACA-AF4D-6B8E96BC8CBA}"/>
            </a:ext>
          </a:extLst>
        </xdr:cNvPr>
        <xdr:cNvSpPr txBox="1"/>
      </xdr:nvSpPr>
      <xdr:spPr>
        <a:xfrm>
          <a:off x="20002500" y="13509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41" name="フローチャート: 判断 740">
          <a:extLst>
            <a:ext uri="{FF2B5EF4-FFF2-40B4-BE49-F238E27FC236}">
              <a16:creationId xmlns:a16="http://schemas.microsoft.com/office/drawing/2014/main" id="{E158CAFB-5595-44A1-B6C7-A32614874176}"/>
            </a:ext>
          </a:extLst>
        </xdr:cNvPr>
        <xdr:cNvSpPr/>
      </xdr:nvSpPr>
      <xdr:spPr>
        <a:xfrm>
          <a:off x="19897725" y="135245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742" name="フローチャート: 判断 741">
          <a:extLst>
            <a:ext uri="{FF2B5EF4-FFF2-40B4-BE49-F238E27FC236}">
              <a16:creationId xmlns:a16="http://schemas.microsoft.com/office/drawing/2014/main" id="{41DB7B7F-9674-41FF-9A2E-E04299A7F56C}"/>
            </a:ext>
          </a:extLst>
        </xdr:cNvPr>
        <xdr:cNvSpPr/>
      </xdr:nvSpPr>
      <xdr:spPr>
        <a:xfrm>
          <a:off x="191547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43" name="フローチャート: 判断 742">
          <a:extLst>
            <a:ext uri="{FF2B5EF4-FFF2-40B4-BE49-F238E27FC236}">
              <a16:creationId xmlns:a16="http://schemas.microsoft.com/office/drawing/2014/main" id="{2EDBBC47-383F-4D04-A8D0-E08A6D608160}"/>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44" name="フローチャート: 判断 743">
          <a:extLst>
            <a:ext uri="{FF2B5EF4-FFF2-40B4-BE49-F238E27FC236}">
              <a16:creationId xmlns:a16="http://schemas.microsoft.com/office/drawing/2014/main" id="{F4D44F22-8F80-4748-A892-DCDD49B19346}"/>
            </a:ext>
          </a:extLst>
        </xdr:cNvPr>
        <xdr:cNvSpPr/>
      </xdr:nvSpPr>
      <xdr:spPr>
        <a:xfrm>
          <a:off x="17554575" y="135245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745" name="フローチャート: 判断 744">
          <a:extLst>
            <a:ext uri="{FF2B5EF4-FFF2-40B4-BE49-F238E27FC236}">
              <a16:creationId xmlns:a16="http://schemas.microsoft.com/office/drawing/2014/main" id="{6CE1D254-D224-492D-806F-D3F440B52E18}"/>
            </a:ext>
          </a:extLst>
        </xdr:cNvPr>
        <xdr:cNvSpPr/>
      </xdr:nvSpPr>
      <xdr:spPr>
        <a:xfrm>
          <a:off x="16754475" y="139377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2A53719-9CFA-461C-91E5-4A317A38C24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E9D6463-18F3-465C-90B5-5B8622F2FEF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8CE59FC-DEB2-4673-A019-9D2DC48DA51B}"/>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D7CA6F8-1247-4ECD-B707-14AC122D171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EFB43699-C11E-4993-BA0F-C3F6554DF8A2}"/>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51" name="楕円 750">
          <a:extLst>
            <a:ext uri="{FF2B5EF4-FFF2-40B4-BE49-F238E27FC236}">
              <a16:creationId xmlns:a16="http://schemas.microsoft.com/office/drawing/2014/main" id="{2F7ADB77-A7CC-4172-8E8F-1FE7C10CC51C}"/>
            </a:ext>
          </a:extLst>
        </xdr:cNvPr>
        <xdr:cNvSpPr/>
      </xdr:nvSpPr>
      <xdr:spPr>
        <a:xfrm>
          <a:off x="19897725" y="133227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64606</xdr:rowOff>
    </xdr:from>
    <xdr:ext cx="469744" cy="259045"/>
    <xdr:sp macro="" textlink="">
      <xdr:nvSpPr>
        <xdr:cNvPr id="752" name="【図書館】&#10;一人当たり面積該当値テキスト">
          <a:extLst>
            <a:ext uri="{FF2B5EF4-FFF2-40B4-BE49-F238E27FC236}">
              <a16:creationId xmlns:a16="http://schemas.microsoft.com/office/drawing/2014/main" id="{7E27AFDB-2B6B-4478-B297-B963364FE708}"/>
            </a:ext>
          </a:extLst>
        </xdr:cNvPr>
        <xdr:cNvSpPr txBox="1"/>
      </xdr:nvSpPr>
      <xdr:spPr>
        <a:xfrm>
          <a:off x="20002500"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41729</xdr:rowOff>
    </xdr:from>
    <xdr:to>
      <xdr:col>112</xdr:col>
      <xdr:colOff>38100</xdr:colOff>
      <xdr:row>82</xdr:row>
      <xdr:rowOff>143329</xdr:rowOff>
    </xdr:to>
    <xdr:sp macro="" textlink="">
      <xdr:nvSpPr>
        <xdr:cNvPr id="753" name="楕円 752">
          <a:extLst>
            <a:ext uri="{FF2B5EF4-FFF2-40B4-BE49-F238E27FC236}">
              <a16:creationId xmlns:a16="http://schemas.microsoft.com/office/drawing/2014/main" id="{3DAE1707-E01B-4171-8056-5D3142E24EB6}"/>
            </a:ext>
          </a:extLst>
        </xdr:cNvPr>
        <xdr:cNvSpPr/>
      </xdr:nvSpPr>
      <xdr:spPr>
        <a:xfrm>
          <a:off x="19154775" y="133227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92529</xdr:rowOff>
    </xdr:from>
    <xdr:to>
      <xdr:col>116</xdr:col>
      <xdr:colOff>63500</xdr:colOff>
      <xdr:row>82</xdr:row>
      <xdr:rowOff>92529</xdr:rowOff>
    </xdr:to>
    <xdr:cxnSp macro="">
      <xdr:nvCxnSpPr>
        <xdr:cNvPr id="754" name="直線コネクタ 753">
          <a:extLst>
            <a:ext uri="{FF2B5EF4-FFF2-40B4-BE49-F238E27FC236}">
              <a16:creationId xmlns:a16="http://schemas.microsoft.com/office/drawing/2014/main" id="{0DD47B65-8242-4A2A-B530-42C65127C9D0}"/>
            </a:ext>
          </a:extLst>
        </xdr:cNvPr>
        <xdr:cNvCxnSpPr/>
      </xdr:nvCxnSpPr>
      <xdr:spPr>
        <a:xfrm>
          <a:off x="19202400" y="1337037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41729</xdr:rowOff>
    </xdr:from>
    <xdr:to>
      <xdr:col>107</xdr:col>
      <xdr:colOff>101600</xdr:colOff>
      <xdr:row>82</xdr:row>
      <xdr:rowOff>143329</xdr:rowOff>
    </xdr:to>
    <xdr:sp macro="" textlink="">
      <xdr:nvSpPr>
        <xdr:cNvPr id="755" name="楕円 754">
          <a:extLst>
            <a:ext uri="{FF2B5EF4-FFF2-40B4-BE49-F238E27FC236}">
              <a16:creationId xmlns:a16="http://schemas.microsoft.com/office/drawing/2014/main" id="{61EA9E5A-9147-4632-AE66-DAFDE8AD39E2}"/>
            </a:ext>
          </a:extLst>
        </xdr:cNvPr>
        <xdr:cNvSpPr/>
      </xdr:nvSpPr>
      <xdr:spPr>
        <a:xfrm>
          <a:off x="18345150" y="133227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92529</xdr:rowOff>
    </xdr:from>
    <xdr:to>
      <xdr:col>111</xdr:col>
      <xdr:colOff>177800</xdr:colOff>
      <xdr:row>82</xdr:row>
      <xdr:rowOff>92529</xdr:rowOff>
    </xdr:to>
    <xdr:cxnSp macro="">
      <xdr:nvCxnSpPr>
        <xdr:cNvPr id="756" name="直線コネクタ 755">
          <a:extLst>
            <a:ext uri="{FF2B5EF4-FFF2-40B4-BE49-F238E27FC236}">
              <a16:creationId xmlns:a16="http://schemas.microsoft.com/office/drawing/2014/main" id="{81384983-7F36-4420-B308-2327F7A9D9B1}"/>
            </a:ext>
          </a:extLst>
        </xdr:cNvPr>
        <xdr:cNvCxnSpPr/>
      </xdr:nvCxnSpPr>
      <xdr:spPr>
        <a:xfrm>
          <a:off x="18392775" y="1337037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41729</xdr:rowOff>
    </xdr:from>
    <xdr:to>
      <xdr:col>102</xdr:col>
      <xdr:colOff>165100</xdr:colOff>
      <xdr:row>82</xdr:row>
      <xdr:rowOff>143329</xdr:rowOff>
    </xdr:to>
    <xdr:sp macro="" textlink="">
      <xdr:nvSpPr>
        <xdr:cNvPr id="757" name="楕円 756">
          <a:extLst>
            <a:ext uri="{FF2B5EF4-FFF2-40B4-BE49-F238E27FC236}">
              <a16:creationId xmlns:a16="http://schemas.microsoft.com/office/drawing/2014/main" id="{B319C147-E2FB-49C6-8C4F-61A5F982D371}"/>
            </a:ext>
          </a:extLst>
        </xdr:cNvPr>
        <xdr:cNvSpPr/>
      </xdr:nvSpPr>
      <xdr:spPr>
        <a:xfrm>
          <a:off x="17554575" y="13322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92529</xdr:rowOff>
    </xdr:from>
    <xdr:to>
      <xdr:col>107</xdr:col>
      <xdr:colOff>50800</xdr:colOff>
      <xdr:row>82</xdr:row>
      <xdr:rowOff>92529</xdr:rowOff>
    </xdr:to>
    <xdr:cxnSp macro="">
      <xdr:nvCxnSpPr>
        <xdr:cNvPr id="758" name="直線コネクタ 757">
          <a:extLst>
            <a:ext uri="{FF2B5EF4-FFF2-40B4-BE49-F238E27FC236}">
              <a16:creationId xmlns:a16="http://schemas.microsoft.com/office/drawing/2014/main" id="{7C6458C9-7DD4-47E1-A92E-3A22F64119D9}"/>
            </a:ext>
          </a:extLst>
        </xdr:cNvPr>
        <xdr:cNvCxnSpPr/>
      </xdr:nvCxnSpPr>
      <xdr:spPr>
        <a:xfrm>
          <a:off x="17602200" y="1337037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9270</xdr:rowOff>
    </xdr:from>
    <xdr:ext cx="469744" cy="259045"/>
    <xdr:sp macro="" textlink="">
      <xdr:nvSpPr>
        <xdr:cNvPr id="759" name="n_1aveValue【図書館】&#10;一人当たり面積">
          <a:extLst>
            <a:ext uri="{FF2B5EF4-FFF2-40B4-BE49-F238E27FC236}">
              <a16:creationId xmlns:a16="http://schemas.microsoft.com/office/drawing/2014/main" id="{83D12A41-60A2-47A8-84C1-366B0493A3DE}"/>
            </a:ext>
          </a:extLst>
        </xdr:cNvPr>
        <xdr:cNvSpPr txBox="1"/>
      </xdr:nvSpPr>
      <xdr:spPr>
        <a:xfrm>
          <a:off x="18983402"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60" name="n_2aveValue【図書館】&#10;一人当たり面積">
          <a:extLst>
            <a:ext uri="{FF2B5EF4-FFF2-40B4-BE49-F238E27FC236}">
              <a16:creationId xmlns:a16="http://schemas.microsoft.com/office/drawing/2014/main" id="{4296B087-8ADE-46FE-99FD-F96D55265C77}"/>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9270</xdr:rowOff>
    </xdr:from>
    <xdr:ext cx="469744" cy="259045"/>
    <xdr:sp macro="" textlink="">
      <xdr:nvSpPr>
        <xdr:cNvPr id="761" name="n_3aveValue【図書館】&#10;一人当たり面積">
          <a:extLst>
            <a:ext uri="{FF2B5EF4-FFF2-40B4-BE49-F238E27FC236}">
              <a16:creationId xmlns:a16="http://schemas.microsoft.com/office/drawing/2014/main" id="{B58049FA-096E-4B4D-AA6A-894DFDEEB1D6}"/>
            </a:ext>
          </a:extLst>
        </xdr:cNvPr>
        <xdr:cNvSpPr txBox="1"/>
      </xdr:nvSpPr>
      <xdr:spPr>
        <a:xfrm>
          <a:off x="17383202"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762" name="n_4aveValue【図書館】&#10;一人当たり面積">
          <a:extLst>
            <a:ext uri="{FF2B5EF4-FFF2-40B4-BE49-F238E27FC236}">
              <a16:creationId xmlns:a16="http://schemas.microsoft.com/office/drawing/2014/main" id="{0E0BDEF8-9B0E-4F1D-A361-7FFAC7304B43}"/>
            </a:ext>
          </a:extLst>
        </xdr:cNvPr>
        <xdr:cNvSpPr txBox="1"/>
      </xdr:nvSpPr>
      <xdr:spPr>
        <a:xfrm>
          <a:off x="16592627" y="137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159856</xdr:rowOff>
    </xdr:from>
    <xdr:ext cx="469744" cy="259045"/>
    <xdr:sp macro="" textlink="">
      <xdr:nvSpPr>
        <xdr:cNvPr id="763" name="n_1mainValue【図書館】&#10;一人当たり面積">
          <a:extLst>
            <a:ext uri="{FF2B5EF4-FFF2-40B4-BE49-F238E27FC236}">
              <a16:creationId xmlns:a16="http://schemas.microsoft.com/office/drawing/2014/main" id="{41201E79-42D5-4752-99ED-26F70BB73D4B}"/>
            </a:ext>
          </a:extLst>
        </xdr:cNvPr>
        <xdr:cNvSpPr txBox="1"/>
      </xdr:nvSpPr>
      <xdr:spPr>
        <a:xfrm>
          <a:off x="18983402" y="131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159856</xdr:rowOff>
    </xdr:from>
    <xdr:ext cx="469744" cy="259045"/>
    <xdr:sp macro="" textlink="">
      <xdr:nvSpPr>
        <xdr:cNvPr id="764" name="n_2mainValue【図書館】&#10;一人当たり面積">
          <a:extLst>
            <a:ext uri="{FF2B5EF4-FFF2-40B4-BE49-F238E27FC236}">
              <a16:creationId xmlns:a16="http://schemas.microsoft.com/office/drawing/2014/main" id="{0AC01A3B-CF82-4846-8380-3C533712B711}"/>
            </a:ext>
          </a:extLst>
        </xdr:cNvPr>
        <xdr:cNvSpPr txBox="1"/>
      </xdr:nvSpPr>
      <xdr:spPr>
        <a:xfrm>
          <a:off x="18183302" y="131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159856</xdr:rowOff>
    </xdr:from>
    <xdr:ext cx="469744" cy="259045"/>
    <xdr:sp macro="" textlink="">
      <xdr:nvSpPr>
        <xdr:cNvPr id="765" name="n_3mainValue【図書館】&#10;一人当たり面積">
          <a:extLst>
            <a:ext uri="{FF2B5EF4-FFF2-40B4-BE49-F238E27FC236}">
              <a16:creationId xmlns:a16="http://schemas.microsoft.com/office/drawing/2014/main" id="{3D74ABE1-33B5-4D0A-8B28-5BD38C9BCBB9}"/>
            </a:ext>
          </a:extLst>
        </xdr:cNvPr>
        <xdr:cNvSpPr txBox="1"/>
      </xdr:nvSpPr>
      <xdr:spPr>
        <a:xfrm>
          <a:off x="17383202" y="131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A72FBE-7991-45B4-ABFE-CB3BFB79F1E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7" name="正方形/長方形 766">
          <a:extLst>
            <a:ext uri="{FF2B5EF4-FFF2-40B4-BE49-F238E27FC236}">
              <a16:creationId xmlns:a16="http://schemas.microsoft.com/office/drawing/2014/main" id="{C3F888F5-21F4-4594-A3D1-979CCD1CC3C9}"/>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8" name="正方形/長方形 767">
          <a:extLst>
            <a:ext uri="{FF2B5EF4-FFF2-40B4-BE49-F238E27FC236}">
              <a16:creationId xmlns:a16="http://schemas.microsoft.com/office/drawing/2014/main" id="{3C3794F2-2F35-4CB1-B3B3-F2FFA10FD1C8}"/>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9" name="正方形/長方形 768">
          <a:extLst>
            <a:ext uri="{FF2B5EF4-FFF2-40B4-BE49-F238E27FC236}">
              <a16:creationId xmlns:a16="http://schemas.microsoft.com/office/drawing/2014/main" id="{9C0FBF8B-3E9A-4CBD-90B2-BECB56F4D896}"/>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70" name="正方形/長方形 769">
          <a:extLst>
            <a:ext uri="{FF2B5EF4-FFF2-40B4-BE49-F238E27FC236}">
              <a16:creationId xmlns:a16="http://schemas.microsoft.com/office/drawing/2014/main" id="{B3DEA5EA-3720-4E75-9C9D-EED1BCA1375D}"/>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D060EF03-80F7-470B-9FA3-8D3D71CA5E4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FD8092EA-E767-427B-9551-A126E8DFB17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5585369B-3266-4D67-AE7D-FDBA75F8734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a:extLst>
            <a:ext uri="{FF2B5EF4-FFF2-40B4-BE49-F238E27FC236}">
              <a16:creationId xmlns:a16="http://schemas.microsoft.com/office/drawing/2014/main" id="{4F40817C-E05D-40C0-9B48-6FF4887C4DB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a:extLst>
            <a:ext uri="{FF2B5EF4-FFF2-40B4-BE49-F238E27FC236}">
              <a16:creationId xmlns:a16="http://schemas.microsoft.com/office/drawing/2014/main" id="{2067F4B5-54D8-4D49-8D0B-E57CA98EE233}"/>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a:extLst>
            <a:ext uri="{FF2B5EF4-FFF2-40B4-BE49-F238E27FC236}">
              <a16:creationId xmlns:a16="http://schemas.microsoft.com/office/drawing/2014/main" id="{9B48B55C-5736-48A2-98E9-5FB511EF7B9D}"/>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a:extLst>
            <a:ext uri="{FF2B5EF4-FFF2-40B4-BE49-F238E27FC236}">
              <a16:creationId xmlns:a16="http://schemas.microsoft.com/office/drawing/2014/main" id="{312565F7-885F-4F26-B690-4450BB84C8FB}"/>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a:extLst>
            <a:ext uri="{FF2B5EF4-FFF2-40B4-BE49-F238E27FC236}">
              <a16:creationId xmlns:a16="http://schemas.microsoft.com/office/drawing/2014/main" id="{E020E800-4ED0-4EB4-A7F9-38A5E26F66F8}"/>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a:extLst>
            <a:ext uri="{FF2B5EF4-FFF2-40B4-BE49-F238E27FC236}">
              <a16:creationId xmlns:a16="http://schemas.microsoft.com/office/drawing/2014/main" id="{6D82A86B-A592-4DE9-BA5F-F0B455AAC42C}"/>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a:extLst>
            <a:ext uri="{FF2B5EF4-FFF2-40B4-BE49-F238E27FC236}">
              <a16:creationId xmlns:a16="http://schemas.microsoft.com/office/drawing/2014/main" id="{F7D774F6-ABD4-4544-B153-DDA0642CD0A2}"/>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a:extLst>
            <a:ext uri="{FF2B5EF4-FFF2-40B4-BE49-F238E27FC236}">
              <a16:creationId xmlns:a16="http://schemas.microsoft.com/office/drawing/2014/main" id="{C2A2138F-EA88-4B6D-AACB-74E3BC188F21}"/>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a:extLst>
            <a:ext uri="{FF2B5EF4-FFF2-40B4-BE49-F238E27FC236}">
              <a16:creationId xmlns:a16="http://schemas.microsoft.com/office/drawing/2014/main" id="{E3B1CF76-2368-499B-9ED3-A0F8BAA8EC72}"/>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444ABE21-0698-457B-B03E-9CCC31E1432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4" name="テキスト ボックス 783">
          <a:extLst>
            <a:ext uri="{FF2B5EF4-FFF2-40B4-BE49-F238E27FC236}">
              <a16:creationId xmlns:a16="http://schemas.microsoft.com/office/drawing/2014/main" id="{2BAC5B66-7B87-48B3-A5DB-BC8E9F521203}"/>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博物館】&#10;有形固定資産減価償却率グラフ枠">
          <a:extLst>
            <a:ext uri="{FF2B5EF4-FFF2-40B4-BE49-F238E27FC236}">
              <a16:creationId xmlns:a16="http://schemas.microsoft.com/office/drawing/2014/main" id="{8BEF65FB-B53A-41C3-880E-861C1D2D922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86" name="直線コネクタ 785">
          <a:extLst>
            <a:ext uri="{FF2B5EF4-FFF2-40B4-BE49-F238E27FC236}">
              <a16:creationId xmlns:a16="http://schemas.microsoft.com/office/drawing/2014/main" id="{59956424-A15C-407F-BF66-FD8BFAFEAC03}"/>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87" name="【博物館】&#10;有形固定資産減価償却率最小値テキスト">
          <a:extLst>
            <a:ext uri="{FF2B5EF4-FFF2-40B4-BE49-F238E27FC236}">
              <a16:creationId xmlns:a16="http://schemas.microsoft.com/office/drawing/2014/main" id="{955BD03B-EFF4-480B-87FA-546BAAF399DB}"/>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88" name="直線コネクタ 787">
          <a:extLst>
            <a:ext uri="{FF2B5EF4-FFF2-40B4-BE49-F238E27FC236}">
              <a16:creationId xmlns:a16="http://schemas.microsoft.com/office/drawing/2014/main" id="{F8202D74-3AA0-4C65-87FA-13C5933A58BB}"/>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89" name="【博物館】&#10;有形固定資産減価償却率最大値テキスト">
          <a:extLst>
            <a:ext uri="{FF2B5EF4-FFF2-40B4-BE49-F238E27FC236}">
              <a16:creationId xmlns:a16="http://schemas.microsoft.com/office/drawing/2014/main" id="{9298567F-6D28-4C03-81B4-42DF3A53ECD3}"/>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90" name="直線コネクタ 789">
          <a:extLst>
            <a:ext uri="{FF2B5EF4-FFF2-40B4-BE49-F238E27FC236}">
              <a16:creationId xmlns:a16="http://schemas.microsoft.com/office/drawing/2014/main" id="{311DA802-BC38-42AE-95DB-DAF69B30A462}"/>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91" name="【博物館】&#10;有形固定資産減価償却率平均値テキスト">
          <a:extLst>
            <a:ext uri="{FF2B5EF4-FFF2-40B4-BE49-F238E27FC236}">
              <a16:creationId xmlns:a16="http://schemas.microsoft.com/office/drawing/2014/main" id="{C03F4D1B-F5D3-4233-A217-ABDE7ACC9A13}"/>
            </a:ext>
          </a:extLst>
        </xdr:cNvPr>
        <xdr:cNvSpPr txBox="1"/>
      </xdr:nvSpPr>
      <xdr:spPr>
        <a:xfrm>
          <a:off x="14744700" y="16638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92" name="フローチャート: 判断 791">
          <a:extLst>
            <a:ext uri="{FF2B5EF4-FFF2-40B4-BE49-F238E27FC236}">
              <a16:creationId xmlns:a16="http://schemas.microsoft.com/office/drawing/2014/main" id="{3AD44D88-5B49-4E30-8FA4-5CC8274C3ACD}"/>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93" name="フローチャート: 判断 792">
          <a:extLst>
            <a:ext uri="{FF2B5EF4-FFF2-40B4-BE49-F238E27FC236}">
              <a16:creationId xmlns:a16="http://schemas.microsoft.com/office/drawing/2014/main" id="{2B94BD7A-63FB-4CBE-A1BD-703CA97202BD}"/>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94" name="フローチャート: 判断 793">
          <a:extLst>
            <a:ext uri="{FF2B5EF4-FFF2-40B4-BE49-F238E27FC236}">
              <a16:creationId xmlns:a16="http://schemas.microsoft.com/office/drawing/2014/main" id="{8C90655E-0BB1-4070-8162-24B9274FDF8A}"/>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95" name="フローチャート: 判断 794">
          <a:extLst>
            <a:ext uri="{FF2B5EF4-FFF2-40B4-BE49-F238E27FC236}">
              <a16:creationId xmlns:a16="http://schemas.microsoft.com/office/drawing/2014/main" id="{3275B0D0-B966-4843-8C86-5E4EF92D70B3}"/>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96" name="フローチャート: 判断 795">
          <a:extLst>
            <a:ext uri="{FF2B5EF4-FFF2-40B4-BE49-F238E27FC236}">
              <a16:creationId xmlns:a16="http://schemas.microsoft.com/office/drawing/2014/main" id="{1E10552B-72B9-4015-91DF-1EB2561B48AC}"/>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21A853DD-D205-4AFB-8E25-C67E7F97A802}"/>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53B7FFA2-5C9C-44EB-BF36-2A091A11BDB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F5C581C-5830-4DEF-BF3D-A1CBD3A5A9A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5E2AC479-E016-4C9A-9D13-752D458F977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9AED131E-BE90-4703-B36B-D6B81822B6E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802" name="楕円 801">
          <a:extLst>
            <a:ext uri="{FF2B5EF4-FFF2-40B4-BE49-F238E27FC236}">
              <a16:creationId xmlns:a16="http://schemas.microsoft.com/office/drawing/2014/main" id="{A8119C71-558E-45F9-B89B-C4CB89C08592}"/>
            </a:ext>
          </a:extLst>
        </xdr:cNvPr>
        <xdr:cNvSpPr/>
      </xdr:nvSpPr>
      <xdr:spPr>
        <a:xfrm>
          <a:off x="14649450" y="170018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143273</xdr:rowOff>
    </xdr:from>
    <xdr:ext cx="405111" cy="259045"/>
    <xdr:sp macro="" textlink="">
      <xdr:nvSpPr>
        <xdr:cNvPr id="803" name="【博物館】&#10;有形固定資産減価償却率該当値テキスト">
          <a:extLst>
            <a:ext uri="{FF2B5EF4-FFF2-40B4-BE49-F238E27FC236}">
              <a16:creationId xmlns:a16="http://schemas.microsoft.com/office/drawing/2014/main" id="{ACAD385D-7BDE-45B5-8E34-B3A05ACF5B32}"/>
            </a:ext>
          </a:extLst>
        </xdr:cNvPr>
        <xdr:cNvSpPr txBox="1"/>
      </xdr:nvSpPr>
      <xdr:spPr>
        <a:xfrm>
          <a:off x="14744700" y="169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119126</xdr:rowOff>
    </xdr:from>
    <xdr:to>
      <xdr:col>81</xdr:col>
      <xdr:colOff>101600</xdr:colOff>
      <xdr:row>105</xdr:row>
      <xdr:rowOff>49276</xdr:rowOff>
    </xdr:to>
    <xdr:sp macro="" textlink="">
      <xdr:nvSpPr>
        <xdr:cNvPr id="804" name="楕円 803">
          <a:extLst>
            <a:ext uri="{FF2B5EF4-FFF2-40B4-BE49-F238E27FC236}">
              <a16:creationId xmlns:a16="http://schemas.microsoft.com/office/drawing/2014/main" id="{B63272B5-37A8-4650-B3D1-8AB51ED71EA6}"/>
            </a:ext>
          </a:extLst>
        </xdr:cNvPr>
        <xdr:cNvSpPr/>
      </xdr:nvSpPr>
      <xdr:spPr>
        <a:xfrm>
          <a:off x="13887450" y="169625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169926</xdr:rowOff>
    </xdr:from>
    <xdr:to>
      <xdr:col>85</xdr:col>
      <xdr:colOff>127000</xdr:colOff>
      <xdr:row>105</xdr:row>
      <xdr:rowOff>44196</xdr:rowOff>
    </xdr:to>
    <xdr:cxnSp macro="">
      <xdr:nvCxnSpPr>
        <xdr:cNvPr id="805" name="直線コネクタ 804">
          <a:extLst>
            <a:ext uri="{FF2B5EF4-FFF2-40B4-BE49-F238E27FC236}">
              <a16:creationId xmlns:a16="http://schemas.microsoft.com/office/drawing/2014/main" id="{23751EBA-7B9E-449E-94A3-FAA20257356E}"/>
            </a:ext>
          </a:extLst>
        </xdr:cNvPr>
        <xdr:cNvCxnSpPr/>
      </xdr:nvCxnSpPr>
      <xdr:spPr>
        <a:xfrm>
          <a:off x="13935075" y="17000601"/>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80263</xdr:rowOff>
    </xdr:from>
    <xdr:to>
      <xdr:col>76</xdr:col>
      <xdr:colOff>165100</xdr:colOff>
      <xdr:row>105</xdr:row>
      <xdr:rowOff>10413</xdr:rowOff>
    </xdr:to>
    <xdr:sp macro="" textlink="">
      <xdr:nvSpPr>
        <xdr:cNvPr id="806" name="楕円 805">
          <a:extLst>
            <a:ext uri="{FF2B5EF4-FFF2-40B4-BE49-F238E27FC236}">
              <a16:creationId xmlns:a16="http://schemas.microsoft.com/office/drawing/2014/main" id="{EE0393EE-EC33-4978-BD14-79A152A0CA87}"/>
            </a:ext>
          </a:extLst>
        </xdr:cNvPr>
        <xdr:cNvSpPr/>
      </xdr:nvSpPr>
      <xdr:spPr>
        <a:xfrm>
          <a:off x="13096875" y="169236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131063</xdr:rowOff>
    </xdr:from>
    <xdr:to>
      <xdr:col>81</xdr:col>
      <xdr:colOff>50800</xdr:colOff>
      <xdr:row>104</xdr:row>
      <xdr:rowOff>169926</xdr:rowOff>
    </xdr:to>
    <xdr:cxnSp macro="">
      <xdr:nvCxnSpPr>
        <xdr:cNvPr id="807" name="直線コネクタ 806">
          <a:extLst>
            <a:ext uri="{FF2B5EF4-FFF2-40B4-BE49-F238E27FC236}">
              <a16:creationId xmlns:a16="http://schemas.microsoft.com/office/drawing/2014/main" id="{41FB2E7E-85C2-4AF5-8B83-0ADB6D8AEAFF}"/>
            </a:ext>
          </a:extLst>
        </xdr:cNvPr>
        <xdr:cNvCxnSpPr/>
      </xdr:nvCxnSpPr>
      <xdr:spPr>
        <a:xfrm>
          <a:off x="13144500" y="16971263"/>
          <a:ext cx="790575"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808" name="楕円 807">
          <a:extLst>
            <a:ext uri="{FF2B5EF4-FFF2-40B4-BE49-F238E27FC236}">
              <a16:creationId xmlns:a16="http://schemas.microsoft.com/office/drawing/2014/main" id="{354A2233-9731-4D36-9227-D5DE0F01A3AB}"/>
            </a:ext>
          </a:extLst>
        </xdr:cNvPr>
        <xdr:cNvSpPr/>
      </xdr:nvSpPr>
      <xdr:spPr>
        <a:xfrm>
          <a:off x="12296775" y="16850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131063</xdr:rowOff>
    </xdr:to>
    <xdr:cxnSp macro="">
      <xdr:nvCxnSpPr>
        <xdr:cNvPr id="809" name="直線コネクタ 808">
          <a:extLst>
            <a:ext uri="{FF2B5EF4-FFF2-40B4-BE49-F238E27FC236}">
              <a16:creationId xmlns:a16="http://schemas.microsoft.com/office/drawing/2014/main" id="{0BA7C1A3-AB99-4B7F-9B12-D454E6A708BF}"/>
            </a:ext>
          </a:extLst>
        </xdr:cNvPr>
        <xdr:cNvCxnSpPr/>
      </xdr:nvCxnSpPr>
      <xdr:spPr>
        <a:xfrm>
          <a:off x="12344400" y="16908145"/>
          <a:ext cx="800100" cy="6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810" name="n_1aveValue【博物館】&#10;有形固定資産減価償却率">
          <a:extLst>
            <a:ext uri="{FF2B5EF4-FFF2-40B4-BE49-F238E27FC236}">
              <a16:creationId xmlns:a16="http://schemas.microsoft.com/office/drawing/2014/main" id="{CDF04D12-367C-4B50-8424-862AE9D9E795}"/>
            </a:ext>
          </a:extLst>
        </xdr:cNvPr>
        <xdr:cNvSpPr txBox="1"/>
      </xdr:nvSpPr>
      <xdr:spPr>
        <a:xfrm>
          <a:off x="13745219" y="1654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811" name="n_2aveValue【博物館】&#10;有形固定資産減価償却率">
          <a:extLst>
            <a:ext uri="{FF2B5EF4-FFF2-40B4-BE49-F238E27FC236}">
              <a16:creationId xmlns:a16="http://schemas.microsoft.com/office/drawing/2014/main" id="{B3AF395F-9723-47BF-84EE-8301EF3718BA}"/>
            </a:ext>
          </a:extLst>
        </xdr:cNvPr>
        <xdr:cNvSpPr txBox="1"/>
      </xdr:nvSpPr>
      <xdr:spPr>
        <a:xfrm>
          <a:off x="12964169" y="16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812" name="n_3aveValue【博物館】&#10;有形固定資産減価償却率">
          <a:extLst>
            <a:ext uri="{FF2B5EF4-FFF2-40B4-BE49-F238E27FC236}">
              <a16:creationId xmlns:a16="http://schemas.microsoft.com/office/drawing/2014/main" id="{27F5848C-BE9D-4836-AA03-0A5AF543BC22}"/>
            </a:ext>
          </a:extLst>
        </xdr:cNvPr>
        <xdr:cNvSpPr txBox="1"/>
      </xdr:nvSpPr>
      <xdr:spPr>
        <a:xfrm>
          <a:off x="12164069" y="164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813" name="n_4aveValue【博物館】&#10;有形固定資産減価償却率">
          <a:extLst>
            <a:ext uri="{FF2B5EF4-FFF2-40B4-BE49-F238E27FC236}">
              <a16:creationId xmlns:a16="http://schemas.microsoft.com/office/drawing/2014/main" id="{1E115B0B-689C-4EC4-A7EC-01BB096402C2}"/>
            </a:ext>
          </a:extLst>
        </xdr:cNvPr>
        <xdr:cNvSpPr txBox="1"/>
      </xdr:nvSpPr>
      <xdr:spPr>
        <a:xfrm>
          <a:off x="11354444" y="1630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40403</xdr:rowOff>
    </xdr:from>
    <xdr:ext cx="405111" cy="259045"/>
    <xdr:sp macro="" textlink="">
      <xdr:nvSpPr>
        <xdr:cNvPr id="814" name="n_1mainValue【博物館】&#10;有形固定資産減価償却率">
          <a:extLst>
            <a:ext uri="{FF2B5EF4-FFF2-40B4-BE49-F238E27FC236}">
              <a16:creationId xmlns:a16="http://schemas.microsoft.com/office/drawing/2014/main" id="{C1439D39-0681-4EA0-90FB-261D22F717B8}"/>
            </a:ext>
          </a:extLst>
        </xdr:cNvPr>
        <xdr:cNvSpPr txBox="1"/>
      </xdr:nvSpPr>
      <xdr:spPr>
        <a:xfrm>
          <a:off x="13745219" y="17042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xdr:rowOff>
    </xdr:from>
    <xdr:ext cx="405111" cy="259045"/>
    <xdr:sp macro="" textlink="">
      <xdr:nvSpPr>
        <xdr:cNvPr id="815" name="n_2mainValue【博物館】&#10;有形固定資産減価償却率">
          <a:extLst>
            <a:ext uri="{FF2B5EF4-FFF2-40B4-BE49-F238E27FC236}">
              <a16:creationId xmlns:a16="http://schemas.microsoft.com/office/drawing/2014/main" id="{439554FA-30E3-4D72-BCBC-2E7EDB0F85C2}"/>
            </a:ext>
          </a:extLst>
        </xdr:cNvPr>
        <xdr:cNvSpPr txBox="1"/>
      </xdr:nvSpPr>
      <xdr:spPr>
        <a:xfrm>
          <a:off x="12964169" y="1700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816" name="n_3mainValue【博物館】&#10;有形固定資産減価償却率">
          <a:extLst>
            <a:ext uri="{FF2B5EF4-FFF2-40B4-BE49-F238E27FC236}">
              <a16:creationId xmlns:a16="http://schemas.microsoft.com/office/drawing/2014/main" id="{2EAD9D24-E561-48A5-ACB8-76F522637C91}"/>
            </a:ext>
          </a:extLst>
        </xdr:cNvPr>
        <xdr:cNvSpPr txBox="1"/>
      </xdr:nvSpPr>
      <xdr:spPr>
        <a:xfrm>
          <a:off x="12164069"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32DE87ED-CBB1-42E7-9946-C42623398DD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8" name="正方形/長方形 817">
          <a:extLst>
            <a:ext uri="{FF2B5EF4-FFF2-40B4-BE49-F238E27FC236}">
              <a16:creationId xmlns:a16="http://schemas.microsoft.com/office/drawing/2014/main" id="{BDC8BB30-0FFF-47B0-84D1-EEE3DF69BC5E}"/>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9" name="正方形/長方形 818">
          <a:extLst>
            <a:ext uri="{FF2B5EF4-FFF2-40B4-BE49-F238E27FC236}">
              <a16:creationId xmlns:a16="http://schemas.microsoft.com/office/drawing/2014/main" id="{4CA9B783-DF89-45B0-9096-13077A25FAFE}"/>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20" name="正方形/長方形 819">
          <a:extLst>
            <a:ext uri="{FF2B5EF4-FFF2-40B4-BE49-F238E27FC236}">
              <a16:creationId xmlns:a16="http://schemas.microsoft.com/office/drawing/2014/main" id="{4378256F-88C7-4452-9E78-36F810907097}"/>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1" name="正方形/長方形 820">
          <a:extLst>
            <a:ext uri="{FF2B5EF4-FFF2-40B4-BE49-F238E27FC236}">
              <a16:creationId xmlns:a16="http://schemas.microsoft.com/office/drawing/2014/main" id="{83F0F35B-D3B4-4F48-8841-E0B14ED87796}"/>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0EBCB759-EE5D-4FE2-9F67-C574EF69B57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5A5562DF-2C29-40EC-A3FB-E3ED4749874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8F6F81CB-87C8-42C9-9DC3-EAB04C45102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63E7B0FF-F883-4EA7-908E-A4CB02E3CEC1}"/>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6" name="直線コネクタ 825">
          <a:extLst>
            <a:ext uri="{FF2B5EF4-FFF2-40B4-BE49-F238E27FC236}">
              <a16:creationId xmlns:a16="http://schemas.microsoft.com/office/drawing/2014/main" id="{A1B435E0-9CD9-4338-9C9D-C1DA71A3A80D}"/>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7" name="テキスト ボックス 826">
          <a:extLst>
            <a:ext uri="{FF2B5EF4-FFF2-40B4-BE49-F238E27FC236}">
              <a16:creationId xmlns:a16="http://schemas.microsoft.com/office/drawing/2014/main" id="{3E517C78-6C7D-4C17-879B-24A3BDB12251}"/>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8" name="直線コネクタ 827">
          <a:extLst>
            <a:ext uri="{FF2B5EF4-FFF2-40B4-BE49-F238E27FC236}">
              <a16:creationId xmlns:a16="http://schemas.microsoft.com/office/drawing/2014/main" id="{496BF320-707A-45EF-B421-2038BD94A9D1}"/>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9" name="テキスト ボックス 828">
          <a:extLst>
            <a:ext uri="{FF2B5EF4-FFF2-40B4-BE49-F238E27FC236}">
              <a16:creationId xmlns:a16="http://schemas.microsoft.com/office/drawing/2014/main" id="{1B5BF17F-8BE3-46BD-BF23-1239FF83A15E}"/>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0" name="直線コネクタ 829">
          <a:extLst>
            <a:ext uri="{FF2B5EF4-FFF2-40B4-BE49-F238E27FC236}">
              <a16:creationId xmlns:a16="http://schemas.microsoft.com/office/drawing/2014/main" id="{E4C4FFAC-9515-417C-9709-D1A4D8571D2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1" name="テキスト ボックス 830">
          <a:extLst>
            <a:ext uri="{FF2B5EF4-FFF2-40B4-BE49-F238E27FC236}">
              <a16:creationId xmlns:a16="http://schemas.microsoft.com/office/drawing/2014/main" id="{631094A3-D604-4DC9-98D7-6309BEEFFBAB}"/>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2" name="直線コネクタ 831">
          <a:extLst>
            <a:ext uri="{FF2B5EF4-FFF2-40B4-BE49-F238E27FC236}">
              <a16:creationId xmlns:a16="http://schemas.microsoft.com/office/drawing/2014/main" id="{649DEE5F-7E78-4473-A82B-9EB0475A118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3" name="テキスト ボックス 832">
          <a:extLst>
            <a:ext uri="{FF2B5EF4-FFF2-40B4-BE49-F238E27FC236}">
              <a16:creationId xmlns:a16="http://schemas.microsoft.com/office/drawing/2014/main" id="{A6052E38-1AF3-4E43-A110-C9DB65A98FC9}"/>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4" name="直線コネクタ 833">
          <a:extLst>
            <a:ext uri="{FF2B5EF4-FFF2-40B4-BE49-F238E27FC236}">
              <a16:creationId xmlns:a16="http://schemas.microsoft.com/office/drawing/2014/main" id="{B9AEBFA4-E57B-49E2-B067-FF40866BB7E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5" name="テキスト ボックス 834">
          <a:extLst>
            <a:ext uri="{FF2B5EF4-FFF2-40B4-BE49-F238E27FC236}">
              <a16:creationId xmlns:a16="http://schemas.microsoft.com/office/drawing/2014/main" id="{D4E21014-94F5-47CE-956B-BCB087F84B4E}"/>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B9FE3818-9AFB-4861-91AA-63D82C890090}"/>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21A4CCD8-6748-4145-920F-9D83CF5B8131}"/>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博物館】&#10;一人当たり面積グラフ枠">
          <a:extLst>
            <a:ext uri="{FF2B5EF4-FFF2-40B4-BE49-F238E27FC236}">
              <a16:creationId xmlns:a16="http://schemas.microsoft.com/office/drawing/2014/main" id="{3A6799B3-5B70-407C-961A-A7DD683CE01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39" name="直線コネクタ 838">
          <a:extLst>
            <a:ext uri="{FF2B5EF4-FFF2-40B4-BE49-F238E27FC236}">
              <a16:creationId xmlns:a16="http://schemas.microsoft.com/office/drawing/2014/main" id="{348D00A3-DA4D-4C90-A3A4-0075225862C0}"/>
            </a:ext>
          </a:extLst>
        </xdr:cNvPr>
        <xdr:cNvCxnSpPr/>
      </xdr:nvCxnSpPr>
      <xdr:spPr>
        <a:xfrm flipV="1">
          <a:off x="19952970" y="162687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40" name="【博物館】&#10;一人当たり面積最小値テキスト">
          <a:extLst>
            <a:ext uri="{FF2B5EF4-FFF2-40B4-BE49-F238E27FC236}">
              <a16:creationId xmlns:a16="http://schemas.microsoft.com/office/drawing/2014/main" id="{51C60F3D-09B7-4E97-A3F8-A60C5156E914}"/>
            </a:ext>
          </a:extLst>
        </xdr:cNvPr>
        <xdr:cNvSpPr txBox="1"/>
      </xdr:nvSpPr>
      <xdr:spPr>
        <a:xfrm>
          <a:off x="20002500"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41" name="直線コネクタ 840">
          <a:extLst>
            <a:ext uri="{FF2B5EF4-FFF2-40B4-BE49-F238E27FC236}">
              <a16:creationId xmlns:a16="http://schemas.microsoft.com/office/drawing/2014/main" id="{A7E07950-EE5F-46A9-B8EB-5FBC642E8E06}"/>
            </a:ext>
          </a:extLst>
        </xdr:cNvPr>
        <xdr:cNvCxnSpPr/>
      </xdr:nvCxnSpPr>
      <xdr:spPr>
        <a:xfrm>
          <a:off x="198786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42" name="【博物館】&#10;一人当たり面積最大値テキスト">
          <a:extLst>
            <a:ext uri="{FF2B5EF4-FFF2-40B4-BE49-F238E27FC236}">
              <a16:creationId xmlns:a16="http://schemas.microsoft.com/office/drawing/2014/main" id="{6546D5A7-3FDA-4ED2-BDE2-12308CCC6C0D}"/>
            </a:ext>
          </a:extLst>
        </xdr:cNvPr>
        <xdr:cNvSpPr txBox="1"/>
      </xdr:nvSpPr>
      <xdr:spPr>
        <a:xfrm>
          <a:off x="20002500"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3" name="直線コネクタ 842">
          <a:extLst>
            <a:ext uri="{FF2B5EF4-FFF2-40B4-BE49-F238E27FC236}">
              <a16:creationId xmlns:a16="http://schemas.microsoft.com/office/drawing/2014/main" id="{0CC771E3-96E2-422C-AD02-E3AD1116E44F}"/>
            </a:ext>
          </a:extLst>
        </xdr:cNvPr>
        <xdr:cNvCxnSpPr/>
      </xdr:nvCxnSpPr>
      <xdr:spPr>
        <a:xfrm>
          <a:off x="19878675" y="16268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844" name="【博物館】&#10;一人当たり面積平均値テキスト">
          <a:extLst>
            <a:ext uri="{FF2B5EF4-FFF2-40B4-BE49-F238E27FC236}">
              <a16:creationId xmlns:a16="http://schemas.microsoft.com/office/drawing/2014/main" id="{F1E1C428-A42D-41AD-8EFA-7E424F45FB29}"/>
            </a:ext>
          </a:extLst>
        </xdr:cNvPr>
        <xdr:cNvSpPr txBox="1"/>
      </xdr:nvSpPr>
      <xdr:spPr>
        <a:xfrm>
          <a:off x="20002500" y="16999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45" name="フローチャート: 判断 844">
          <a:extLst>
            <a:ext uri="{FF2B5EF4-FFF2-40B4-BE49-F238E27FC236}">
              <a16:creationId xmlns:a16="http://schemas.microsoft.com/office/drawing/2014/main" id="{3FC7A4F2-059E-4F0A-BE5D-E8DFD863142C}"/>
            </a:ext>
          </a:extLst>
        </xdr:cNvPr>
        <xdr:cNvSpPr/>
      </xdr:nvSpPr>
      <xdr:spPr>
        <a:xfrm>
          <a:off x="19897725"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46" name="フローチャート: 判断 845">
          <a:extLst>
            <a:ext uri="{FF2B5EF4-FFF2-40B4-BE49-F238E27FC236}">
              <a16:creationId xmlns:a16="http://schemas.microsoft.com/office/drawing/2014/main" id="{5B74BB44-5F20-4DBE-B86D-72CD4E272D37}"/>
            </a:ext>
          </a:extLst>
        </xdr:cNvPr>
        <xdr:cNvSpPr/>
      </xdr:nvSpPr>
      <xdr:spPr>
        <a:xfrm>
          <a:off x="19154775" y="169449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47" name="フローチャート: 判断 846">
          <a:extLst>
            <a:ext uri="{FF2B5EF4-FFF2-40B4-BE49-F238E27FC236}">
              <a16:creationId xmlns:a16="http://schemas.microsoft.com/office/drawing/2014/main" id="{027BC5A3-3E96-460A-B8C3-3573E44FCE9A}"/>
            </a:ext>
          </a:extLst>
        </xdr:cNvPr>
        <xdr:cNvSpPr/>
      </xdr:nvSpPr>
      <xdr:spPr>
        <a:xfrm>
          <a:off x="18345150"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48" name="フローチャート: 判断 847">
          <a:extLst>
            <a:ext uri="{FF2B5EF4-FFF2-40B4-BE49-F238E27FC236}">
              <a16:creationId xmlns:a16="http://schemas.microsoft.com/office/drawing/2014/main" id="{A57ADD30-6351-4B24-9F3E-C16215006474}"/>
            </a:ext>
          </a:extLst>
        </xdr:cNvPr>
        <xdr:cNvSpPr/>
      </xdr:nvSpPr>
      <xdr:spPr>
        <a:xfrm>
          <a:off x="17554575" y="16802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49" name="フローチャート: 判断 848">
          <a:extLst>
            <a:ext uri="{FF2B5EF4-FFF2-40B4-BE49-F238E27FC236}">
              <a16:creationId xmlns:a16="http://schemas.microsoft.com/office/drawing/2014/main" id="{7D65A53A-54BF-4243-B172-3741CCF30576}"/>
            </a:ext>
          </a:extLst>
        </xdr:cNvPr>
        <xdr:cNvSpPr/>
      </xdr:nvSpPr>
      <xdr:spPr>
        <a:xfrm>
          <a:off x="16754475" y="16802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562C4DC0-8E15-4364-9971-7B0CA863E05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45DCF617-5B0B-4F5F-B9F5-2E0D4BB3D65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2A2D0D3-D821-4CBD-883D-0342E1EA1D45}"/>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89FF5ABA-C188-40D6-8246-4805254FD49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DA58166A-9362-4DAB-B069-6DC0B6825319}"/>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55" name="楕円 854">
          <a:extLst>
            <a:ext uri="{FF2B5EF4-FFF2-40B4-BE49-F238E27FC236}">
              <a16:creationId xmlns:a16="http://schemas.microsoft.com/office/drawing/2014/main" id="{68F2B953-086C-4E81-BA06-30BADA74CCC8}"/>
            </a:ext>
          </a:extLst>
        </xdr:cNvPr>
        <xdr:cNvSpPr/>
      </xdr:nvSpPr>
      <xdr:spPr>
        <a:xfrm>
          <a:off x="19897725" y="16802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143527</xdr:rowOff>
    </xdr:from>
    <xdr:ext cx="469744" cy="259045"/>
    <xdr:sp macro="" textlink="">
      <xdr:nvSpPr>
        <xdr:cNvPr id="856" name="【博物館】&#10;一人当たり面積該当値テキスト">
          <a:extLst>
            <a:ext uri="{FF2B5EF4-FFF2-40B4-BE49-F238E27FC236}">
              <a16:creationId xmlns:a16="http://schemas.microsoft.com/office/drawing/2014/main" id="{9AB3E4C8-146F-44D2-8DDF-2C2B78FFE99B}"/>
            </a:ext>
          </a:extLst>
        </xdr:cNvPr>
        <xdr:cNvSpPr txBox="1"/>
      </xdr:nvSpPr>
      <xdr:spPr>
        <a:xfrm>
          <a:off x="20002500"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857" name="楕円 856">
          <a:extLst>
            <a:ext uri="{FF2B5EF4-FFF2-40B4-BE49-F238E27FC236}">
              <a16:creationId xmlns:a16="http://schemas.microsoft.com/office/drawing/2014/main" id="{E21825FD-20F9-4BCC-B3B1-FD82B9B58437}"/>
            </a:ext>
          </a:extLst>
        </xdr:cNvPr>
        <xdr:cNvSpPr/>
      </xdr:nvSpPr>
      <xdr:spPr>
        <a:xfrm>
          <a:off x="19154775" y="16802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858" name="直線コネクタ 857">
          <a:extLst>
            <a:ext uri="{FF2B5EF4-FFF2-40B4-BE49-F238E27FC236}">
              <a16:creationId xmlns:a16="http://schemas.microsoft.com/office/drawing/2014/main" id="{75DC6B1F-EB06-4E9E-85F1-E67FDDF66903}"/>
            </a:ext>
          </a:extLst>
        </xdr:cNvPr>
        <xdr:cNvCxnSpPr/>
      </xdr:nvCxnSpPr>
      <xdr:spPr>
        <a:xfrm>
          <a:off x="19202400" y="16840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59" name="楕円 858">
          <a:extLst>
            <a:ext uri="{FF2B5EF4-FFF2-40B4-BE49-F238E27FC236}">
              <a16:creationId xmlns:a16="http://schemas.microsoft.com/office/drawing/2014/main" id="{DB7D51F4-41EA-4B1E-9448-E6046BBBA706}"/>
            </a:ext>
          </a:extLst>
        </xdr:cNvPr>
        <xdr:cNvSpPr/>
      </xdr:nvSpPr>
      <xdr:spPr>
        <a:xfrm>
          <a:off x="18345150" y="16802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0</xdr:rowOff>
    </xdr:to>
    <xdr:cxnSp macro="">
      <xdr:nvCxnSpPr>
        <xdr:cNvPr id="860" name="直線コネクタ 859">
          <a:extLst>
            <a:ext uri="{FF2B5EF4-FFF2-40B4-BE49-F238E27FC236}">
              <a16:creationId xmlns:a16="http://schemas.microsoft.com/office/drawing/2014/main" id="{9CE82707-0684-4897-9701-AB41913C42B9}"/>
            </a:ext>
          </a:extLst>
        </xdr:cNvPr>
        <xdr:cNvCxnSpPr/>
      </xdr:nvCxnSpPr>
      <xdr:spPr>
        <a:xfrm>
          <a:off x="18392775" y="16840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61" name="楕円 860">
          <a:extLst>
            <a:ext uri="{FF2B5EF4-FFF2-40B4-BE49-F238E27FC236}">
              <a16:creationId xmlns:a16="http://schemas.microsoft.com/office/drawing/2014/main" id="{C1D5122E-9BFA-4D14-857A-3605885A3803}"/>
            </a:ext>
          </a:extLst>
        </xdr:cNvPr>
        <xdr:cNvSpPr/>
      </xdr:nvSpPr>
      <xdr:spPr>
        <a:xfrm>
          <a:off x="17554575" y="16802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0</xdr:rowOff>
    </xdr:to>
    <xdr:cxnSp macro="">
      <xdr:nvCxnSpPr>
        <xdr:cNvPr id="862" name="直線コネクタ 861">
          <a:extLst>
            <a:ext uri="{FF2B5EF4-FFF2-40B4-BE49-F238E27FC236}">
              <a16:creationId xmlns:a16="http://schemas.microsoft.com/office/drawing/2014/main" id="{11D01347-B328-4C53-BA15-E44D9CE94167}"/>
            </a:ext>
          </a:extLst>
        </xdr:cNvPr>
        <xdr:cNvCxnSpPr/>
      </xdr:nvCxnSpPr>
      <xdr:spPr>
        <a:xfrm>
          <a:off x="17602200" y="16840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863" name="n_1aveValue【博物館】&#10;一人当たり面積">
          <a:extLst>
            <a:ext uri="{FF2B5EF4-FFF2-40B4-BE49-F238E27FC236}">
              <a16:creationId xmlns:a16="http://schemas.microsoft.com/office/drawing/2014/main" id="{1AD3D18C-BA66-47F4-85F7-7A54ABD4016F}"/>
            </a:ext>
          </a:extLst>
        </xdr:cNvPr>
        <xdr:cNvSpPr txBox="1"/>
      </xdr:nvSpPr>
      <xdr:spPr>
        <a:xfrm>
          <a:off x="18983402" y="170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64" name="n_2aveValue【博物館】&#10;一人当たり面積">
          <a:extLst>
            <a:ext uri="{FF2B5EF4-FFF2-40B4-BE49-F238E27FC236}">
              <a16:creationId xmlns:a16="http://schemas.microsoft.com/office/drawing/2014/main" id="{8DF93C28-9458-4973-A9B1-07C403577DA7}"/>
            </a:ext>
          </a:extLst>
        </xdr:cNvPr>
        <xdr:cNvSpPr txBox="1"/>
      </xdr:nvSpPr>
      <xdr:spPr>
        <a:xfrm>
          <a:off x="18183302"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865" name="n_3aveValue【博物館】&#10;一人当たり面積">
          <a:extLst>
            <a:ext uri="{FF2B5EF4-FFF2-40B4-BE49-F238E27FC236}">
              <a16:creationId xmlns:a16="http://schemas.microsoft.com/office/drawing/2014/main" id="{D2D3F44E-87DD-442C-B578-29D8020DD237}"/>
            </a:ext>
          </a:extLst>
        </xdr:cNvPr>
        <xdr:cNvSpPr txBox="1"/>
      </xdr:nvSpPr>
      <xdr:spPr>
        <a:xfrm>
          <a:off x="17383202" y="168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66" name="n_4aveValue【博物館】&#10;一人当たり面積">
          <a:extLst>
            <a:ext uri="{FF2B5EF4-FFF2-40B4-BE49-F238E27FC236}">
              <a16:creationId xmlns:a16="http://schemas.microsoft.com/office/drawing/2014/main" id="{FCE80900-DBE1-4422-ACC9-40F4B22ECC84}"/>
            </a:ext>
          </a:extLst>
        </xdr:cNvPr>
        <xdr:cNvSpPr txBox="1"/>
      </xdr:nvSpPr>
      <xdr:spPr>
        <a:xfrm>
          <a:off x="16592627"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67" name="n_1mainValue【博物館】&#10;一人当たり面積">
          <a:extLst>
            <a:ext uri="{FF2B5EF4-FFF2-40B4-BE49-F238E27FC236}">
              <a16:creationId xmlns:a16="http://schemas.microsoft.com/office/drawing/2014/main" id="{551A9ECF-42F7-46BE-82E6-6B8AE972421E}"/>
            </a:ext>
          </a:extLst>
        </xdr:cNvPr>
        <xdr:cNvSpPr txBox="1"/>
      </xdr:nvSpPr>
      <xdr:spPr>
        <a:xfrm>
          <a:off x="189834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68" name="n_2mainValue【博物館】&#10;一人当たり面積">
          <a:extLst>
            <a:ext uri="{FF2B5EF4-FFF2-40B4-BE49-F238E27FC236}">
              <a16:creationId xmlns:a16="http://schemas.microsoft.com/office/drawing/2014/main" id="{7FB4AEED-113A-46C3-BE84-F10F588E660F}"/>
            </a:ext>
          </a:extLst>
        </xdr:cNvPr>
        <xdr:cNvSpPr txBox="1"/>
      </xdr:nvSpPr>
      <xdr:spPr>
        <a:xfrm>
          <a:off x="181833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69" name="n_3mainValue【博物館】&#10;一人当たり面積">
          <a:extLst>
            <a:ext uri="{FF2B5EF4-FFF2-40B4-BE49-F238E27FC236}">
              <a16:creationId xmlns:a16="http://schemas.microsoft.com/office/drawing/2014/main" id="{005E1E4C-4F79-4FCA-A393-98E1A48FFBEC}"/>
            </a:ext>
          </a:extLst>
        </xdr:cNvPr>
        <xdr:cNvSpPr txBox="1"/>
      </xdr:nvSpPr>
      <xdr:spPr>
        <a:xfrm>
          <a:off x="173832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E9DB0640-C7C0-4895-8509-2C3B35FC973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F74256A5-E73B-4BBF-8AAB-CE03FAA2FB4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4FB1B0FE-42DD-43A2-A4E9-9C0763B7558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有形固定資産減価償却率については、グループ内平均を上回っている施設が多い。</a:t>
          </a:r>
        </a:p>
        <a:p>
          <a:r>
            <a:rPr kumimoji="1" lang="ja-JP" altLang="en-US" sz="1300">
              <a:latin typeface="ＭＳ Ｐゴシック" panose="020B0600070205080204" pitchFamily="50" charset="-128"/>
              <a:ea typeface="ＭＳ Ｐゴシック" panose="020B0600070205080204" pitchFamily="50" charset="-128"/>
            </a:rPr>
            <a:t>一人当たり面積等については、学校施設、図書館、博物館がグループ内平均を上回っているが、それ以外の施設についてはグループ内平均を下回っている。</a:t>
          </a:r>
        </a:p>
        <a:p>
          <a:r>
            <a:rPr kumimoji="1" lang="ja-JP" altLang="en-US" sz="1300">
              <a:latin typeface="ＭＳ Ｐゴシック" panose="020B0600070205080204" pitchFamily="50" charset="-128"/>
              <a:ea typeface="ＭＳ Ｐゴシック" panose="020B0600070205080204" pitchFamily="50" charset="-128"/>
            </a:rPr>
            <a:t>人口が約１万人減少していることから、一人当たり面積等は増加又は横ばいの施設が多い。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249404-250A-4EA9-B0CF-91E973A87A0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783CAC-8E95-46D6-A7D4-1CCCE833865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5F01E3-E722-4D70-BF55-44899275764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65A488-B058-4821-A2C8-7B8704DF537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C12F7D-BE84-468F-B621-300B36422E7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407EDD-770B-48D1-8F54-393B7322AF9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ABEB62-1334-4980-A8C8-0293A5FAD9B4}"/>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5DAC39-A657-42EC-8A4E-F36487E4724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E691A6-018F-4B2B-8CF2-1635D0DC34D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F75B5D-B741-44F8-9618-B5BBDF59981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B3E921-1E7C-4595-86EC-E38D969A04D6}"/>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565240-42CE-4647-B9E9-DEE1D14098A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B4C30C-4929-41A4-B5F9-999A3236224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CD661F-B341-4D73-978F-1DD54C8B9E8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F22A68-E40F-4EF0-BE2B-BD3F5D3AD5A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881C28-DBF7-4619-89E1-469C47EBAA3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36921D-5B19-453E-94F4-5EE817D6FF0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F436C4-AE9F-41BE-847A-AF2787E62B4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02F3DF-11F8-4437-8428-D0E3D090BA3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E2F86D-6C2F-4FBD-BD90-BCF6F0D7D4F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E43F36-FDDC-4AA8-8F05-F672A05D998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386205-31A1-4DFA-A627-A98E614123E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8827E7-BAB0-40D0-AFB5-A853B1E778F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9FDFAF-2920-4780-9E6F-63A5CD8DAFC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C3C9BE-D392-4097-8B01-16D3015626F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E26E48-268E-4937-B2AE-3490315A11F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80F9A9-00A7-4CFB-AE97-1B3C6BDD035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18A06D9-9F82-45C3-9988-3B83314F19FA}"/>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3C4FC4A6-8DA9-4F0D-92CC-5AE31D7508B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A3F279A5-CA16-4550-B991-0FE29C58BD4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2AB179C6-F2A0-442A-9B14-4A6E39BAA1A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9B19A17-9668-4953-BB69-CD5F82F69D81}"/>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FAFA435-4763-49E6-ACE6-88B3C8304C02}"/>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3BDF3C3-9C61-4E6D-ACE4-934639AA08D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6AC0A97-627C-4CB8-8E93-C7F7D58DDE9F}"/>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F3F07BBD-7EC5-42AE-AFCF-C425EF4D8DD9}"/>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DDD9B0CD-EECC-45A8-9BBF-FA6F15AA9E1A}"/>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5493D964-7555-4089-AF9F-F3EA6A50A178}"/>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9ED6CE-7CE5-401C-87FE-988268A825E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BEF670-B7E7-461B-B8ED-D6367485A88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CB63AD-5C98-4ACC-8DE2-713886AA5D0A}"/>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B78C09-CE90-4A16-9FA5-9302F573CBF5}"/>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9E25195-14C7-436E-950A-C00B5596432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A8794F9-CA90-4BCA-B913-5734A6A706A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6EAB324-4F74-4910-BBB8-0F5C431621B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24D231E-1545-41C0-8295-279B2A80403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64E840-C327-4EB9-A56F-36304C9EFDF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00F05DD-10B1-4B26-9CA3-E8E4787F7B81}"/>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F00CC89-553E-4A15-92D6-F8FE3EA28DE4}"/>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C555E4D-BAAD-418D-946F-B4BEACF6FD9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EA8FAB7-D06C-4517-AFD3-108201267745}"/>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52FD4A0-2925-4203-991A-8E035D5E69EB}"/>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A60ADCD-0A81-4BF7-AA5B-4821290A97F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51521AA7-933C-4E9D-B686-0B34D4BB3B23}"/>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5BAE7565-3A2A-44C5-9E61-D22F6E9F08F0}"/>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060F36F8-9CB8-4AC4-8831-F9311506E64D}"/>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02468755-72D6-4868-BBD5-7047966A5F48}"/>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42C52B19-7DDB-4387-B7C8-B33DC35177BB}"/>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2AABEBB7-71F5-486B-A26A-64B1934516AF}"/>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156227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38AACB21-5DCA-4B64-8E42-4859A5C7CE3C}"/>
            </a:ext>
          </a:extLst>
        </xdr:cNvPr>
        <xdr:cNvSpPr txBox="1"/>
      </xdr:nvSpPr>
      <xdr:spPr>
        <a:xfrm>
          <a:off x="4229100" y="6150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6754E52A-65C1-41A7-B09E-3FF77E5D5DA9}"/>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50752E29-10A0-49A8-BCB3-499FD749617E}"/>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F013EAC5-BE49-416E-B881-163BAD79DA0C}"/>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9D45C438-5AF6-465A-8516-E4D9E48367BA}"/>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F128086F-EBDD-4800-A302-C914631FF4D7}"/>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57DA469-0B81-4EF9-A9BE-2C95D2488A8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11533F-4AD8-4CF6-860C-6B0B14D9887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A789E5-7607-4FD9-9CE4-2E7628CBC68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372CF9-D675-4EEF-BB9F-DABFC5E19EA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FD09F4-B5F5-457E-8405-FA1D2BD3C5F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2" name="楕円 71">
          <a:extLst>
            <a:ext uri="{FF2B5EF4-FFF2-40B4-BE49-F238E27FC236}">
              <a16:creationId xmlns:a16="http://schemas.microsoft.com/office/drawing/2014/main" id="{E0B82D51-5D2A-4EEB-A7E8-D8CD84D597E9}"/>
            </a:ext>
          </a:extLst>
        </xdr:cNvPr>
        <xdr:cNvSpPr/>
      </xdr:nvSpPr>
      <xdr:spPr>
        <a:xfrm>
          <a:off x="4124325" y="60109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42562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D4B47CFC-1AEB-442A-B289-78F1085F3064}"/>
            </a:ext>
          </a:extLst>
        </xdr:cNvPr>
        <xdr:cNvSpPr txBox="1"/>
      </xdr:nvSpPr>
      <xdr:spPr>
        <a:xfrm>
          <a:off x="4229100" y="587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4" name="楕円 73">
          <a:extLst>
            <a:ext uri="{FF2B5EF4-FFF2-40B4-BE49-F238E27FC236}">
              <a16:creationId xmlns:a16="http://schemas.microsoft.com/office/drawing/2014/main" id="{25763F08-AB4F-472E-BA06-2D87F508DE3B}"/>
            </a:ext>
          </a:extLst>
        </xdr:cNvPr>
        <xdr:cNvSpPr/>
      </xdr:nvSpPr>
      <xdr:spPr>
        <a:xfrm>
          <a:off x="3381375" y="5973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70485</xdr:rowOff>
    </xdr:to>
    <xdr:cxnSp macro="">
      <xdr:nvCxnSpPr>
        <xdr:cNvPr id="75" name="直線コネクタ 74">
          <a:extLst>
            <a:ext uri="{FF2B5EF4-FFF2-40B4-BE49-F238E27FC236}">
              <a16:creationId xmlns:a16="http://schemas.microsoft.com/office/drawing/2014/main" id="{B9D0CF3A-5337-4888-A91A-ABAE44BF1494}"/>
            </a:ext>
          </a:extLst>
        </xdr:cNvPr>
        <xdr:cNvCxnSpPr/>
      </xdr:nvCxnSpPr>
      <xdr:spPr>
        <a:xfrm>
          <a:off x="3429000" y="6021070"/>
          <a:ext cx="7524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74930</xdr:rowOff>
    </xdr:from>
    <xdr:to>
      <xdr:col>15</xdr:col>
      <xdr:colOff>101600</xdr:colOff>
      <xdr:row>39</xdr:row>
      <xdr:rowOff>5080</xdr:rowOff>
    </xdr:to>
    <xdr:sp macro="" textlink="">
      <xdr:nvSpPr>
        <xdr:cNvPr id="76" name="楕円 75">
          <a:extLst>
            <a:ext uri="{FF2B5EF4-FFF2-40B4-BE49-F238E27FC236}">
              <a16:creationId xmlns:a16="http://schemas.microsoft.com/office/drawing/2014/main" id="{ADF7C174-5DD2-40B0-B34D-A2554D6C285F}"/>
            </a:ext>
          </a:extLst>
        </xdr:cNvPr>
        <xdr:cNvSpPr/>
      </xdr:nvSpPr>
      <xdr:spPr>
        <a:xfrm>
          <a:off x="2571750" y="62280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38</xdr:row>
      <xdr:rowOff>125730</xdr:rowOff>
    </xdr:to>
    <xdr:cxnSp macro="">
      <xdr:nvCxnSpPr>
        <xdr:cNvPr id="77" name="直線コネクタ 76">
          <a:extLst>
            <a:ext uri="{FF2B5EF4-FFF2-40B4-BE49-F238E27FC236}">
              <a16:creationId xmlns:a16="http://schemas.microsoft.com/office/drawing/2014/main" id="{59F4C597-1545-433A-8900-D73F1C86D292}"/>
            </a:ext>
          </a:extLst>
        </xdr:cNvPr>
        <xdr:cNvCxnSpPr/>
      </xdr:nvCxnSpPr>
      <xdr:spPr>
        <a:xfrm flipV="1">
          <a:off x="2619375" y="6021070"/>
          <a:ext cx="809625" cy="2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8" name="楕円 77">
          <a:extLst>
            <a:ext uri="{FF2B5EF4-FFF2-40B4-BE49-F238E27FC236}">
              <a16:creationId xmlns:a16="http://schemas.microsoft.com/office/drawing/2014/main" id="{52E701F9-14C2-4392-8034-D087C32C461A}"/>
            </a:ext>
          </a:extLst>
        </xdr:cNvPr>
        <xdr:cNvSpPr/>
      </xdr:nvSpPr>
      <xdr:spPr>
        <a:xfrm>
          <a:off x="1781175" y="61899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125730</xdr:rowOff>
    </xdr:to>
    <xdr:cxnSp macro="">
      <xdr:nvCxnSpPr>
        <xdr:cNvPr id="79" name="直線コネクタ 78">
          <a:extLst>
            <a:ext uri="{FF2B5EF4-FFF2-40B4-BE49-F238E27FC236}">
              <a16:creationId xmlns:a16="http://schemas.microsoft.com/office/drawing/2014/main" id="{15062100-8917-4BF0-BC69-7C26724E1620}"/>
            </a:ext>
          </a:extLst>
        </xdr:cNvPr>
        <xdr:cNvCxnSpPr/>
      </xdr:nvCxnSpPr>
      <xdr:spPr>
        <a:xfrm>
          <a:off x="1828800" y="623760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80" name="n_1aveValue【体育館・プール】&#10;有形固定資産減価償却率">
          <a:extLst>
            <a:ext uri="{FF2B5EF4-FFF2-40B4-BE49-F238E27FC236}">
              <a16:creationId xmlns:a16="http://schemas.microsoft.com/office/drawing/2014/main" id="{FEF8B7B3-2FBF-4D8A-8DA0-7E8EDE6346A9}"/>
            </a:ext>
          </a:extLst>
        </xdr:cNvPr>
        <xdr:cNvSpPr txBox="1"/>
      </xdr:nvSpPr>
      <xdr:spPr>
        <a:xfrm>
          <a:off x="32391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167657</xdr:rowOff>
    </xdr:from>
    <xdr:ext cx="405111" cy="259045"/>
    <xdr:sp macro="" textlink="">
      <xdr:nvSpPr>
        <xdr:cNvPr id="81" name="n_2aveValue【体育館・プール】&#10;有形固定資産減価償却率">
          <a:extLst>
            <a:ext uri="{FF2B5EF4-FFF2-40B4-BE49-F238E27FC236}">
              <a16:creationId xmlns:a16="http://schemas.microsoft.com/office/drawing/2014/main" id="{F5C961D8-E506-43B9-BC79-A7F1C6CAF8FB}"/>
            </a:ext>
          </a:extLst>
        </xdr:cNvPr>
        <xdr:cNvSpPr txBox="1"/>
      </xdr:nvSpPr>
      <xdr:spPr>
        <a:xfrm>
          <a:off x="2439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41927</xdr:rowOff>
    </xdr:from>
    <xdr:ext cx="405111" cy="259045"/>
    <xdr:sp macro="" textlink="">
      <xdr:nvSpPr>
        <xdr:cNvPr id="82" name="n_3aveValue【体育館・プール】&#10;有形固定資産減価償却率">
          <a:extLst>
            <a:ext uri="{FF2B5EF4-FFF2-40B4-BE49-F238E27FC236}">
              <a16:creationId xmlns:a16="http://schemas.microsoft.com/office/drawing/2014/main" id="{DF7315FE-BB9B-4FA1-8D08-171ECA7EE439}"/>
            </a:ext>
          </a:extLst>
        </xdr:cNvPr>
        <xdr:cNvSpPr txBox="1"/>
      </xdr:nvSpPr>
      <xdr:spPr>
        <a:xfrm>
          <a:off x="1648469"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3" name="n_4aveValue【体育館・プール】&#10;有形固定資産減価償却率">
          <a:extLst>
            <a:ext uri="{FF2B5EF4-FFF2-40B4-BE49-F238E27FC236}">
              <a16:creationId xmlns:a16="http://schemas.microsoft.com/office/drawing/2014/main" id="{9EA08E2B-E863-47C0-BA4E-1DB7F62695E6}"/>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4" name="n_1mainValue【体育館・プール】&#10;有形固定資産減価償却率">
          <a:extLst>
            <a:ext uri="{FF2B5EF4-FFF2-40B4-BE49-F238E27FC236}">
              <a16:creationId xmlns:a16="http://schemas.microsoft.com/office/drawing/2014/main" id="{A511C564-6BAB-4130-8B47-145F941AD6A7}"/>
            </a:ext>
          </a:extLst>
        </xdr:cNvPr>
        <xdr:cNvSpPr txBox="1"/>
      </xdr:nvSpPr>
      <xdr:spPr>
        <a:xfrm>
          <a:off x="32391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85" name="n_2mainValue【体育館・プール】&#10;有形固定資産減価償却率">
          <a:extLst>
            <a:ext uri="{FF2B5EF4-FFF2-40B4-BE49-F238E27FC236}">
              <a16:creationId xmlns:a16="http://schemas.microsoft.com/office/drawing/2014/main" id="{404D16E7-4F0C-441B-A014-A1D2769669E0}"/>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154957</xdr:rowOff>
    </xdr:from>
    <xdr:ext cx="405111" cy="259045"/>
    <xdr:sp macro="" textlink="">
      <xdr:nvSpPr>
        <xdr:cNvPr id="86" name="n_3mainValue【体育館・プール】&#10;有形固定資産減価償却率">
          <a:extLst>
            <a:ext uri="{FF2B5EF4-FFF2-40B4-BE49-F238E27FC236}">
              <a16:creationId xmlns:a16="http://schemas.microsoft.com/office/drawing/2014/main" id="{723F4EFE-2477-4B5C-880A-7D8295F5243E}"/>
            </a:ext>
          </a:extLst>
        </xdr:cNvPr>
        <xdr:cNvSpPr txBox="1"/>
      </xdr:nvSpPr>
      <xdr:spPr>
        <a:xfrm>
          <a:off x="1648469"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A371E2ED-689E-4718-936A-5E224E3F5BB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41C8C73A-DF71-41AA-9670-4727D1BB558F}"/>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58AA658A-F12F-4AF3-B2B6-653E8F9F2CE1}"/>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CCA53A83-5249-489B-8DE8-3F1357539150}"/>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EB11FEE8-0F0E-4559-9B37-38B7606716CA}"/>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254125F-3868-4B8F-B901-11C0CA966B9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96C7A050-251F-45EF-913A-5C80DE89A5D1}"/>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D9DFBCB-E28E-4268-9176-2C614754368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25AA2946-C27B-468D-8898-DE304514152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537F8F53-70F2-4F84-9021-4B8CE4D981F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52C0AE13-4960-48D0-BF9A-1B8E8EDA616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2DF4DF5D-05C6-4F6B-9611-27CDC5E4B7A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4C16B54-41FA-4561-8CE3-E5419180398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858FEEB9-EFB5-4CFB-889E-A461DB999AF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18CD6ECE-4C34-4C4F-8E16-6DA1AD805D9D}"/>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9B5E6CC0-DCE1-49E8-BC7E-C3CD4FC6FA5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3239C26-28C8-4864-A34A-C31F1F0410A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5774B1F4-1200-4858-819F-319CBA6A3740}"/>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1C05B55E-C5B9-4C8A-AC67-19F9CAC84EA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81DF56FC-C70D-4743-9408-7138E61F311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体育館・プール】&#10;一人当たり面積グラフ枠">
          <a:extLst>
            <a:ext uri="{FF2B5EF4-FFF2-40B4-BE49-F238E27FC236}">
              <a16:creationId xmlns:a16="http://schemas.microsoft.com/office/drawing/2014/main" id="{D2496CFB-F7E6-4B92-9BE1-F3889BA47F8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8" name="直線コネクタ 107">
          <a:extLst>
            <a:ext uri="{FF2B5EF4-FFF2-40B4-BE49-F238E27FC236}">
              <a16:creationId xmlns:a16="http://schemas.microsoft.com/office/drawing/2014/main" id="{E291541B-6E9A-4E2D-8AB5-4CE69C2B86A5}"/>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9" name="【体育館・プール】&#10;一人当たり面積最小値テキスト">
          <a:extLst>
            <a:ext uri="{FF2B5EF4-FFF2-40B4-BE49-F238E27FC236}">
              <a16:creationId xmlns:a16="http://schemas.microsoft.com/office/drawing/2014/main" id="{3402CE48-9CE6-48B9-9397-AEF792D4E050}"/>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0" name="直線コネクタ 109">
          <a:extLst>
            <a:ext uri="{FF2B5EF4-FFF2-40B4-BE49-F238E27FC236}">
              <a16:creationId xmlns:a16="http://schemas.microsoft.com/office/drawing/2014/main" id="{DC79A6BA-82F3-4840-98DB-6288002EBC2F}"/>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11" name="【体育館・プール】&#10;一人当たり面積最大値テキスト">
          <a:extLst>
            <a:ext uri="{FF2B5EF4-FFF2-40B4-BE49-F238E27FC236}">
              <a16:creationId xmlns:a16="http://schemas.microsoft.com/office/drawing/2014/main" id="{BFFAC16D-C64B-4944-BA34-0BB0E363770E}"/>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2" name="直線コネクタ 111">
          <a:extLst>
            <a:ext uri="{FF2B5EF4-FFF2-40B4-BE49-F238E27FC236}">
              <a16:creationId xmlns:a16="http://schemas.microsoft.com/office/drawing/2014/main" id="{2E3B2D69-2759-45D4-9727-3D278922BB8F}"/>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137177</xdr:rowOff>
    </xdr:from>
    <xdr:ext cx="469744" cy="259045"/>
    <xdr:sp macro="" textlink="">
      <xdr:nvSpPr>
        <xdr:cNvPr id="113" name="【体育館・プール】&#10;一人当たり面積平均値テキスト">
          <a:extLst>
            <a:ext uri="{FF2B5EF4-FFF2-40B4-BE49-F238E27FC236}">
              <a16:creationId xmlns:a16="http://schemas.microsoft.com/office/drawing/2014/main" id="{6AADD048-D534-46CD-8B39-B48AE8D08BFF}"/>
            </a:ext>
          </a:extLst>
        </xdr:cNvPr>
        <xdr:cNvSpPr txBox="1"/>
      </xdr:nvSpPr>
      <xdr:spPr>
        <a:xfrm>
          <a:off x="9477375"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4" name="フローチャート: 判断 113">
          <a:extLst>
            <a:ext uri="{FF2B5EF4-FFF2-40B4-BE49-F238E27FC236}">
              <a16:creationId xmlns:a16="http://schemas.microsoft.com/office/drawing/2014/main" id="{79EA0C2E-60B7-4440-B608-89107F4C6EF7}"/>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5" name="フローチャート: 判断 114">
          <a:extLst>
            <a:ext uri="{FF2B5EF4-FFF2-40B4-BE49-F238E27FC236}">
              <a16:creationId xmlns:a16="http://schemas.microsoft.com/office/drawing/2014/main" id="{E65D1863-3461-4134-AFBE-2805D15756A8}"/>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6" name="フローチャート: 判断 115">
          <a:extLst>
            <a:ext uri="{FF2B5EF4-FFF2-40B4-BE49-F238E27FC236}">
              <a16:creationId xmlns:a16="http://schemas.microsoft.com/office/drawing/2014/main" id="{75472B39-DFB1-474A-BA08-F6DA3065F3F4}"/>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7" name="フローチャート: 判断 116">
          <a:extLst>
            <a:ext uri="{FF2B5EF4-FFF2-40B4-BE49-F238E27FC236}">
              <a16:creationId xmlns:a16="http://schemas.microsoft.com/office/drawing/2014/main" id="{AD3A9247-A075-4F5A-89F4-C1B0C0A4E764}"/>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8" name="フローチャート: 判断 117">
          <a:extLst>
            <a:ext uri="{FF2B5EF4-FFF2-40B4-BE49-F238E27FC236}">
              <a16:creationId xmlns:a16="http://schemas.microsoft.com/office/drawing/2014/main" id="{4A0C893F-7A33-476F-835B-28AF377EF67F}"/>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7CDD2FB-C5B7-42FA-80ED-1236A1DAFCE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14FBED3-F6E1-4270-94C6-BF339079386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8C3AFA2-6BD1-485B-B101-8D862DDFE56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5CAA23C-6125-4E6C-A80B-A2ECEF1BFD8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3BF7E3-84DD-4EFB-8311-220ABC3B081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24" name="楕円 123">
          <a:extLst>
            <a:ext uri="{FF2B5EF4-FFF2-40B4-BE49-F238E27FC236}">
              <a16:creationId xmlns:a16="http://schemas.microsoft.com/office/drawing/2014/main" id="{BA0A5D74-0740-48E5-A287-D6D3CCF1258F}"/>
            </a:ext>
          </a:extLst>
        </xdr:cNvPr>
        <xdr:cNvSpPr/>
      </xdr:nvSpPr>
      <xdr:spPr>
        <a:xfrm>
          <a:off x="9401175" y="54292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35577</xdr:rowOff>
    </xdr:from>
    <xdr:ext cx="469744" cy="259045"/>
    <xdr:sp macro="" textlink="">
      <xdr:nvSpPr>
        <xdr:cNvPr id="125" name="【体育館・プール】&#10;一人当たり面積該当値テキスト">
          <a:extLst>
            <a:ext uri="{FF2B5EF4-FFF2-40B4-BE49-F238E27FC236}">
              <a16:creationId xmlns:a16="http://schemas.microsoft.com/office/drawing/2014/main" id="{48D7DB19-355A-4031-83D2-3275DDD77382}"/>
            </a:ext>
          </a:extLst>
        </xdr:cNvPr>
        <xdr:cNvSpPr txBox="1"/>
      </xdr:nvSpPr>
      <xdr:spPr>
        <a:xfrm>
          <a:off x="9477375"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101600</xdr:rowOff>
    </xdr:from>
    <xdr:to>
      <xdr:col>50</xdr:col>
      <xdr:colOff>165100</xdr:colOff>
      <xdr:row>34</xdr:row>
      <xdr:rowOff>31750</xdr:rowOff>
    </xdr:to>
    <xdr:sp macro="" textlink="">
      <xdr:nvSpPr>
        <xdr:cNvPr id="126" name="楕円 125">
          <a:extLst>
            <a:ext uri="{FF2B5EF4-FFF2-40B4-BE49-F238E27FC236}">
              <a16:creationId xmlns:a16="http://schemas.microsoft.com/office/drawing/2014/main" id="{7DA1391A-B2C3-4E98-A642-3735485103F6}"/>
            </a:ext>
          </a:extLst>
        </xdr:cNvPr>
        <xdr:cNvSpPr/>
      </xdr:nvSpPr>
      <xdr:spPr>
        <a:xfrm>
          <a:off x="8639175" y="5448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33</xdr:row>
      <xdr:rowOff>152400</xdr:rowOff>
    </xdr:to>
    <xdr:cxnSp macro="">
      <xdr:nvCxnSpPr>
        <xdr:cNvPr id="127" name="直線コネクタ 126">
          <a:extLst>
            <a:ext uri="{FF2B5EF4-FFF2-40B4-BE49-F238E27FC236}">
              <a16:creationId xmlns:a16="http://schemas.microsoft.com/office/drawing/2014/main" id="{2C107A11-A4D8-477A-9C84-3C907C8C39EE}"/>
            </a:ext>
          </a:extLst>
        </xdr:cNvPr>
        <xdr:cNvCxnSpPr/>
      </xdr:nvCxnSpPr>
      <xdr:spPr>
        <a:xfrm flipV="1">
          <a:off x="8686800" y="54768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8" name="楕円 127">
          <a:extLst>
            <a:ext uri="{FF2B5EF4-FFF2-40B4-BE49-F238E27FC236}">
              <a16:creationId xmlns:a16="http://schemas.microsoft.com/office/drawing/2014/main" id="{A47934AC-6767-44A5-A267-E0E6B1D45A64}"/>
            </a:ext>
          </a:extLst>
        </xdr:cNvPr>
        <xdr:cNvSpPr/>
      </xdr:nvSpPr>
      <xdr:spPr>
        <a:xfrm>
          <a:off x="7839075" y="6219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152400</xdr:rowOff>
    </xdr:from>
    <xdr:to>
      <xdr:col>50</xdr:col>
      <xdr:colOff>114300</xdr:colOff>
      <xdr:row>38</xdr:row>
      <xdr:rowOff>114300</xdr:rowOff>
    </xdr:to>
    <xdr:cxnSp macro="">
      <xdr:nvCxnSpPr>
        <xdr:cNvPr id="129" name="直線コネクタ 128">
          <a:extLst>
            <a:ext uri="{FF2B5EF4-FFF2-40B4-BE49-F238E27FC236}">
              <a16:creationId xmlns:a16="http://schemas.microsoft.com/office/drawing/2014/main" id="{A4F2B1D6-0133-453A-80BD-9BE36D812C97}"/>
            </a:ext>
          </a:extLst>
        </xdr:cNvPr>
        <xdr:cNvCxnSpPr/>
      </xdr:nvCxnSpPr>
      <xdr:spPr>
        <a:xfrm flipV="1">
          <a:off x="7886700" y="5495925"/>
          <a:ext cx="8001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0" name="楕円 129">
          <a:extLst>
            <a:ext uri="{FF2B5EF4-FFF2-40B4-BE49-F238E27FC236}">
              <a16:creationId xmlns:a16="http://schemas.microsoft.com/office/drawing/2014/main" id="{DACB21AB-842B-450F-9041-BA6319F99039}"/>
            </a:ext>
          </a:extLst>
        </xdr:cNvPr>
        <xdr:cNvSpPr/>
      </xdr:nvSpPr>
      <xdr:spPr>
        <a:xfrm>
          <a:off x="7029450" y="621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1" name="直線コネクタ 130">
          <a:extLst>
            <a:ext uri="{FF2B5EF4-FFF2-40B4-BE49-F238E27FC236}">
              <a16:creationId xmlns:a16="http://schemas.microsoft.com/office/drawing/2014/main" id="{78BB6DB8-2AEF-4E82-8901-773FB776C15F}"/>
            </a:ext>
          </a:extLst>
        </xdr:cNvPr>
        <xdr:cNvCxnSpPr/>
      </xdr:nvCxnSpPr>
      <xdr:spPr>
        <a:xfrm>
          <a:off x="7077075" y="626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2" name="n_1aveValue【体育館・プール】&#10;一人当たり面積">
          <a:extLst>
            <a:ext uri="{FF2B5EF4-FFF2-40B4-BE49-F238E27FC236}">
              <a16:creationId xmlns:a16="http://schemas.microsoft.com/office/drawing/2014/main" id="{93A131C3-4852-4E41-93F6-DDDE65C5A9B3}"/>
            </a:ext>
          </a:extLst>
        </xdr:cNvPr>
        <xdr:cNvSpPr txBox="1"/>
      </xdr:nvSpPr>
      <xdr:spPr>
        <a:xfrm>
          <a:off x="845827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33" name="n_2aveValue【体育館・プール】&#10;一人当たり面積">
          <a:extLst>
            <a:ext uri="{FF2B5EF4-FFF2-40B4-BE49-F238E27FC236}">
              <a16:creationId xmlns:a16="http://schemas.microsoft.com/office/drawing/2014/main" id="{0D1E5EE5-DD88-468F-ABBB-A2F3F6AC58A7}"/>
            </a:ext>
          </a:extLst>
        </xdr:cNvPr>
        <xdr:cNvSpPr txBox="1"/>
      </xdr:nvSpPr>
      <xdr:spPr>
        <a:xfrm>
          <a:off x="76772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4" name="n_3aveValue【体育館・プール】&#10;一人当たり面積">
          <a:extLst>
            <a:ext uri="{FF2B5EF4-FFF2-40B4-BE49-F238E27FC236}">
              <a16:creationId xmlns:a16="http://schemas.microsoft.com/office/drawing/2014/main" id="{61A6DF93-AE60-42C4-8A1A-49DDAB29C5CE}"/>
            </a:ext>
          </a:extLst>
        </xdr:cNvPr>
        <xdr:cNvSpPr txBox="1"/>
      </xdr:nvSpPr>
      <xdr:spPr>
        <a:xfrm>
          <a:off x="68676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35" name="n_4aveValue【体育館・プール】&#10;一人当たり面積">
          <a:extLst>
            <a:ext uri="{FF2B5EF4-FFF2-40B4-BE49-F238E27FC236}">
              <a16:creationId xmlns:a16="http://schemas.microsoft.com/office/drawing/2014/main" id="{3BC3ADB8-CB27-4208-ADFC-2D84D0121B36}"/>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48277</xdr:rowOff>
    </xdr:from>
    <xdr:ext cx="469744" cy="259045"/>
    <xdr:sp macro="" textlink="">
      <xdr:nvSpPr>
        <xdr:cNvPr id="136" name="n_1mainValue【体育館・プール】&#10;一人当たり面積">
          <a:extLst>
            <a:ext uri="{FF2B5EF4-FFF2-40B4-BE49-F238E27FC236}">
              <a16:creationId xmlns:a16="http://schemas.microsoft.com/office/drawing/2014/main" id="{15863C26-1A90-451C-92E3-FB8847A49B6C}"/>
            </a:ext>
          </a:extLst>
        </xdr:cNvPr>
        <xdr:cNvSpPr txBox="1"/>
      </xdr:nvSpPr>
      <xdr:spPr>
        <a:xfrm>
          <a:off x="8458277" y="52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7" name="n_2mainValue【体育館・プール】&#10;一人当たり面積">
          <a:extLst>
            <a:ext uri="{FF2B5EF4-FFF2-40B4-BE49-F238E27FC236}">
              <a16:creationId xmlns:a16="http://schemas.microsoft.com/office/drawing/2014/main" id="{01091CBC-B5A7-4532-B53D-2C6EC5CEE49E}"/>
            </a:ext>
          </a:extLst>
        </xdr:cNvPr>
        <xdr:cNvSpPr txBox="1"/>
      </xdr:nvSpPr>
      <xdr:spPr>
        <a:xfrm>
          <a:off x="76772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mainValue【体育館・プール】&#10;一人当たり面積">
          <a:extLst>
            <a:ext uri="{FF2B5EF4-FFF2-40B4-BE49-F238E27FC236}">
              <a16:creationId xmlns:a16="http://schemas.microsoft.com/office/drawing/2014/main" id="{D29E308F-16A5-44B5-B9F1-83C466454432}"/>
            </a:ext>
          </a:extLst>
        </xdr:cNvPr>
        <xdr:cNvSpPr txBox="1"/>
      </xdr:nvSpPr>
      <xdr:spPr>
        <a:xfrm>
          <a:off x="6867602"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EA384F15-AE12-4776-B167-068EEA25D8B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05CC484C-791A-438C-A905-23EE8E42FA89}"/>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9E9FD5EC-6069-4275-AD14-6D603F8A7D6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139399F6-D73E-4A0A-8957-FDCDE506D9F3}"/>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D70D21A9-4AC8-44B1-A2C3-E6F0A51EB5EE}"/>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FE6C02EE-776D-4B4F-8811-207719FDB75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FF43155-DCB3-4058-AA99-627634DDC4B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C6FEEEBF-75C7-4ADC-BC69-79903B83122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9BDBC8F9-4050-4787-8185-8DDC436CAFFA}"/>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D773EE2F-72F1-481E-A808-CC2371831F2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75B87EA6-0C88-4015-A1B1-D6172DB5777A}"/>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34C5505F-ACF2-4036-A148-60BEC5B96DD5}"/>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6EB35F57-EDBA-4197-BAA4-05C2330952B5}"/>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F2BBF3B4-102D-46C3-9954-4792BE5EB0A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7E1DA718-7FFC-476B-BD66-A7B2641E489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801176AD-7C21-4986-815D-836CA8D3018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5B437DE4-1AAF-4B46-92C0-705A0C51C4D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91C08849-815A-4735-BCB7-A43BBE39F38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7543F0F5-B02D-451D-BA6D-009CC40EC501}"/>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DC594665-192F-4E9D-8B6D-123EA7C86BD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E53E1FB6-1D50-4798-A12A-C4036F05F319}"/>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陸上競技場・野球場・球技場】&#10;有形固定資産減価償却率グラフ枠">
          <a:extLst>
            <a:ext uri="{FF2B5EF4-FFF2-40B4-BE49-F238E27FC236}">
              <a16:creationId xmlns:a16="http://schemas.microsoft.com/office/drawing/2014/main" id="{3C0991F3-B167-4B09-8B2C-1195C7C40DC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61" name="直線コネクタ 160">
          <a:extLst>
            <a:ext uri="{FF2B5EF4-FFF2-40B4-BE49-F238E27FC236}">
              <a16:creationId xmlns:a16="http://schemas.microsoft.com/office/drawing/2014/main" id="{F22AC768-F813-465C-B669-278856D1DB60}"/>
            </a:ext>
          </a:extLst>
        </xdr:cNvPr>
        <xdr:cNvCxnSpPr/>
      </xdr:nvCxnSpPr>
      <xdr:spPr>
        <a:xfrm flipV="1">
          <a:off x="4179570" y="9236075"/>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62" name="【陸上競技場・野球場・球技場】&#10;有形固定資産減価償却率最小値テキスト">
          <a:extLst>
            <a:ext uri="{FF2B5EF4-FFF2-40B4-BE49-F238E27FC236}">
              <a16:creationId xmlns:a16="http://schemas.microsoft.com/office/drawing/2014/main" id="{0D88B416-9996-4508-80F5-1BF4CA32B410}"/>
            </a:ext>
          </a:extLst>
        </xdr:cNvPr>
        <xdr:cNvSpPr txBox="1"/>
      </xdr:nvSpPr>
      <xdr:spPr>
        <a:xfrm>
          <a:off x="42291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63" name="直線コネクタ 162">
          <a:extLst>
            <a:ext uri="{FF2B5EF4-FFF2-40B4-BE49-F238E27FC236}">
              <a16:creationId xmlns:a16="http://schemas.microsoft.com/office/drawing/2014/main" id="{FEF42DA7-7E5B-4EE4-97C4-9387A7FBF431}"/>
            </a:ext>
          </a:extLst>
        </xdr:cNvPr>
        <xdr:cNvCxnSpPr/>
      </xdr:nvCxnSpPr>
      <xdr:spPr>
        <a:xfrm>
          <a:off x="4105275" y="102654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64" name="【陸上競技場・野球場・球技場】&#10;有形固定資産減価償却率最大値テキスト">
          <a:extLst>
            <a:ext uri="{FF2B5EF4-FFF2-40B4-BE49-F238E27FC236}">
              <a16:creationId xmlns:a16="http://schemas.microsoft.com/office/drawing/2014/main" id="{2653084E-2ECE-4375-A21C-A9824BD8985A}"/>
            </a:ext>
          </a:extLst>
        </xdr:cNvPr>
        <xdr:cNvSpPr txBox="1"/>
      </xdr:nvSpPr>
      <xdr:spPr>
        <a:xfrm>
          <a:off x="42291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65" name="直線コネクタ 164">
          <a:extLst>
            <a:ext uri="{FF2B5EF4-FFF2-40B4-BE49-F238E27FC236}">
              <a16:creationId xmlns:a16="http://schemas.microsoft.com/office/drawing/2014/main" id="{80CE5EAC-9CDD-4EFC-B0DA-957AE660BBF1}"/>
            </a:ext>
          </a:extLst>
        </xdr:cNvPr>
        <xdr:cNvCxnSpPr/>
      </xdr:nvCxnSpPr>
      <xdr:spPr>
        <a:xfrm>
          <a:off x="4105275" y="923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50182</xdr:rowOff>
    </xdr:from>
    <xdr:ext cx="405111" cy="259045"/>
    <xdr:sp macro="" textlink="">
      <xdr:nvSpPr>
        <xdr:cNvPr id="166" name="【陸上競技場・野球場・球技場】&#10;有形固定資産減価償却率平均値テキスト">
          <a:extLst>
            <a:ext uri="{FF2B5EF4-FFF2-40B4-BE49-F238E27FC236}">
              <a16:creationId xmlns:a16="http://schemas.microsoft.com/office/drawing/2014/main" id="{663E7F9C-C172-4F35-A063-653D62BD3FE6}"/>
            </a:ext>
          </a:extLst>
        </xdr:cNvPr>
        <xdr:cNvSpPr txBox="1"/>
      </xdr:nvSpPr>
      <xdr:spPr>
        <a:xfrm>
          <a:off x="4229100" y="9276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7" name="フローチャート: 判断 166">
          <a:extLst>
            <a:ext uri="{FF2B5EF4-FFF2-40B4-BE49-F238E27FC236}">
              <a16:creationId xmlns:a16="http://schemas.microsoft.com/office/drawing/2014/main" id="{1B860D8D-6F43-4671-BDEA-920029743AB3}"/>
            </a:ext>
          </a:extLst>
        </xdr:cNvPr>
        <xdr:cNvSpPr/>
      </xdr:nvSpPr>
      <xdr:spPr>
        <a:xfrm>
          <a:off x="4124325" y="9422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8" name="フローチャート: 判断 167">
          <a:extLst>
            <a:ext uri="{FF2B5EF4-FFF2-40B4-BE49-F238E27FC236}">
              <a16:creationId xmlns:a16="http://schemas.microsoft.com/office/drawing/2014/main" id="{A27C267C-CD03-4A05-A6EE-EFB54C6E8B17}"/>
            </a:ext>
          </a:extLst>
        </xdr:cNvPr>
        <xdr:cNvSpPr/>
      </xdr:nvSpPr>
      <xdr:spPr>
        <a:xfrm>
          <a:off x="3381375" y="9391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9" name="フローチャート: 判断 168">
          <a:extLst>
            <a:ext uri="{FF2B5EF4-FFF2-40B4-BE49-F238E27FC236}">
              <a16:creationId xmlns:a16="http://schemas.microsoft.com/office/drawing/2014/main" id="{61413883-C037-41B0-BCFF-0EA9841DBC57}"/>
            </a:ext>
          </a:extLst>
        </xdr:cNvPr>
        <xdr:cNvSpPr/>
      </xdr:nvSpPr>
      <xdr:spPr>
        <a:xfrm>
          <a:off x="2571750" y="9373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0" name="フローチャート: 判断 169">
          <a:extLst>
            <a:ext uri="{FF2B5EF4-FFF2-40B4-BE49-F238E27FC236}">
              <a16:creationId xmlns:a16="http://schemas.microsoft.com/office/drawing/2014/main" id="{067CD256-E58D-4EC7-9DA4-AE376C10CC5A}"/>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1" name="フローチャート: 判断 170">
          <a:extLst>
            <a:ext uri="{FF2B5EF4-FFF2-40B4-BE49-F238E27FC236}">
              <a16:creationId xmlns:a16="http://schemas.microsoft.com/office/drawing/2014/main" id="{27FB11BC-1927-4201-877E-E82B69435ADF}"/>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12F91E1-97EC-436D-B19E-2FBA6F2EB9F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A6B7A4D-D7C4-43F5-96C7-1BB04925D39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055E55-EAB7-4982-86DB-69AE753BC8A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2EB887D-7BD4-465A-A230-C1321FB5429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F4A41B7-1E07-4485-A0E9-5E12DF80410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77" name="楕円 176">
          <a:extLst>
            <a:ext uri="{FF2B5EF4-FFF2-40B4-BE49-F238E27FC236}">
              <a16:creationId xmlns:a16="http://schemas.microsoft.com/office/drawing/2014/main" id="{E80630AF-50B8-4D2C-AA8F-FC63CB1D74BE}"/>
            </a:ext>
          </a:extLst>
        </xdr:cNvPr>
        <xdr:cNvSpPr/>
      </xdr:nvSpPr>
      <xdr:spPr>
        <a:xfrm>
          <a:off x="4124325" y="99333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34307</xdr:rowOff>
    </xdr:from>
    <xdr:ext cx="405111" cy="259045"/>
    <xdr:sp macro="" textlink="">
      <xdr:nvSpPr>
        <xdr:cNvPr id="178" name="【陸上競技場・野球場・球技場】&#10;有形固定資産減価償却率該当値テキスト">
          <a:extLst>
            <a:ext uri="{FF2B5EF4-FFF2-40B4-BE49-F238E27FC236}">
              <a16:creationId xmlns:a16="http://schemas.microsoft.com/office/drawing/2014/main" id="{5DE14FBB-8785-4353-9E3C-6BCE1AE9403E}"/>
            </a:ext>
          </a:extLst>
        </xdr:cNvPr>
        <xdr:cNvSpPr txBox="1"/>
      </xdr:nvSpPr>
      <xdr:spPr>
        <a:xfrm>
          <a:off x="42291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79" name="楕円 178">
          <a:extLst>
            <a:ext uri="{FF2B5EF4-FFF2-40B4-BE49-F238E27FC236}">
              <a16:creationId xmlns:a16="http://schemas.microsoft.com/office/drawing/2014/main" id="{73DA7AB3-7E84-4FDB-9ADC-F0189CC2BEFE}"/>
            </a:ext>
          </a:extLst>
        </xdr:cNvPr>
        <xdr:cNvSpPr/>
      </xdr:nvSpPr>
      <xdr:spPr>
        <a:xfrm>
          <a:off x="3381375" y="98850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106680</xdr:rowOff>
    </xdr:to>
    <xdr:cxnSp macro="">
      <xdr:nvCxnSpPr>
        <xdr:cNvPr id="180" name="直線コネクタ 179">
          <a:extLst>
            <a:ext uri="{FF2B5EF4-FFF2-40B4-BE49-F238E27FC236}">
              <a16:creationId xmlns:a16="http://schemas.microsoft.com/office/drawing/2014/main" id="{5D0584FF-BEFB-4F9D-85AA-7DE1951B6BFC}"/>
            </a:ext>
          </a:extLst>
        </xdr:cNvPr>
        <xdr:cNvCxnSpPr/>
      </xdr:nvCxnSpPr>
      <xdr:spPr>
        <a:xfrm>
          <a:off x="3429000" y="9932670"/>
          <a:ext cx="752475"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1" name="楕円 180">
          <a:extLst>
            <a:ext uri="{FF2B5EF4-FFF2-40B4-BE49-F238E27FC236}">
              <a16:creationId xmlns:a16="http://schemas.microsoft.com/office/drawing/2014/main" id="{19F87002-8835-4BCA-9B6B-F9BFE5A652B5}"/>
            </a:ext>
          </a:extLst>
        </xdr:cNvPr>
        <xdr:cNvSpPr/>
      </xdr:nvSpPr>
      <xdr:spPr>
        <a:xfrm>
          <a:off x="2571750" y="98094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55245</xdr:rowOff>
    </xdr:to>
    <xdr:cxnSp macro="">
      <xdr:nvCxnSpPr>
        <xdr:cNvPr id="182" name="直線コネクタ 181">
          <a:extLst>
            <a:ext uri="{FF2B5EF4-FFF2-40B4-BE49-F238E27FC236}">
              <a16:creationId xmlns:a16="http://schemas.microsoft.com/office/drawing/2014/main" id="{5459ECCF-119E-439D-9C01-84D52E23790E}"/>
            </a:ext>
          </a:extLst>
        </xdr:cNvPr>
        <xdr:cNvCxnSpPr/>
      </xdr:nvCxnSpPr>
      <xdr:spPr>
        <a:xfrm>
          <a:off x="2619375" y="9857105"/>
          <a:ext cx="809625"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3" name="楕円 182">
          <a:extLst>
            <a:ext uri="{FF2B5EF4-FFF2-40B4-BE49-F238E27FC236}">
              <a16:creationId xmlns:a16="http://schemas.microsoft.com/office/drawing/2014/main" id="{EE6B000F-A5C8-482F-8D1F-D39B293614C2}"/>
            </a:ext>
          </a:extLst>
        </xdr:cNvPr>
        <xdr:cNvSpPr/>
      </xdr:nvSpPr>
      <xdr:spPr>
        <a:xfrm>
          <a:off x="1781175" y="97415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144780</xdr:rowOff>
    </xdr:to>
    <xdr:cxnSp macro="">
      <xdr:nvCxnSpPr>
        <xdr:cNvPr id="184" name="直線コネクタ 183">
          <a:extLst>
            <a:ext uri="{FF2B5EF4-FFF2-40B4-BE49-F238E27FC236}">
              <a16:creationId xmlns:a16="http://schemas.microsoft.com/office/drawing/2014/main" id="{30BFE041-BFA9-497E-819C-B4CB409695CA}"/>
            </a:ext>
          </a:extLst>
        </xdr:cNvPr>
        <xdr:cNvCxnSpPr/>
      </xdr:nvCxnSpPr>
      <xdr:spPr>
        <a:xfrm>
          <a:off x="1828800" y="9798685"/>
          <a:ext cx="7905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111142</xdr:rowOff>
    </xdr:from>
    <xdr:ext cx="405111" cy="259045"/>
    <xdr:sp macro="" textlink="">
      <xdr:nvSpPr>
        <xdr:cNvPr id="185" name="n_1aveValue【陸上競技場・野球場・球技場】&#10;有形固定資産減価償却率">
          <a:extLst>
            <a:ext uri="{FF2B5EF4-FFF2-40B4-BE49-F238E27FC236}">
              <a16:creationId xmlns:a16="http://schemas.microsoft.com/office/drawing/2014/main" id="{99DDF06C-02A9-42B5-B888-0341460AAF91}"/>
            </a:ext>
          </a:extLst>
        </xdr:cNvPr>
        <xdr:cNvSpPr txBox="1"/>
      </xdr:nvSpPr>
      <xdr:spPr>
        <a:xfrm>
          <a:off x="3239144" y="917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86" name="n_2aveValue【陸上競技場・野球場・球技場】&#10;有形固定資産減価償却率">
          <a:extLst>
            <a:ext uri="{FF2B5EF4-FFF2-40B4-BE49-F238E27FC236}">
              <a16:creationId xmlns:a16="http://schemas.microsoft.com/office/drawing/2014/main" id="{E5577796-D245-4238-90CF-549FC5A9DB80}"/>
            </a:ext>
          </a:extLst>
        </xdr:cNvPr>
        <xdr:cNvSpPr txBox="1"/>
      </xdr:nvSpPr>
      <xdr:spPr>
        <a:xfrm>
          <a:off x="24390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87" name="n_3aveValue【陸上競技場・野球場・球技場】&#10;有形固定資産減価償却率">
          <a:extLst>
            <a:ext uri="{FF2B5EF4-FFF2-40B4-BE49-F238E27FC236}">
              <a16:creationId xmlns:a16="http://schemas.microsoft.com/office/drawing/2014/main" id="{99BD55BB-467B-4FC2-B02D-2886D404968A}"/>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88" name="n_4aveValue【陸上競技場・野球場・球技場】&#10;有形固定資産減価償却率">
          <a:extLst>
            <a:ext uri="{FF2B5EF4-FFF2-40B4-BE49-F238E27FC236}">
              <a16:creationId xmlns:a16="http://schemas.microsoft.com/office/drawing/2014/main" id="{0D9CB038-6EA6-4D64-9033-760574CA287E}"/>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89" name="n_1mainValue【陸上競技場・野球場・球技場】&#10;有形固定資産減価償却率">
          <a:extLst>
            <a:ext uri="{FF2B5EF4-FFF2-40B4-BE49-F238E27FC236}">
              <a16:creationId xmlns:a16="http://schemas.microsoft.com/office/drawing/2014/main" id="{A15D40FE-44DD-4FA2-A8DB-B794EFA7AA93}"/>
            </a:ext>
          </a:extLst>
        </xdr:cNvPr>
        <xdr:cNvSpPr txBox="1"/>
      </xdr:nvSpPr>
      <xdr:spPr>
        <a:xfrm>
          <a:off x="32391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0" name="n_2mainValue【陸上競技場・野球場・球技場】&#10;有形固定資産減価償却率">
          <a:extLst>
            <a:ext uri="{FF2B5EF4-FFF2-40B4-BE49-F238E27FC236}">
              <a16:creationId xmlns:a16="http://schemas.microsoft.com/office/drawing/2014/main" id="{3663296F-3013-4FF1-AE79-208CE8E672F9}"/>
            </a:ext>
          </a:extLst>
        </xdr:cNvPr>
        <xdr:cNvSpPr txBox="1"/>
      </xdr:nvSpPr>
      <xdr:spPr>
        <a:xfrm>
          <a:off x="2439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91" name="n_3mainValue【陸上競技場・野球場・球技場】&#10;有形固定資産減価償却率">
          <a:extLst>
            <a:ext uri="{FF2B5EF4-FFF2-40B4-BE49-F238E27FC236}">
              <a16:creationId xmlns:a16="http://schemas.microsoft.com/office/drawing/2014/main" id="{6FDB83A2-0920-4452-92A9-659E0E5FF38B}"/>
            </a:ext>
          </a:extLst>
        </xdr:cNvPr>
        <xdr:cNvSpPr txBox="1"/>
      </xdr:nvSpPr>
      <xdr:spPr>
        <a:xfrm>
          <a:off x="1648469" y="984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5E4FF9D-F384-4FC8-B0D4-6EAA5F555AB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3" name="正方形/長方形 192">
          <a:extLst>
            <a:ext uri="{FF2B5EF4-FFF2-40B4-BE49-F238E27FC236}">
              <a16:creationId xmlns:a16="http://schemas.microsoft.com/office/drawing/2014/main" id="{8CB8E5A9-BD47-4BDE-9F5A-7E150E5DF7F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4" name="正方形/長方形 193">
          <a:extLst>
            <a:ext uri="{FF2B5EF4-FFF2-40B4-BE49-F238E27FC236}">
              <a16:creationId xmlns:a16="http://schemas.microsoft.com/office/drawing/2014/main" id="{E30E6CF3-644E-48E0-B10D-36DB16D7A3BA}"/>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5" name="正方形/長方形 194">
          <a:extLst>
            <a:ext uri="{FF2B5EF4-FFF2-40B4-BE49-F238E27FC236}">
              <a16:creationId xmlns:a16="http://schemas.microsoft.com/office/drawing/2014/main" id="{23AC1222-377C-4349-B432-AFCAC56012C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6" name="正方形/長方形 195">
          <a:extLst>
            <a:ext uri="{FF2B5EF4-FFF2-40B4-BE49-F238E27FC236}">
              <a16:creationId xmlns:a16="http://schemas.microsoft.com/office/drawing/2014/main" id="{6FA7AA9C-CCA1-485F-B196-D1BB947D4F6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6AFFB75D-FA2A-4216-99E2-021E2D9C955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6110210A-992C-4BA3-B881-3B10A238B12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F718BCCC-F0AB-4AC4-8EA2-3CF4D0DB0F4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DCC05C87-BB0C-4CDD-8EFD-C90F5F492F15}"/>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a:extLst>
            <a:ext uri="{FF2B5EF4-FFF2-40B4-BE49-F238E27FC236}">
              <a16:creationId xmlns:a16="http://schemas.microsoft.com/office/drawing/2014/main" id="{DFA1EBB7-8047-4466-AF78-0F62C53337D0}"/>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2C0260B0-BE5D-48CE-BEC8-E1DE2BA4564D}"/>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a:extLst>
            <a:ext uri="{FF2B5EF4-FFF2-40B4-BE49-F238E27FC236}">
              <a16:creationId xmlns:a16="http://schemas.microsoft.com/office/drawing/2014/main" id="{628C6016-E77C-4907-87FA-D56D70B69F94}"/>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12D6FC0C-41A8-4CA1-AD9B-73CCEE61F8A6}"/>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a:extLst>
            <a:ext uri="{FF2B5EF4-FFF2-40B4-BE49-F238E27FC236}">
              <a16:creationId xmlns:a16="http://schemas.microsoft.com/office/drawing/2014/main" id="{32F1A766-3B03-4911-B570-688D4228C13F}"/>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745AE9B2-D491-4ED2-BFD2-1981E8A2E76A}"/>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a:extLst>
            <a:ext uri="{FF2B5EF4-FFF2-40B4-BE49-F238E27FC236}">
              <a16:creationId xmlns:a16="http://schemas.microsoft.com/office/drawing/2014/main" id="{50C12C0A-767D-4A2A-A1D7-93E6F277FBCF}"/>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DA630AE3-AE0B-418E-85B6-1A4ABFCE33A0}"/>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53BB6FF3-84B5-45E4-AD42-D9FA14BC64E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陸上競技場・野球場・球技場】&#10;一人当たり面積グラフ枠">
          <a:extLst>
            <a:ext uri="{FF2B5EF4-FFF2-40B4-BE49-F238E27FC236}">
              <a16:creationId xmlns:a16="http://schemas.microsoft.com/office/drawing/2014/main" id="{A6232C0E-7324-4E1C-9A90-6F331F80BA4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11" name="直線コネクタ 210">
          <a:extLst>
            <a:ext uri="{FF2B5EF4-FFF2-40B4-BE49-F238E27FC236}">
              <a16:creationId xmlns:a16="http://schemas.microsoft.com/office/drawing/2014/main" id="{A7220536-24E2-4624-B8E4-A3F6604AD312}"/>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12" name="【陸上競技場・野球場・球技場】&#10;一人当たり面積最小値テキスト">
          <a:extLst>
            <a:ext uri="{FF2B5EF4-FFF2-40B4-BE49-F238E27FC236}">
              <a16:creationId xmlns:a16="http://schemas.microsoft.com/office/drawing/2014/main" id="{3D8AF237-BDDB-4642-9879-8956BB75EDF6}"/>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13" name="直線コネクタ 212">
          <a:extLst>
            <a:ext uri="{FF2B5EF4-FFF2-40B4-BE49-F238E27FC236}">
              <a16:creationId xmlns:a16="http://schemas.microsoft.com/office/drawing/2014/main" id="{374FE154-82A2-40B6-AA74-DB148A8C94E2}"/>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14" name="【陸上競技場・野球場・球技場】&#10;一人当たり面積最大値テキスト">
          <a:extLst>
            <a:ext uri="{FF2B5EF4-FFF2-40B4-BE49-F238E27FC236}">
              <a16:creationId xmlns:a16="http://schemas.microsoft.com/office/drawing/2014/main" id="{627F8B07-5403-4ED1-8692-49456BB7C0A5}"/>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15" name="直線コネクタ 214">
          <a:extLst>
            <a:ext uri="{FF2B5EF4-FFF2-40B4-BE49-F238E27FC236}">
              <a16:creationId xmlns:a16="http://schemas.microsoft.com/office/drawing/2014/main" id="{359731CF-14BD-4C0B-8132-649382771E2C}"/>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17797</xdr:rowOff>
    </xdr:from>
    <xdr:ext cx="469744" cy="259045"/>
    <xdr:sp macro="" textlink="">
      <xdr:nvSpPr>
        <xdr:cNvPr id="216" name="【陸上競技場・野球場・球技場】&#10;一人当たり面積平均値テキスト">
          <a:extLst>
            <a:ext uri="{FF2B5EF4-FFF2-40B4-BE49-F238E27FC236}">
              <a16:creationId xmlns:a16="http://schemas.microsoft.com/office/drawing/2014/main" id="{87B6E2B4-2E1F-42EF-95FB-1F32F82A7821}"/>
            </a:ext>
          </a:extLst>
        </xdr:cNvPr>
        <xdr:cNvSpPr txBox="1"/>
      </xdr:nvSpPr>
      <xdr:spPr>
        <a:xfrm>
          <a:off x="9477375" y="989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7" name="フローチャート: 判断 216">
          <a:extLst>
            <a:ext uri="{FF2B5EF4-FFF2-40B4-BE49-F238E27FC236}">
              <a16:creationId xmlns:a16="http://schemas.microsoft.com/office/drawing/2014/main" id="{4C28A9F4-23E5-4522-B13F-BC3484B38AE9}"/>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18" name="フローチャート: 判断 217">
          <a:extLst>
            <a:ext uri="{FF2B5EF4-FFF2-40B4-BE49-F238E27FC236}">
              <a16:creationId xmlns:a16="http://schemas.microsoft.com/office/drawing/2014/main" id="{9EA83CDD-94F3-48D6-AD80-F7A70B0F97B8}"/>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9" name="フローチャート: 判断 218">
          <a:extLst>
            <a:ext uri="{FF2B5EF4-FFF2-40B4-BE49-F238E27FC236}">
              <a16:creationId xmlns:a16="http://schemas.microsoft.com/office/drawing/2014/main" id="{B35D4C96-5FAA-4DF6-A335-3A15665E2DF9}"/>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20" name="フローチャート: 判断 219">
          <a:extLst>
            <a:ext uri="{FF2B5EF4-FFF2-40B4-BE49-F238E27FC236}">
              <a16:creationId xmlns:a16="http://schemas.microsoft.com/office/drawing/2014/main" id="{C992D1B9-3583-47BD-98C8-9A74E300EA3E}"/>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1" name="フローチャート: 判断 220">
          <a:extLst>
            <a:ext uri="{FF2B5EF4-FFF2-40B4-BE49-F238E27FC236}">
              <a16:creationId xmlns:a16="http://schemas.microsoft.com/office/drawing/2014/main" id="{6A4FBE36-958D-4B13-8674-8A3333FCEA56}"/>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63F67AB-97E5-4AE5-B028-B975A5C2AB8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EE3282C-6F95-440C-9DC3-880EEF0BBD7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61B9FD0-B427-4CB5-85F1-E95D2F159B2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C6AC92F-0B20-4A3B-ADAB-CD14143B50B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FDF227B-3E58-4C42-A330-FDB39416986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27" name="楕円 226">
          <a:extLst>
            <a:ext uri="{FF2B5EF4-FFF2-40B4-BE49-F238E27FC236}">
              <a16:creationId xmlns:a16="http://schemas.microsoft.com/office/drawing/2014/main" id="{038926B6-4638-4075-B44E-B3C6845A0EA4}"/>
            </a:ext>
          </a:extLst>
        </xdr:cNvPr>
        <xdr:cNvSpPr/>
      </xdr:nvSpPr>
      <xdr:spPr>
        <a:xfrm>
          <a:off x="9401175" y="1023188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120159</xdr:rowOff>
    </xdr:from>
    <xdr:ext cx="469744" cy="259045"/>
    <xdr:sp macro="" textlink="">
      <xdr:nvSpPr>
        <xdr:cNvPr id="228" name="【陸上競技場・野球場・球技場】&#10;一人当たり面積該当値テキスト">
          <a:extLst>
            <a:ext uri="{FF2B5EF4-FFF2-40B4-BE49-F238E27FC236}">
              <a16:creationId xmlns:a16="http://schemas.microsoft.com/office/drawing/2014/main" id="{8934CEBB-8C7F-4FC9-8D38-C9A0D6591A68}"/>
            </a:ext>
          </a:extLst>
        </xdr:cNvPr>
        <xdr:cNvSpPr txBox="1"/>
      </xdr:nvSpPr>
      <xdr:spPr>
        <a:xfrm>
          <a:off x="9477375" y="101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29" name="楕円 228">
          <a:extLst>
            <a:ext uri="{FF2B5EF4-FFF2-40B4-BE49-F238E27FC236}">
              <a16:creationId xmlns:a16="http://schemas.microsoft.com/office/drawing/2014/main" id="{5B9D71BB-CD86-415D-AE57-31E9EAD5BE48}"/>
            </a:ext>
          </a:extLst>
        </xdr:cNvPr>
        <xdr:cNvSpPr/>
      </xdr:nvSpPr>
      <xdr:spPr>
        <a:xfrm>
          <a:off x="8639175" y="102318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30" name="直線コネクタ 229">
          <a:extLst>
            <a:ext uri="{FF2B5EF4-FFF2-40B4-BE49-F238E27FC236}">
              <a16:creationId xmlns:a16="http://schemas.microsoft.com/office/drawing/2014/main" id="{6095695D-238D-481C-81CE-0E8AA96F366B}"/>
            </a:ext>
          </a:extLst>
        </xdr:cNvPr>
        <xdr:cNvCxnSpPr/>
      </xdr:nvCxnSpPr>
      <xdr:spPr>
        <a:xfrm>
          <a:off x="8686800" y="1028903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77216</xdr:rowOff>
    </xdr:from>
    <xdr:to>
      <xdr:col>46</xdr:col>
      <xdr:colOff>38100</xdr:colOff>
      <xdr:row>64</xdr:row>
      <xdr:rowOff>7366</xdr:rowOff>
    </xdr:to>
    <xdr:sp macro="" textlink="">
      <xdr:nvSpPr>
        <xdr:cNvPr id="231" name="楕円 230">
          <a:extLst>
            <a:ext uri="{FF2B5EF4-FFF2-40B4-BE49-F238E27FC236}">
              <a16:creationId xmlns:a16="http://schemas.microsoft.com/office/drawing/2014/main" id="{B5537D37-4B40-4F1D-A07A-F769DF2C7F07}"/>
            </a:ext>
          </a:extLst>
        </xdr:cNvPr>
        <xdr:cNvSpPr/>
      </xdr:nvSpPr>
      <xdr:spPr>
        <a:xfrm>
          <a:off x="7839075" y="102784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128016</xdr:rowOff>
    </xdr:to>
    <xdr:cxnSp macro="">
      <xdr:nvCxnSpPr>
        <xdr:cNvPr id="232" name="直線コネクタ 231">
          <a:extLst>
            <a:ext uri="{FF2B5EF4-FFF2-40B4-BE49-F238E27FC236}">
              <a16:creationId xmlns:a16="http://schemas.microsoft.com/office/drawing/2014/main" id="{5ED54BFD-23E4-439D-A488-5CDBB8548668}"/>
            </a:ext>
          </a:extLst>
        </xdr:cNvPr>
        <xdr:cNvCxnSpPr/>
      </xdr:nvCxnSpPr>
      <xdr:spPr>
        <a:xfrm flipV="1">
          <a:off x="7886700" y="10289032"/>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77216</xdr:rowOff>
    </xdr:from>
    <xdr:to>
      <xdr:col>41</xdr:col>
      <xdr:colOff>101600</xdr:colOff>
      <xdr:row>64</xdr:row>
      <xdr:rowOff>7366</xdr:rowOff>
    </xdr:to>
    <xdr:sp macro="" textlink="">
      <xdr:nvSpPr>
        <xdr:cNvPr id="233" name="楕円 232">
          <a:extLst>
            <a:ext uri="{FF2B5EF4-FFF2-40B4-BE49-F238E27FC236}">
              <a16:creationId xmlns:a16="http://schemas.microsoft.com/office/drawing/2014/main" id="{978DB235-BF48-4B67-9478-A915297323FC}"/>
            </a:ext>
          </a:extLst>
        </xdr:cNvPr>
        <xdr:cNvSpPr/>
      </xdr:nvSpPr>
      <xdr:spPr>
        <a:xfrm>
          <a:off x="7029450" y="102784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128016</xdr:rowOff>
    </xdr:from>
    <xdr:to>
      <xdr:col>45</xdr:col>
      <xdr:colOff>177800</xdr:colOff>
      <xdr:row>63</xdr:row>
      <xdr:rowOff>128016</xdr:rowOff>
    </xdr:to>
    <xdr:cxnSp macro="">
      <xdr:nvCxnSpPr>
        <xdr:cNvPr id="234" name="直線コネクタ 233">
          <a:extLst>
            <a:ext uri="{FF2B5EF4-FFF2-40B4-BE49-F238E27FC236}">
              <a16:creationId xmlns:a16="http://schemas.microsoft.com/office/drawing/2014/main" id="{51C8A78A-D9E4-4D55-A4E5-6055982E4762}"/>
            </a:ext>
          </a:extLst>
        </xdr:cNvPr>
        <xdr:cNvCxnSpPr/>
      </xdr:nvCxnSpPr>
      <xdr:spPr>
        <a:xfrm>
          <a:off x="7077075" y="1032611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133621</xdr:rowOff>
    </xdr:from>
    <xdr:ext cx="469744" cy="259045"/>
    <xdr:sp macro="" textlink="">
      <xdr:nvSpPr>
        <xdr:cNvPr id="235" name="n_1aveValue【陸上競技場・野球場・球技場】&#10;一人当たり面積">
          <a:extLst>
            <a:ext uri="{FF2B5EF4-FFF2-40B4-BE49-F238E27FC236}">
              <a16:creationId xmlns:a16="http://schemas.microsoft.com/office/drawing/2014/main" id="{2323E778-8E01-45BF-9C2E-4C7153B32761}"/>
            </a:ext>
          </a:extLst>
        </xdr:cNvPr>
        <xdr:cNvSpPr txBox="1"/>
      </xdr:nvSpPr>
      <xdr:spPr>
        <a:xfrm>
          <a:off x="845827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36" name="n_2aveValue【陸上競技場・野球場・球技場】&#10;一人当たり面積">
          <a:extLst>
            <a:ext uri="{FF2B5EF4-FFF2-40B4-BE49-F238E27FC236}">
              <a16:creationId xmlns:a16="http://schemas.microsoft.com/office/drawing/2014/main" id="{B7611252-4FF9-40B8-A0FD-2D96E2B1F119}"/>
            </a:ext>
          </a:extLst>
        </xdr:cNvPr>
        <xdr:cNvSpPr txBox="1"/>
      </xdr:nvSpPr>
      <xdr:spPr>
        <a:xfrm>
          <a:off x="7677227" y="98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237" name="n_3aveValue【陸上競技場・野球場・球技場】&#10;一人当たり面積">
          <a:extLst>
            <a:ext uri="{FF2B5EF4-FFF2-40B4-BE49-F238E27FC236}">
              <a16:creationId xmlns:a16="http://schemas.microsoft.com/office/drawing/2014/main" id="{4D444AA8-5922-4A44-AFAB-7975D6ED6011}"/>
            </a:ext>
          </a:extLst>
        </xdr:cNvPr>
        <xdr:cNvSpPr txBox="1"/>
      </xdr:nvSpPr>
      <xdr:spPr>
        <a:xfrm>
          <a:off x="6867602"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38" name="n_4aveValue【陸上競技場・野球場・球技場】&#10;一人当たり面積">
          <a:extLst>
            <a:ext uri="{FF2B5EF4-FFF2-40B4-BE49-F238E27FC236}">
              <a16:creationId xmlns:a16="http://schemas.microsoft.com/office/drawing/2014/main" id="{E8FF7CCB-A41F-40E8-BC2E-C16C93E4F376}"/>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39" name="n_1mainValue【陸上競技場・野球場・球技場】&#10;一人当たり面積">
          <a:extLst>
            <a:ext uri="{FF2B5EF4-FFF2-40B4-BE49-F238E27FC236}">
              <a16:creationId xmlns:a16="http://schemas.microsoft.com/office/drawing/2014/main" id="{590993C0-D144-4438-926F-F7E06260A4E0}"/>
            </a:ext>
          </a:extLst>
        </xdr:cNvPr>
        <xdr:cNvSpPr txBox="1"/>
      </xdr:nvSpPr>
      <xdr:spPr>
        <a:xfrm>
          <a:off x="845827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169943</xdr:rowOff>
    </xdr:from>
    <xdr:ext cx="469744" cy="259045"/>
    <xdr:sp macro="" textlink="">
      <xdr:nvSpPr>
        <xdr:cNvPr id="240" name="n_2mainValue【陸上競技場・野球場・球技場】&#10;一人当たり面積">
          <a:extLst>
            <a:ext uri="{FF2B5EF4-FFF2-40B4-BE49-F238E27FC236}">
              <a16:creationId xmlns:a16="http://schemas.microsoft.com/office/drawing/2014/main" id="{5F26AFC2-8490-468C-A06C-E95A83AB7FA9}"/>
            </a:ext>
          </a:extLst>
        </xdr:cNvPr>
        <xdr:cNvSpPr txBox="1"/>
      </xdr:nvSpPr>
      <xdr:spPr>
        <a:xfrm>
          <a:off x="7677227" y="103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169943</xdr:rowOff>
    </xdr:from>
    <xdr:ext cx="469744" cy="259045"/>
    <xdr:sp macro="" textlink="">
      <xdr:nvSpPr>
        <xdr:cNvPr id="241" name="n_3mainValue【陸上競技場・野球場・球技場】&#10;一人当たり面積">
          <a:extLst>
            <a:ext uri="{FF2B5EF4-FFF2-40B4-BE49-F238E27FC236}">
              <a16:creationId xmlns:a16="http://schemas.microsoft.com/office/drawing/2014/main" id="{C57B5425-3371-4A0A-9BCE-B2FCDC1E199D}"/>
            </a:ext>
          </a:extLst>
        </xdr:cNvPr>
        <xdr:cNvSpPr txBox="1"/>
      </xdr:nvSpPr>
      <xdr:spPr>
        <a:xfrm>
          <a:off x="6867602" y="103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D2A02336-96FB-414E-9E2E-35E06349686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377507C8-39BB-4604-82DE-676FB70F8551}"/>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13ED82B0-A982-450B-9129-7D9DFD399912}"/>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CED56EEE-BDAD-4606-8D4A-B0E4A104524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88E089DA-AA80-4539-9911-D1D32830F55A}"/>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4B7A6B8B-845A-463C-BE99-41D24466651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AD9904B-88A9-4D5F-B7F4-9BAF678993A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4C782B7C-90F4-46E9-B295-A3112532A9D1}"/>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069FE2D4-AEF3-4CDE-A060-05775B14998D}"/>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9F33DDF9-BFFC-4984-A7A4-A1A6765D717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92A239BD-E0EE-476F-9112-8765248F422D}"/>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441D7E98-C90A-4E40-80D8-5C1F9902FE93}"/>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EF47CE82-F9F5-4258-B0E1-250D50B3183A}"/>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11CD2BEA-284D-4D39-956B-F41D2640596C}"/>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4A7B176-D806-44DE-A905-61C634803854}"/>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47D3E8B7-2335-4530-9BCB-1D2625CE3345}"/>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67EFDBF3-0511-400B-8580-C6D4302526C0}"/>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B727C601-FD36-4DE6-9DE4-ACFB27182BCA}"/>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DCB620DA-DE9B-464F-A506-B90DD15ED9B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FEC64664-F8F9-4405-9A84-6F0A5C91A09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38AB9F28-7916-4369-B34C-FC24B240F306}"/>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県民会館】&#10;有形固定資産減価償却率グラフ枠">
          <a:extLst>
            <a:ext uri="{FF2B5EF4-FFF2-40B4-BE49-F238E27FC236}">
              <a16:creationId xmlns:a16="http://schemas.microsoft.com/office/drawing/2014/main" id="{1B7FD28B-782F-4861-A008-5C6695F54E7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64" name="直線コネクタ 263">
          <a:extLst>
            <a:ext uri="{FF2B5EF4-FFF2-40B4-BE49-F238E27FC236}">
              <a16:creationId xmlns:a16="http://schemas.microsoft.com/office/drawing/2014/main" id="{FFB2889C-4D92-46B9-B8E6-2A0B2936AF2B}"/>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65" name="【県民会館】&#10;有形固定資産減価償却率最小値テキスト">
          <a:extLst>
            <a:ext uri="{FF2B5EF4-FFF2-40B4-BE49-F238E27FC236}">
              <a16:creationId xmlns:a16="http://schemas.microsoft.com/office/drawing/2014/main" id="{92184FB3-A011-4EB6-AFF5-F546AF001811}"/>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6" name="直線コネクタ 265">
          <a:extLst>
            <a:ext uri="{FF2B5EF4-FFF2-40B4-BE49-F238E27FC236}">
              <a16:creationId xmlns:a16="http://schemas.microsoft.com/office/drawing/2014/main" id="{3D703CB5-2D49-4DB0-BD13-AF322BFE01B0}"/>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67" name="【県民会館】&#10;有形固定資産減価償却率最大値テキスト">
          <a:extLst>
            <a:ext uri="{FF2B5EF4-FFF2-40B4-BE49-F238E27FC236}">
              <a16:creationId xmlns:a16="http://schemas.microsoft.com/office/drawing/2014/main" id="{817142CC-246C-499D-9A42-FDFA7E1AB483}"/>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68" name="直線コネクタ 267">
          <a:extLst>
            <a:ext uri="{FF2B5EF4-FFF2-40B4-BE49-F238E27FC236}">
              <a16:creationId xmlns:a16="http://schemas.microsoft.com/office/drawing/2014/main" id="{19084010-D5DC-4F30-BBF0-15929C5C512B}"/>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8272</xdr:rowOff>
    </xdr:from>
    <xdr:ext cx="405111" cy="259045"/>
    <xdr:sp macro="" textlink="">
      <xdr:nvSpPr>
        <xdr:cNvPr id="269" name="【県民会館】&#10;有形固定資産減価償却率平均値テキスト">
          <a:extLst>
            <a:ext uri="{FF2B5EF4-FFF2-40B4-BE49-F238E27FC236}">
              <a16:creationId xmlns:a16="http://schemas.microsoft.com/office/drawing/2014/main" id="{F8783D81-7718-4114-9276-AC0DF551B262}"/>
            </a:ext>
          </a:extLst>
        </xdr:cNvPr>
        <xdr:cNvSpPr txBox="1"/>
      </xdr:nvSpPr>
      <xdr:spPr>
        <a:xfrm>
          <a:off x="4229100" y="12965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70" name="フローチャート: 判断 269">
          <a:extLst>
            <a:ext uri="{FF2B5EF4-FFF2-40B4-BE49-F238E27FC236}">
              <a16:creationId xmlns:a16="http://schemas.microsoft.com/office/drawing/2014/main" id="{CAEA7776-0E74-4FDB-B2C1-F154174F9346}"/>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71" name="フローチャート: 判断 270">
          <a:extLst>
            <a:ext uri="{FF2B5EF4-FFF2-40B4-BE49-F238E27FC236}">
              <a16:creationId xmlns:a16="http://schemas.microsoft.com/office/drawing/2014/main" id="{A6EB7F95-8547-4D4A-AD95-F8B37075FDAC}"/>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72" name="フローチャート: 判断 271">
          <a:extLst>
            <a:ext uri="{FF2B5EF4-FFF2-40B4-BE49-F238E27FC236}">
              <a16:creationId xmlns:a16="http://schemas.microsoft.com/office/drawing/2014/main" id="{581CA510-4E96-439C-BDC2-072D4486F7CA}"/>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73" name="フローチャート: 判断 272">
          <a:extLst>
            <a:ext uri="{FF2B5EF4-FFF2-40B4-BE49-F238E27FC236}">
              <a16:creationId xmlns:a16="http://schemas.microsoft.com/office/drawing/2014/main" id="{3686E97F-E4E2-4CD8-9E0C-D0889B31A537}"/>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74" name="フローチャート: 判断 273">
          <a:extLst>
            <a:ext uri="{FF2B5EF4-FFF2-40B4-BE49-F238E27FC236}">
              <a16:creationId xmlns:a16="http://schemas.microsoft.com/office/drawing/2014/main" id="{54F6F95B-0A9F-4365-B442-3822CAF73D9B}"/>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DCEF6A12-2B21-4AFF-8B4C-1B90EE75244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A9DF201-2797-40BC-899D-A0563C7F8E2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E686EBE-10A1-4C61-848B-371610372AE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38048C1-B4B6-43CF-A203-9B753593F24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78803937-89BE-4060-B8CE-B20A8E28D11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27305</xdr:rowOff>
    </xdr:from>
    <xdr:to>
      <xdr:col>24</xdr:col>
      <xdr:colOff>114300</xdr:colOff>
      <xdr:row>86</xdr:row>
      <xdr:rowOff>128905</xdr:rowOff>
    </xdr:to>
    <xdr:sp macro="" textlink="">
      <xdr:nvSpPr>
        <xdr:cNvPr id="280" name="楕円 279">
          <a:extLst>
            <a:ext uri="{FF2B5EF4-FFF2-40B4-BE49-F238E27FC236}">
              <a16:creationId xmlns:a16="http://schemas.microsoft.com/office/drawing/2014/main" id="{C381F757-F0F8-4482-9137-191A038764BF}"/>
            </a:ext>
          </a:extLst>
        </xdr:cNvPr>
        <xdr:cNvSpPr/>
      </xdr:nvSpPr>
      <xdr:spPr>
        <a:xfrm>
          <a:off x="4124325" y="13956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113682</xdr:rowOff>
    </xdr:from>
    <xdr:ext cx="405111" cy="259045"/>
    <xdr:sp macro="" textlink="">
      <xdr:nvSpPr>
        <xdr:cNvPr id="281" name="【県民会館】&#10;有形固定資産減価償却率該当値テキスト">
          <a:extLst>
            <a:ext uri="{FF2B5EF4-FFF2-40B4-BE49-F238E27FC236}">
              <a16:creationId xmlns:a16="http://schemas.microsoft.com/office/drawing/2014/main" id="{FBD8D2A8-C6E6-4736-B7FF-38C7216341E1}"/>
            </a:ext>
          </a:extLst>
        </xdr:cNvPr>
        <xdr:cNvSpPr txBox="1"/>
      </xdr:nvSpPr>
      <xdr:spPr>
        <a:xfrm>
          <a:off x="4229100"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156845</xdr:rowOff>
    </xdr:from>
    <xdr:to>
      <xdr:col>20</xdr:col>
      <xdr:colOff>38100</xdr:colOff>
      <xdr:row>86</xdr:row>
      <xdr:rowOff>86995</xdr:rowOff>
    </xdr:to>
    <xdr:sp macro="" textlink="">
      <xdr:nvSpPr>
        <xdr:cNvPr id="282" name="楕円 281">
          <a:extLst>
            <a:ext uri="{FF2B5EF4-FFF2-40B4-BE49-F238E27FC236}">
              <a16:creationId xmlns:a16="http://schemas.microsoft.com/office/drawing/2014/main" id="{B5743F71-F7D0-491D-977A-FDC8B42011EC}"/>
            </a:ext>
          </a:extLst>
        </xdr:cNvPr>
        <xdr:cNvSpPr/>
      </xdr:nvSpPr>
      <xdr:spPr>
        <a:xfrm>
          <a:off x="3381375" y="139236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36195</xdr:rowOff>
    </xdr:from>
    <xdr:to>
      <xdr:col>24</xdr:col>
      <xdr:colOff>63500</xdr:colOff>
      <xdr:row>86</xdr:row>
      <xdr:rowOff>78105</xdr:rowOff>
    </xdr:to>
    <xdr:cxnSp macro="">
      <xdr:nvCxnSpPr>
        <xdr:cNvPr id="283" name="直線コネクタ 282">
          <a:extLst>
            <a:ext uri="{FF2B5EF4-FFF2-40B4-BE49-F238E27FC236}">
              <a16:creationId xmlns:a16="http://schemas.microsoft.com/office/drawing/2014/main" id="{1BA1EED6-1FA0-4129-B3F4-08C74ABC43A3}"/>
            </a:ext>
          </a:extLst>
        </xdr:cNvPr>
        <xdr:cNvCxnSpPr/>
      </xdr:nvCxnSpPr>
      <xdr:spPr>
        <a:xfrm>
          <a:off x="3429000" y="13961745"/>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132080</xdr:rowOff>
    </xdr:from>
    <xdr:to>
      <xdr:col>15</xdr:col>
      <xdr:colOff>101600</xdr:colOff>
      <xdr:row>86</xdr:row>
      <xdr:rowOff>62230</xdr:rowOff>
    </xdr:to>
    <xdr:sp macro="" textlink="">
      <xdr:nvSpPr>
        <xdr:cNvPr id="284" name="楕円 283">
          <a:extLst>
            <a:ext uri="{FF2B5EF4-FFF2-40B4-BE49-F238E27FC236}">
              <a16:creationId xmlns:a16="http://schemas.microsoft.com/office/drawing/2014/main" id="{BB85926C-BFD6-41B3-AE7E-7DBBC66F555A}"/>
            </a:ext>
          </a:extLst>
        </xdr:cNvPr>
        <xdr:cNvSpPr/>
      </xdr:nvSpPr>
      <xdr:spPr>
        <a:xfrm>
          <a:off x="2571750" y="138957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xdr:rowOff>
    </xdr:from>
    <xdr:to>
      <xdr:col>19</xdr:col>
      <xdr:colOff>177800</xdr:colOff>
      <xdr:row>86</xdr:row>
      <xdr:rowOff>36195</xdr:rowOff>
    </xdr:to>
    <xdr:cxnSp macro="">
      <xdr:nvCxnSpPr>
        <xdr:cNvPr id="285" name="直線コネクタ 284">
          <a:extLst>
            <a:ext uri="{FF2B5EF4-FFF2-40B4-BE49-F238E27FC236}">
              <a16:creationId xmlns:a16="http://schemas.microsoft.com/office/drawing/2014/main" id="{1A09BB41-4169-4522-A696-9F91692D5F59}"/>
            </a:ext>
          </a:extLst>
        </xdr:cNvPr>
        <xdr:cNvCxnSpPr/>
      </xdr:nvCxnSpPr>
      <xdr:spPr>
        <a:xfrm>
          <a:off x="2619375" y="13933805"/>
          <a:ext cx="8096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97789</xdr:rowOff>
    </xdr:from>
    <xdr:to>
      <xdr:col>10</xdr:col>
      <xdr:colOff>165100</xdr:colOff>
      <xdr:row>86</xdr:row>
      <xdr:rowOff>27939</xdr:rowOff>
    </xdr:to>
    <xdr:sp macro="" textlink="">
      <xdr:nvSpPr>
        <xdr:cNvPr id="286" name="楕円 285">
          <a:extLst>
            <a:ext uri="{FF2B5EF4-FFF2-40B4-BE49-F238E27FC236}">
              <a16:creationId xmlns:a16="http://schemas.microsoft.com/office/drawing/2014/main" id="{BBF67DEB-A2C0-4BFB-B2CC-92CDE89999E2}"/>
            </a:ext>
          </a:extLst>
        </xdr:cNvPr>
        <xdr:cNvSpPr/>
      </xdr:nvSpPr>
      <xdr:spPr>
        <a:xfrm>
          <a:off x="1781175" y="13861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148589</xdr:rowOff>
    </xdr:from>
    <xdr:to>
      <xdr:col>15</xdr:col>
      <xdr:colOff>50800</xdr:colOff>
      <xdr:row>86</xdr:row>
      <xdr:rowOff>11430</xdr:rowOff>
    </xdr:to>
    <xdr:cxnSp macro="">
      <xdr:nvCxnSpPr>
        <xdr:cNvPr id="287" name="直線コネクタ 286">
          <a:extLst>
            <a:ext uri="{FF2B5EF4-FFF2-40B4-BE49-F238E27FC236}">
              <a16:creationId xmlns:a16="http://schemas.microsoft.com/office/drawing/2014/main" id="{BBA0BA15-BC22-4656-8419-6EF9F5243E48}"/>
            </a:ext>
          </a:extLst>
        </xdr:cNvPr>
        <xdr:cNvCxnSpPr/>
      </xdr:nvCxnSpPr>
      <xdr:spPr>
        <a:xfrm>
          <a:off x="1828800" y="13909039"/>
          <a:ext cx="7905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288" name="n_1aveValue【県民会館】&#10;有形固定資産減価償却率">
          <a:extLst>
            <a:ext uri="{FF2B5EF4-FFF2-40B4-BE49-F238E27FC236}">
              <a16:creationId xmlns:a16="http://schemas.microsoft.com/office/drawing/2014/main" id="{3197B00D-61AA-4AAB-9704-840ACD1B33D1}"/>
            </a:ext>
          </a:extLst>
        </xdr:cNvPr>
        <xdr:cNvSpPr txBox="1"/>
      </xdr:nvSpPr>
      <xdr:spPr>
        <a:xfrm>
          <a:off x="3239144"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89" name="n_2aveValue【県民会館】&#10;有形固定資産減価償却率">
          <a:extLst>
            <a:ext uri="{FF2B5EF4-FFF2-40B4-BE49-F238E27FC236}">
              <a16:creationId xmlns:a16="http://schemas.microsoft.com/office/drawing/2014/main" id="{AB258E3F-AB0A-4055-A631-24E10B672469}"/>
            </a:ext>
          </a:extLst>
        </xdr:cNvPr>
        <xdr:cNvSpPr txBox="1"/>
      </xdr:nvSpPr>
      <xdr:spPr>
        <a:xfrm>
          <a:off x="2439044"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90" name="n_3aveValue【県民会館】&#10;有形固定資産減価償却率">
          <a:extLst>
            <a:ext uri="{FF2B5EF4-FFF2-40B4-BE49-F238E27FC236}">
              <a16:creationId xmlns:a16="http://schemas.microsoft.com/office/drawing/2014/main" id="{755F0A42-F0B2-4932-B02D-AA27580AF9B0}"/>
            </a:ext>
          </a:extLst>
        </xdr:cNvPr>
        <xdr:cNvSpPr txBox="1"/>
      </xdr:nvSpPr>
      <xdr:spPr>
        <a:xfrm>
          <a:off x="1648469" y="1284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91" name="n_4aveValue【県民会館】&#10;有形固定資産減価償却率">
          <a:extLst>
            <a:ext uri="{FF2B5EF4-FFF2-40B4-BE49-F238E27FC236}">
              <a16:creationId xmlns:a16="http://schemas.microsoft.com/office/drawing/2014/main" id="{EDEC7FC6-A2CE-471B-8832-310927BDA0F9}"/>
            </a:ext>
          </a:extLst>
        </xdr:cNvPr>
        <xdr:cNvSpPr txBox="1"/>
      </xdr:nvSpPr>
      <xdr:spPr>
        <a:xfrm>
          <a:off x="848369" y="1294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78122</xdr:rowOff>
    </xdr:from>
    <xdr:ext cx="405111" cy="259045"/>
    <xdr:sp macro="" textlink="">
      <xdr:nvSpPr>
        <xdr:cNvPr id="292" name="n_1mainValue【県民会館】&#10;有形固定資産減価償却率">
          <a:extLst>
            <a:ext uri="{FF2B5EF4-FFF2-40B4-BE49-F238E27FC236}">
              <a16:creationId xmlns:a16="http://schemas.microsoft.com/office/drawing/2014/main" id="{E5030150-E7A0-44BB-B390-58B7336FDE89}"/>
            </a:ext>
          </a:extLst>
        </xdr:cNvPr>
        <xdr:cNvSpPr txBox="1"/>
      </xdr:nvSpPr>
      <xdr:spPr>
        <a:xfrm>
          <a:off x="32391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53357</xdr:rowOff>
    </xdr:from>
    <xdr:ext cx="405111" cy="259045"/>
    <xdr:sp macro="" textlink="">
      <xdr:nvSpPr>
        <xdr:cNvPr id="293" name="n_2mainValue【県民会館】&#10;有形固定資産減価償却率">
          <a:extLst>
            <a:ext uri="{FF2B5EF4-FFF2-40B4-BE49-F238E27FC236}">
              <a16:creationId xmlns:a16="http://schemas.microsoft.com/office/drawing/2014/main" id="{421716C9-DF99-44CB-900E-5A77894321E6}"/>
            </a:ext>
          </a:extLst>
        </xdr:cNvPr>
        <xdr:cNvSpPr txBox="1"/>
      </xdr:nvSpPr>
      <xdr:spPr>
        <a:xfrm>
          <a:off x="2439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19066</xdr:rowOff>
    </xdr:from>
    <xdr:ext cx="405111" cy="259045"/>
    <xdr:sp macro="" textlink="">
      <xdr:nvSpPr>
        <xdr:cNvPr id="294" name="n_3mainValue【県民会館】&#10;有形固定資産減価償却率">
          <a:extLst>
            <a:ext uri="{FF2B5EF4-FFF2-40B4-BE49-F238E27FC236}">
              <a16:creationId xmlns:a16="http://schemas.microsoft.com/office/drawing/2014/main" id="{636BE2A1-793D-4A4E-AC6C-3ED19639E177}"/>
            </a:ext>
          </a:extLst>
        </xdr:cNvPr>
        <xdr:cNvSpPr txBox="1"/>
      </xdr:nvSpPr>
      <xdr:spPr>
        <a:xfrm>
          <a:off x="1648469"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6715814-7F88-44E6-9AE4-B0364E4C5FE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7329ED48-E2C6-465E-8EEB-BE3B9BF0BD29}"/>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1BECBDEE-0E6C-4310-BA62-F00E5C5DC22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AB66671B-18EB-4C66-95E6-98A5E6501EF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69E7D0E4-C6C4-4E14-A1EF-167FCE048B5B}"/>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722F45-A94C-4BFF-A68E-A00384151E9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A59165DA-E4C5-4CFB-A851-C31613F03B7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509EEEE0-AE2B-4CBD-B584-0953B7BA2FEE}"/>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0280A8DE-8D96-4D6E-8ABE-5C76C2F1758C}"/>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DB7D588B-5F58-4BC7-AA2B-F54D1E46BC0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DFD48616-1469-4CD3-B277-C4C59BD85ED6}"/>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130F9ACA-CBB7-4A26-BAE1-8958C13CDC39}"/>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2ED9B535-19DA-4EE8-ACDB-E8E1928DD277}"/>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E93FCDF3-EEC1-41C7-891F-72FA0C38540B}"/>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B372D63B-3A9D-4EC2-A41E-6F87023D98E1}"/>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47B96D70-8CEA-4228-AD2B-FEC6631023E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C6BEE21E-1BF8-4D82-A5BB-CF2930598004}"/>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5E127BF9-C120-46FE-9ECC-CBE6CDF2B5B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FE4E241D-A340-4E9B-B8A9-1CFCE4029FC1}"/>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EDA59D43-6676-496A-B1C7-E76D718961B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43001F0E-537C-4F36-80F9-E97B9B0C7D3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A3458D6F-4DF2-4D65-8A3D-D92E20D6048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A36CECE-FD3D-4EE9-B58D-BAE68DC5077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6D981073-9A8B-4330-BFCA-12034507EF6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319" name="直線コネクタ 318">
          <a:extLst>
            <a:ext uri="{FF2B5EF4-FFF2-40B4-BE49-F238E27FC236}">
              <a16:creationId xmlns:a16="http://schemas.microsoft.com/office/drawing/2014/main" id="{89F54ABB-03A0-4E99-9A51-757A2061C195}"/>
            </a:ext>
          </a:extLst>
        </xdr:cNvPr>
        <xdr:cNvCxnSpPr/>
      </xdr:nvCxnSpPr>
      <xdr:spPr>
        <a:xfrm flipV="1">
          <a:off x="9427845" y="12609286"/>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20" name="【県民会館】&#10;一人当たり面積最小値テキスト">
          <a:extLst>
            <a:ext uri="{FF2B5EF4-FFF2-40B4-BE49-F238E27FC236}">
              <a16:creationId xmlns:a16="http://schemas.microsoft.com/office/drawing/2014/main" id="{34BA963E-21C9-4322-A5D7-7ADE39626400}"/>
            </a:ext>
          </a:extLst>
        </xdr:cNvPr>
        <xdr:cNvSpPr txBox="1"/>
      </xdr:nvSpPr>
      <xdr:spPr>
        <a:xfrm>
          <a:off x="9477375"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1" name="直線コネクタ 320">
          <a:extLst>
            <a:ext uri="{FF2B5EF4-FFF2-40B4-BE49-F238E27FC236}">
              <a16:creationId xmlns:a16="http://schemas.microsoft.com/office/drawing/2014/main" id="{04E836DA-BB42-459F-8269-0ADD4A7880BA}"/>
            </a:ext>
          </a:extLst>
        </xdr:cNvPr>
        <xdr:cNvCxnSpPr/>
      </xdr:nvCxnSpPr>
      <xdr:spPr>
        <a:xfrm>
          <a:off x="9363075" y="13963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322" name="【県民会館】&#10;一人当たり面積最大値テキスト">
          <a:extLst>
            <a:ext uri="{FF2B5EF4-FFF2-40B4-BE49-F238E27FC236}">
              <a16:creationId xmlns:a16="http://schemas.microsoft.com/office/drawing/2014/main" id="{9182A0BA-A086-41AF-B8BD-1F7D33453599}"/>
            </a:ext>
          </a:extLst>
        </xdr:cNvPr>
        <xdr:cNvSpPr txBox="1"/>
      </xdr:nvSpPr>
      <xdr:spPr>
        <a:xfrm>
          <a:off x="9477375"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3" name="直線コネクタ 322">
          <a:extLst>
            <a:ext uri="{FF2B5EF4-FFF2-40B4-BE49-F238E27FC236}">
              <a16:creationId xmlns:a16="http://schemas.microsoft.com/office/drawing/2014/main" id="{8419FBBE-C703-4703-B7B2-240D30602908}"/>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24" name="【県民会館】&#10;一人当たり面積平均値テキスト">
          <a:extLst>
            <a:ext uri="{FF2B5EF4-FFF2-40B4-BE49-F238E27FC236}">
              <a16:creationId xmlns:a16="http://schemas.microsoft.com/office/drawing/2014/main" id="{07863D08-6AAD-41A5-8336-7BA7C0369F44}"/>
            </a:ext>
          </a:extLst>
        </xdr:cNvPr>
        <xdr:cNvSpPr txBox="1"/>
      </xdr:nvSpPr>
      <xdr:spPr>
        <a:xfrm>
          <a:off x="9477375"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5" name="フローチャート: 判断 324">
          <a:extLst>
            <a:ext uri="{FF2B5EF4-FFF2-40B4-BE49-F238E27FC236}">
              <a16:creationId xmlns:a16="http://schemas.microsoft.com/office/drawing/2014/main" id="{C17B365B-1428-4C6C-9BFF-FCB1C35E00A8}"/>
            </a:ext>
          </a:extLst>
        </xdr:cNvPr>
        <xdr:cNvSpPr/>
      </xdr:nvSpPr>
      <xdr:spPr>
        <a:xfrm>
          <a:off x="9401175" y="132778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326" name="フローチャート: 判断 325">
          <a:extLst>
            <a:ext uri="{FF2B5EF4-FFF2-40B4-BE49-F238E27FC236}">
              <a16:creationId xmlns:a16="http://schemas.microsoft.com/office/drawing/2014/main" id="{5DDD7570-D8C5-46B5-B0D7-268671431252}"/>
            </a:ext>
          </a:extLst>
        </xdr:cNvPr>
        <xdr:cNvSpPr/>
      </xdr:nvSpPr>
      <xdr:spPr>
        <a:xfrm>
          <a:off x="8639175" y="133272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7" name="フローチャート: 判断 326">
          <a:extLst>
            <a:ext uri="{FF2B5EF4-FFF2-40B4-BE49-F238E27FC236}">
              <a16:creationId xmlns:a16="http://schemas.microsoft.com/office/drawing/2014/main" id="{2035C4D5-18C6-4751-957D-479C36D2D1CB}"/>
            </a:ext>
          </a:extLst>
        </xdr:cNvPr>
        <xdr:cNvSpPr/>
      </xdr:nvSpPr>
      <xdr:spPr>
        <a:xfrm>
          <a:off x="78390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328" name="フローチャート: 判断 327">
          <a:extLst>
            <a:ext uri="{FF2B5EF4-FFF2-40B4-BE49-F238E27FC236}">
              <a16:creationId xmlns:a16="http://schemas.microsoft.com/office/drawing/2014/main" id="{E78EB48C-A47F-48BC-9BC5-A27AFFEE8548}"/>
            </a:ext>
          </a:extLst>
        </xdr:cNvPr>
        <xdr:cNvSpPr/>
      </xdr:nvSpPr>
      <xdr:spPr>
        <a:xfrm>
          <a:off x="7029450" y="132978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329" name="フローチャート: 判断 328">
          <a:extLst>
            <a:ext uri="{FF2B5EF4-FFF2-40B4-BE49-F238E27FC236}">
              <a16:creationId xmlns:a16="http://schemas.microsoft.com/office/drawing/2014/main" id="{E6B625A3-3F9A-4A8C-8D79-854A63D42EA3}"/>
            </a:ext>
          </a:extLst>
        </xdr:cNvPr>
        <xdr:cNvSpPr/>
      </xdr:nvSpPr>
      <xdr:spPr>
        <a:xfrm>
          <a:off x="6238875" y="13608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0533131-9A75-4631-97FB-ABEE14103D5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A7E41D8-FDFE-4BC8-B295-F4EC3F05D1A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8258916-D7A6-40DA-9BBD-C278BD518ED3}"/>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5498800-CA60-489A-8DEC-F7788256D4D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6E35406-6FE1-4135-979D-E93CD1BCA7E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5" name="楕円 334">
          <a:extLst>
            <a:ext uri="{FF2B5EF4-FFF2-40B4-BE49-F238E27FC236}">
              <a16:creationId xmlns:a16="http://schemas.microsoft.com/office/drawing/2014/main" id="{D75C5140-256F-4318-8ADB-46FA91F23C9E}"/>
            </a:ext>
          </a:extLst>
        </xdr:cNvPr>
        <xdr:cNvSpPr/>
      </xdr:nvSpPr>
      <xdr:spPr>
        <a:xfrm>
          <a:off x="9401175" y="134874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22877</xdr:rowOff>
    </xdr:from>
    <xdr:ext cx="469744" cy="259045"/>
    <xdr:sp macro="" textlink="">
      <xdr:nvSpPr>
        <xdr:cNvPr id="336" name="【県民会館】&#10;一人当たり面積該当値テキスト">
          <a:extLst>
            <a:ext uri="{FF2B5EF4-FFF2-40B4-BE49-F238E27FC236}">
              <a16:creationId xmlns:a16="http://schemas.microsoft.com/office/drawing/2014/main" id="{D9C0B00B-7925-46EB-AEEA-77048A977797}"/>
            </a:ext>
          </a:extLst>
        </xdr:cNvPr>
        <xdr:cNvSpPr txBox="1"/>
      </xdr:nvSpPr>
      <xdr:spPr>
        <a:xfrm>
          <a:off x="9477375"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37" name="楕円 336">
          <a:extLst>
            <a:ext uri="{FF2B5EF4-FFF2-40B4-BE49-F238E27FC236}">
              <a16:creationId xmlns:a16="http://schemas.microsoft.com/office/drawing/2014/main" id="{30111273-7E61-4DF5-9584-F0F8729B79AB}"/>
            </a:ext>
          </a:extLst>
        </xdr:cNvPr>
        <xdr:cNvSpPr/>
      </xdr:nvSpPr>
      <xdr:spPr>
        <a:xfrm>
          <a:off x="86391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38" name="直線コネクタ 337">
          <a:extLst>
            <a:ext uri="{FF2B5EF4-FFF2-40B4-BE49-F238E27FC236}">
              <a16:creationId xmlns:a16="http://schemas.microsoft.com/office/drawing/2014/main" id="{DDC91690-373B-46B9-B2C2-58555061634D}"/>
            </a:ext>
          </a:extLst>
        </xdr:cNvPr>
        <xdr:cNvCxnSpPr/>
      </xdr:nvCxnSpPr>
      <xdr:spPr>
        <a:xfrm>
          <a:off x="8686800" y="135350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39" name="楕円 338">
          <a:extLst>
            <a:ext uri="{FF2B5EF4-FFF2-40B4-BE49-F238E27FC236}">
              <a16:creationId xmlns:a16="http://schemas.microsoft.com/office/drawing/2014/main" id="{D90ABD42-A5B0-44D4-AAE7-5D2831DDE118}"/>
            </a:ext>
          </a:extLst>
        </xdr:cNvPr>
        <xdr:cNvSpPr/>
      </xdr:nvSpPr>
      <xdr:spPr>
        <a:xfrm>
          <a:off x="7839075" y="135168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127907</xdr:rowOff>
    </xdr:to>
    <xdr:cxnSp macro="">
      <xdr:nvCxnSpPr>
        <xdr:cNvPr id="340" name="直線コネクタ 339">
          <a:extLst>
            <a:ext uri="{FF2B5EF4-FFF2-40B4-BE49-F238E27FC236}">
              <a16:creationId xmlns:a16="http://schemas.microsoft.com/office/drawing/2014/main" id="{E076F9A2-712E-48DB-867A-3981ECAE9B3D}"/>
            </a:ext>
          </a:extLst>
        </xdr:cNvPr>
        <xdr:cNvCxnSpPr/>
      </xdr:nvCxnSpPr>
      <xdr:spPr>
        <a:xfrm flipV="1">
          <a:off x="7886700" y="13535025"/>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77107</xdr:rowOff>
    </xdr:from>
    <xdr:to>
      <xdr:col>41</xdr:col>
      <xdr:colOff>101600</xdr:colOff>
      <xdr:row>84</xdr:row>
      <xdr:rowOff>7257</xdr:rowOff>
    </xdr:to>
    <xdr:sp macro="" textlink="">
      <xdr:nvSpPr>
        <xdr:cNvPr id="341" name="楕円 340">
          <a:extLst>
            <a:ext uri="{FF2B5EF4-FFF2-40B4-BE49-F238E27FC236}">
              <a16:creationId xmlns:a16="http://schemas.microsoft.com/office/drawing/2014/main" id="{B28E4C66-B29C-4191-BBA1-F96821902516}"/>
            </a:ext>
          </a:extLst>
        </xdr:cNvPr>
        <xdr:cNvSpPr/>
      </xdr:nvSpPr>
      <xdr:spPr>
        <a:xfrm>
          <a:off x="7029450" y="135168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127907</xdr:rowOff>
    </xdr:from>
    <xdr:to>
      <xdr:col>45</xdr:col>
      <xdr:colOff>177800</xdr:colOff>
      <xdr:row>83</xdr:row>
      <xdr:rowOff>127907</xdr:rowOff>
    </xdr:to>
    <xdr:cxnSp macro="">
      <xdr:nvCxnSpPr>
        <xdr:cNvPr id="342" name="直線コネクタ 341">
          <a:extLst>
            <a:ext uri="{FF2B5EF4-FFF2-40B4-BE49-F238E27FC236}">
              <a16:creationId xmlns:a16="http://schemas.microsoft.com/office/drawing/2014/main" id="{1357EAAF-2F6D-4A20-AAAF-3F306F75F757}"/>
            </a:ext>
          </a:extLst>
        </xdr:cNvPr>
        <xdr:cNvCxnSpPr/>
      </xdr:nvCxnSpPr>
      <xdr:spPr>
        <a:xfrm>
          <a:off x="7077075" y="1356450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43" name="n_1aveValue【県民会館】&#10;一人当たり面積">
          <a:extLst>
            <a:ext uri="{FF2B5EF4-FFF2-40B4-BE49-F238E27FC236}">
              <a16:creationId xmlns:a16="http://schemas.microsoft.com/office/drawing/2014/main" id="{3ADDF282-EEB4-40C3-A21A-6174DCC33417}"/>
            </a:ext>
          </a:extLst>
        </xdr:cNvPr>
        <xdr:cNvSpPr txBox="1"/>
      </xdr:nvSpPr>
      <xdr:spPr>
        <a:xfrm>
          <a:off x="8458277" y="131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4" name="n_2aveValue【県民会館】&#10;一人当たり面積">
          <a:extLst>
            <a:ext uri="{FF2B5EF4-FFF2-40B4-BE49-F238E27FC236}">
              <a16:creationId xmlns:a16="http://schemas.microsoft.com/office/drawing/2014/main" id="{B01C5C66-8030-4F93-8A2F-AE0459EE4538}"/>
            </a:ext>
          </a:extLst>
        </xdr:cNvPr>
        <xdr:cNvSpPr txBox="1"/>
      </xdr:nvSpPr>
      <xdr:spPr>
        <a:xfrm>
          <a:off x="76772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45" name="n_3aveValue【県民会館】&#10;一人当たり面積">
          <a:extLst>
            <a:ext uri="{FF2B5EF4-FFF2-40B4-BE49-F238E27FC236}">
              <a16:creationId xmlns:a16="http://schemas.microsoft.com/office/drawing/2014/main" id="{828F0AC0-691E-45DB-B3C2-373DE00B0A7D}"/>
            </a:ext>
          </a:extLst>
        </xdr:cNvPr>
        <xdr:cNvSpPr txBox="1"/>
      </xdr:nvSpPr>
      <xdr:spPr>
        <a:xfrm>
          <a:off x="68676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346" name="n_4aveValue【県民会館】&#10;一人当たり面積">
          <a:extLst>
            <a:ext uri="{FF2B5EF4-FFF2-40B4-BE49-F238E27FC236}">
              <a16:creationId xmlns:a16="http://schemas.microsoft.com/office/drawing/2014/main" id="{4B892E2F-24DE-451C-8281-8F15131FE035}"/>
            </a:ext>
          </a:extLst>
        </xdr:cNvPr>
        <xdr:cNvSpPr txBox="1"/>
      </xdr:nvSpPr>
      <xdr:spPr>
        <a:xfrm>
          <a:off x="60675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47" name="n_1mainValue【県民会館】&#10;一人当たり面積">
          <a:extLst>
            <a:ext uri="{FF2B5EF4-FFF2-40B4-BE49-F238E27FC236}">
              <a16:creationId xmlns:a16="http://schemas.microsoft.com/office/drawing/2014/main" id="{83E87F42-3B93-48CA-97B0-28F5E35D57A5}"/>
            </a:ext>
          </a:extLst>
        </xdr:cNvPr>
        <xdr:cNvSpPr txBox="1"/>
      </xdr:nvSpPr>
      <xdr:spPr>
        <a:xfrm>
          <a:off x="845827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48" name="n_2mainValue【県民会館】&#10;一人当たり面積">
          <a:extLst>
            <a:ext uri="{FF2B5EF4-FFF2-40B4-BE49-F238E27FC236}">
              <a16:creationId xmlns:a16="http://schemas.microsoft.com/office/drawing/2014/main" id="{707C6EF2-98AD-4612-9464-10FCA58F1FB3}"/>
            </a:ext>
          </a:extLst>
        </xdr:cNvPr>
        <xdr:cNvSpPr txBox="1"/>
      </xdr:nvSpPr>
      <xdr:spPr>
        <a:xfrm>
          <a:off x="7677227"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169834</xdr:rowOff>
    </xdr:from>
    <xdr:ext cx="469744" cy="259045"/>
    <xdr:sp macro="" textlink="">
      <xdr:nvSpPr>
        <xdr:cNvPr id="349" name="n_3mainValue【県民会館】&#10;一人当たり面積">
          <a:extLst>
            <a:ext uri="{FF2B5EF4-FFF2-40B4-BE49-F238E27FC236}">
              <a16:creationId xmlns:a16="http://schemas.microsoft.com/office/drawing/2014/main" id="{2F4E293E-BD33-47A1-AA3F-76D275862D9E}"/>
            </a:ext>
          </a:extLst>
        </xdr:cNvPr>
        <xdr:cNvSpPr txBox="1"/>
      </xdr:nvSpPr>
      <xdr:spPr>
        <a:xfrm>
          <a:off x="6867602"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4F34F58E-91D7-4172-ACBB-0ACFC18D670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0B04AE1C-AD4D-4D37-AC68-5962F334D01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0536EC7C-9AEC-4352-9DC3-39BD4E2C2F8E}"/>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CEC9D0BE-D1CA-45A5-9CFC-FF7F10DF59E6}"/>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6D6B44B1-AF71-4D90-85EB-FF04A4433F4F}"/>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1950328-0336-464B-A1A5-CEF00D90D96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A8701207-3A45-4F04-90E6-98F96368A725}"/>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14E9690C-016D-4E82-AC7E-1BFA3D84F9B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F5A414F9-A78B-40B7-A54A-D50296FDE75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a:extLst>
            <a:ext uri="{FF2B5EF4-FFF2-40B4-BE49-F238E27FC236}">
              <a16:creationId xmlns:a16="http://schemas.microsoft.com/office/drawing/2014/main" id="{704E02F0-8684-4295-AD0C-8FB244F497A4}"/>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a:extLst>
            <a:ext uri="{FF2B5EF4-FFF2-40B4-BE49-F238E27FC236}">
              <a16:creationId xmlns:a16="http://schemas.microsoft.com/office/drawing/2014/main" id="{F258B9B8-54AF-47EC-8252-104A7FF54B7B}"/>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a:extLst>
            <a:ext uri="{FF2B5EF4-FFF2-40B4-BE49-F238E27FC236}">
              <a16:creationId xmlns:a16="http://schemas.microsoft.com/office/drawing/2014/main" id="{0B4C8999-4CEF-4DA6-9943-592E5735E149}"/>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a:extLst>
            <a:ext uri="{FF2B5EF4-FFF2-40B4-BE49-F238E27FC236}">
              <a16:creationId xmlns:a16="http://schemas.microsoft.com/office/drawing/2014/main" id="{AE5B8697-12FF-4D57-B391-DE2FC3084469}"/>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a:extLst>
            <a:ext uri="{FF2B5EF4-FFF2-40B4-BE49-F238E27FC236}">
              <a16:creationId xmlns:a16="http://schemas.microsoft.com/office/drawing/2014/main" id="{B55DF75B-8800-4755-AD00-65FF2D2F8023}"/>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a:extLst>
            <a:ext uri="{FF2B5EF4-FFF2-40B4-BE49-F238E27FC236}">
              <a16:creationId xmlns:a16="http://schemas.microsoft.com/office/drawing/2014/main" id="{8AE9E2A0-0F3C-4354-BE48-6EDEED5694CE}"/>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a:extLst>
            <a:ext uri="{FF2B5EF4-FFF2-40B4-BE49-F238E27FC236}">
              <a16:creationId xmlns:a16="http://schemas.microsoft.com/office/drawing/2014/main" id="{242AC37D-1FF4-432E-BBA5-C6338E9C6143}"/>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a:extLst>
            <a:ext uri="{FF2B5EF4-FFF2-40B4-BE49-F238E27FC236}">
              <a16:creationId xmlns:a16="http://schemas.microsoft.com/office/drawing/2014/main" id="{306D5D9A-3A23-4639-937D-9F9A96A9CF3D}"/>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F3F65871-82B2-4DA3-A348-A890FB0CC46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DCAEB87C-7BB7-4699-B590-4A02CFAEA42C}"/>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保健所】&#10;有形固定資産減価償却率グラフ枠">
          <a:extLst>
            <a:ext uri="{FF2B5EF4-FFF2-40B4-BE49-F238E27FC236}">
              <a16:creationId xmlns:a16="http://schemas.microsoft.com/office/drawing/2014/main" id="{7161B09A-821C-4188-9156-BF772BEA797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70" name="直線コネクタ 369">
          <a:extLst>
            <a:ext uri="{FF2B5EF4-FFF2-40B4-BE49-F238E27FC236}">
              <a16:creationId xmlns:a16="http://schemas.microsoft.com/office/drawing/2014/main" id="{2FFC0A21-2701-473F-8FCD-D6F5F6110AB8}"/>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71" name="【保健所】&#10;有形固定資産減価償却率最小値テキスト">
          <a:extLst>
            <a:ext uri="{FF2B5EF4-FFF2-40B4-BE49-F238E27FC236}">
              <a16:creationId xmlns:a16="http://schemas.microsoft.com/office/drawing/2014/main" id="{63BFFC4A-7DA4-4198-BB6F-A74B67E9D4A1}"/>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2" name="直線コネクタ 371">
          <a:extLst>
            <a:ext uri="{FF2B5EF4-FFF2-40B4-BE49-F238E27FC236}">
              <a16:creationId xmlns:a16="http://schemas.microsoft.com/office/drawing/2014/main" id="{80A73F35-4880-4E10-9FF9-3960F0A7CFC6}"/>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73" name="【保健所】&#10;有形固定資産減価償却率最大値テキスト">
          <a:extLst>
            <a:ext uri="{FF2B5EF4-FFF2-40B4-BE49-F238E27FC236}">
              <a16:creationId xmlns:a16="http://schemas.microsoft.com/office/drawing/2014/main" id="{CC326919-F472-49A2-A0D1-2C19E7CDF32C}"/>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74" name="直線コネクタ 373">
          <a:extLst>
            <a:ext uri="{FF2B5EF4-FFF2-40B4-BE49-F238E27FC236}">
              <a16:creationId xmlns:a16="http://schemas.microsoft.com/office/drawing/2014/main" id="{70D38F40-63A6-49CF-BEC4-EA98390FADC5}"/>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167149</xdr:rowOff>
    </xdr:from>
    <xdr:ext cx="405111" cy="259045"/>
    <xdr:sp macro="" textlink="">
      <xdr:nvSpPr>
        <xdr:cNvPr id="375" name="【保健所】&#10;有形固定資産減価償却率平均値テキスト">
          <a:extLst>
            <a:ext uri="{FF2B5EF4-FFF2-40B4-BE49-F238E27FC236}">
              <a16:creationId xmlns:a16="http://schemas.microsoft.com/office/drawing/2014/main" id="{2E4C61AF-1073-4C69-AA1C-2C0C08B0F15C}"/>
            </a:ext>
          </a:extLst>
        </xdr:cNvPr>
        <xdr:cNvSpPr txBox="1"/>
      </xdr:nvSpPr>
      <xdr:spPr>
        <a:xfrm>
          <a:off x="4229100" y="1684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76" name="フローチャート: 判断 375">
          <a:extLst>
            <a:ext uri="{FF2B5EF4-FFF2-40B4-BE49-F238E27FC236}">
              <a16:creationId xmlns:a16="http://schemas.microsoft.com/office/drawing/2014/main" id="{7941A3DD-7180-4720-81C7-A227B5BF3E10}"/>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77" name="フローチャート: 判断 376">
          <a:extLst>
            <a:ext uri="{FF2B5EF4-FFF2-40B4-BE49-F238E27FC236}">
              <a16:creationId xmlns:a16="http://schemas.microsoft.com/office/drawing/2014/main" id="{B815CA06-AE5B-4E9E-889F-AC0ED0D6DEF7}"/>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78" name="フローチャート: 判断 377">
          <a:extLst>
            <a:ext uri="{FF2B5EF4-FFF2-40B4-BE49-F238E27FC236}">
              <a16:creationId xmlns:a16="http://schemas.microsoft.com/office/drawing/2014/main" id="{F8B47A2A-47D4-453E-8E38-62644D498B22}"/>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79" name="フローチャート: 判断 378">
          <a:extLst>
            <a:ext uri="{FF2B5EF4-FFF2-40B4-BE49-F238E27FC236}">
              <a16:creationId xmlns:a16="http://schemas.microsoft.com/office/drawing/2014/main" id="{4B097548-0176-4145-946C-41D4A7184DA6}"/>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80" name="フローチャート: 判断 379">
          <a:extLst>
            <a:ext uri="{FF2B5EF4-FFF2-40B4-BE49-F238E27FC236}">
              <a16:creationId xmlns:a16="http://schemas.microsoft.com/office/drawing/2014/main" id="{BFF23128-B7D5-4D3E-9C31-3605C0CBD172}"/>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4E05E456-C9E9-43A0-9553-29A9A558CE7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5F5B2EE-F8F6-4F33-82C6-08E292F4B7C1}"/>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4BC757F-C328-41A0-9578-D011D4FAD752}"/>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917040A-6348-4D0A-B5E2-C1CB23DB237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F484454-C07E-4E5B-B4E2-99950884C4C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77978</xdr:rowOff>
    </xdr:from>
    <xdr:to>
      <xdr:col>24</xdr:col>
      <xdr:colOff>114300</xdr:colOff>
      <xdr:row>106</xdr:row>
      <xdr:rowOff>8128</xdr:rowOff>
    </xdr:to>
    <xdr:sp macro="" textlink="">
      <xdr:nvSpPr>
        <xdr:cNvPr id="386" name="楕円 385">
          <a:extLst>
            <a:ext uri="{FF2B5EF4-FFF2-40B4-BE49-F238E27FC236}">
              <a16:creationId xmlns:a16="http://schemas.microsoft.com/office/drawing/2014/main" id="{D14915EA-8ECC-4E30-906A-A208E9A19E83}"/>
            </a:ext>
          </a:extLst>
        </xdr:cNvPr>
        <xdr:cNvSpPr/>
      </xdr:nvSpPr>
      <xdr:spPr>
        <a:xfrm>
          <a:off x="4124325" y="170801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56405</xdr:rowOff>
    </xdr:from>
    <xdr:ext cx="405111" cy="259045"/>
    <xdr:sp macro="" textlink="">
      <xdr:nvSpPr>
        <xdr:cNvPr id="387" name="【保健所】&#10;有形固定資産減価償却率該当値テキスト">
          <a:extLst>
            <a:ext uri="{FF2B5EF4-FFF2-40B4-BE49-F238E27FC236}">
              <a16:creationId xmlns:a16="http://schemas.microsoft.com/office/drawing/2014/main" id="{C9A8156A-98EB-44E0-AB6C-0F4C4ED9B9C0}"/>
            </a:ext>
          </a:extLst>
        </xdr:cNvPr>
        <xdr:cNvSpPr txBox="1"/>
      </xdr:nvSpPr>
      <xdr:spPr>
        <a:xfrm>
          <a:off x="4229100" y="1705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61976</xdr:rowOff>
    </xdr:from>
    <xdr:to>
      <xdr:col>20</xdr:col>
      <xdr:colOff>38100</xdr:colOff>
      <xdr:row>105</xdr:row>
      <xdr:rowOff>163576</xdr:rowOff>
    </xdr:to>
    <xdr:sp macro="" textlink="">
      <xdr:nvSpPr>
        <xdr:cNvPr id="388" name="楕円 387">
          <a:extLst>
            <a:ext uri="{FF2B5EF4-FFF2-40B4-BE49-F238E27FC236}">
              <a16:creationId xmlns:a16="http://schemas.microsoft.com/office/drawing/2014/main" id="{A7D7CE8C-4E47-443A-8AD7-FF3B81D2A422}"/>
            </a:ext>
          </a:extLst>
        </xdr:cNvPr>
        <xdr:cNvSpPr/>
      </xdr:nvSpPr>
      <xdr:spPr>
        <a:xfrm>
          <a:off x="3381375" y="170672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112776</xdr:rowOff>
    </xdr:from>
    <xdr:to>
      <xdr:col>24</xdr:col>
      <xdr:colOff>63500</xdr:colOff>
      <xdr:row>105</xdr:row>
      <xdr:rowOff>128778</xdr:rowOff>
    </xdr:to>
    <xdr:cxnSp macro="">
      <xdr:nvCxnSpPr>
        <xdr:cNvPr id="389" name="直線コネクタ 388">
          <a:extLst>
            <a:ext uri="{FF2B5EF4-FFF2-40B4-BE49-F238E27FC236}">
              <a16:creationId xmlns:a16="http://schemas.microsoft.com/office/drawing/2014/main" id="{CC3BE737-07B9-4B82-BE7D-5A5E0B81ED09}"/>
            </a:ext>
          </a:extLst>
        </xdr:cNvPr>
        <xdr:cNvCxnSpPr/>
      </xdr:nvCxnSpPr>
      <xdr:spPr>
        <a:xfrm>
          <a:off x="3429000" y="17114901"/>
          <a:ext cx="752475"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157987</xdr:rowOff>
    </xdr:from>
    <xdr:to>
      <xdr:col>15</xdr:col>
      <xdr:colOff>101600</xdr:colOff>
      <xdr:row>106</xdr:row>
      <xdr:rowOff>88137</xdr:rowOff>
    </xdr:to>
    <xdr:sp macro="" textlink="">
      <xdr:nvSpPr>
        <xdr:cNvPr id="390" name="楕円 389">
          <a:extLst>
            <a:ext uri="{FF2B5EF4-FFF2-40B4-BE49-F238E27FC236}">
              <a16:creationId xmlns:a16="http://schemas.microsoft.com/office/drawing/2014/main" id="{B1874175-0860-4D27-9A44-0EE09949D6A5}"/>
            </a:ext>
          </a:extLst>
        </xdr:cNvPr>
        <xdr:cNvSpPr/>
      </xdr:nvSpPr>
      <xdr:spPr>
        <a:xfrm>
          <a:off x="2571750" y="171632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112776</xdr:rowOff>
    </xdr:from>
    <xdr:to>
      <xdr:col>19</xdr:col>
      <xdr:colOff>177800</xdr:colOff>
      <xdr:row>106</xdr:row>
      <xdr:rowOff>37337</xdr:rowOff>
    </xdr:to>
    <xdr:cxnSp macro="">
      <xdr:nvCxnSpPr>
        <xdr:cNvPr id="391" name="直線コネクタ 390">
          <a:extLst>
            <a:ext uri="{FF2B5EF4-FFF2-40B4-BE49-F238E27FC236}">
              <a16:creationId xmlns:a16="http://schemas.microsoft.com/office/drawing/2014/main" id="{BB4EA03F-A7C8-42FE-B807-79B3B56B6D40}"/>
            </a:ext>
          </a:extLst>
        </xdr:cNvPr>
        <xdr:cNvCxnSpPr/>
      </xdr:nvCxnSpPr>
      <xdr:spPr>
        <a:xfrm flipV="1">
          <a:off x="2619375" y="17114901"/>
          <a:ext cx="809625"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109982</xdr:rowOff>
    </xdr:from>
    <xdr:to>
      <xdr:col>10</xdr:col>
      <xdr:colOff>165100</xdr:colOff>
      <xdr:row>106</xdr:row>
      <xdr:rowOff>40132</xdr:rowOff>
    </xdr:to>
    <xdr:sp macro="" textlink="">
      <xdr:nvSpPr>
        <xdr:cNvPr id="392" name="楕円 391">
          <a:extLst>
            <a:ext uri="{FF2B5EF4-FFF2-40B4-BE49-F238E27FC236}">
              <a16:creationId xmlns:a16="http://schemas.microsoft.com/office/drawing/2014/main" id="{1EF42295-4E3B-49E2-B210-6BD63D94BA91}"/>
            </a:ext>
          </a:extLst>
        </xdr:cNvPr>
        <xdr:cNvSpPr/>
      </xdr:nvSpPr>
      <xdr:spPr>
        <a:xfrm>
          <a:off x="1781175" y="17108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160782</xdr:rowOff>
    </xdr:from>
    <xdr:to>
      <xdr:col>15</xdr:col>
      <xdr:colOff>50800</xdr:colOff>
      <xdr:row>106</xdr:row>
      <xdr:rowOff>37337</xdr:rowOff>
    </xdr:to>
    <xdr:cxnSp macro="">
      <xdr:nvCxnSpPr>
        <xdr:cNvPr id="393" name="直線コネクタ 392">
          <a:extLst>
            <a:ext uri="{FF2B5EF4-FFF2-40B4-BE49-F238E27FC236}">
              <a16:creationId xmlns:a16="http://schemas.microsoft.com/office/drawing/2014/main" id="{94FB3BA2-DFDB-4891-AF0F-FA521AA99DCB}"/>
            </a:ext>
          </a:extLst>
        </xdr:cNvPr>
        <xdr:cNvCxnSpPr/>
      </xdr:nvCxnSpPr>
      <xdr:spPr>
        <a:xfrm>
          <a:off x="1828800" y="17166082"/>
          <a:ext cx="790575"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394" name="n_1aveValue【保健所】&#10;有形固定資産減価償却率">
          <a:extLst>
            <a:ext uri="{FF2B5EF4-FFF2-40B4-BE49-F238E27FC236}">
              <a16:creationId xmlns:a16="http://schemas.microsoft.com/office/drawing/2014/main" id="{6F4AB98E-3D61-4504-AC18-F77116B0279C}"/>
            </a:ext>
          </a:extLst>
        </xdr:cNvPr>
        <xdr:cNvSpPr txBox="1"/>
      </xdr:nvSpPr>
      <xdr:spPr>
        <a:xfrm>
          <a:off x="3239144" y="167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395" name="n_2aveValue【保健所】&#10;有形固定資産減価償却率">
          <a:extLst>
            <a:ext uri="{FF2B5EF4-FFF2-40B4-BE49-F238E27FC236}">
              <a16:creationId xmlns:a16="http://schemas.microsoft.com/office/drawing/2014/main" id="{D8B24801-06C4-4588-815B-C8EF15A6D252}"/>
            </a:ext>
          </a:extLst>
        </xdr:cNvPr>
        <xdr:cNvSpPr txBox="1"/>
      </xdr:nvSpPr>
      <xdr:spPr>
        <a:xfrm>
          <a:off x="2439044" y="1674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396" name="n_3aveValue【保健所】&#10;有形固定資産減価償却率">
          <a:extLst>
            <a:ext uri="{FF2B5EF4-FFF2-40B4-BE49-F238E27FC236}">
              <a16:creationId xmlns:a16="http://schemas.microsoft.com/office/drawing/2014/main" id="{DC807DEC-5B7B-47E8-B0BF-FA5DA6FEFA1D}"/>
            </a:ext>
          </a:extLst>
        </xdr:cNvPr>
        <xdr:cNvSpPr txBox="1"/>
      </xdr:nvSpPr>
      <xdr:spPr>
        <a:xfrm>
          <a:off x="1648469" y="168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97" name="n_4aveValue【保健所】&#10;有形固定資産減価償却率">
          <a:extLst>
            <a:ext uri="{FF2B5EF4-FFF2-40B4-BE49-F238E27FC236}">
              <a16:creationId xmlns:a16="http://schemas.microsoft.com/office/drawing/2014/main" id="{4E0761E0-1815-40EF-86B3-7D7DEB4F7FD9}"/>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154703</xdr:rowOff>
    </xdr:from>
    <xdr:ext cx="405111" cy="259045"/>
    <xdr:sp macro="" textlink="">
      <xdr:nvSpPr>
        <xdr:cNvPr id="398" name="n_1mainValue【保健所】&#10;有形固定資産減価償却率">
          <a:extLst>
            <a:ext uri="{FF2B5EF4-FFF2-40B4-BE49-F238E27FC236}">
              <a16:creationId xmlns:a16="http://schemas.microsoft.com/office/drawing/2014/main" id="{2C3E015F-A131-4704-BC0A-13DC393C99BB}"/>
            </a:ext>
          </a:extLst>
        </xdr:cNvPr>
        <xdr:cNvSpPr txBox="1"/>
      </xdr:nvSpPr>
      <xdr:spPr>
        <a:xfrm>
          <a:off x="3239144" y="1715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79264</xdr:rowOff>
    </xdr:from>
    <xdr:ext cx="405111" cy="259045"/>
    <xdr:sp macro="" textlink="">
      <xdr:nvSpPr>
        <xdr:cNvPr id="399" name="n_2mainValue【保健所】&#10;有形固定資産減価償却率">
          <a:extLst>
            <a:ext uri="{FF2B5EF4-FFF2-40B4-BE49-F238E27FC236}">
              <a16:creationId xmlns:a16="http://schemas.microsoft.com/office/drawing/2014/main" id="{A8FE10A0-21EB-48FD-8A62-B094996FF52E}"/>
            </a:ext>
          </a:extLst>
        </xdr:cNvPr>
        <xdr:cNvSpPr txBox="1"/>
      </xdr:nvSpPr>
      <xdr:spPr>
        <a:xfrm>
          <a:off x="2439044" y="172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31259</xdr:rowOff>
    </xdr:from>
    <xdr:ext cx="405111" cy="259045"/>
    <xdr:sp macro="" textlink="">
      <xdr:nvSpPr>
        <xdr:cNvPr id="400" name="n_3mainValue【保健所】&#10;有形固定資産減価償却率">
          <a:extLst>
            <a:ext uri="{FF2B5EF4-FFF2-40B4-BE49-F238E27FC236}">
              <a16:creationId xmlns:a16="http://schemas.microsoft.com/office/drawing/2014/main" id="{3E79D1A6-7EB3-4997-BB7B-CD69E2F90B20}"/>
            </a:ext>
          </a:extLst>
        </xdr:cNvPr>
        <xdr:cNvSpPr txBox="1"/>
      </xdr:nvSpPr>
      <xdr:spPr>
        <a:xfrm>
          <a:off x="1648469" y="171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647F0587-9D71-4831-8F7F-49775F1AF77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C544CF91-C557-4F1C-8CFE-FB946C04221F}"/>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DDED519D-0514-4077-A1BB-EDA166A91890}"/>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C66DF1F5-201F-408C-8195-8FBDA5C4AC2E}"/>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12C1A796-1156-4AB5-8ED0-180DB6609D4E}"/>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245CDDF4-744A-41FD-B197-3F241C7DD38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B72665DF-BF9D-422F-8216-9AA0B2636FD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8A64661C-C9B3-4A63-B0AF-0A73FF91515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9" name="テキスト ボックス 408">
          <a:extLst>
            <a:ext uri="{FF2B5EF4-FFF2-40B4-BE49-F238E27FC236}">
              <a16:creationId xmlns:a16="http://schemas.microsoft.com/office/drawing/2014/main" id="{1CC60181-39F9-40A5-BEA7-2902F7BCE5BA}"/>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A1DC676E-4FE0-4F6D-BC49-2E327F2AF68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3618BB5E-6BEF-41F2-8710-5708919E2DAD}"/>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234495DF-1A3F-4C6D-9A1B-49D7E4360F1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F401FA4B-EF72-482B-9090-83B8B599FA11}"/>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38678DB9-B13B-459C-95C9-F6DE351E2980}"/>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AA5F10EB-B6C8-4A29-A146-48AEFAC93B02}"/>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4258C88F-B08F-4934-882F-36510A3F36B4}"/>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9CF70AE5-CE37-41B2-85AA-73518DCB3FE8}"/>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84110C1A-6A35-42EC-8F77-F8B17B566B3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895C3226-820A-4881-9E04-71969B17F359}"/>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保健所】&#10;一人当たり面積グラフ枠">
          <a:extLst>
            <a:ext uri="{FF2B5EF4-FFF2-40B4-BE49-F238E27FC236}">
              <a16:creationId xmlns:a16="http://schemas.microsoft.com/office/drawing/2014/main" id="{CC33A12C-A780-4C95-9769-6B6ABDD63E6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21" name="直線コネクタ 420">
          <a:extLst>
            <a:ext uri="{FF2B5EF4-FFF2-40B4-BE49-F238E27FC236}">
              <a16:creationId xmlns:a16="http://schemas.microsoft.com/office/drawing/2014/main" id="{A76A835A-9F6A-4913-B3D2-AA675F732729}"/>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22" name="【保健所】&#10;一人当たり面積最小値テキスト">
          <a:extLst>
            <a:ext uri="{FF2B5EF4-FFF2-40B4-BE49-F238E27FC236}">
              <a16:creationId xmlns:a16="http://schemas.microsoft.com/office/drawing/2014/main" id="{C113A8F8-E67C-4575-8619-9E8C1419E440}"/>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23" name="直線コネクタ 422">
          <a:extLst>
            <a:ext uri="{FF2B5EF4-FFF2-40B4-BE49-F238E27FC236}">
              <a16:creationId xmlns:a16="http://schemas.microsoft.com/office/drawing/2014/main" id="{3B4554A5-0DCB-4BC7-B36F-41ED3AD65A22}"/>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24" name="【保健所】&#10;一人当たり面積最大値テキスト">
          <a:extLst>
            <a:ext uri="{FF2B5EF4-FFF2-40B4-BE49-F238E27FC236}">
              <a16:creationId xmlns:a16="http://schemas.microsoft.com/office/drawing/2014/main" id="{85182600-3466-477E-A990-0FB9405DF7B7}"/>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25" name="直線コネクタ 424">
          <a:extLst>
            <a:ext uri="{FF2B5EF4-FFF2-40B4-BE49-F238E27FC236}">
              <a16:creationId xmlns:a16="http://schemas.microsoft.com/office/drawing/2014/main" id="{F05ED41F-563B-44A4-9998-F1897C16CB5C}"/>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426" name="【保健所】&#10;一人当たり面積平均値テキスト">
          <a:extLst>
            <a:ext uri="{FF2B5EF4-FFF2-40B4-BE49-F238E27FC236}">
              <a16:creationId xmlns:a16="http://schemas.microsoft.com/office/drawing/2014/main" id="{034068E5-7934-497C-9942-F4CF1258EF32}"/>
            </a:ext>
          </a:extLst>
        </xdr:cNvPr>
        <xdr:cNvSpPr txBox="1"/>
      </xdr:nvSpPr>
      <xdr:spPr>
        <a:xfrm>
          <a:off x="9477375" y="1703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27" name="フローチャート: 判断 426">
          <a:extLst>
            <a:ext uri="{FF2B5EF4-FFF2-40B4-BE49-F238E27FC236}">
              <a16:creationId xmlns:a16="http://schemas.microsoft.com/office/drawing/2014/main" id="{5A67CCB5-6C12-4641-913E-63B2C2829C21}"/>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28" name="フローチャート: 判断 427">
          <a:extLst>
            <a:ext uri="{FF2B5EF4-FFF2-40B4-BE49-F238E27FC236}">
              <a16:creationId xmlns:a16="http://schemas.microsoft.com/office/drawing/2014/main" id="{2926E822-E870-4204-848B-F471E9BE555C}"/>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9" name="フローチャート: 判断 428">
          <a:extLst>
            <a:ext uri="{FF2B5EF4-FFF2-40B4-BE49-F238E27FC236}">
              <a16:creationId xmlns:a16="http://schemas.microsoft.com/office/drawing/2014/main" id="{DA0360C1-4481-4CFC-AB91-0B0B0403F8BD}"/>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30" name="フローチャート: 判断 429">
          <a:extLst>
            <a:ext uri="{FF2B5EF4-FFF2-40B4-BE49-F238E27FC236}">
              <a16:creationId xmlns:a16="http://schemas.microsoft.com/office/drawing/2014/main" id="{50180770-7863-4627-A444-8F4274A4906E}"/>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31" name="フローチャート: 判断 430">
          <a:extLst>
            <a:ext uri="{FF2B5EF4-FFF2-40B4-BE49-F238E27FC236}">
              <a16:creationId xmlns:a16="http://schemas.microsoft.com/office/drawing/2014/main" id="{21ADB9C4-9E19-46BF-A7E0-55EE8BACF9E0}"/>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777EB62-41A6-4670-A33B-F4B231FFD47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98F3EB30-410C-4AB3-9BC1-B3C78CA9CFC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88E31B5-4BDF-43C5-8AAB-85B5D8213D6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A51C258-566C-4D98-AEC5-4B613C2FB83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8B658C85-A0CA-43CE-8C61-1488C225246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37" name="楕円 436">
          <a:extLst>
            <a:ext uri="{FF2B5EF4-FFF2-40B4-BE49-F238E27FC236}">
              <a16:creationId xmlns:a16="http://schemas.microsoft.com/office/drawing/2014/main" id="{DA4DC4DC-30FC-456F-A6E8-168D660E2CF4}"/>
            </a:ext>
          </a:extLst>
        </xdr:cNvPr>
        <xdr:cNvSpPr/>
      </xdr:nvSpPr>
      <xdr:spPr>
        <a:xfrm>
          <a:off x="9401175" y="1733677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163847</xdr:rowOff>
    </xdr:from>
    <xdr:ext cx="469744" cy="259045"/>
    <xdr:sp macro="" textlink="">
      <xdr:nvSpPr>
        <xdr:cNvPr id="438" name="【保健所】&#10;一人当たり面積該当値テキスト">
          <a:extLst>
            <a:ext uri="{FF2B5EF4-FFF2-40B4-BE49-F238E27FC236}">
              <a16:creationId xmlns:a16="http://schemas.microsoft.com/office/drawing/2014/main" id="{C2CD21BB-0C8C-4A91-9304-ECD8F90E420F}"/>
            </a:ext>
          </a:extLst>
        </xdr:cNvPr>
        <xdr:cNvSpPr txBox="1"/>
      </xdr:nvSpPr>
      <xdr:spPr>
        <a:xfrm>
          <a:off x="9477375" y="1732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39" name="楕円 438">
          <a:extLst>
            <a:ext uri="{FF2B5EF4-FFF2-40B4-BE49-F238E27FC236}">
              <a16:creationId xmlns:a16="http://schemas.microsoft.com/office/drawing/2014/main" id="{4E658EB3-1411-4593-A397-2A8BAF559828}"/>
            </a:ext>
          </a:extLst>
        </xdr:cNvPr>
        <xdr:cNvSpPr/>
      </xdr:nvSpPr>
      <xdr:spPr>
        <a:xfrm>
          <a:off x="8639175" y="173367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40" name="直線コネクタ 439">
          <a:extLst>
            <a:ext uri="{FF2B5EF4-FFF2-40B4-BE49-F238E27FC236}">
              <a16:creationId xmlns:a16="http://schemas.microsoft.com/office/drawing/2014/main" id="{7DAF48A8-FD54-42AB-AE13-C7181A8964EB}"/>
            </a:ext>
          </a:extLst>
        </xdr:cNvPr>
        <xdr:cNvCxnSpPr/>
      </xdr:nvCxnSpPr>
      <xdr:spPr>
        <a:xfrm>
          <a:off x="8686800" y="173939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41" name="楕円 440">
          <a:extLst>
            <a:ext uri="{FF2B5EF4-FFF2-40B4-BE49-F238E27FC236}">
              <a16:creationId xmlns:a16="http://schemas.microsoft.com/office/drawing/2014/main" id="{797CD6BB-FCEB-4747-ABEC-831E71A15BB2}"/>
            </a:ext>
          </a:extLst>
        </xdr:cNvPr>
        <xdr:cNvSpPr/>
      </xdr:nvSpPr>
      <xdr:spPr>
        <a:xfrm>
          <a:off x="7839075" y="174282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156211</xdr:rowOff>
    </xdr:to>
    <xdr:cxnSp macro="">
      <xdr:nvCxnSpPr>
        <xdr:cNvPr id="442" name="直線コネクタ 441">
          <a:extLst>
            <a:ext uri="{FF2B5EF4-FFF2-40B4-BE49-F238E27FC236}">
              <a16:creationId xmlns:a16="http://schemas.microsoft.com/office/drawing/2014/main" id="{17C2C338-ECAC-420D-A10E-E524AE6E33B0}"/>
            </a:ext>
          </a:extLst>
        </xdr:cNvPr>
        <xdr:cNvCxnSpPr/>
      </xdr:nvCxnSpPr>
      <xdr:spPr>
        <a:xfrm flipV="1">
          <a:off x="7886700" y="17393920"/>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25400</xdr:rowOff>
    </xdr:from>
    <xdr:to>
      <xdr:col>41</xdr:col>
      <xdr:colOff>101600</xdr:colOff>
      <xdr:row>108</xdr:row>
      <xdr:rowOff>127000</xdr:rowOff>
    </xdr:to>
    <xdr:sp macro="" textlink="">
      <xdr:nvSpPr>
        <xdr:cNvPr id="443" name="楕円 442">
          <a:extLst>
            <a:ext uri="{FF2B5EF4-FFF2-40B4-BE49-F238E27FC236}">
              <a16:creationId xmlns:a16="http://schemas.microsoft.com/office/drawing/2014/main" id="{AAA7D42B-9445-422D-8C22-21C0FA521570}"/>
            </a:ext>
          </a:extLst>
        </xdr:cNvPr>
        <xdr:cNvSpPr/>
      </xdr:nvSpPr>
      <xdr:spPr>
        <a:xfrm>
          <a:off x="70294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76200</xdr:rowOff>
    </xdr:to>
    <xdr:cxnSp macro="">
      <xdr:nvCxnSpPr>
        <xdr:cNvPr id="444" name="直線コネクタ 443">
          <a:extLst>
            <a:ext uri="{FF2B5EF4-FFF2-40B4-BE49-F238E27FC236}">
              <a16:creationId xmlns:a16="http://schemas.microsoft.com/office/drawing/2014/main" id="{3EBE2F85-DE7C-4C81-802D-F1157EE018A2}"/>
            </a:ext>
          </a:extLst>
        </xdr:cNvPr>
        <xdr:cNvCxnSpPr/>
      </xdr:nvCxnSpPr>
      <xdr:spPr>
        <a:xfrm flipV="1">
          <a:off x="7077075" y="17485361"/>
          <a:ext cx="809625"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45" name="n_1aveValue【保健所】&#10;一人当たり面積">
          <a:extLst>
            <a:ext uri="{FF2B5EF4-FFF2-40B4-BE49-F238E27FC236}">
              <a16:creationId xmlns:a16="http://schemas.microsoft.com/office/drawing/2014/main" id="{37F08E92-BA5D-4EBA-B8D9-03253780818E}"/>
            </a:ext>
          </a:extLst>
        </xdr:cNvPr>
        <xdr:cNvSpPr txBox="1"/>
      </xdr:nvSpPr>
      <xdr:spPr>
        <a:xfrm>
          <a:off x="845827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46" name="n_2aveValue【保健所】&#10;一人当たり面積">
          <a:extLst>
            <a:ext uri="{FF2B5EF4-FFF2-40B4-BE49-F238E27FC236}">
              <a16:creationId xmlns:a16="http://schemas.microsoft.com/office/drawing/2014/main" id="{2D7CD1C9-2CA3-4AC9-AEB3-E556FEA165F5}"/>
            </a:ext>
          </a:extLst>
        </xdr:cNvPr>
        <xdr:cNvSpPr txBox="1"/>
      </xdr:nvSpPr>
      <xdr:spPr>
        <a:xfrm>
          <a:off x="76772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47" name="n_3aveValue【保健所】&#10;一人当たり面積">
          <a:extLst>
            <a:ext uri="{FF2B5EF4-FFF2-40B4-BE49-F238E27FC236}">
              <a16:creationId xmlns:a16="http://schemas.microsoft.com/office/drawing/2014/main" id="{3C0DDF9B-A1B1-4CF8-8027-54FBE3650941}"/>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48" name="n_4aveValue【保健所】&#10;一人当たり面積">
          <a:extLst>
            <a:ext uri="{FF2B5EF4-FFF2-40B4-BE49-F238E27FC236}">
              <a16:creationId xmlns:a16="http://schemas.microsoft.com/office/drawing/2014/main" id="{2913DFD3-01E5-4BCD-9ABB-4D03D3945BAC}"/>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49" name="n_1mainValue【保健所】&#10;一人当たり面積">
          <a:extLst>
            <a:ext uri="{FF2B5EF4-FFF2-40B4-BE49-F238E27FC236}">
              <a16:creationId xmlns:a16="http://schemas.microsoft.com/office/drawing/2014/main" id="{06ECCF71-F5F5-4F81-BEA7-93D0712960EA}"/>
            </a:ext>
          </a:extLst>
        </xdr:cNvPr>
        <xdr:cNvSpPr txBox="1"/>
      </xdr:nvSpPr>
      <xdr:spPr>
        <a:xfrm>
          <a:off x="845827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50" name="n_2mainValue【保健所】&#10;一人当たり面積">
          <a:extLst>
            <a:ext uri="{FF2B5EF4-FFF2-40B4-BE49-F238E27FC236}">
              <a16:creationId xmlns:a16="http://schemas.microsoft.com/office/drawing/2014/main" id="{1DBD9B38-2050-45AE-8D69-2E3F6B079150}"/>
            </a:ext>
          </a:extLst>
        </xdr:cNvPr>
        <xdr:cNvSpPr txBox="1"/>
      </xdr:nvSpPr>
      <xdr:spPr>
        <a:xfrm>
          <a:off x="767722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451" name="n_3mainValue【保健所】&#10;一人当たり面積">
          <a:extLst>
            <a:ext uri="{FF2B5EF4-FFF2-40B4-BE49-F238E27FC236}">
              <a16:creationId xmlns:a16="http://schemas.microsoft.com/office/drawing/2014/main" id="{F31E632D-109A-44C4-9BDD-8AAB317201CA}"/>
            </a:ext>
          </a:extLst>
        </xdr:cNvPr>
        <xdr:cNvSpPr txBox="1"/>
      </xdr:nvSpPr>
      <xdr:spPr>
        <a:xfrm>
          <a:off x="68676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64F8998E-956C-469E-9C12-8F197E66FC7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3" name="正方形/長方形 452">
          <a:extLst>
            <a:ext uri="{FF2B5EF4-FFF2-40B4-BE49-F238E27FC236}">
              <a16:creationId xmlns:a16="http://schemas.microsoft.com/office/drawing/2014/main" id="{606437B2-2744-4CAA-ACFE-55AC19238FA1}"/>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4" name="正方形/長方形 453">
          <a:extLst>
            <a:ext uri="{FF2B5EF4-FFF2-40B4-BE49-F238E27FC236}">
              <a16:creationId xmlns:a16="http://schemas.microsoft.com/office/drawing/2014/main" id="{05ACB983-4BF8-43A4-8217-B4B61C3EDE6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5" name="正方形/長方形 454">
          <a:extLst>
            <a:ext uri="{FF2B5EF4-FFF2-40B4-BE49-F238E27FC236}">
              <a16:creationId xmlns:a16="http://schemas.microsoft.com/office/drawing/2014/main" id="{1CB4B041-53C9-4AA5-9B13-DEF148CF0B3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6" name="正方形/長方形 455">
          <a:extLst>
            <a:ext uri="{FF2B5EF4-FFF2-40B4-BE49-F238E27FC236}">
              <a16:creationId xmlns:a16="http://schemas.microsoft.com/office/drawing/2014/main" id="{9BD1EEBA-5E27-403B-A478-3CC853ACA3D9}"/>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C853ADDF-9B23-4B35-A92B-6205195D537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79E6ECA4-82E2-4865-ADCE-F4E3A13FE09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6DF2F545-1352-494C-B1F5-E6C7D0DDF9C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0" name="テキスト ボックス 459">
          <a:extLst>
            <a:ext uri="{FF2B5EF4-FFF2-40B4-BE49-F238E27FC236}">
              <a16:creationId xmlns:a16="http://schemas.microsoft.com/office/drawing/2014/main" id="{2B40700D-AE63-4A18-BB90-EA7A2036696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1" name="直線コネクタ 460">
          <a:extLst>
            <a:ext uri="{FF2B5EF4-FFF2-40B4-BE49-F238E27FC236}">
              <a16:creationId xmlns:a16="http://schemas.microsoft.com/office/drawing/2014/main" id="{1D69452C-D6C1-4B42-9470-3D0839020B82}"/>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2" name="テキスト ボックス 461">
          <a:extLst>
            <a:ext uri="{FF2B5EF4-FFF2-40B4-BE49-F238E27FC236}">
              <a16:creationId xmlns:a16="http://schemas.microsoft.com/office/drawing/2014/main" id="{15F9251D-0A8B-4DBB-A774-B90B55C5E512}"/>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3" name="直線コネクタ 462">
          <a:extLst>
            <a:ext uri="{FF2B5EF4-FFF2-40B4-BE49-F238E27FC236}">
              <a16:creationId xmlns:a16="http://schemas.microsoft.com/office/drawing/2014/main" id="{4BBA65EB-92C3-4323-BBC8-E7D7A739A76B}"/>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4" name="テキスト ボックス 463">
          <a:extLst>
            <a:ext uri="{FF2B5EF4-FFF2-40B4-BE49-F238E27FC236}">
              <a16:creationId xmlns:a16="http://schemas.microsoft.com/office/drawing/2014/main" id="{383534F6-6A91-45D2-ADC7-46E78BC7A84B}"/>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5" name="直線コネクタ 464">
          <a:extLst>
            <a:ext uri="{FF2B5EF4-FFF2-40B4-BE49-F238E27FC236}">
              <a16:creationId xmlns:a16="http://schemas.microsoft.com/office/drawing/2014/main" id="{AE5F9B94-0A6C-44C9-808A-CEE7658AFECF}"/>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6" name="テキスト ボックス 465">
          <a:extLst>
            <a:ext uri="{FF2B5EF4-FFF2-40B4-BE49-F238E27FC236}">
              <a16:creationId xmlns:a16="http://schemas.microsoft.com/office/drawing/2014/main" id="{883C2B47-4CCA-4629-9774-B46BA55C4D28}"/>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7" name="直線コネクタ 466">
          <a:extLst>
            <a:ext uri="{FF2B5EF4-FFF2-40B4-BE49-F238E27FC236}">
              <a16:creationId xmlns:a16="http://schemas.microsoft.com/office/drawing/2014/main" id="{49C76D13-657C-4FA4-9B00-1C90883A57BE}"/>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8" name="テキスト ボックス 467">
          <a:extLst>
            <a:ext uri="{FF2B5EF4-FFF2-40B4-BE49-F238E27FC236}">
              <a16:creationId xmlns:a16="http://schemas.microsoft.com/office/drawing/2014/main" id="{37314B8C-3A4F-47D0-9260-2BBA0A45F75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B874B28B-6F8D-425A-A88E-DB8217FDB2B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a:extLst>
            <a:ext uri="{FF2B5EF4-FFF2-40B4-BE49-F238E27FC236}">
              <a16:creationId xmlns:a16="http://schemas.microsoft.com/office/drawing/2014/main" id="{6441FDEB-E161-47B4-A2B8-73A34BD4D64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試験研究機関】&#10;有形固定資産減価償却率グラフ枠">
          <a:extLst>
            <a:ext uri="{FF2B5EF4-FFF2-40B4-BE49-F238E27FC236}">
              <a16:creationId xmlns:a16="http://schemas.microsoft.com/office/drawing/2014/main" id="{CDF23671-48FF-43FA-A651-4CE9C2DF2F0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72" name="直線コネクタ 471">
          <a:extLst>
            <a:ext uri="{FF2B5EF4-FFF2-40B4-BE49-F238E27FC236}">
              <a16:creationId xmlns:a16="http://schemas.microsoft.com/office/drawing/2014/main" id="{8635733E-2CFF-4C37-ACC5-21AF01E6E4A2}"/>
            </a:ext>
          </a:extLst>
        </xdr:cNvPr>
        <xdr:cNvCxnSpPr/>
      </xdr:nvCxnSpPr>
      <xdr:spPr>
        <a:xfrm flipV="1">
          <a:off x="14695170" y="5551043"/>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73" name="【試験研究機関】&#10;有形固定資産減価償却率最小値テキスト">
          <a:extLst>
            <a:ext uri="{FF2B5EF4-FFF2-40B4-BE49-F238E27FC236}">
              <a16:creationId xmlns:a16="http://schemas.microsoft.com/office/drawing/2014/main" id="{06E7FD28-6963-40D2-A880-63F7BDB09952}"/>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74" name="直線コネクタ 473">
          <a:extLst>
            <a:ext uri="{FF2B5EF4-FFF2-40B4-BE49-F238E27FC236}">
              <a16:creationId xmlns:a16="http://schemas.microsoft.com/office/drawing/2014/main" id="{1F43ADFE-F701-45EE-875F-53B111C93340}"/>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75" name="【試験研究機関】&#10;有形固定資産減価償却率最大値テキスト">
          <a:extLst>
            <a:ext uri="{FF2B5EF4-FFF2-40B4-BE49-F238E27FC236}">
              <a16:creationId xmlns:a16="http://schemas.microsoft.com/office/drawing/2014/main" id="{F288EFCA-B264-4BE3-83AA-67AA0B73B459}"/>
            </a:ext>
          </a:extLst>
        </xdr:cNvPr>
        <xdr:cNvSpPr txBox="1"/>
      </xdr:nvSpPr>
      <xdr:spPr>
        <a:xfrm>
          <a:off x="14744700" y="534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76" name="直線コネクタ 475">
          <a:extLst>
            <a:ext uri="{FF2B5EF4-FFF2-40B4-BE49-F238E27FC236}">
              <a16:creationId xmlns:a16="http://schemas.microsoft.com/office/drawing/2014/main" id="{23DAC51B-B236-4818-A1CF-CF4ACF50DD10}"/>
            </a:ext>
          </a:extLst>
        </xdr:cNvPr>
        <xdr:cNvCxnSpPr/>
      </xdr:nvCxnSpPr>
      <xdr:spPr>
        <a:xfrm>
          <a:off x="14611350" y="5551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116857</xdr:rowOff>
    </xdr:from>
    <xdr:ext cx="405111" cy="259045"/>
    <xdr:sp macro="" textlink="">
      <xdr:nvSpPr>
        <xdr:cNvPr id="477" name="【試験研究機関】&#10;有形固定資産減価償却率平均値テキスト">
          <a:extLst>
            <a:ext uri="{FF2B5EF4-FFF2-40B4-BE49-F238E27FC236}">
              <a16:creationId xmlns:a16="http://schemas.microsoft.com/office/drawing/2014/main" id="{8C141063-4815-41F0-BE22-2BF46AEDF363}"/>
            </a:ext>
          </a:extLst>
        </xdr:cNvPr>
        <xdr:cNvSpPr txBox="1"/>
      </xdr:nvSpPr>
      <xdr:spPr>
        <a:xfrm>
          <a:off x="147447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78" name="フローチャート: 判断 477">
          <a:extLst>
            <a:ext uri="{FF2B5EF4-FFF2-40B4-BE49-F238E27FC236}">
              <a16:creationId xmlns:a16="http://schemas.microsoft.com/office/drawing/2014/main" id="{350B777D-727A-447F-9135-7590DEADC417}"/>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479" name="フローチャート: 判断 478">
          <a:extLst>
            <a:ext uri="{FF2B5EF4-FFF2-40B4-BE49-F238E27FC236}">
              <a16:creationId xmlns:a16="http://schemas.microsoft.com/office/drawing/2014/main" id="{D062417E-D7B1-4983-B7DC-5BB86B5DD683}"/>
            </a:ext>
          </a:extLst>
        </xdr:cNvPr>
        <xdr:cNvSpPr/>
      </xdr:nvSpPr>
      <xdr:spPr>
        <a:xfrm>
          <a:off x="13887450" y="62228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80" name="フローチャート: 判断 479">
          <a:extLst>
            <a:ext uri="{FF2B5EF4-FFF2-40B4-BE49-F238E27FC236}">
              <a16:creationId xmlns:a16="http://schemas.microsoft.com/office/drawing/2014/main" id="{3A4D5B6A-327E-40C5-8B94-519916BF1A7C}"/>
            </a:ext>
          </a:extLst>
        </xdr:cNvPr>
        <xdr:cNvSpPr/>
      </xdr:nvSpPr>
      <xdr:spPr>
        <a:xfrm>
          <a:off x="13096875" y="6179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481" name="フローチャート: 判断 480">
          <a:extLst>
            <a:ext uri="{FF2B5EF4-FFF2-40B4-BE49-F238E27FC236}">
              <a16:creationId xmlns:a16="http://schemas.microsoft.com/office/drawing/2014/main" id="{8B9B066A-4CE7-418C-AE06-3C16F2EF92A8}"/>
            </a:ext>
          </a:extLst>
        </xdr:cNvPr>
        <xdr:cNvSpPr/>
      </xdr:nvSpPr>
      <xdr:spPr>
        <a:xfrm>
          <a:off x="12296775" y="61799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482" name="フローチャート: 判断 481">
          <a:extLst>
            <a:ext uri="{FF2B5EF4-FFF2-40B4-BE49-F238E27FC236}">
              <a16:creationId xmlns:a16="http://schemas.microsoft.com/office/drawing/2014/main" id="{24624600-9BFF-4EF8-9D83-CF6BD8B24F44}"/>
            </a:ext>
          </a:extLst>
        </xdr:cNvPr>
        <xdr:cNvSpPr/>
      </xdr:nvSpPr>
      <xdr:spPr>
        <a:xfrm>
          <a:off x="11487150" y="605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AD6FE3C-8ABC-441E-98B7-5B2DB123552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4B32D79-B7C6-4E39-80D5-B182212813C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D955C8-A48A-4BD9-B3F2-F68F531759E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16EACAE-5A94-45DE-BF90-62FC390344D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B5936A2-D5A4-4231-8297-374D2BAF64B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xdr:rowOff>
    </xdr:from>
    <xdr:to>
      <xdr:col>85</xdr:col>
      <xdr:colOff>177800</xdr:colOff>
      <xdr:row>40</xdr:row>
      <xdr:rowOff>113284</xdr:rowOff>
    </xdr:to>
    <xdr:sp macro="" textlink="">
      <xdr:nvSpPr>
        <xdr:cNvPr id="488" name="楕円 487">
          <a:extLst>
            <a:ext uri="{FF2B5EF4-FFF2-40B4-BE49-F238E27FC236}">
              <a16:creationId xmlns:a16="http://schemas.microsoft.com/office/drawing/2014/main" id="{2C430D7F-4A13-4D5D-BCBD-B6FE7639885C}"/>
            </a:ext>
          </a:extLst>
        </xdr:cNvPr>
        <xdr:cNvSpPr/>
      </xdr:nvSpPr>
      <xdr:spPr>
        <a:xfrm>
          <a:off x="14649450" y="648550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161561</xdr:rowOff>
    </xdr:from>
    <xdr:ext cx="405111" cy="259045"/>
    <xdr:sp macro="" textlink="">
      <xdr:nvSpPr>
        <xdr:cNvPr id="489" name="【試験研究機関】&#10;有形固定資産減価償却率該当値テキスト">
          <a:extLst>
            <a:ext uri="{FF2B5EF4-FFF2-40B4-BE49-F238E27FC236}">
              <a16:creationId xmlns:a16="http://schemas.microsoft.com/office/drawing/2014/main" id="{D92AEFDE-B6E9-48DC-9A07-192F2A7E3935}"/>
            </a:ext>
          </a:extLst>
        </xdr:cNvPr>
        <xdr:cNvSpPr txBox="1"/>
      </xdr:nvSpPr>
      <xdr:spPr>
        <a:xfrm>
          <a:off x="14744700" y="647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90" name="楕円 489">
          <a:extLst>
            <a:ext uri="{FF2B5EF4-FFF2-40B4-BE49-F238E27FC236}">
              <a16:creationId xmlns:a16="http://schemas.microsoft.com/office/drawing/2014/main" id="{816045B5-BA89-4389-BC7E-A92B4A77C96E}"/>
            </a:ext>
          </a:extLst>
        </xdr:cNvPr>
        <xdr:cNvSpPr/>
      </xdr:nvSpPr>
      <xdr:spPr>
        <a:xfrm>
          <a:off x="13887450" y="66363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62484</xdr:rowOff>
    </xdr:from>
    <xdr:to>
      <xdr:col>85</xdr:col>
      <xdr:colOff>127000</xdr:colOff>
      <xdr:row>41</xdr:row>
      <xdr:rowOff>41910</xdr:rowOff>
    </xdr:to>
    <xdr:cxnSp macro="">
      <xdr:nvCxnSpPr>
        <xdr:cNvPr id="491" name="直線コネクタ 490">
          <a:extLst>
            <a:ext uri="{FF2B5EF4-FFF2-40B4-BE49-F238E27FC236}">
              <a16:creationId xmlns:a16="http://schemas.microsoft.com/office/drawing/2014/main" id="{E40901E9-3C46-446E-9535-1E962E50A2C7}"/>
            </a:ext>
          </a:extLst>
        </xdr:cNvPr>
        <xdr:cNvCxnSpPr/>
      </xdr:nvCxnSpPr>
      <xdr:spPr>
        <a:xfrm flipV="1">
          <a:off x="13935075" y="6542659"/>
          <a:ext cx="762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112268</xdr:rowOff>
    </xdr:from>
    <xdr:to>
      <xdr:col>76</xdr:col>
      <xdr:colOff>165100</xdr:colOff>
      <xdr:row>41</xdr:row>
      <xdr:rowOff>42418</xdr:rowOff>
    </xdr:to>
    <xdr:sp macro="" textlink="">
      <xdr:nvSpPr>
        <xdr:cNvPr id="492" name="楕円 491">
          <a:extLst>
            <a:ext uri="{FF2B5EF4-FFF2-40B4-BE49-F238E27FC236}">
              <a16:creationId xmlns:a16="http://schemas.microsoft.com/office/drawing/2014/main" id="{EA98239B-EFF3-482E-B349-BEA22F9F0A5D}"/>
            </a:ext>
          </a:extLst>
        </xdr:cNvPr>
        <xdr:cNvSpPr/>
      </xdr:nvSpPr>
      <xdr:spPr>
        <a:xfrm>
          <a:off x="13096875" y="65892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163068</xdr:rowOff>
    </xdr:from>
    <xdr:to>
      <xdr:col>81</xdr:col>
      <xdr:colOff>50800</xdr:colOff>
      <xdr:row>41</xdr:row>
      <xdr:rowOff>41910</xdr:rowOff>
    </xdr:to>
    <xdr:cxnSp macro="">
      <xdr:nvCxnSpPr>
        <xdr:cNvPr id="493" name="直線コネクタ 492">
          <a:extLst>
            <a:ext uri="{FF2B5EF4-FFF2-40B4-BE49-F238E27FC236}">
              <a16:creationId xmlns:a16="http://schemas.microsoft.com/office/drawing/2014/main" id="{0C8DF4FB-DFE5-4FD3-AEEC-0CDD84ABD916}"/>
            </a:ext>
          </a:extLst>
        </xdr:cNvPr>
        <xdr:cNvCxnSpPr/>
      </xdr:nvCxnSpPr>
      <xdr:spPr>
        <a:xfrm>
          <a:off x="13144500" y="6636893"/>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16256</xdr:rowOff>
    </xdr:from>
    <xdr:to>
      <xdr:col>72</xdr:col>
      <xdr:colOff>38100</xdr:colOff>
      <xdr:row>40</xdr:row>
      <xdr:rowOff>117856</xdr:rowOff>
    </xdr:to>
    <xdr:sp macro="" textlink="">
      <xdr:nvSpPr>
        <xdr:cNvPr id="494" name="楕円 493">
          <a:extLst>
            <a:ext uri="{FF2B5EF4-FFF2-40B4-BE49-F238E27FC236}">
              <a16:creationId xmlns:a16="http://schemas.microsoft.com/office/drawing/2014/main" id="{C3D1FDA7-22DF-4EA1-B96B-05DE681123F7}"/>
            </a:ext>
          </a:extLst>
        </xdr:cNvPr>
        <xdr:cNvSpPr/>
      </xdr:nvSpPr>
      <xdr:spPr>
        <a:xfrm>
          <a:off x="12296775" y="64932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67056</xdr:rowOff>
    </xdr:from>
    <xdr:to>
      <xdr:col>76</xdr:col>
      <xdr:colOff>114300</xdr:colOff>
      <xdr:row>40</xdr:row>
      <xdr:rowOff>163068</xdr:rowOff>
    </xdr:to>
    <xdr:cxnSp macro="">
      <xdr:nvCxnSpPr>
        <xdr:cNvPr id="495" name="直線コネクタ 494">
          <a:extLst>
            <a:ext uri="{FF2B5EF4-FFF2-40B4-BE49-F238E27FC236}">
              <a16:creationId xmlns:a16="http://schemas.microsoft.com/office/drawing/2014/main" id="{77867C7A-64F9-4430-95E0-0976DF93ED63}"/>
            </a:ext>
          </a:extLst>
        </xdr:cNvPr>
        <xdr:cNvCxnSpPr/>
      </xdr:nvCxnSpPr>
      <xdr:spPr>
        <a:xfrm>
          <a:off x="12344400" y="6540881"/>
          <a:ext cx="8001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13225</xdr:rowOff>
    </xdr:from>
    <xdr:ext cx="405111" cy="259045"/>
    <xdr:sp macro="" textlink="">
      <xdr:nvSpPr>
        <xdr:cNvPr id="496" name="n_1aveValue【試験研究機関】&#10;有形固定資産減価償却率">
          <a:extLst>
            <a:ext uri="{FF2B5EF4-FFF2-40B4-BE49-F238E27FC236}">
              <a16:creationId xmlns:a16="http://schemas.microsoft.com/office/drawing/2014/main" id="{BAA6730B-39B8-4E0B-B38A-21AD9B663ABA}"/>
            </a:ext>
          </a:extLst>
        </xdr:cNvPr>
        <xdr:cNvSpPr txBox="1"/>
      </xdr:nvSpPr>
      <xdr:spPr>
        <a:xfrm>
          <a:off x="13745219" y="600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148099</xdr:rowOff>
    </xdr:from>
    <xdr:ext cx="405111" cy="259045"/>
    <xdr:sp macro="" textlink="">
      <xdr:nvSpPr>
        <xdr:cNvPr id="497" name="n_2aveValue【試験研究機関】&#10;有形固定資産減価償却率">
          <a:extLst>
            <a:ext uri="{FF2B5EF4-FFF2-40B4-BE49-F238E27FC236}">
              <a16:creationId xmlns:a16="http://schemas.microsoft.com/office/drawing/2014/main" id="{6323D8CC-945A-42F7-B5FC-C0CDC9311DAA}"/>
            </a:ext>
          </a:extLst>
        </xdr:cNvPr>
        <xdr:cNvSpPr txBox="1"/>
      </xdr:nvSpPr>
      <xdr:spPr>
        <a:xfrm>
          <a:off x="12964169" y="597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148099</xdr:rowOff>
    </xdr:from>
    <xdr:ext cx="405111" cy="259045"/>
    <xdr:sp macro="" textlink="">
      <xdr:nvSpPr>
        <xdr:cNvPr id="498" name="n_3aveValue【試験研究機関】&#10;有形固定資産減価償却率">
          <a:extLst>
            <a:ext uri="{FF2B5EF4-FFF2-40B4-BE49-F238E27FC236}">
              <a16:creationId xmlns:a16="http://schemas.microsoft.com/office/drawing/2014/main" id="{BAAA3785-5470-43FE-A8B0-1DC20ECC1E98}"/>
            </a:ext>
          </a:extLst>
        </xdr:cNvPr>
        <xdr:cNvSpPr txBox="1"/>
      </xdr:nvSpPr>
      <xdr:spPr>
        <a:xfrm>
          <a:off x="12164069" y="597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10939</xdr:rowOff>
    </xdr:from>
    <xdr:ext cx="405111" cy="259045"/>
    <xdr:sp macro="" textlink="">
      <xdr:nvSpPr>
        <xdr:cNvPr id="499" name="n_4aveValue【試験研究機関】&#10;有形固定資産減価償却率">
          <a:extLst>
            <a:ext uri="{FF2B5EF4-FFF2-40B4-BE49-F238E27FC236}">
              <a16:creationId xmlns:a16="http://schemas.microsoft.com/office/drawing/2014/main" id="{002A1848-3974-4028-B528-BC3181934123}"/>
            </a:ext>
          </a:extLst>
        </xdr:cNvPr>
        <xdr:cNvSpPr txBox="1"/>
      </xdr:nvSpPr>
      <xdr:spPr>
        <a:xfrm>
          <a:off x="11354444"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00" name="n_1mainValue【試験研究機関】&#10;有形固定資産減価償却率">
          <a:extLst>
            <a:ext uri="{FF2B5EF4-FFF2-40B4-BE49-F238E27FC236}">
              <a16:creationId xmlns:a16="http://schemas.microsoft.com/office/drawing/2014/main" id="{534B9390-0178-4430-A636-71A9873E0CAC}"/>
            </a:ext>
          </a:extLst>
        </xdr:cNvPr>
        <xdr:cNvSpPr txBox="1"/>
      </xdr:nvSpPr>
      <xdr:spPr>
        <a:xfrm>
          <a:off x="13745219"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33545</xdr:rowOff>
    </xdr:from>
    <xdr:ext cx="405111" cy="259045"/>
    <xdr:sp macro="" textlink="">
      <xdr:nvSpPr>
        <xdr:cNvPr id="501" name="n_2mainValue【試験研究機関】&#10;有形固定資産減価償却率">
          <a:extLst>
            <a:ext uri="{FF2B5EF4-FFF2-40B4-BE49-F238E27FC236}">
              <a16:creationId xmlns:a16="http://schemas.microsoft.com/office/drawing/2014/main" id="{5196C73D-B74F-4FF5-86E1-95AEF986512B}"/>
            </a:ext>
          </a:extLst>
        </xdr:cNvPr>
        <xdr:cNvSpPr txBox="1"/>
      </xdr:nvSpPr>
      <xdr:spPr>
        <a:xfrm>
          <a:off x="12964169" y="666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108983</xdr:rowOff>
    </xdr:from>
    <xdr:ext cx="405111" cy="259045"/>
    <xdr:sp macro="" textlink="">
      <xdr:nvSpPr>
        <xdr:cNvPr id="502" name="n_3mainValue【試験研究機関】&#10;有形固定資産減価償却率">
          <a:extLst>
            <a:ext uri="{FF2B5EF4-FFF2-40B4-BE49-F238E27FC236}">
              <a16:creationId xmlns:a16="http://schemas.microsoft.com/office/drawing/2014/main" id="{969895EE-2B3E-45D6-AD39-BC358BDB4F25}"/>
            </a:ext>
          </a:extLst>
        </xdr:cNvPr>
        <xdr:cNvSpPr txBox="1"/>
      </xdr:nvSpPr>
      <xdr:spPr>
        <a:xfrm>
          <a:off x="12164069" y="658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F381DDD1-E86F-4137-BB0F-AB154FAF305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4" name="正方形/長方形 503">
          <a:extLst>
            <a:ext uri="{FF2B5EF4-FFF2-40B4-BE49-F238E27FC236}">
              <a16:creationId xmlns:a16="http://schemas.microsoft.com/office/drawing/2014/main" id="{A4CFF011-752D-4202-A5F8-7C122BE9F2D4}"/>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5" name="正方形/長方形 504">
          <a:extLst>
            <a:ext uri="{FF2B5EF4-FFF2-40B4-BE49-F238E27FC236}">
              <a16:creationId xmlns:a16="http://schemas.microsoft.com/office/drawing/2014/main" id="{3E15E81D-35BC-419E-BA6C-49CFDD87B228}"/>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6" name="正方形/長方形 505">
          <a:extLst>
            <a:ext uri="{FF2B5EF4-FFF2-40B4-BE49-F238E27FC236}">
              <a16:creationId xmlns:a16="http://schemas.microsoft.com/office/drawing/2014/main" id="{5149F0E7-BEB7-4EF5-AEB8-19A1E1A27E41}"/>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7" name="正方形/長方形 506">
          <a:extLst>
            <a:ext uri="{FF2B5EF4-FFF2-40B4-BE49-F238E27FC236}">
              <a16:creationId xmlns:a16="http://schemas.microsoft.com/office/drawing/2014/main" id="{10E229F5-55FD-45B3-B171-BDD098F7552F}"/>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921AC2DA-9B42-4F9E-ABE3-B725456D7DE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55AC7EF2-8328-4045-88B0-6D85263076E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693E5D56-9448-42C7-AE79-BD6B6EA6C029}"/>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1936AFCE-396B-4D6A-9F9C-06A258011FAF}"/>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51095080-34F9-433E-A6E3-FC272964752C}"/>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351C2717-8C1C-46F3-8FCA-8E04DAF1D0F1}"/>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a:extLst>
            <a:ext uri="{FF2B5EF4-FFF2-40B4-BE49-F238E27FC236}">
              <a16:creationId xmlns:a16="http://schemas.microsoft.com/office/drawing/2014/main" id="{F4EE9229-911F-439E-A5E7-0276CDAF874D}"/>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D751F25-022A-4724-841D-319085706D5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a:extLst>
            <a:ext uri="{FF2B5EF4-FFF2-40B4-BE49-F238E27FC236}">
              <a16:creationId xmlns:a16="http://schemas.microsoft.com/office/drawing/2014/main" id="{2CAB379A-2C63-4036-B10E-37BFD90A3B44}"/>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5023AFB0-BA97-4438-9F35-CF244B86C47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a:extLst>
            <a:ext uri="{FF2B5EF4-FFF2-40B4-BE49-F238E27FC236}">
              <a16:creationId xmlns:a16="http://schemas.microsoft.com/office/drawing/2014/main" id="{87D219A6-036B-4AB3-8BDC-A8C360FC9A16}"/>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B17CCBF3-82AE-4B49-B8D7-5811BC6F99DB}"/>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a:extLst>
            <a:ext uri="{FF2B5EF4-FFF2-40B4-BE49-F238E27FC236}">
              <a16:creationId xmlns:a16="http://schemas.microsoft.com/office/drawing/2014/main" id="{B1B38595-4223-4612-9497-5705CE736710}"/>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18469C6D-6E74-4A23-A3B3-59F1AA83E062}"/>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a:extLst>
            <a:ext uri="{FF2B5EF4-FFF2-40B4-BE49-F238E27FC236}">
              <a16:creationId xmlns:a16="http://schemas.microsoft.com/office/drawing/2014/main" id="{A3E15A5F-D9A8-4D88-865C-2F08B8B917AC}"/>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FD8E6166-FCF1-4077-BCE4-9497E5F93D7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a:extLst>
            <a:ext uri="{FF2B5EF4-FFF2-40B4-BE49-F238E27FC236}">
              <a16:creationId xmlns:a16="http://schemas.microsoft.com/office/drawing/2014/main" id="{F69D560B-445B-4D38-BC5D-AFDEC7C1DC3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試験研究機関】&#10;一人当たり面積グラフ枠">
          <a:extLst>
            <a:ext uri="{FF2B5EF4-FFF2-40B4-BE49-F238E27FC236}">
              <a16:creationId xmlns:a16="http://schemas.microsoft.com/office/drawing/2014/main" id="{FB4CE3A0-0D91-4470-9261-E3A0CDDCC30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526" name="直線コネクタ 525">
          <a:extLst>
            <a:ext uri="{FF2B5EF4-FFF2-40B4-BE49-F238E27FC236}">
              <a16:creationId xmlns:a16="http://schemas.microsoft.com/office/drawing/2014/main" id="{1FD6B3E3-4DD7-4B41-B940-7848C553ABCD}"/>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27" name="【試験研究機関】&#10;一人当たり面積最小値テキスト">
          <a:extLst>
            <a:ext uri="{FF2B5EF4-FFF2-40B4-BE49-F238E27FC236}">
              <a16:creationId xmlns:a16="http://schemas.microsoft.com/office/drawing/2014/main" id="{38CEB29D-F43C-48AD-9816-BE466DD58BFD}"/>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28" name="直線コネクタ 527">
          <a:extLst>
            <a:ext uri="{FF2B5EF4-FFF2-40B4-BE49-F238E27FC236}">
              <a16:creationId xmlns:a16="http://schemas.microsoft.com/office/drawing/2014/main" id="{C7CF9009-EB18-4BCE-890A-8AE66513B491}"/>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529" name="【試験研究機関】&#10;一人当たり面積最大値テキスト">
          <a:extLst>
            <a:ext uri="{FF2B5EF4-FFF2-40B4-BE49-F238E27FC236}">
              <a16:creationId xmlns:a16="http://schemas.microsoft.com/office/drawing/2014/main" id="{FABF7636-14DA-45D1-BF01-2BF120C8ECAE}"/>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30" name="直線コネクタ 529">
          <a:extLst>
            <a:ext uri="{FF2B5EF4-FFF2-40B4-BE49-F238E27FC236}">
              <a16:creationId xmlns:a16="http://schemas.microsoft.com/office/drawing/2014/main" id="{BBCB03CC-2073-4CE2-B406-F7F77D6AF457}"/>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168020</xdr:rowOff>
    </xdr:from>
    <xdr:ext cx="469744" cy="259045"/>
    <xdr:sp macro="" textlink="">
      <xdr:nvSpPr>
        <xdr:cNvPr id="531" name="【試験研究機関】&#10;一人当たり面積平均値テキスト">
          <a:extLst>
            <a:ext uri="{FF2B5EF4-FFF2-40B4-BE49-F238E27FC236}">
              <a16:creationId xmlns:a16="http://schemas.microsoft.com/office/drawing/2014/main" id="{2C72C3E6-D894-4D8D-9EA4-31FAFDE58C0A}"/>
            </a:ext>
          </a:extLst>
        </xdr:cNvPr>
        <xdr:cNvSpPr txBox="1"/>
      </xdr:nvSpPr>
      <xdr:spPr>
        <a:xfrm>
          <a:off x="20002500" y="583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32" name="フローチャート: 判断 531">
          <a:extLst>
            <a:ext uri="{FF2B5EF4-FFF2-40B4-BE49-F238E27FC236}">
              <a16:creationId xmlns:a16="http://schemas.microsoft.com/office/drawing/2014/main" id="{F68B85FE-F5DC-47CB-85B4-204B6F9279E5}"/>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33" name="フローチャート: 判断 532">
          <a:extLst>
            <a:ext uri="{FF2B5EF4-FFF2-40B4-BE49-F238E27FC236}">
              <a16:creationId xmlns:a16="http://schemas.microsoft.com/office/drawing/2014/main" id="{E24D45A4-0074-4FDD-8576-364DA19CCC7F}"/>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34" name="フローチャート: 判断 533">
          <a:extLst>
            <a:ext uri="{FF2B5EF4-FFF2-40B4-BE49-F238E27FC236}">
              <a16:creationId xmlns:a16="http://schemas.microsoft.com/office/drawing/2014/main" id="{37AD08EB-AF83-4773-A787-FD59A6AF0AFE}"/>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35" name="フローチャート: 判断 534">
          <a:extLst>
            <a:ext uri="{FF2B5EF4-FFF2-40B4-BE49-F238E27FC236}">
              <a16:creationId xmlns:a16="http://schemas.microsoft.com/office/drawing/2014/main" id="{27A5ED63-6CF9-4008-ADCB-9BD023975771}"/>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36" name="フローチャート: 判断 535">
          <a:extLst>
            <a:ext uri="{FF2B5EF4-FFF2-40B4-BE49-F238E27FC236}">
              <a16:creationId xmlns:a16="http://schemas.microsoft.com/office/drawing/2014/main" id="{79ADD095-60E4-47CC-BD69-2ACDC554886B}"/>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CC3A3FA-3E04-4571-BC9F-5109F0EE1E9C}"/>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BA9904D0-8A8D-4980-8747-CF4E133A50D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396798F3-964A-4B0B-AC2C-1D8BF67B0D4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A26C5D2B-56BB-445A-ABDF-51574CD6121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61FB14EE-7340-41DC-990D-B00ADCA723C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131535</xdr:rowOff>
    </xdr:from>
    <xdr:to>
      <xdr:col>116</xdr:col>
      <xdr:colOff>114300</xdr:colOff>
      <xdr:row>40</xdr:row>
      <xdr:rowOff>61685</xdr:rowOff>
    </xdr:to>
    <xdr:sp macro="" textlink="">
      <xdr:nvSpPr>
        <xdr:cNvPr id="542" name="楕円 541">
          <a:extLst>
            <a:ext uri="{FF2B5EF4-FFF2-40B4-BE49-F238E27FC236}">
              <a16:creationId xmlns:a16="http://schemas.microsoft.com/office/drawing/2014/main" id="{6ECF00EF-D059-46A3-A3EC-AEDCFF855B09}"/>
            </a:ext>
          </a:extLst>
        </xdr:cNvPr>
        <xdr:cNvSpPr/>
      </xdr:nvSpPr>
      <xdr:spPr>
        <a:xfrm>
          <a:off x="19897725" y="6446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109962</xdr:rowOff>
    </xdr:from>
    <xdr:ext cx="469744" cy="259045"/>
    <xdr:sp macro="" textlink="">
      <xdr:nvSpPr>
        <xdr:cNvPr id="543" name="【試験研究機関】&#10;一人当たり面積該当値テキスト">
          <a:extLst>
            <a:ext uri="{FF2B5EF4-FFF2-40B4-BE49-F238E27FC236}">
              <a16:creationId xmlns:a16="http://schemas.microsoft.com/office/drawing/2014/main" id="{2E9FD0CB-6E49-4994-AE58-62A416863525}"/>
            </a:ext>
          </a:extLst>
        </xdr:cNvPr>
        <xdr:cNvSpPr txBox="1"/>
      </xdr:nvSpPr>
      <xdr:spPr>
        <a:xfrm>
          <a:off x="20002500" y="642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131535</xdr:rowOff>
    </xdr:from>
    <xdr:to>
      <xdr:col>112</xdr:col>
      <xdr:colOff>38100</xdr:colOff>
      <xdr:row>40</xdr:row>
      <xdr:rowOff>61685</xdr:rowOff>
    </xdr:to>
    <xdr:sp macro="" textlink="">
      <xdr:nvSpPr>
        <xdr:cNvPr id="544" name="楕円 543">
          <a:extLst>
            <a:ext uri="{FF2B5EF4-FFF2-40B4-BE49-F238E27FC236}">
              <a16:creationId xmlns:a16="http://schemas.microsoft.com/office/drawing/2014/main" id="{CEC0DA77-1CFF-410A-B86B-4E6A5D6E753F}"/>
            </a:ext>
          </a:extLst>
        </xdr:cNvPr>
        <xdr:cNvSpPr/>
      </xdr:nvSpPr>
      <xdr:spPr>
        <a:xfrm>
          <a:off x="19154775" y="64466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xdr:rowOff>
    </xdr:from>
    <xdr:to>
      <xdr:col>116</xdr:col>
      <xdr:colOff>63500</xdr:colOff>
      <xdr:row>40</xdr:row>
      <xdr:rowOff>10885</xdr:rowOff>
    </xdr:to>
    <xdr:cxnSp macro="">
      <xdr:nvCxnSpPr>
        <xdr:cNvPr id="545" name="直線コネクタ 544">
          <a:extLst>
            <a:ext uri="{FF2B5EF4-FFF2-40B4-BE49-F238E27FC236}">
              <a16:creationId xmlns:a16="http://schemas.microsoft.com/office/drawing/2014/main" id="{00BAA2C8-714B-4DE1-92E2-9499EAA4D0E8}"/>
            </a:ext>
          </a:extLst>
        </xdr:cNvPr>
        <xdr:cNvCxnSpPr/>
      </xdr:nvCxnSpPr>
      <xdr:spPr>
        <a:xfrm>
          <a:off x="19202400" y="648471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153307</xdr:rowOff>
    </xdr:from>
    <xdr:to>
      <xdr:col>107</xdr:col>
      <xdr:colOff>101600</xdr:colOff>
      <xdr:row>40</xdr:row>
      <xdr:rowOff>83457</xdr:rowOff>
    </xdr:to>
    <xdr:sp macro="" textlink="">
      <xdr:nvSpPr>
        <xdr:cNvPr id="546" name="楕円 545">
          <a:extLst>
            <a:ext uri="{FF2B5EF4-FFF2-40B4-BE49-F238E27FC236}">
              <a16:creationId xmlns:a16="http://schemas.microsoft.com/office/drawing/2014/main" id="{C821842D-8D92-44FE-A936-9DD27481FD38}"/>
            </a:ext>
          </a:extLst>
        </xdr:cNvPr>
        <xdr:cNvSpPr/>
      </xdr:nvSpPr>
      <xdr:spPr>
        <a:xfrm>
          <a:off x="18345150" y="64683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xdr:rowOff>
    </xdr:from>
    <xdr:to>
      <xdr:col>111</xdr:col>
      <xdr:colOff>177800</xdr:colOff>
      <xdr:row>40</xdr:row>
      <xdr:rowOff>32657</xdr:rowOff>
    </xdr:to>
    <xdr:cxnSp macro="">
      <xdr:nvCxnSpPr>
        <xdr:cNvPr id="547" name="直線コネクタ 546">
          <a:extLst>
            <a:ext uri="{FF2B5EF4-FFF2-40B4-BE49-F238E27FC236}">
              <a16:creationId xmlns:a16="http://schemas.microsoft.com/office/drawing/2014/main" id="{FA99EA92-66B0-4504-AD03-1717015287E3}"/>
            </a:ext>
          </a:extLst>
        </xdr:cNvPr>
        <xdr:cNvCxnSpPr/>
      </xdr:nvCxnSpPr>
      <xdr:spPr>
        <a:xfrm flipV="1">
          <a:off x="18392775" y="6484710"/>
          <a:ext cx="809625"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164193</xdr:rowOff>
    </xdr:from>
    <xdr:to>
      <xdr:col>102</xdr:col>
      <xdr:colOff>165100</xdr:colOff>
      <xdr:row>40</xdr:row>
      <xdr:rowOff>94343</xdr:rowOff>
    </xdr:to>
    <xdr:sp macro="" textlink="">
      <xdr:nvSpPr>
        <xdr:cNvPr id="548" name="楕円 547">
          <a:extLst>
            <a:ext uri="{FF2B5EF4-FFF2-40B4-BE49-F238E27FC236}">
              <a16:creationId xmlns:a16="http://schemas.microsoft.com/office/drawing/2014/main" id="{5C379BF7-2993-4D5D-BEE7-92D7D3C528E2}"/>
            </a:ext>
          </a:extLst>
        </xdr:cNvPr>
        <xdr:cNvSpPr/>
      </xdr:nvSpPr>
      <xdr:spPr>
        <a:xfrm>
          <a:off x="17554575" y="6476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32657</xdr:rowOff>
    </xdr:from>
    <xdr:to>
      <xdr:col>107</xdr:col>
      <xdr:colOff>50800</xdr:colOff>
      <xdr:row>40</xdr:row>
      <xdr:rowOff>43543</xdr:rowOff>
    </xdr:to>
    <xdr:cxnSp macro="">
      <xdr:nvCxnSpPr>
        <xdr:cNvPr id="549" name="直線コネクタ 548">
          <a:extLst>
            <a:ext uri="{FF2B5EF4-FFF2-40B4-BE49-F238E27FC236}">
              <a16:creationId xmlns:a16="http://schemas.microsoft.com/office/drawing/2014/main" id="{F6B4F400-6A5D-4A2F-8635-431640DFA794}"/>
            </a:ext>
          </a:extLst>
        </xdr:cNvPr>
        <xdr:cNvCxnSpPr/>
      </xdr:nvCxnSpPr>
      <xdr:spPr>
        <a:xfrm flipV="1">
          <a:off x="17602200" y="6506482"/>
          <a:ext cx="7905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550" name="n_1aveValue【試験研究機関】&#10;一人当たり面積">
          <a:extLst>
            <a:ext uri="{FF2B5EF4-FFF2-40B4-BE49-F238E27FC236}">
              <a16:creationId xmlns:a16="http://schemas.microsoft.com/office/drawing/2014/main" id="{E54FD9E1-6131-4D2B-8DE2-192C6AFF4BC5}"/>
            </a:ext>
          </a:extLst>
        </xdr:cNvPr>
        <xdr:cNvSpPr txBox="1"/>
      </xdr:nvSpPr>
      <xdr:spPr>
        <a:xfrm>
          <a:off x="189834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135363</xdr:rowOff>
    </xdr:from>
    <xdr:ext cx="469744" cy="259045"/>
    <xdr:sp macro="" textlink="">
      <xdr:nvSpPr>
        <xdr:cNvPr id="551" name="n_2aveValue【試験研究機関】&#10;一人当たり面積">
          <a:extLst>
            <a:ext uri="{FF2B5EF4-FFF2-40B4-BE49-F238E27FC236}">
              <a16:creationId xmlns:a16="http://schemas.microsoft.com/office/drawing/2014/main" id="{0A16930F-B3D5-4A82-BBA7-F103E93EE254}"/>
            </a:ext>
          </a:extLst>
        </xdr:cNvPr>
        <xdr:cNvSpPr txBox="1"/>
      </xdr:nvSpPr>
      <xdr:spPr>
        <a:xfrm>
          <a:off x="18183302" y="580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102705</xdr:rowOff>
    </xdr:from>
    <xdr:ext cx="469744" cy="259045"/>
    <xdr:sp macro="" textlink="">
      <xdr:nvSpPr>
        <xdr:cNvPr id="552" name="n_3aveValue【試験研究機関】&#10;一人当たり面積">
          <a:extLst>
            <a:ext uri="{FF2B5EF4-FFF2-40B4-BE49-F238E27FC236}">
              <a16:creationId xmlns:a16="http://schemas.microsoft.com/office/drawing/2014/main" id="{D0813426-00D5-4ED1-AABC-54731EB75578}"/>
            </a:ext>
          </a:extLst>
        </xdr:cNvPr>
        <xdr:cNvSpPr txBox="1"/>
      </xdr:nvSpPr>
      <xdr:spPr>
        <a:xfrm>
          <a:off x="173832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53" name="n_4aveValue【試験研究機関】&#10;一人当たり面積">
          <a:extLst>
            <a:ext uri="{FF2B5EF4-FFF2-40B4-BE49-F238E27FC236}">
              <a16:creationId xmlns:a16="http://schemas.microsoft.com/office/drawing/2014/main" id="{24F87E6B-D146-4C47-A4FD-29988DD7AF4C}"/>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52812</xdr:rowOff>
    </xdr:from>
    <xdr:ext cx="469744" cy="259045"/>
    <xdr:sp macro="" textlink="">
      <xdr:nvSpPr>
        <xdr:cNvPr id="554" name="n_1mainValue【試験研究機関】&#10;一人当たり面積">
          <a:extLst>
            <a:ext uri="{FF2B5EF4-FFF2-40B4-BE49-F238E27FC236}">
              <a16:creationId xmlns:a16="http://schemas.microsoft.com/office/drawing/2014/main" id="{3C0CC4C1-BEE1-43BA-9E18-555A5A3CB4D5}"/>
            </a:ext>
          </a:extLst>
        </xdr:cNvPr>
        <xdr:cNvSpPr txBox="1"/>
      </xdr:nvSpPr>
      <xdr:spPr>
        <a:xfrm>
          <a:off x="189834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55" name="n_2mainValue【試験研究機関】&#10;一人当たり面積">
          <a:extLst>
            <a:ext uri="{FF2B5EF4-FFF2-40B4-BE49-F238E27FC236}">
              <a16:creationId xmlns:a16="http://schemas.microsoft.com/office/drawing/2014/main" id="{C72329CB-F102-4F50-9C8A-398F56347766}"/>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85470</xdr:rowOff>
    </xdr:from>
    <xdr:ext cx="469744" cy="259045"/>
    <xdr:sp macro="" textlink="">
      <xdr:nvSpPr>
        <xdr:cNvPr id="556" name="n_3mainValue【試験研究機関】&#10;一人当たり面積">
          <a:extLst>
            <a:ext uri="{FF2B5EF4-FFF2-40B4-BE49-F238E27FC236}">
              <a16:creationId xmlns:a16="http://schemas.microsoft.com/office/drawing/2014/main" id="{B2BC30DE-1826-4C73-B3C9-DE36AADAA0F4}"/>
            </a:ext>
          </a:extLst>
        </xdr:cNvPr>
        <xdr:cNvSpPr txBox="1"/>
      </xdr:nvSpPr>
      <xdr:spPr>
        <a:xfrm>
          <a:off x="173832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8B14388D-78BA-4B27-AB4D-432565D61C3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8" name="正方形/長方形 557">
          <a:extLst>
            <a:ext uri="{FF2B5EF4-FFF2-40B4-BE49-F238E27FC236}">
              <a16:creationId xmlns:a16="http://schemas.microsoft.com/office/drawing/2014/main" id="{1A0E2C10-F6E6-4167-A088-1399A389EA2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9" name="正方形/長方形 558">
          <a:extLst>
            <a:ext uri="{FF2B5EF4-FFF2-40B4-BE49-F238E27FC236}">
              <a16:creationId xmlns:a16="http://schemas.microsoft.com/office/drawing/2014/main" id="{CA79A118-2731-4F90-BD01-60B1988E93FA}"/>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0" name="正方形/長方形 559">
          <a:extLst>
            <a:ext uri="{FF2B5EF4-FFF2-40B4-BE49-F238E27FC236}">
              <a16:creationId xmlns:a16="http://schemas.microsoft.com/office/drawing/2014/main" id="{53F7BA4C-E9FC-4145-889D-00883035CCB9}"/>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1" name="正方形/長方形 560">
          <a:extLst>
            <a:ext uri="{FF2B5EF4-FFF2-40B4-BE49-F238E27FC236}">
              <a16:creationId xmlns:a16="http://schemas.microsoft.com/office/drawing/2014/main" id="{A915211B-DA85-4694-93A3-0719422957EF}"/>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7BD50164-F7AB-45B2-94AD-E68187C037F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C4ADF9D2-2EF9-4984-8726-C425115BB10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D8E83D55-9812-447A-B7BA-5E8E83FAB14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a:extLst>
            <a:ext uri="{FF2B5EF4-FFF2-40B4-BE49-F238E27FC236}">
              <a16:creationId xmlns:a16="http://schemas.microsoft.com/office/drawing/2014/main" id="{18DCA6B7-F159-447B-B1D5-200A7573587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6" name="直線コネクタ 565">
          <a:extLst>
            <a:ext uri="{FF2B5EF4-FFF2-40B4-BE49-F238E27FC236}">
              <a16:creationId xmlns:a16="http://schemas.microsoft.com/office/drawing/2014/main" id="{6E4A19A5-DDAA-4E19-91CC-5607917B91F5}"/>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7" name="テキスト ボックス 566">
          <a:extLst>
            <a:ext uri="{FF2B5EF4-FFF2-40B4-BE49-F238E27FC236}">
              <a16:creationId xmlns:a16="http://schemas.microsoft.com/office/drawing/2014/main" id="{1ADD8098-588E-4061-9171-08D531A1FBEA}"/>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8" name="直線コネクタ 567">
          <a:extLst>
            <a:ext uri="{FF2B5EF4-FFF2-40B4-BE49-F238E27FC236}">
              <a16:creationId xmlns:a16="http://schemas.microsoft.com/office/drawing/2014/main" id="{F6031154-BF25-4B7F-8384-AE1033C6C871}"/>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9" name="テキスト ボックス 568">
          <a:extLst>
            <a:ext uri="{FF2B5EF4-FFF2-40B4-BE49-F238E27FC236}">
              <a16:creationId xmlns:a16="http://schemas.microsoft.com/office/drawing/2014/main" id="{57E83718-8ED0-4430-9DBA-22707FC524D5}"/>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0" name="直線コネクタ 569">
          <a:extLst>
            <a:ext uri="{FF2B5EF4-FFF2-40B4-BE49-F238E27FC236}">
              <a16:creationId xmlns:a16="http://schemas.microsoft.com/office/drawing/2014/main" id="{D10184B0-E7FB-4A98-9917-64319BB19C7F}"/>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1" name="テキスト ボックス 570">
          <a:extLst>
            <a:ext uri="{FF2B5EF4-FFF2-40B4-BE49-F238E27FC236}">
              <a16:creationId xmlns:a16="http://schemas.microsoft.com/office/drawing/2014/main" id="{1EE78A05-1A61-4901-9F68-EF326C0BD314}"/>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2" name="直線コネクタ 571">
          <a:extLst>
            <a:ext uri="{FF2B5EF4-FFF2-40B4-BE49-F238E27FC236}">
              <a16:creationId xmlns:a16="http://schemas.microsoft.com/office/drawing/2014/main" id="{7D78B4D0-C0AC-4B17-9408-90FAC222780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3" name="テキスト ボックス 572">
          <a:extLst>
            <a:ext uri="{FF2B5EF4-FFF2-40B4-BE49-F238E27FC236}">
              <a16:creationId xmlns:a16="http://schemas.microsoft.com/office/drawing/2014/main" id="{4865DFC7-5847-4369-9C81-594CB7DEF814}"/>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E431212C-CA4E-478F-A872-A54A0E5441E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a:extLst>
            <a:ext uri="{FF2B5EF4-FFF2-40B4-BE49-F238E27FC236}">
              <a16:creationId xmlns:a16="http://schemas.microsoft.com/office/drawing/2014/main" id="{2CD6A19E-7F5A-4089-AEEF-44DD59C2778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警察施設】&#10;有形固定資産減価償却率グラフ枠">
          <a:extLst>
            <a:ext uri="{FF2B5EF4-FFF2-40B4-BE49-F238E27FC236}">
              <a16:creationId xmlns:a16="http://schemas.microsoft.com/office/drawing/2014/main" id="{95CB473C-A826-472C-ACB8-B603A3599DA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77" name="直線コネクタ 576">
          <a:extLst>
            <a:ext uri="{FF2B5EF4-FFF2-40B4-BE49-F238E27FC236}">
              <a16:creationId xmlns:a16="http://schemas.microsoft.com/office/drawing/2014/main" id="{56E94A64-EE58-4314-8477-1D6595B39925}"/>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78" name="【警察施設】&#10;有形固定資産減価償却率最小値テキスト">
          <a:extLst>
            <a:ext uri="{FF2B5EF4-FFF2-40B4-BE49-F238E27FC236}">
              <a16:creationId xmlns:a16="http://schemas.microsoft.com/office/drawing/2014/main" id="{A639A325-9A88-4C3E-B571-79C649EBC99F}"/>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79" name="直線コネクタ 578">
          <a:extLst>
            <a:ext uri="{FF2B5EF4-FFF2-40B4-BE49-F238E27FC236}">
              <a16:creationId xmlns:a16="http://schemas.microsoft.com/office/drawing/2014/main" id="{DE39147F-3E25-45C0-B7C4-9F1D4434B313}"/>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80" name="【警察施設】&#10;有形固定資産減価償却率最大値テキスト">
          <a:extLst>
            <a:ext uri="{FF2B5EF4-FFF2-40B4-BE49-F238E27FC236}">
              <a16:creationId xmlns:a16="http://schemas.microsoft.com/office/drawing/2014/main" id="{94223539-AD20-4868-AF48-3F15867CE0BD}"/>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81" name="直線コネクタ 580">
          <a:extLst>
            <a:ext uri="{FF2B5EF4-FFF2-40B4-BE49-F238E27FC236}">
              <a16:creationId xmlns:a16="http://schemas.microsoft.com/office/drawing/2014/main" id="{1C140EAF-2CFD-481B-B0EF-D02A2979ABEC}"/>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582" name="【警察施設】&#10;有形固定資産減価償却率平均値テキスト">
          <a:extLst>
            <a:ext uri="{FF2B5EF4-FFF2-40B4-BE49-F238E27FC236}">
              <a16:creationId xmlns:a16="http://schemas.microsoft.com/office/drawing/2014/main" id="{A1AB36CC-AC6C-4097-9399-778BFEC5356D}"/>
            </a:ext>
          </a:extLst>
        </xdr:cNvPr>
        <xdr:cNvSpPr txBox="1"/>
      </xdr:nvSpPr>
      <xdr:spPr>
        <a:xfrm>
          <a:off x="14744700" y="9477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83" name="フローチャート: 判断 582">
          <a:extLst>
            <a:ext uri="{FF2B5EF4-FFF2-40B4-BE49-F238E27FC236}">
              <a16:creationId xmlns:a16="http://schemas.microsoft.com/office/drawing/2014/main" id="{6C40A0A4-51CC-4751-ABF2-60CBD45F1997}"/>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84" name="フローチャート: 判断 583">
          <a:extLst>
            <a:ext uri="{FF2B5EF4-FFF2-40B4-BE49-F238E27FC236}">
              <a16:creationId xmlns:a16="http://schemas.microsoft.com/office/drawing/2014/main" id="{5DEA7855-011B-4FEC-B0A4-8BB6FE00F993}"/>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85" name="フローチャート: 判断 584">
          <a:extLst>
            <a:ext uri="{FF2B5EF4-FFF2-40B4-BE49-F238E27FC236}">
              <a16:creationId xmlns:a16="http://schemas.microsoft.com/office/drawing/2014/main" id="{A77E8299-9421-4E91-8E25-A576A864A49F}"/>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86" name="フローチャート: 判断 585">
          <a:extLst>
            <a:ext uri="{FF2B5EF4-FFF2-40B4-BE49-F238E27FC236}">
              <a16:creationId xmlns:a16="http://schemas.microsoft.com/office/drawing/2014/main" id="{D7096DDA-8B84-46BB-9F49-7E28CA9F2652}"/>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7" name="フローチャート: 判断 586">
          <a:extLst>
            <a:ext uri="{FF2B5EF4-FFF2-40B4-BE49-F238E27FC236}">
              <a16:creationId xmlns:a16="http://schemas.microsoft.com/office/drawing/2014/main" id="{BBA3633B-2194-46C3-8630-725EE0E71D11}"/>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15F2FC8-1763-42BE-89AD-3814FE9E313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A69C424-36CC-471E-B327-62A7E102E2F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6C083D9-0C28-46FA-A036-BCFE3AC407E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973F67C-7843-4880-B942-F3D51F57AA3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B9CC1D0-8397-44C8-97B3-F0D8FEA9729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93" name="楕円 592">
          <a:extLst>
            <a:ext uri="{FF2B5EF4-FFF2-40B4-BE49-F238E27FC236}">
              <a16:creationId xmlns:a16="http://schemas.microsoft.com/office/drawing/2014/main" id="{957F0AA4-E904-4584-AFA5-438E61B89FD5}"/>
            </a:ext>
          </a:extLst>
        </xdr:cNvPr>
        <xdr:cNvSpPr/>
      </xdr:nvSpPr>
      <xdr:spPr>
        <a:xfrm>
          <a:off x="14649450" y="9392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17797</xdr:rowOff>
    </xdr:from>
    <xdr:ext cx="405111" cy="259045"/>
    <xdr:sp macro="" textlink="">
      <xdr:nvSpPr>
        <xdr:cNvPr id="594" name="【警察施設】&#10;有形固定資産減価償却率該当値テキスト">
          <a:extLst>
            <a:ext uri="{FF2B5EF4-FFF2-40B4-BE49-F238E27FC236}">
              <a16:creationId xmlns:a16="http://schemas.microsoft.com/office/drawing/2014/main" id="{E24FF66A-6D3E-4A12-8F94-A4F0AF516F02}"/>
            </a:ext>
          </a:extLst>
        </xdr:cNvPr>
        <xdr:cNvSpPr txBox="1"/>
      </xdr:nvSpPr>
      <xdr:spPr>
        <a:xfrm>
          <a:off x="14744700" y="924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47498</xdr:rowOff>
    </xdr:from>
    <xdr:to>
      <xdr:col>81</xdr:col>
      <xdr:colOff>101600</xdr:colOff>
      <xdr:row>57</xdr:row>
      <xdr:rowOff>149098</xdr:rowOff>
    </xdr:to>
    <xdr:sp macro="" textlink="">
      <xdr:nvSpPr>
        <xdr:cNvPr id="595" name="楕円 594">
          <a:extLst>
            <a:ext uri="{FF2B5EF4-FFF2-40B4-BE49-F238E27FC236}">
              <a16:creationId xmlns:a16="http://schemas.microsoft.com/office/drawing/2014/main" id="{13C6507A-C12F-41C8-B70A-3BDE83AEFF82}"/>
            </a:ext>
          </a:extLst>
        </xdr:cNvPr>
        <xdr:cNvSpPr/>
      </xdr:nvSpPr>
      <xdr:spPr>
        <a:xfrm>
          <a:off x="13887450" y="92803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98298</xdr:rowOff>
    </xdr:from>
    <xdr:to>
      <xdr:col>85</xdr:col>
      <xdr:colOff>127000</xdr:colOff>
      <xdr:row>58</xdr:row>
      <xdr:rowOff>45720</xdr:rowOff>
    </xdr:to>
    <xdr:cxnSp macro="">
      <xdr:nvCxnSpPr>
        <xdr:cNvPr id="596" name="直線コネクタ 595">
          <a:extLst>
            <a:ext uri="{FF2B5EF4-FFF2-40B4-BE49-F238E27FC236}">
              <a16:creationId xmlns:a16="http://schemas.microsoft.com/office/drawing/2014/main" id="{6E2F732C-2535-4F62-9765-713B4C0851D5}"/>
            </a:ext>
          </a:extLst>
        </xdr:cNvPr>
        <xdr:cNvCxnSpPr/>
      </xdr:nvCxnSpPr>
      <xdr:spPr>
        <a:xfrm>
          <a:off x="13935075" y="9328023"/>
          <a:ext cx="762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77216</xdr:rowOff>
    </xdr:from>
    <xdr:to>
      <xdr:col>76</xdr:col>
      <xdr:colOff>165100</xdr:colOff>
      <xdr:row>57</xdr:row>
      <xdr:rowOff>7366</xdr:rowOff>
    </xdr:to>
    <xdr:sp macro="" textlink="">
      <xdr:nvSpPr>
        <xdr:cNvPr id="597" name="楕円 596">
          <a:extLst>
            <a:ext uri="{FF2B5EF4-FFF2-40B4-BE49-F238E27FC236}">
              <a16:creationId xmlns:a16="http://schemas.microsoft.com/office/drawing/2014/main" id="{2B0D4CA4-6309-4A63-B427-343FF38105B9}"/>
            </a:ext>
          </a:extLst>
        </xdr:cNvPr>
        <xdr:cNvSpPr/>
      </xdr:nvSpPr>
      <xdr:spPr>
        <a:xfrm>
          <a:off x="13096875" y="91450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128016</xdr:rowOff>
    </xdr:from>
    <xdr:to>
      <xdr:col>81</xdr:col>
      <xdr:colOff>50800</xdr:colOff>
      <xdr:row>57</xdr:row>
      <xdr:rowOff>98298</xdr:rowOff>
    </xdr:to>
    <xdr:cxnSp macro="">
      <xdr:nvCxnSpPr>
        <xdr:cNvPr id="598" name="直線コネクタ 597">
          <a:extLst>
            <a:ext uri="{FF2B5EF4-FFF2-40B4-BE49-F238E27FC236}">
              <a16:creationId xmlns:a16="http://schemas.microsoft.com/office/drawing/2014/main" id="{3B118215-DF96-4637-9FCA-3208ABAC532E}"/>
            </a:ext>
          </a:extLst>
        </xdr:cNvPr>
        <xdr:cNvCxnSpPr/>
      </xdr:nvCxnSpPr>
      <xdr:spPr>
        <a:xfrm>
          <a:off x="13144500" y="9192641"/>
          <a:ext cx="790575"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157226</xdr:rowOff>
    </xdr:from>
    <xdr:to>
      <xdr:col>72</xdr:col>
      <xdr:colOff>38100</xdr:colOff>
      <xdr:row>56</xdr:row>
      <xdr:rowOff>87376</xdr:rowOff>
    </xdr:to>
    <xdr:sp macro="" textlink="">
      <xdr:nvSpPr>
        <xdr:cNvPr id="599" name="楕円 598">
          <a:extLst>
            <a:ext uri="{FF2B5EF4-FFF2-40B4-BE49-F238E27FC236}">
              <a16:creationId xmlns:a16="http://schemas.microsoft.com/office/drawing/2014/main" id="{65157EB3-8903-431A-99EA-9F4DF33AD79F}"/>
            </a:ext>
          </a:extLst>
        </xdr:cNvPr>
        <xdr:cNvSpPr/>
      </xdr:nvSpPr>
      <xdr:spPr>
        <a:xfrm>
          <a:off x="12296775" y="90662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36576</xdr:rowOff>
    </xdr:from>
    <xdr:to>
      <xdr:col>76</xdr:col>
      <xdr:colOff>114300</xdr:colOff>
      <xdr:row>56</xdr:row>
      <xdr:rowOff>128016</xdr:rowOff>
    </xdr:to>
    <xdr:cxnSp macro="">
      <xdr:nvCxnSpPr>
        <xdr:cNvPr id="600" name="直線コネクタ 599">
          <a:extLst>
            <a:ext uri="{FF2B5EF4-FFF2-40B4-BE49-F238E27FC236}">
              <a16:creationId xmlns:a16="http://schemas.microsoft.com/office/drawing/2014/main" id="{C6292A74-3143-4F7E-94F8-C2786FABD19F}"/>
            </a:ext>
          </a:extLst>
        </xdr:cNvPr>
        <xdr:cNvCxnSpPr/>
      </xdr:nvCxnSpPr>
      <xdr:spPr>
        <a:xfrm>
          <a:off x="12344400" y="9104376"/>
          <a:ext cx="8001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601" name="n_1aveValue【警察施設】&#10;有形固定資産減価償却率">
          <a:extLst>
            <a:ext uri="{FF2B5EF4-FFF2-40B4-BE49-F238E27FC236}">
              <a16:creationId xmlns:a16="http://schemas.microsoft.com/office/drawing/2014/main" id="{3DADFB9F-7D9E-4046-B391-95CDCBA281BB}"/>
            </a:ext>
          </a:extLst>
        </xdr:cNvPr>
        <xdr:cNvSpPr txBox="1"/>
      </xdr:nvSpPr>
      <xdr:spPr>
        <a:xfrm>
          <a:off x="1374521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32783</xdr:rowOff>
    </xdr:from>
    <xdr:ext cx="405111" cy="259045"/>
    <xdr:sp macro="" textlink="">
      <xdr:nvSpPr>
        <xdr:cNvPr id="602" name="n_2aveValue【警察施設】&#10;有形固定資産減価償却率">
          <a:extLst>
            <a:ext uri="{FF2B5EF4-FFF2-40B4-BE49-F238E27FC236}">
              <a16:creationId xmlns:a16="http://schemas.microsoft.com/office/drawing/2014/main" id="{E80C40AA-A46F-405E-A729-699A415F61A3}"/>
            </a:ext>
          </a:extLst>
        </xdr:cNvPr>
        <xdr:cNvSpPr txBox="1"/>
      </xdr:nvSpPr>
      <xdr:spPr>
        <a:xfrm>
          <a:off x="12964169" y="94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147083</xdr:rowOff>
    </xdr:from>
    <xdr:ext cx="405111" cy="259045"/>
    <xdr:sp macro="" textlink="">
      <xdr:nvSpPr>
        <xdr:cNvPr id="603" name="n_3aveValue【警察施設】&#10;有形固定資産減価償却率">
          <a:extLst>
            <a:ext uri="{FF2B5EF4-FFF2-40B4-BE49-F238E27FC236}">
              <a16:creationId xmlns:a16="http://schemas.microsoft.com/office/drawing/2014/main" id="{8A6BC01E-83E1-4EAC-A84F-75C512EAB9C4}"/>
            </a:ext>
          </a:extLst>
        </xdr:cNvPr>
        <xdr:cNvSpPr txBox="1"/>
      </xdr:nvSpPr>
      <xdr:spPr>
        <a:xfrm>
          <a:off x="12164069" y="95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4" name="n_4aveValue【警察施設】&#10;有形固定資産減価償却率">
          <a:extLst>
            <a:ext uri="{FF2B5EF4-FFF2-40B4-BE49-F238E27FC236}">
              <a16:creationId xmlns:a16="http://schemas.microsoft.com/office/drawing/2014/main" id="{55A48389-7604-4D22-A517-222DBC3CB7BC}"/>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165625</xdr:rowOff>
    </xdr:from>
    <xdr:ext cx="405111" cy="259045"/>
    <xdr:sp macro="" textlink="">
      <xdr:nvSpPr>
        <xdr:cNvPr id="605" name="n_1mainValue【警察施設】&#10;有形固定資産減価償却率">
          <a:extLst>
            <a:ext uri="{FF2B5EF4-FFF2-40B4-BE49-F238E27FC236}">
              <a16:creationId xmlns:a16="http://schemas.microsoft.com/office/drawing/2014/main" id="{253F5015-0305-4A16-89B0-077EA42E4852}"/>
            </a:ext>
          </a:extLst>
        </xdr:cNvPr>
        <xdr:cNvSpPr txBox="1"/>
      </xdr:nvSpPr>
      <xdr:spPr>
        <a:xfrm>
          <a:off x="13745219" y="90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23893</xdr:rowOff>
    </xdr:from>
    <xdr:ext cx="405111" cy="259045"/>
    <xdr:sp macro="" textlink="">
      <xdr:nvSpPr>
        <xdr:cNvPr id="606" name="n_2mainValue【警察施設】&#10;有形固定資産減価償却率">
          <a:extLst>
            <a:ext uri="{FF2B5EF4-FFF2-40B4-BE49-F238E27FC236}">
              <a16:creationId xmlns:a16="http://schemas.microsoft.com/office/drawing/2014/main" id="{FEA923F0-D95E-4534-A5FC-EDF283DBC6E7}"/>
            </a:ext>
          </a:extLst>
        </xdr:cNvPr>
        <xdr:cNvSpPr txBox="1"/>
      </xdr:nvSpPr>
      <xdr:spPr>
        <a:xfrm>
          <a:off x="12964169" y="893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103903</xdr:rowOff>
    </xdr:from>
    <xdr:ext cx="405111" cy="259045"/>
    <xdr:sp macro="" textlink="">
      <xdr:nvSpPr>
        <xdr:cNvPr id="607" name="n_3mainValue【警察施設】&#10;有形固定資産減価償却率">
          <a:extLst>
            <a:ext uri="{FF2B5EF4-FFF2-40B4-BE49-F238E27FC236}">
              <a16:creationId xmlns:a16="http://schemas.microsoft.com/office/drawing/2014/main" id="{6E03E67D-23FC-450E-9F8A-3099A89B9B09}"/>
            </a:ext>
          </a:extLst>
        </xdr:cNvPr>
        <xdr:cNvSpPr txBox="1"/>
      </xdr:nvSpPr>
      <xdr:spPr>
        <a:xfrm>
          <a:off x="12164069" y="8851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31530C43-19B3-46BE-A3B3-9D85582A549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9" name="正方形/長方形 608">
          <a:extLst>
            <a:ext uri="{FF2B5EF4-FFF2-40B4-BE49-F238E27FC236}">
              <a16:creationId xmlns:a16="http://schemas.microsoft.com/office/drawing/2014/main" id="{52C59D9C-E0D4-4A83-B670-9E6EB49D2E5C}"/>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0" name="正方形/長方形 609">
          <a:extLst>
            <a:ext uri="{FF2B5EF4-FFF2-40B4-BE49-F238E27FC236}">
              <a16:creationId xmlns:a16="http://schemas.microsoft.com/office/drawing/2014/main" id="{9C10F3B2-92DA-4DF9-ABC2-D226118D6CC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1" name="正方形/長方形 610">
          <a:extLst>
            <a:ext uri="{FF2B5EF4-FFF2-40B4-BE49-F238E27FC236}">
              <a16:creationId xmlns:a16="http://schemas.microsoft.com/office/drawing/2014/main" id="{06D37B3C-1F26-46F8-ADC7-01A5F51EB6ED}"/>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2" name="正方形/長方形 611">
          <a:extLst>
            <a:ext uri="{FF2B5EF4-FFF2-40B4-BE49-F238E27FC236}">
              <a16:creationId xmlns:a16="http://schemas.microsoft.com/office/drawing/2014/main" id="{58F4F5A7-0BF7-4525-A4BA-AD663432BD01}"/>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8503350C-1D93-4E36-8D07-EDC562AC619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19D31CDB-C797-4584-B2F3-1829844F38C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2903D8A1-2B8E-48F3-81EE-3E974DC0588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429C50F1-E0BB-495A-B2E2-88E81FD03DB5}"/>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58892506-64C8-407E-A5E8-103CB4DEB9A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BAAA935A-A18B-47A1-AFA2-FBA5FF7A1E2C}"/>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25E4616C-924C-4B8B-AE5C-C378A8634720}"/>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FC9DE84D-B66D-45CB-99B2-753E80AC68A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31D5409B-8E3C-4D4B-BEC9-C5A984A7053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FF65DFF2-AECC-4FEF-A5F3-17F7151DCA28}"/>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81792B9B-4D0B-44B8-9076-143D0CBAADE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D27C12CD-F63B-4033-9BAE-3BD030AA9EFD}"/>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6095BFB7-2E9E-4893-B9BA-9BFF6E8588B6}"/>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986527E0-0BFA-4B26-9B47-94D0A57AE942}"/>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408F538C-7260-43FE-A324-38A0814A82E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F73683A8-7175-4FDB-AFD3-86372E21F3C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警察施設】&#10;一人当たり面積グラフ枠">
          <a:extLst>
            <a:ext uri="{FF2B5EF4-FFF2-40B4-BE49-F238E27FC236}">
              <a16:creationId xmlns:a16="http://schemas.microsoft.com/office/drawing/2014/main" id="{3763D6CF-EC1A-444C-BABC-3D56DD4D21B8}"/>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630" name="直線コネクタ 629">
          <a:extLst>
            <a:ext uri="{FF2B5EF4-FFF2-40B4-BE49-F238E27FC236}">
              <a16:creationId xmlns:a16="http://schemas.microsoft.com/office/drawing/2014/main" id="{BD44AB2D-88A6-4AB7-BA24-06D5989238DD}"/>
            </a:ext>
          </a:extLst>
        </xdr:cNvPr>
        <xdr:cNvCxnSpPr/>
      </xdr:nvCxnSpPr>
      <xdr:spPr>
        <a:xfrm flipV="1">
          <a:off x="19952970" y="8943975"/>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631" name="【警察施設】&#10;一人当たり面積最小値テキスト">
          <a:extLst>
            <a:ext uri="{FF2B5EF4-FFF2-40B4-BE49-F238E27FC236}">
              <a16:creationId xmlns:a16="http://schemas.microsoft.com/office/drawing/2014/main" id="{3A0F5470-39CF-49DB-B9BD-A5D37EA0C54F}"/>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632" name="直線コネクタ 631">
          <a:extLst>
            <a:ext uri="{FF2B5EF4-FFF2-40B4-BE49-F238E27FC236}">
              <a16:creationId xmlns:a16="http://schemas.microsoft.com/office/drawing/2014/main" id="{22114CCA-0B9A-4986-8B06-46AFB2CCE3ED}"/>
            </a:ext>
          </a:extLst>
        </xdr:cNvPr>
        <xdr:cNvCxnSpPr/>
      </xdr:nvCxnSpPr>
      <xdr:spPr>
        <a:xfrm>
          <a:off x="19878675" y="10220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33" name="【警察施設】&#10;一人当たり面積最大値テキスト">
          <a:extLst>
            <a:ext uri="{FF2B5EF4-FFF2-40B4-BE49-F238E27FC236}">
              <a16:creationId xmlns:a16="http://schemas.microsoft.com/office/drawing/2014/main" id="{92261213-639D-4E19-8295-15CBFF5B437C}"/>
            </a:ext>
          </a:extLst>
        </xdr:cNvPr>
        <xdr:cNvSpPr txBox="1"/>
      </xdr:nvSpPr>
      <xdr:spPr>
        <a:xfrm>
          <a:off x="20002500"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34" name="直線コネクタ 633">
          <a:extLst>
            <a:ext uri="{FF2B5EF4-FFF2-40B4-BE49-F238E27FC236}">
              <a16:creationId xmlns:a16="http://schemas.microsoft.com/office/drawing/2014/main" id="{86170C74-F894-46EB-AEF5-667A87BA6697}"/>
            </a:ext>
          </a:extLst>
        </xdr:cNvPr>
        <xdr:cNvCxnSpPr/>
      </xdr:nvCxnSpPr>
      <xdr:spPr>
        <a:xfrm>
          <a:off x="19878675" y="894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67327</xdr:rowOff>
    </xdr:from>
    <xdr:ext cx="469744" cy="259045"/>
    <xdr:sp macro="" textlink="">
      <xdr:nvSpPr>
        <xdr:cNvPr id="635" name="【警察施設】&#10;一人当たり面積平均値テキスト">
          <a:extLst>
            <a:ext uri="{FF2B5EF4-FFF2-40B4-BE49-F238E27FC236}">
              <a16:creationId xmlns:a16="http://schemas.microsoft.com/office/drawing/2014/main" id="{ED21877E-9266-4EEF-8B23-DA96C52F9F26}"/>
            </a:ext>
          </a:extLst>
        </xdr:cNvPr>
        <xdr:cNvSpPr txBox="1"/>
      </xdr:nvSpPr>
      <xdr:spPr>
        <a:xfrm>
          <a:off x="20002500" y="961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36" name="フローチャート: 判断 635">
          <a:extLst>
            <a:ext uri="{FF2B5EF4-FFF2-40B4-BE49-F238E27FC236}">
              <a16:creationId xmlns:a16="http://schemas.microsoft.com/office/drawing/2014/main" id="{13D5146A-ECB7-4656-B844-9E9415B0F3B6}"/>
            </a:ext>
          </a:extLst>
        </xdr:cNvPr>
        <xdr:cNvSpPr/>
      </xdr:nvSpPr>
      <xdr:spPr>
        <a:xfrm>
          <a:off x="19897725" y="976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637" name="フローチャート: 判断 636">
          <a:extLst>
            <a:ext uri="{FF2B5EF4-FFF2-40B4-BE49-F238E27FC236}">
              <a16:creationId xmlns:a16="http://schemas.microsoft.com/office/drawing/2014/main" id="{D7755879-A61D-4FF7-AA8F-3BD127767183}"/>
            </a:ext>
          </a:extLst>
        </xdr:cNvPr>
        <xdr:cNvSpPr/>
      </xdr:nvSpPr>
      <xdr:spPr>
        <a:xfrm>
          <a:off x="19154775" y="972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638" name="フローチャート: 判断 637">
          <a:extLst>
            <a:ext uri="{FF2B5EF4-FFF2-40B4-BE49-F238E27FC236}">
              <a16:creationId xmlns:a16="http://schemas.microsoft.com/office/drawing/2014/main" id="{43C7E491-0C06-4085-8268-F10D1E798FD8}"/>
            </a:ext>
          </a:extLst>
        </xdr:cNvPr>
        <xdr:cNvSpPr/>
      </xdr:nvSpPr>
      <xdr:spPr>
        <a:xfrm>
          <a:off x="18345150" y="95535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39" name="フローチャート: 判断 638">
          <a:extLst>
            <a:ext uri="{FF2B5EF4-FFF2-40B4-BE49-F238E27FC236}">
              <a16:creationId xmlns:a16="http://schemas.microsoft.com/office/drawing/2014/main" id="{5E2C9D4C-E7AC-49DF-A81A-C6B9B1C6382B}"/>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40" name="フローチャート: 判断 639">
          <a:extLst>
            <a:ext uri="{FF2B5EF4-FFF2-40B4-BE49-F238E27FC236}">
              <a16:creationId xmlns:a16="http://schemas.microsoft.com/office/drawing/2014/main" id="{D477918A-83D3-462F-9FA4-38CE75928B56}"/>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C940D20-1782-4F0B-B9DA-80A96065115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E87E761-2EB3-45B0-924C-62D128E4444D}"/>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9C70A90-1EAE-4FC0-85B2-0961351BC08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2793997-5CDE-477C-8594-D2A69E01BE0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2F1C46F-C38C-4BD5-9E5C-913630CE5F7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46" name="楕円 645">
          <a:extLst>
            <a:ext uri="{FF2B5EF4-FFF2-40B4-BE49-F238E27FC236}">
              <a16:creationId xmlns:a16="http://schemas.microsoft.com/office/drawing/2014/main" id="{0845B070-B520-48DB-9A39-D00E74307D10}"/>
            </a:ext>
          </a:extLst>
        </xdr:cNvPr>
        <xdr:cNvSpPr/>
      </xdr:nvSpPr>
      <xdr:spPr>
        <a:xfrm>
          <a:off x="19897725" y="10182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54627</xdr:rowOff>
    </xdr:from>
    <xdr:ext cx="469744" cy="259045"/>
    <xdr:sp macro="" textlink="">
      <xdr:nvSpPr>
        <xdr:cNvPr id="647" name="【警察施設】&#10;一人当たり面積該当値テキスト">
          <a:extLst>
            <a:ext uri="{FF2B5EF4-FFF2-40B4-BE49-F238E27FC236}">
              <a16:creationId xmlns:a16="http://schemas.microsoft.com/office/drawing/2014/main" id="{0DA50703-A055-4011-85DE-42828871D9C1}"/>
            </a:ext>
          </a:extLst>
        </xdr:cNvPr>
        <xdr:cNvSpPr txBox="1"/>
      </xdr:nvSpPr>
      <xdr:spPr>
        <a:xfrm>
          <a:off x="20002500"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48" name="楕円 647">
          <a:extLst>
            <a:ext uri="{FF2B5EF4-FFF2-40B4-BE49-F238E27FC236}">
              <a16:creationId xmlns:a16="http://schemas.microsoft.com/office/drawing/2014/main" id="{F8916ECA-9A01-4D4A-9D37-B845C6259070}"/>
            </a:ext>
          </a:extLst>
        </xdr:cNvPr>
        <xdr:cNvSpPr/>
      </xdr:nvSpPr>
      <xdr:spPr>
        <a:xfrm>
          <a:off x="19154775" y="1021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57150</xdr:rowOff>
    </xdr:to>
    <xdr:cxnSp macro="">
      <xdr:nvCxnSpPr>
        <xdr:cNvPr id="649" name="直線コネクタ 648">
          <a:extLst>
            <a:ext uri="{FF2B5EF4-FFF2-40B4-BE49-F238E27FC236}">
              <a16:creationId xmlns:a16="http://schemas.microsoft.com/office/drawing/2014/main" id="{24672284-4A89-4F6E-8E95-23406134AA65}"/>
            </a:ext>
          </a:extLst>
        </xdr:cNvPr>
        <xdr:cNvCxnSpPr/>
      </xdr:nvCxnSpPr>
      <xdr:spPr>
        <a:xfrm flipV="1">
          <a:off x="19202400" y="102203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44450</xdr:rowOff>
    </xdr:from>
    <xdr:to>
      <xdr:col>107</xdr:col>
      <xdr:colOff>101600</xdr:colOff>
      <xdr:row>64</xdr:row>
      <xdr:rowOff>146050</xdr:rowOff>
    </xdr:to>
    <xdr:sp macro="" textlink="">
      <xdr:nvSpPr>
        <xdr:cNvPr id="650" name="楕円 649">
          <a:extLst>
            <a:ext uri="{FF2B5EF4-FFF2-40B4-BE49-F238E27FC236}">
              <a16:creationId xmlns:a16="http://schemas.microsoft.com/office/drawing/2014/main" id="{F0E54BE0-7D2E-4FFA-823F-0485FCBDC287}"/>
            </a:ext>
          </a:extLst>
        </xdr:cNvPr>
        <xdr:cNvSpPr/>
      </xdr:nvSpPr>
      <xdr:spPr>
        <a:xfrm>
          <a:off x="18345150" y="10410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64</xdr:row>
      <xdr:rowOff>95250</xdr:rowOff>
    </xdr:to>
    <xdr:cxnSp macro="">
      <xdr:nvCxnSpPr>
        <xdr:cNvPr id="651" name="直線コネクタ 650">
          <a:extLst>
            <a:ext uri="{FF2B5EF4-FFF2-40B4-BE49-F238E27FC236}">
              <a16:creationId xmlns:a16="http://schemas.microsoft.com/office/drawing/2014/main" id="{5DACEFBC-54EC-451C-AF9F-AF8549B3A4A6}"/>
            </a:ext>
          </a:extLst>
        </xdr:cNvPr>
        <xdr:cNvCxnSpPr/>
      </xdr:nvCxnSpPr>
      <xdr:spPr>
        <a:xfrm flipV="1">
          <a:off x="18392775" y="10258425"/>
          <a:ext cx="80962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101600</xdr:rowOff>
    </xdr:from>
    <xdr:to>
      <xdr:col>102</xdr:col>
      <xdr:colOff>165100</xdr:colOff>
      <xdr:row>65</xdr:row>
      <xdr:rowOff>31750</xdr:rowOff>
    </xdr:to>
    <xdr:sp macro="" textlink="">
      <xdr:nvSpPr>
        <xdr:cNvPr id="652" name="楕円 651">
          <a:extLst>
            <a:ext uri="{FF2B5EF4-FFF2-40B4-BE49-F238E27FC236}">
              <a16:creationId xmlns:a16="http://schemas.microsoft.com/office/drawing/2014/main" id="{9A759FC4-F3AC-4D35-A41A-6F7AA2EB9985}"/>
            </a:ext>
          </a:extLst>
        </xdr:cNvPr>
        <xdr:cNvSpPr/>
      </xdr:nvSpPr>
      <xdr:spPr>
        <a:xfrm>
          <a:off x="17554575" y="104679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95250</xdr:rowOff>
    </xdr:from>
    <xdr:to>
      <xdr:col>107</xdr:col>
      <xdr:colOff>50800</xdr:colOff>
      <xdr:row>64</xdr:row>
      <xdr:rowOff>152400</xdr:rowOff>
    </xdr:to>
    <xdr:cxnSp macro="">
      <xdr:nvCxnSpPr>
        <xdr:cNvPr id="653" name="直線コネクタ 652">
          <a:extLst>
            <a:ext uri="{FF2B5EF4-FFF2-40B4-BE49-F238E27FC236}">
              <a16:creationId xmlns:a16="http://schemas.microsoft.com/office/drawing/2014/main" id="{9274FA81-F9D4-441A-93F5-C5B999575164}"/>
            </a:ext>
          </a:extLst>
        </xdr:cNvPr>
        <xdr:cNvCxnSpPr/>
      </xdr:nvCxnSpPr>
      <xdr:spPr>
        <a:xfrm flipV="1">
          <a:off x="17602200" y="10458450"/>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654" name="n_1aveValue【警察施設】&#10;一人当たり面積">
          <a:extLst>
            <a:ext uri="{FF2B5EF4-FFF2-40B4-BE49-F238E27FC236}">
              <a16:creationId xmlns:a16="http://schemas.microsoft.com/office/drawing/2014/main" id="{34FCDB7D-BF71-4E92-A2AD-C770D6BBBF7B}"/>
            </a:ext>
          </a:extLst>
        </xdr:cNvPr>
        <xdr:cNvSpPr txBox="1"/>
      </xdr:nvSpPr>
      <xdr:spPr>
        <a:xfrm>
          <a:off x="18983402"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55" name="n_2aveValue【警察施設】&#10;一人当たり面積">
          <a:extLst>
            <a:ext uri="{FF2B5EF4-FFF2-40B4-BE49-F238E27FC236}">
              <a16:creationId xmlns:a16="http://schemas.microsoft.com/office/drawing/2014/main" id="{385A2649-1BB8-4ECE-870B-22541B7B970C}"/>
            </a:ext>
          </a:extLst>
        </xdr:cNvPr>
        <xdr:cNvSpPr txBox="1"/>
      </xdr:nvSpPr>
      <xdr:spPr>
        <a:xfrm>
          <a:off x="18183302"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56" name="n_3aveValue【警察施設】&#10;一人当たり面積">
          <a:extLst>
            <a:ext uri="{FF2B5EF4-FFF2-40B4-BE49-F238E27FC236}">
              <a16:creationId xmlns:a16="http://schemas.microsoft.com/office/drawing/2014/main" id="{36747394-D55B-4600-AB2C-AF893C14682F}"/>
            </a:ext>
          </a:extLst>
        </xdr:cNvPr>
        <xdr:cNvSpPr txBox="1"/>
      </xdr:nvSpPr>
      <xdr:spPr>
        <a:xfrm>
          <a:off x="173832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57" name="n_4aveValue【警察施設】&#10;一人当たり面積">
          <a:extLst>
            <a:ext uri="{FF2B5EF4-FFF2-40B4-BE49-F238E27FC236}">
              <a16:creationId xmlns:a16="http://schemas.microsoft.com/office/drawing/2014/main" id="{55EDE047-A02A-4ADD-A2D7-8459158072F0}"/>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58" name="n_1mainValue【警察施設】&#10;一人当たり面積">
          <a:extLst>
            <a:ext uri="{FF2B5EF4-FFF2-40B4-BE49-F238E27FC236}">
              <a16:creationId xmlns:a16="http://schemas.microsoft.com/office/drawing/2014/main" id="{EB654F70-9555-4758-8EEC-125EC24A9EF3}"/>
            </a:ext>
          </a:extLst>
        </xdr:cNvPr>
        <xdr:cNvSpPr txBox="1"/>
      </xdr:nvSpPr>
      <xdr:spPr>
        <a:xfrm>
          <a:off x="18983402"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137177</xdr:rowOff>
    </xdr:from>
    <xdr:ext cx="469744" cy="259045"/>
    <xdr:sp macro="" textlink="">
      <xdr:nvSpPr>
        <xdr:cNvPr id="659" name="n_2mainValue【警察施設】&#10;一人当たり面積">
          <a:extLst>
            <a:ext uri="{FF2B5EF4-FFF2-40B4-BE49-F238E27FC236}">
              <a16:creationId xmlns:a16="http://schemas.microsoft.com/office/drawing/2014/main" id="{3D58DDC2-1F7E-4AAC-B2E6-602E22C7E670}"/>
            </a:ext>
          </a:extLst>
        </xdr:cNvPr>
        <xdr:cNvSpPr txBox="1"/>
      </xdr:nvSpPr>
      <xdr:spPr>
        <a:xfrm>
          <a:off x="18183302" y="105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22877</xdr:rowOff>
    </xdr:from>
    <xdr:ext cx="469744" cy="259045"/>
    <xdr:sp macro="" textlink="">
      <xdr:nvSpPr>
        <xdr:cNvPr id="660" name="n_3mainValue【警察施設】&#10;一人当たり面積">
          <a:extLst>
            <a:ext uri="{FF2B5EF4-FFF2-40B4-BE49-F238E27FC236}">
              <a16:creationId xmlns:a16="http://schemas.microsoft.com/office/drawing/2014/main" id="{AC2A6901-F42F-46E5-9F6E-E1A564309A8F}"/>
            </a:ext>
          </a:extLst>
        </xdr:cNvPr>
        <xdr:cNvSpPr txBox="1"/>
      </xdr:nvSpPr>
      <xdr:spPr>
        <a:xfrm>
          <a:off x="17383202"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C9AD6112-741D-425B-A2BF-1916738D69AD}"/>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2" name="正方形/長方形 661">
          <a:extLst>
            <a:ext uri="{FF2B5EF4-FFF2-40B4-BE49-F238E27FC236}">
              <a16:creationId xmlns:a16="http://schemas.microsoft.com/office/drawing/2014/main" id="{0ACE2F67-C8F0-4AB0-BB70-00B082C441AA}"/>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3" name="正方形/長方形 662">
          <a:extLst>
            <a:ext uri="{FF2B5EF4-FFF2-40B4-BE49-F238E27FC236}">
              <a16:creationId xmlns:a16="http://schemas.microsoft.com/office/drawing/2014/main" id="{AB1A88A1-8D7E-4D09-A5D3-084DC4757E9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4" name="正方形/長方形 663">
          <a:extLst>
            <a:ext uri="{FF2B5EF4-FFF2-40B4-BE49-F238E27FC236}">
              <a16:creationId xmlns:a16="http://schemas.microsoft.com/office/drawing/2014/main" id="{20EA9D75-574A-4D24-A196-04E160B8540E}"/>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5" name="正方形/長方形 664">
          <a:extLst>
            <a:ext uri="{FF2B5EF4-FFF2-40B4-BE49-F238E27FC236}">
              <a16:creationId xmlns:a16="http://schemas.microsoft.com/office/drawing/2014/main" id="{9CB95F8B-8417-4CE7-BA1D-2D9BB67F2C0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3A446663-EDC5-44A5-95DD-469E91B87A1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6DDB4983-CE70-4E34-8652-1E845DF430B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CAE794DD-407F-4955-B89A-5E69BB3292E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9" name="テキスト ボックス 668">
          <a:extLst>
            <a:ext uri="{FF2B5EF4-FFF2-40B4-BE49-F238E27FC236}">
              <a16:creationId xmlns:a16="http://schemas.microsoft.com/office/drawing/2014/main" id="{9133CEE2-A7FF-4E74-849D-D40E96A1996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682D0428-30FF-4724-A6A7-FF904D95455D}"/>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a:extLst>
            <a:ext uri="{FF2B5EF4-FFF2-40B4-BE49-F238E27FC236}">
              <a16:creationId xmlns:a16="http://schemas.microsoft.com/office/drawing/2014/main" id="{FBC967B9-A107-487E-B4C1-AC5BD43870F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ACE85F55-28D1-4412-85EC-F496AB65DCD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49540A77-D79A-4677-A0B6-A26774516FF9}"/>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5CABCFA5-F703-4EAA-99B8-88EBAF2A79F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3F99A710-38AF-434E-AD16-FAF920C1336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4D672B2A-8B67-4440-AFA1-DD935BA8348D}"/>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A607405D-B196-4F05-BD3A-90917BAA9FE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B9090AF4-F5E2-42F4-9CB9-9155AA04A8DC}"/>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36F49A9E-1C35-40FB-A846-68C581403447}"/>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71D1B599-686C-42E5-956C-45914D54BDC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1" name="テキスト ボックス 680">
          <a:extLst>
            <a:ext uri="{FF2B5EF4-FFF2-40B4-BE49-F238E27FC236}">
              <a16:creationId xmlns:a16="http://schemas.microsoft.com/office/drawing/2014/main" id="{7D7E2BC9-39F7-414A-A31D-2A73AE85E453}"/>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庁舎】&#10;有形固定資産減価償却率グラフ枠">
          <a:extLst>
            <a:ext uri="{FF2B5EF4-FFF2-40B4-BE49-F238E27FC236}">
              <a16:creationId xmlns:a16="http://schemas.microsoft.com/office/drawing/2014/main" id="{0E12BB99-FF0D-4883-B9E4-461A10197AD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83" name="直線コネクタ 682">
          <a:extLst>
            <a:ext uri="{FF2B5EF4-FFF2-40B4-BE49-F238E27FC236}">
              <a16:creationId xmlns:a16="http://schemas.microsoft.com/office/drawing/2014/main" id="{4720735F-4B2A-409F-8B91-A95AF1E4B0BF}"/>
            </a:ext>
          </a:extLst>
        </xdr:cNvPr>
        <xdr:cNvCxnSpPr/>
      </xdr:nvCxnSpPr>
      <xdr:spPr>
        <a:xfrm flipV="1">
          <a:off x="14695170" y="12675236"/>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84" name="【庁舎】&#10;有形固定資産減価償却率最小値テキスト">
          <a:extLst>
            <a:ext uri="{FF2B5EF4-FFF2-40B4-BE49-F238E27FC236}">
              <a16:creationId xmlns:a16="http://schemas.microsoft.com/office/drawing/2014/main" id="{615D2CAC-2AA7-4F4C-BF5E-7D50A9B06F4E}"/>
            </a:ext>
          </a:extLst>
        </xdr:cNvPr>
        <xdr:cNvSpPr txBox="1"/>
      </xdr:nvSpPr>
      <xdr:spPr>
        <a:xfrm>
          <a:off x="1474470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85" name="直線コネクタ 684">
          <a:extLst>
            <a:ext uri="{FF2B5EF4-FFF2-40B4-BE49-F238E27FC236}">
              <a16:creationId xmlns:a16="http://schemas.microsoft.com/office/drawing/2014/main" id="{6CE0DC82-C1B1-498F-88FC-7D4187FFA60F}"/>
            </a:ext>
          </a:extLst>
        </xdr:cNvPr>
        <xdr:cNvCxnSpPr/>
      </xdr:nvCxnSpPr>
      <xdr:spPr>
        <a:xfrm>
          <a:off x="14611350" y="13865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86" name="【庁舎】&#10;有形固定資産減価償却率最大値テキスト">
          <a:extLst>
            <a:ext uri="{FF2B5EF4-FFF2-40B4-BE49-F238E27FC236}">
              <a16:creationId xmlns:a16="http://schemas.microsoft.com/office/drawing/2014/main" id="{9B5BBF6B-1FE5-467C-8443-8FB8AE0888BF}"/>
            </a:ext>
          </a:extLst>
        </xdr:cNvPr>
        <xdr:cNvSpPr txBox="1"/>
      </xdr:nvSpPr>
      <xdr:spPr>
        <a:xfrm>
          <a:off x="14744700"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87" name="直線コネクタ 686">
          <a:extLst>
            <a:ext uri="{FF2B5EF4-FFF2-40B4-BE49-F238E27FC236}">
              <a16:creationId xmlns:a16="http://schemas.microsoft.com/office/drawing/2014/main" id="{BAF6348C-0DA6-49DA-B961-805FDAD592A5}"/>
            </a:ext>
          </a:extLst>
        </xdr:cNvPr>
        <xdr:cNvCxnSpPr/>
      </xdr:nvCxnSpPr>
      <xdr:spPr>
        <a:xfrm>
          <a:off x="14611350" y="1267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29227</xdr:rowOff>
    </xdr:from>
    <xdr:ext cx="405111" cy="259045"/>
    <xdr:sp macro="" textlink="">
      <xdr:nvSpPr>
        <xdr:cNvPr id="688" name="【庁舎】&#10;有形固定資産減価償却率平均値テキスト">
          <a:extLst>
            <a:ext uri="{FF2B5EF4-FFF2-40B4-BE49-F238E27FC236}">
              <a16:creationId xmlns:a16="http://schemas.microsoft.com/office/drawing/2014/main" id="{68064DBB-CDEF-4C5B-802A-C0B7DE62E7AE}"/>
            </a:ext>
          </a:extLst>
        </xdr:cNvPr>
        <xdr:cNvSpPr txBox="1"/>
      </xdr:nvSpPr>
      <xdr:spPr>
        <a:xfrm>
          <a:off x="14744700"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89" name="フローチャート: 判断 688">
          <a:extLst>
            <a:ext uri="{FF2B5EF4-FFF2-40B4-BE49-F238E27FC236}">
              <a16:creationId xmlns:a16="http://schemas.microsoft.com/office/drawing/2014/main" id="{D5F87E15-76C2-4342-B017-8B5C31CD1C8B}"/>
            </a:ext>
          </a:extLst>
        </xdr:cNvPr>
        <xdr:cNvSpPr/>
      </xdr:nvSpPr>
      <xdr:spPr>
        <a:xfrm>
          <a:off x="14649450"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90" name="フローチャート: 判断 689">
          <a:extLst>
            <a:ext uri="{FF2B5EF4-FFF2-40B4-BE49-F238E27FC236}">
              <a16:creationId xmlns:a16="http://schemas.microsoft.com/office/drawing/2014/main" id="{E2540E16-4BD2-4A0D-B84E-CE6E9ACBC54C}"/>
            </a:ext>
          </a:extLst>
        </xdr:cNvPr>
        <xdr:cNvSpPr/>
      </xdr:nvSpPr>
      <xdr:spPr>
        <a:xfrm>
          <a:off x="13887450" y="13194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91" name="フローチャート: 判断 690">
          <a:extLst>
            <a:ext uri="{FF2B5EF4-FFF2-40B4-BE49-F238E27FC236}">
              <a16:creationId xmlns:a16="http://schemas.microsoft.com/office/drawing/2014/main" id="{52060B4E-39AE-4D33-A793-C1672804F0FC}"/>
            </a:ext>
          </a:extLst>
        </xdr:cNvPr>
        <xdr:cNvSpPr/>
      </xdr:nvSpPr>
      <xdr:spPr>
        <a:xfrm>
          <a:off x="13096875"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92" name="フローチャート: 判断 691">
          <a:extLst>
            <a:ext uri="{FF2B5EF4-FFF2-40B4-BE49-F238E27FC236}">
              <a16:creationId xmlns:a16="http://schemas.microsoft.com/office/drawing/2014/main" id="{044D97C4-8D07-4963-925B-CD92D8F03494}"/>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93" name="フローチャート: 判断 692">
          <a:extLst>
            <a:ext uri="{FF2B5EF4-FFF2-40B4-BE49-F238E27FC236}">
              <a16:creationId xmlns:a16="http://schemas.microsoft.com/office/drawing/2014/main" id="{91A485E6-4A17-427C-8BF4-675E93E1FE14}"/>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6823E26C-52BF-4AF9-9C8F-C975567CA0C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9D4E9D7-C81C-4047-B207-1852CEA8A10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16F3C73-BF32-4187-9897-66E1ADFC258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CC38FB2C-0A40-4FB1-ADD6-8A36E2F0332A}"/>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BBB0775D-F43F-4180-BFCF-2AA8B952882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699" name="楕円 698">
          <a:extLst>
            <a:ext uri="{FF2B5EF4-FFF2-40B4-BE49-F238E27FC236}">
              <a16:creationId xmlns:a16="http://schemas.microsoft.com/office/drawing/2014/main" id="{061122F6-D74C-466F-94AA-C19AFAC6DF3E}"/>
            </a:ext>
          </a:extLst>
        </xdr:cNvPr>
        <xdr:cNvSpPr/>
      </xdr:nvSpPr>
      <xdr:spPr>
        <a:xfrm>
          <a:off x="14649450" y="138087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134638</xdr:rowOff>
    </xdr:from>
    <xdr:ext cx="405111" cy="259045"/>
    <xdr:sp macro="" textlink="">
      <xdr:nvSpPr>
        <xdr:cNvPr id="700" name="【庁舎】&#10;有形固定資産減価償却率該当値テキスト">
          <a:extLst>
            <a:ext uri="{FF2B5EF4-FFF2-40B4-BE49-F238E27FC236}">
              <a16:creationId xmlns:a16="http://schemas.microsoft.com/office/drawing/2014/main" id="{78494165-342F-407D-84A6-031948D171A1}"/>
            </a:ext>
          </a:extLst>
        </xdr:cNvPr>
        <xdr:cNvSpPr txBox="1"/>
      </xdr:nvSpPr>
      <xdr:spPr>
        <a:xfrm>
          <a:off x="14744700"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701" name="楕円 700">
          <a:extLst>
            <a:ext uri="{FF2B5EF4-FFF2-40B4-BE49-F238E27FC236}">
              <a16:creationId xmlns:a16="http://schemas.microsoft.com/office/drawing/2014/main" id="{0017FB64-66E8-41CB-B069-5143B192E20D}"/>
            </a:ext>
          </a:extLst>
        </xdr:cNvPr>
        <xdr:cNvSpPr/>
      </xdr:nvSpPr>
      <xdr:spPr>
        <a:xfrm>
          <a:off x="13887450" y="13580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85</xdr:row>
      <xdr:rowOff>99061</xdr:rowOff>
    </xdr:to>
    <xdr:cxnSp macro="">
      <xdr:nvCxnSpPr>
        <xdr:cNvPr id="702" name="直線コネクタ 701">
          <a:extLst>
            <a:ext uri="{FF2B5EF4-FFF2-40B4-BE49-F238E27FC236}">
              <a16:creationId xmlns:a16="http://schemas.microsoft.com/office/drawing/2014/main" id="{C2A802D6-A50B-484D-A134-EEB4F33E7E7B}"/>
            </a:ext>
          </a:extLst>
        </xdr:cNvPr>
        <xdr:cNvCxnSpPr/>
      </xdr:nvCxnSpPr>
      <xdr:spPr>
        <a:xfrm>
          <a:off x="13935075" y="13627736"/>
          <a:ext cx="762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03" name="楕円 702">
          <a:extLst>
            <a:ext uri="{FF2B5EF4-FFF2-40B4-BE49-F238E27FC236}">
              <a16:creationId xmlns:a16="http://schemas.microsoft.com/office/drawing/2014/main" id="{C45C27FC-DD24-4382-847E-DE3015224E01}"/>
            </a:ext>
          </a:extLst>
        </xdr:cNvPr>
        <xdr:cNvSpPr/>
      </xdr:nvSpPr>
      <xdr:spPr>
        <a:xfrm>
          <a:off x="13096875" y="132803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84</xdr:row>
      <xdr:rowOff>22861</xdr:rowOff>
    </xdr:to>
    <xdr:cxnSp macro="">
      <xdr:nvCxnSpPr>
        <xdr:cNvPr id="704" name="直線コネクタ 703">
          <a:extLst>
            <a:ext uri="{FF2B5EF4-FFF2-40B4-BE49-F238E27FC236}">
              <a16:creationId xmlns:a16="http://schemas.microsoft.com/office/drawing/2014/main" id="{BC89C97F-E01F-4295-A1E7-A48EF3BE8C0F}"/>
            </a:ext>
          </a:extLst>
        </xdr:cNvPr>
        <xdr:cNvCxnSpPr/>
      </xdr:nvCxnSpPr>
      <xdr:spPr>
        <a:xfrm>
          <a:off x="13144500" y="13328014"/>
          <a:ext cx="790575" cy="29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139700</xdr:rowOff>
    </xdr:from>
    <xdr:to>
      <xdr:col>72</xdr:col>
      <xdr:colOff>38100</xdr:colOff>
      <xdr:row>82</xdr:row>
      <xdr:rowOff>69850</xdr:rowOff>
    </xdr:to>
    <xdr:sp macro="" textlink="">
      <xdr:nvSpPr>
        <xdr:cNvPr id="705" name="楕円 704">
          <a:extLst>
            <a:ext uri="{FF2B5EF4-FFF2-40B4-BE49-F238E27FC236}">
              <a16:creationId xmlns:a16="http://schemas.microsoft.com/office/drawing/2014/main" id="{BAA23188-14CE-4177-9918-2BAFC2435BCB}"/>
            </a:ext>
          </a:extLst>
        </xdr:cNvPr>
        <xdr:cNvSpPr/>
      </xdr:nvSpPr>
      <xdr:spPr>
        <a:xfrm>
          <a:off x="12296775" y="13258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19050</xdr:rowOff>
    </xdr:from>
    <xdr:to>
      <xdr:col>76</xdr:col>
      <xdr:colOff>114300</xdr:colOff>
      <xdr:row>82</xdr:row>
      <xdr:rowOff>53339</xdr:rowOff>
    </xdr:to>
    <xdr:cxnSp macro="">
      <xdr:nvCxnSpPr>
        <xdr:cNvPr id="706" name="直線コネクタ 705">
          <a:extLst>
            <a:ext uri="{FF2B5EF4-FFF2-40B4-BE49-F238E27FC236}">
              <a16:creationId xmlns:a16="http://schemas.microsoft.com/office/drawing/2014/main" id="{6346195B-FED1-46D3-A181-0D53F82BE5F8}"/>
            </a:ext>
          </a:extLst>
        </xdr:cNvPr>
        <xdr:cNvCxnSpPr/>
      </xdr:nvCxnSpPr>
      <xdr:spPr>
        <a:xfrm>
          <a:off x="12344400" y="13296900"/>
          <a:ext cx="8001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7" name="n_1aveValue【庁舎】&#10;有形固定資産減価償却率">
          <a:extLst>
            <a:ext uri="{FF2B5EF4-FFF2-40B4-BE49-F238E27FC236}">
              <a16:creationId xmlns:a16="http://schemas.microsoft.com/office/drawing/2014/main" id="{BE3D21B3-FA93-4682-91C1-79ACAD0B6EF0}"/>
            </a:ext>
          </a:extLst>
        </xdr:cNvPr>
        <xdr:cNvSpPr txBox="1"/>
      </xdr:nvSpPr>
      <xdr:spPr>
        <a:xfrm>
          <a:off x="13745219" y="1298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08" name="n_2aveValue【庁舎】&#10;有形固定資産減価償却率">
          <a:extLst>
            <a:ext uri="{FF2B5EF4-FFF2-40B4-BE49-F238E27FC236}">
              <a16:creationId xmlns:a16="http://schemas.microsoft.com/office/drawing/2014/main" id="{1018AD30-B868-40B9-B2AF-51EAD9FC78B5}"/>
            </a:ext>
          </a:extLst>
        </xdr:cNvPr>
        <xdr:cNvSpPr txBox="1"/>
      </xdr:nvSpPr>
      <xdr:spPr>
        <a:xfrm>
          <a:off x="129641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09" name="n_3aveValue【庁舎】&#10;有形固定資産減価償却率">
          <a:extLst>
            <a:ext uri="{FF2B5EF4-FFF2-40B4-BE49-F238E27FC236}">
              <a16:creationId xmlns:a16="http://schemas.microsoft.com/office/drawing/2014/main" id="{4EDF01C9-F544-4EAD-B3F8-06035A4E6E9E}"/>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710" name="n_4aveValue【庁舎】&#10;有形固定資産減価償却率">
          <a:extLst>
            <a:ext uri="{FF2B5EF4-FFF2-40B4-BE49-F238E27FC236}">
              <a16:creationId xmlns:a16="http://schemas.microsoft.com/office/drawing/2014/main" id="{4ABAD4B7-016B-4D6F-97CF-E579207A0DFA}"/>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711" name="n_1mainValue【庁舎】&#10;有形固定資産減価償却率">
          <a:extLst>
            <a:ext uri="{FF2B5EF4-FFF2-40B4-BE49-F238E27FC236}">
              <a16:creationId xmlns:a16="http://schemas.microsoft.com/office/drawing/2014/main" id="{857EEA0D-942A-4F42-80F6-5C5E7B72D8C4}"/>
            </a:ext>
          </a:extLst>
        </xdr:cNvPr>
        <xdr:cNvSpPr txBox="1"/>
      </xdr:nvSpPr>
      <xdr:spPr>
        <a:xfrm>
          <a:off x="13745219" y="1366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12" name="n_2mainValue【庁舎】&#10;有形固定資産減価償却率">
          <a:extLst>
            <a:ext uri="{FF2B5EF4-FFF2-40B4-BE49-F238E27FC236}">
              <a16:creationId xmlns:a16="http://schemas.microsoft.com/office/drawing/2014/main" id="{CCC2B21E-CA00-4ED3-A9C6-FDF36A9ABF33}"/>
            </a:ext>
          </a:extLst>
        </xdr:cNvPr>
        <xdr:cNvSpPr txBox="1"/>
      </xdr:nvSpPr>
      <xdr:spPr>
        <a:xfrm>
          <a:off x="12964169"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3" name="n_3mainValue【庁舎】&#10;有形固定資産減価償却率">
          <a:extLst>
            <a:ext uri="{FF2B5EF4-FFF2-40B4-BE49-F238E27FC236}">
              <a16:creationId xmlns:a16="http://schemas.microsoft.com/office/drawing/2014/main" id="{AD2F55FE-7F82-4A75-A514-6EA59A4B46C4}"/>
            </a:ext>
          </a:extLst>
        </xdr:cNvPr>
        <xdr:cNvSpPr txBox="1"/>
      </xdr:nvSpPr>
      <xdr:spPr>
        <a:xfrm>
          <a:off x="12164069" y="1334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314CFE33-E966-48B0-A6DD-16C84FC756D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5" name="正方形/長方形 714">
          <a:extLst>
            <a:ext uri="{FF2B5EF4-FFF2-40B4-BE49-F238E27FC236}">
              <a16:creationId xmlns:a16="http://schemas.microsoft.com/office/drawing/2014/main" id="{6014D2CB-7C12-42BF-8BF4-DD8246F1D45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6" name="正方形/長方形 715">
          <a:extLst>
            <a:ext uri="{FF2B5EF4-FFF2-40B4-BE49-F238E27FC236}">
              <a16:creationId xmlns:a16="http://schemas.microsoft.com/office/drawing/2014/main" id="{51D605A9-D0D5-422D-A532-23125CBAF6F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7" name="正方形/長方形 716">
          <a:extLst>
            <a:ext uri="{FF2B5EF4-FFF2-40B4-BE49-F238E27FC236}">
              <a16:creationId xmlns:a16="http://schemas.microsoft.com/office/drawing/2014/main" id="{33AAA066-3824-4A8B-889E-C68B1139FD20}"/>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8" name="正方形/長方形 717">
          <a:extLst>
            <a:ext uri="{FF2B5EF4-FFF2-40B4-BE49-F238E27FC236}">
              <a16:creationId xmlns:a16="http://schemas.microsoft.com/office/drawing/2014/main" id="{A63CFCAA-ADA9-4A81-B8E3-A3DCBE597407}"/>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F3811B68-4870-4BC8-9AED-F6F0D9ACDC2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8DF28D85-E094-4C76-9FE5-99B84495288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9D806A69-5D2D-4335-BD6C-44878733C9B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2B212C1E-0560-4726-AA82-CE228D8503CD}"/>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0D93C1B8-4C7C-4A5F-A769-295DC8884E2C}"/>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3361D95D-24AA-4241-97F2-DE423629DF8C}"/>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34923570-6D24-4AC4-8EA6-CC99B348DEB8}"/>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CD25E9A0-8A74-4515-B7BC-7CAB1E1C15C4}"/>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BEB8EB61-6B06-4930-9A2D-E36592E39BD2}"/>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CB79D602-5E1E-4095-804D-07130D41DE9F}"/>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FAAE3897-45C4-48F3-ADB9-7D27665F3AC4}"/>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CFA1251A-7452-47BE-88EB-A3678E06BD6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B4BFD35E-4E18-4E2A-9315-E4367749D17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庁舎】&#10;一人当たり面積グラフ枠">
          <a:extLst>
            <a:ext uri="{FF2B5EF4-FFF2-40B4-BE49-F238E27FC236}">
              <a16:creationId xmlns:a16="http://schemas.microsoft.com/office/drawing/2014/main" id="{59009AA7-27E0-47EE-88CA-C7211CBB7970}"/>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733" name="直線コネクタ 732">
          <a:extLst>
            <a:ext uri="{FF2B5EF4-FFF2-40B4-BE49-F238E27FC236}">
              <a16:creationId xmlns:a16="http://schemas.microsoft.com/office/drawing/2014/main" id="{0F6CD791-34D6-414D-A201-1D35E3E69FA5}"/>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734" name="【庁舎】&#10;一人当たり面積最小値テキスト">
          <a:extLst>
            <a:ext uri="{FF2B5EF4-FFF2-40B4-BE49-F238E27FC236}">
              <a16:creationId xmlns:a16="http://schemas.microsoft.com/office/drawing/2014/main" id="{F8CE233E-64CD-4C72-AB90-F5FEC64A822D}"/>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735" name="直線コネクタ 734">
          <a:extLst>
            <a:ext uri="{FF2B5EF4-FFF2-40B4-BE49-F238E27FC236}">
              <a16:creationId xmlns:a16="http://schemas.microsoft.com/office/drawing/2014/main" id="{F40DBF77-A373-474E-B1EC-BFD5406D616A}"/>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736" name="【庁舎】&#10;一人当たり面積最大値テキスト">
          <a:extLst>
            <a:ext uri="{FF2B5EF4-FFF2-40B4-BE49-F238E27FC236}">
              <a16:creationId xmlns:a16="http://schemas.microsoft.com/office/drawing/2014/main" id="{7996255B-0A70-4084-83A9-D9C37CC8549A}"/>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737" name="直線コネクタ 736">
          <a:extLst>
            <a:ext uri="{FF2B5EF4-FFF2-40B4-BE49-F238E27FC236}">
              <a16:creationId xmlns:a16="http://schemas.microsoft.com/office/drawing/2014/main" id="{D63F7C35-1692-4F0D-9CA6-217FA26B8233}"/>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167912</xdr:rowOff>
    </xdr:from>
    <xdr:ext cx="469744" cy="259045"/>
    <xdr:sp macro="" textlink="">
      <xdr:nvSpPr>
        <xdr:cNvPr id="738" name="【庁舎】&#10;一人当たり面積平均値テキスト">
          <a:extLst>
            <a:ext uri="{FF2B5EF4-FFF2-40B4-BE49-F238E27FC236}">
              <a16:creationId xmlns:a16="http://schemas.microsoft.com/office/drawing/2014/main" id="{91725636-CF5E-4CAD-A81E-04814AB5AAA7}"/>
            </a:ext>
          </a:extLst>
        </xdr:cNvPr>
        <xdr:cNvSpPr txBox="1"/>
      </xdr:nvSpPr>
      <xdr:spPr>
        <a:xfrm>
          <a:off x="20002500" y="1311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39" name="フローチャート: 判断 738">
          <a:extLst>
            <a:ext uri="{FF2B5EF4-FFF2-40B4-BE49-F238E27FC236}">
              <a16:creationId xmlns:a16="http://schemas.microsoft.com/office/drawing/2014/main" id="{A03E7342-ACA4-4FCC-9782-57F2AC31B10F}"/>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740" name="フローチャート: 判断 739">
          <a:extLst>
            <a:ext uri="{FF2B5EF4-FFF2-40B4-BE49-F238E27FC236}">
              <a16:creationId xmlns:a16="http://schemas.microsoft.com/office/drawing/2014/main" id="{14BB41C1-F500-4492-82B7-729EE44D43F9}"/>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741" name="フローチャート: 判断 740">
          <a:extLst>
            <a:ext uri="{FF2B5EF4-FFF2-40B4-BE49-F238E27FC236}">
              <a16:creationId xmlns:a16="http://schemas.microsoft.com/office/drawing/2014/main" id="{A23C7E9D-72ED-43B0-8316-9F2433963B63}"/>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42" name="フローチャート: 判断 741">
          <a:extLst>
            <a:ext uri="{FF2B5EF4-FFF2-40B4-BE49-F238E27FC236}">
              <a16:creationId xmlns:a16="http://schemas.microsoft.com/office/drawing/2014/main" id="{A7D1C8F0-D1C3-44B6-B4F7-B50D98249E34}"/>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43" name="フローチャート: 判断 742">
          <a:extLst>
            <a:ext uri="{FF2B5EF4-FFF2-40B4-BE49-F238E27FC236}">
              <a16:creationId xmlns:a16="http://schemas.microsoft.com/office/drawing/2014/main" id="{51B539BF-D39D-4FDB-B704-D8D8BCC52E88}"/>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D490CD68-A962-43B9-A2D3-86BF7B45A15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7D3B5747-88FD-416A-A3E1-9698A1615BD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4CFB0953-4633-49E5-8270-5BB5EA3D28F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E7123B8-50A4-4059-8794-0B4FCD4154D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CF481C5-A58E-4691-99E5-943EE75D29F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1015</xdr:rowOff>
    </xdr:from>
    <xdr:to>
      <xdr:col>116</xdr:col>
      <xdr:colOff>114300</xdr:colOff>
      <xdr:row>82</xdr:row>
      <xdr:rowOff>102615</xdr:rowOff>
    </xdr:to>
    <xdr:sp macro="" textlink="">
      <xdr:nvSpPr>
        <xdr:cNvPr id="749" name="楕円 748">
          <a:extLst>
            <a:ext uri="{FF2B5EF4-FFF2-40B4-BE49-F238E27FC236}">
              <a16:creationId xmlns:a16="http://schemas.microsoft.com/office/drawing/2014/main" id="{6806E02B-48CA-44D2-A5A6-E785E50BD68C}"/>
            </a:ext>
          </a:extLst>
        </xdr:cNvPr>
        <xdr:cNvSpPr/>
      </xdr:nvSpPr>
      <xdr:spPr>
        <a:xfrm>
          <a:off x="19897725" y="132788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150892</xdr:rowOff>
    </xdr:from>
    <xdr:ext cx="469744" cy="259045"/>
    <xdr:sp macro="" textlink="">
      <xdr:nvSpPr>
        <xdr:cNvPr id="750" name="【庁舎】&#10;一人当たり面積該当値テキスト">
          <a:extLst>
            <a:ext uri="{FF2B5EF4-FFF2-40B4-BE49-F238E27FC236}">
              <a16:creationId xmlns:a16="http://schemas.microsoft.com/office/drawing/2014/main" id="{BA90E090-69A3-48A7-9157-B6BAC2DE4AD0}"/>
            </a:ext>
          </a:extLst>
        </xdr:cNvPr>
        <xdr:cNvSpPr txBox="1"/>
      </xdr:nvSpPr>
      <xdr:spPr>
        <a:xfrm>
          <a:off x="20002500" y="132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51" name="楕円 750">
          <a:extLst>
            <a:ext uri="{FF2B5EF4-FFF2-40B4-BE49-F238E27FC236}">
              <a16:creationId xmlns:a16="http://schemas.microsoft.com/office/drawing/2014/main" id="{5088E9D1-9FEF-4834-BF30-365FBF478CE6}"/>
            </a:ext>
          </a:extLst>
        </xdr:cNvPr>
        <xdr:cNvSpPr/>
      </xdr:nvSpPr>
      <xdr:spPr>
        <a:xfrm>
          <a:off x="19154775" y="132866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51815</xdr:rowOff>
    </xdr:from>
    <xdr:to>
      <xdr:col>116</xdr:col>
      <xdr:colOff>63500</xdr:colOff>
      <xdr:row>82</xdr:row>
      <xdr:rowOff>56387</xdr:rowOff>
    </xdr:to>
    <xdr:cxnSp macro="">
      <xdr:nvCxnSpPr>
        <xdr:cNvPr id="752" name="直線コネクタ 751">
          <a:extLst>
            <a:ext uri="{FF2B5EF4-FFF2-40B4-BE49-F238E27FC236}">
              <a16:creationId xmlns:a16="http://schemas.microsoft.com/office/drawing/2014/main" id="{26D31612-1DB6-4171-A1AA-DD0C64720E99}"/>
            </a:ext>
          </a:extLst>
        </xdr:cNvPr>
        <xdr:cNvCxnSpPr/>
      </xdr:nvCxnSpPr>
      <xdr:spPr>
        <a:xfrm flipV="1">
          <a:off x="19202400" y="13326490"/>
          <a:ext cx="7524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1015</xdr:rowOff>
    </xdr:from>
    <xdr:to>
      <xdr:col>107</xdr:col>
      <xdr:colOff>101600</xdr:colOff>
      <xdr:row>82</xdr:row>
      <xdr:rowOff>102615</xdr:rowOff>
    </xdr:to>
    <xdr:sp macro="" textlink="">
      <xdr:nvSpPr>
        <xdr:cNvPr id="753" name="楕円 752">
          <a:extLst>
            <a:ext uri="{FF2B5EF4-FFF2-40B4-BE49-F238E27FC236}">
              <a16:creationId xmlns:a16="http://schemas.microsoft.com/office/drawing/2014/main" id="{B9D01A3C-F936-409E-BC5C-2C9FDDEB70E9}"/>
            </a:ext>
          </a:extLst>
        </xdr:cNvPr>
        <xdr:cNvSpPr/>
      </xdr:nvSpPr>
      <xdr:spPr>
        <a:xfrm>
          <a:off x="18345150" y="132788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51815</xdr:rowOff>
    </xdr:from>
    <xdr:to>
      <xdr:col>111</xdr:col>
      <xdr:colOff>177800</xdr:colOff>
      <xdr:row>82</xdr:row>
      <xdr:rowOff>56387</xdr:rowOff>
    </xdr:to>
    <xdr:cxnSp macro="">
      <xdr:nvCxnSpPr>
        <xdr:cNvPr id="754" name="直線コネクタ 753">
          <a:extLst>
            <a:ext uri="{FF2B5EF4-FFF2-40B4-BE49-F238E27FC236}">
              <a16:creationId xmlns:a16="http://schemas.microsoft.com/office/drawing/2014/main" id="{A4C5087A-757F-48F7-9E6D-E0486D71B95C}"/>
            </a:ext>
          </a:extLst>
        </xdr:cNvPr>
        <xdr:cNvCxnSpPr/>
      </xdr:nvCxnSpPr>
      <xdr:spPr>
        <a:xfrm>
          <a:off x="18392775" y="13326490"/>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55" name="楕円 754">
          <a:extLst>
            <a:ext uri="{FF2B5EF4-FFF2-40B4-BE49-F238E27FC236}">
              <a16:creationId xmlns:a16="http://schemas.microsoft.com/office/drawing/2014/main" id="{3EBE5327-AA4D-4538-A93E-5F3B330DFCB1}"/>
            </a:ext>
          </a:extLst>
        </xdr:cNvPr>
        <xdr:cNvSpPr/>
      </xdr:nvSpPr>
      <xdr:spPr>
        <a:xfrm>
          <a:off x="175545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51815</xdr:rowOff>
    </xdr:to>
    <xdr:cxnSp macro="">
      <xdr:nvCxnSpPr>
        <xdr:cNvPr id="756" name="直線コネクタ 755">
          <a:extLst>
            <a:ext uri="{FF2B5EF4-FFF2-40B4-BE49-F238E27FC236}">
              <a16:creationId xmlns:a16="http://schemas.microsoft.com/office/drawing/2014/main" id="{11515724-FDAC-430C-816D-B65ECA72A29C}"/>
            </a:ext>
          </a:extLst>
        </xdr:cNvPr>
        <xdr:cNvCxnSpPr/>
      </xdr:nvCxnSpPr>
      <xdr:spPr>
        <a:xfrm>
          <a:off x="17602200" y="13315950"/>
          <a:ext cx="790575"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757" name="n_1aveValue【庁舎】&#10;一人当たり面積">
          <a:extLst>
            <a:ext uri="{FF2B5EF4-FFF2-40B4-BE49-F238E27FC236}">
              <a16:creationId xmlns:a16="http://schemas.microsoft.com/office/drawing/2014/main" id="{8B5D074B-4DF2-4B56-BDC9-EC022AED51F9}"/>
            </a:ext>
          </a:extLst>
        </xdr:cNvPr>
        <xdr:cNvSpPr txBox="1"/>
      </xdr:nvSpPr>
      <xdr:spPr>
        <a:xfrm>
          <a:off x="18983402" y="130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58" name="n_2aveValue【庁舎】&#10;一人当たり面積">
          <a:extLst>
            <a:ext uri="{FF2B5EF4-FFF2-40B4-BE49-F238E27FC236}">
              <a16:creationId xmlns:a16="http://schemas.microsoft.com/office/drawing/2014/main" id="{4E904DC7-DE4F-48C8-A867-E09A2C350C7A}"/>
            </a:ext>
          </a:extLst>
        </xdr:cNvPr>
        <xdr:cNvSpPr txBox="1"/>
      </xdr:nvSpPr>
      <xdr:spPr>
        <a:xfrm>
          <a:off x="18183302" y="130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59" name="n_3aveValue【庁舎】&#10;一人当たり面積">
          <a:extLst>
            <a:ext uri="{FF2B5EF4-FFF2-40B4-BE49-F238E27FC236}">
              <a16:creationId xmlns:a16="http://schemas.microsoft.com/office/drawing/2014/main" id="{CC7CAD33-FD65-41B7-A801-8C8BAEB0D2F3}"/>
            </a:ext>
          </a:extLst>
        </xdr:cNvPr>
        <xdr:cNvSpPr txBox="1"/>
      </xdr:nvSpPr>
      <xdr:spPr>
        <a:xfrm>
          <a:off x="173832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60" name="n_4aveValue【庁舎】&#10;一人当たり面積">
          <a:extLst>
            <a:ext uri="{FF2B5EF4-FFF2-40B4-BE49-F238E27FC236}">
              <a16:creationId xmlns:a16="http://schemas.microsoft.com/office/drawing/2014/main" id="{4B82C24F-4B3E-49E2-A84B-07961D70FACA}"/>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98314</xdr:rowOff>
    </xdr:from>
    <xdr:ext cx="469744" cy="259045"/>
    <xdr:sp macro="" textlink="">
      <xdr:nvSpPr>
        <xdr:cNvPr id="761" name="n_1mainValue【庁舎】&#10;一人当たり面積">
          <a:extLst>
            <a:ext uri="{FF2B5EF4-FFF2-40B4-BE49-F238E27FC236}">
              <a16:creationId xmlns:a16="http://schemas.microsoft.com/office/drawing/2014/main" id="{3DB175C6-E5EA-4BF8-8F87-68FB3A5A02EB}"/>
            </a:ext>
          </a:extLst>
        </xdr:cNvPr>
        <xdr:cNvSpPr txBox="1"/>
      </xdr:nvSpPr>
      <xdr:spPr>
        <a:xfrm>
          <a:off x="18983402" y="13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93742</xdr:rowOff>
    </xdr:from>
    <xdr:ext cx="469744" cy="259045"/>
    <xdr:sp macro="" textlink="">
      <xdr:nvSpPr>
        <xdr:cNvPr id="762" name="n_2mainValue【庁舎】&#10;一人当たり面積">
          <a:extLst>
            <a:ext uri="{FF2B5EF4-FFF2-40B4-BE49-F238E27FC236}">
              <a16:creationId xmlns:a16="http://schemas.microsoft.com/office/drawing/2014/main" id="{ECB41598-F438-46B7-95DE-AEF55075D9F6}"/>
            </a:ext>
          </a:extLst>
        </xdr:cNvPr>
        <xdr:cNvSpPr txBox="1"/>
      </xdr:nvSpPr>
      <xdr:spPr>
        <a:xfrm>
          <a:off x="18183302" y="1337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763" name="n_3mainValue【庁舎】&#10;一人当たり面積">
          <a:extLst>
            <a:ext uri="{FF2B5EF4-FFF2-40B4-BE49-F238E27FC236}">
              <a16:creationId xmlns:a16="http://schemas.microsoft.com/office/drawing/2014/main" id="{5D3F8768-1EBA-4C88-B54A-0EEDCC2CE5CE}"/>
            </a:ext>
          </a:extLst>
        </xdr:cNvPr>
        <xdr:cNvSpPr txBox="1"/>
      </xdr:nvSpPr>
      <xdr:spPr>
        <a:xfrm>
          <a:off x="17383202" y="133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964FB4EC-03E2-41B6-8022-623DF13ADEB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57A24E57-6E54-4D56-9F1F-25D7BC0527E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E0A1CC47-EFDF-4373-9F81-14968D3DF70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有形固定資産減価償却率については、体育館・プール及び警察施設がグループ内平均を下回っており、それ以外の施設についてはグループ内平均を上回っている。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一人当たり面積については、体育館・プールがグループ内平均を上回ってるが、それ以外の施設についてはグループ内平均を下回っている。</a:t>
          </a:r>
        </a:p>
        <a:p>
          <a:r>
            <a:rPr kumimoji="1" lang="ja-JP" altLang="en-US" sz="1300">
              <a:latin typeface="ＭＳ Ｐゴシック" panose="020B0600070205080204" pitchFamily="50" charset="-128"/>
              <a:ea typeface="ＭＳ Ｐゴシック" panose="020B0600070205080204" pitchFamily="50" charset="-128"/>
            </a:rPr>
            <a:t>人口が約１万人減少していることから、一人当たり面積等は増加又は横ばいの施設が多い。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近年、法人２税が増収となるなど税収が安定していることなどから、基準財政収入額に大きな変動がないため、財政力指数は横ばいとなっている。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p>
        <a:p>
          <a:r>
            <a:rPr kumimoji="1" lang="ja-JP" altLang="en-US" sz="800">
              <a:latin typeface="ＭＳ Ｐゴシック" panose="020B0600070205080204" pitchFamily="50" charset="-128"/>
              <a:ea typeface="ＭＳ Ｐゴシック" panose="020B0600070205080204" pitchFamily="50" charset="-128"/>
            </a:rPr>
            <a:t>　平成２９年度は、分子については、社会保障関係経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800">
              <a:latin typeface="ＭＳ Ｐゴシック" panose="020B0600070205080204" pitchFamily="50" charset="-128"/>
              <a:ea typeface="ＭＳ Ｐゴシック" panose="020B0600070205080204" pitchFamily="50" charset="-128"/>
            </a:rPr>
            <a:t>　平成３０年度は、分子については、社会保障関係経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前年度に比べ１．０ポイント増加した。</a:t>
          </a:r>
        </a:p>
        <a:p>
          <a:r>
            <a:rPr kumimoji="1" lang="ja-JP" altLang="en-US" sz="800">
              <a:latin typeface="ＭＳ Ｐゴシック" panose="020B0600070205080204" pitchFamily="50" charset="-128"/>
              <a:ea typeface="ＭＳ Ｐゴシック" panose="020B0600070205080204" pitchFamily="50" charset="-128"/>
            </a:rPr>
            <a:t>　令和元年度は、分子については、社会保障関係経費などの補助費等の増加により１</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億円増加する一方、分母の一般財源について、河川費等の基準財政需要額の減少に伴う臨時財政対策債を含めた実質的な交付税の減少等により４０億円の減少となったため、経常収支比率は前年度に比べ１．７ポイント増加した。</a:t>
          </a:r>
        </a:p>
        <a:p>
          <a:r>
            <a:rPr kumimoji="1" lang="ja-JP" altLang="en-US" sz="800">
              <a:latin typeface="ＭＳ Ｐゴシック" panose="020B0600070205080204" pitchFamily="50" charset="-128"/>
              <a:ea typeface="ＭＳ Ｐゴシック" panose="020B0600070205080204" pitchFamily="50" charset="-128"/>
            </a:rPr>
            <a:t>　今後、公債費・社会保障関係経費の増加が予想されるため、引き続き積極的な歳入の確保と経常的な歳出の削減に努めていく。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116840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33653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60</xdr:row>
      <xdr:rowOff>49530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0952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76200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76200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平成２９年度は、職員数や退職手当の減少等により人件費・物件費計は減少した一方、人口も減少したため、人口一人当たりの数値は増加した。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平成３０年度は、職員数の減少等により人件費・物件費計は減少した一方、人口も減少したため、人口一人当たりの数値は増加した。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令和元年度は、職員の新陳代謝等の効果により人件費は減少したが、</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IR</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の推進に伴い物件費が増加したため、前年度より増加した。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10086</xdr:rowOff>
    </xdr:from>
    <xdr:to>
      <xdr:col>23</xdr:col>
      <xdr:colOff>133350</xdr:colOff>
      <xdr:row>83</xdr:row>
      <xdr:rowOff>70732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40436"/>
          <a:ext cx="838200" cy="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109829</xdr:rowOff>
    </xdr:from>
    <xdr:to>
      <xdr:col>19</xdr:col>
      <xdr:colOff>133350</xdr:colOff>
      <xdr:row>83</xdr:row>
      <xdr:rowOff>10086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68729"/>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22076</xdr:rowOff>
    </xdr:from>
    <xdr:to>
      <xdr:col>15</xdr:col>
      <xdr:colOff>82550</xdr:colOff>
      <xdr:row>82</xdr:row>
      <xdr:rowOff>109829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80976"/>
          <a:ext cx="889000" cy="8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138148</xdr:rowOff>
    </xdr:from>
    <xdr:to>
      <xdr:col>11</xdr:col>
      <xdr:colOff>31750</xdr:colOff>
      <xdr:row>82</xdr:row>
      <xdr:rowOff>22076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25598"/>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19932</xdr:rowOff>
    </xdr:from>
    <xdr:to>
      <xdr:col>23</xdr:col>
      <xdr:colOff>184150</xdr:colOff>
      <xdr:row>83</xdr:row>
      <xdr:rowOff>121532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36459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09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130736</xdr:rowOff>
    </xdr:from>
    <xdr:to>
      <xdr:col>19</xdr:col>
      <xdr:colOff>184150</xdr:colOff>
      <xdr:row>83</xdr:row>
      <xdr:rowOff>60886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71063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9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59029</xdr:rowOff>
    </xdr:from>
    <xdr:to>
      <xdr:col>15</xdr:col>
      <xdr:colOff>133350</xdr:colOff>
      <xdr:row>82</xdr:row>
      <xdr:rowOff>160629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8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142726</xdr:rowOff>
    </xdr:from>
    <xdr:to>
      <xdr:col>11</xdr:col>
      <xdr:colOff>82550</xdr:colOff>
      <xdr:row>82</xdr:row>
      <xdr:rowOff>72876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83053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9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87348</xdr:rowOff>
    </xdr:from>
    <xdr:to>
      <xdr:col>7</xdr:col>
      <xdr:colOff>31750</xdr:colOff>
      <xdr:row>82</xdr:row>
      <xdr:rowOff>17498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27675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給与制度の総合的見直しにより、平成２７年度以降グループ平均をやや上回るものの、都道府県平均を下回る水準であり、ラスパイレス指数は１００以下で推移している。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令和元年度は、職員構成の変動により、前年度に比べ０．</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３ポイント</a:t>
          </a:r>
          <a:r>
            <a:rPr kumimoji="1" lang="ja-JP" altLang="en-US" sz="1300">
              <a:latin typeface="ＭＳ Ｐゴシック" panose="020B0600070205080204" pitchFamily="50" charset="-128"/>
              <a:ea typeface="ＭＳ Ｐゴシック" panose="020B0600070205080204" pitchFamily="50" charset="-128"/>
            </a:rPr>
            <a:t>高くなっている。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68036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807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102507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102507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育休任期付職員の増加等により、職員数が引き続き横ばいで推移しているものの、人口が減少していることから、人口１０万人当たり職員数が増加している。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引き続き、「中期行財政経営プラン」に基づき、業務効率化によるさらなる効率的な体制づくりを推進することにより、適切な定員管理に取り組んでいく。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144402</xdr:rowOff>
    </xdr:from>
    <xdr:to>
      <xdr:col>81</xdr:col>
      <xdr:colOff>44450</xdr:colOff>
      <xdr:row>64</xdr:row>
      <xdr:rowOff>94085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945752"/>
          <a:ext cx="838200" cy="1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39377</xdr:rowOff>
    </xdr:from>
    <xdr:to>
      <xdr:col>77</xdr:col>
      <xdr:colOff>44450</xdr:colOff>
      <xdr:row>63</xdr:row>
      <xdr:rowOff>144402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840727"/>
          <a:ext cx="8890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39377</xdr:rowOff>
    </xdr:from>
    <xdr:to>
      <xdr:col>72</xdr:col>
      <xdr:colOff>203200</xdr:colOff>
      <xdr:row>63</xdr:row>
      <xdr:rowOff>52889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4401800" y="1084072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134938</xdr:rowOff>
    </xdr:from>
    <xdr:to>
      <xdr:col>68</xdr:col>
      <xdr:colOff>152400</xdr:colOff>
      <xdr:row>63</xdr:row>
      <xdr:rowOff>52889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43285</xdr:rowOff>
    </xdr:from>
    <xdr:to>
      <xdr:col>81</xdr:col>
      <xdr:colOff>95250</xdr:colOff>
      <xdr:row>64</xdr:row>
      <xdr:rowOff>144885</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15362</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9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93602</xdr:rowOff>
    </xdr:from>
    <xdr:to>
      <xdr:col>77</xdr:col>
      <xdr:colOff>95250</xdr:colOff>
      <xdr:row>64</xdr:row>
      <xdr:rowOff>23752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8529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98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160027</xdr:rowOff>
    </xdr:from>
    <xdr:to>
      <xdr:col>73</xdr:col>
      <xdr:colOff>44450</xdr:colOff>
      <xdr:row>63</xdr:row>
      <xdr:rowOff>90177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74954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2089</xdr:rowOff>
    </xdr:from>
    <xdr:to>
      <xdr:col>68</xdr:col>
      <xdr:colOff>203200</xdr:colOff>
      <xdr:row>63</xdr:row>
      <xdr:rowOff>103689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88466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8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84138</xdr:rowOff>
    </xdr:from>
    <xdr:to>
      <xdr:col>64</xdr:col>
      <xdr:colOff>152400</xdr:colOff>
      <xdr:row>63</xdr:row>
      <xdr:rowOff>14288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170515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は、繰上償還による公債費圧縮効果や借入金利の低下により下降傾向となっており、令和元年度においても、前年度に比べ０．３ポイント下降となり、グループ内で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債</a:t>
          </a:r>
          <a:r>
            <a:rPr kumimoji="1" lang="ja-JP" altLang="en-US" sz="1300">
              <a:latin typeface="ＭＳ Ｐゴシック" panose="020B0600070205080204" pitchFamily="50" charset="-128"/>
              <a:ea typeface="ＭＳ Ｐゴシック" panose="020B0600070205080204" pitchFamily="50" charset="-128"/>
            </a:rPr>
            <a:t>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79375</xdr:rowOff>
    </xdr:from>
    <xdr:to>
      <xdr:col>81</xdr:col>
      <xdr:colOff>44450</xdr:colOff>
      <xdr:row>35</xdr:row>
      <xdr:rowOff>139700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0801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36</xdr:row>
      <xdr:rowOff>149225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61404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37</xdr:row>
      <xdr:rowOff>138642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63214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39</xdr:row>
      <xdr:rowOff>16933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648229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28575</xdr:rowOff>
    </xdr:from>
    <xdr:to>
      <xdr:col>81</xdr:col>
      <xdr:colOff>95250</xdr:colOff>
      <xdr:row>35</xdr:row>
      <xdr:rowOff>130175</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121302</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平成２８年度は経済対策のための国補正や消防学校建替等に伴う新規の県債発行により上昇となった。</a:t>
          </a:r>
        </a:p>
        <a:p>
          <a:r>
            <a:rPr kumimoji="1" lang="ja-JP" altLang="en-US" sz="1050">
              <a:latin typeface="ＭＳ Ｐゴシック" panose="020B0600070205080204" pitchFamily="50" charset="-128"/>
              <a:ea typeface="ＭＳ Ｐゴシック" panose="020B0600070205080204" pitchFamily="50" charset="-128"/>
            </a:rPr>
            <a:t>　平成２９年度は、臨時財政対策債を除いた県債残高は減少となったものの、地方債に係る交付税措置率の低下傾向の影響等により上昇傾向となっており、平成３０年度においても、前年度に比べ１．５ポイント上昇した。</a:t>
          </a:r>
        </a:p>
        <a:p>
          <a:r>
            <a:rPr kumimoji="1" lang="ja-JP" altLang="en-US" sz="1050">
              <a:latin typeface="ＭＳ Ｐゴシック" panose="020B0600070205080204" pitchFamily="50" charset="-128"/>
              <a:ea typeface="ＭＳ Ｐゴシック" panose="020B0600070205080204" pitchFamily="50" charset="-128"/>
            </a:rPr>
            <a:t>　令和元年度は、防災・減災、国土強靭化のための緊急対策等に伴う地方債残高の増加等により、前年度に比べ６．１ポイント上昇した。</a:t>
          </a:r>
        </a:p>
        <a:p>
          <a:r>
            <a:rPr kumimoji="1" lang="ja-JP" altLang="en-US" sz="105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146685</xdr:rowOff>
    </xdr:from>
    <xdr:to>
      <xdr:col>81</xdr:col>
      <xdr:colOff>44450</xdr:colOff>
      <xdr:row>20</xdr:row>
      <xdr:rowOff>4674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3404235"/>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19</xdr:row>
      <xdr:rowOff>146685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5290800" y="33969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129311</xdr:rowOff>
    </xdr:from>
    <xdr:to>
      <xdr:col>72</xdr:col>
      <xdr:colOff>203200</xdr:colOff>
      <xdr:row>19</xdr:row>
      <xdr:rowOff>139446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33868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100356</xdr:rowOff>
    </xdr:from>
    <xdr:to>
      <xdr:col>68</xdr:col>
      <xdr:colOff>152400</xdr:colOff>
      <xdr:row>19</xdr:row>
      <xdr:rowOff>129311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125324</xdr:rowOff>
    </xdr:from>
    <xdr:to>
      <xdr:col>81</xdr:col>
      <xdr:colOff>95250</xdr:colOff>
      <xdr:row>20</xdr:row>
      <xdr:rowOff>55474</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97401</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335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95885</xdr:rowOff>
    </xdr:from>
    <xdr:to>
      <xdr:col>77</xdr:col>
      <xdr:colOff>95250</xdr:colOff>
      <xdr:row>20</xdr:row>
      <xdr:rowOff>26035</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10812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43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88646</xdr:rowOff>
    </xdr:from>
    <xdr:to>
      <xdr:col>73</xdr:col>
      <xdr:colOff>44450</xdr:colOff>
      <xdr:row>20</xdr:row>
      <xdr:rowOff>18796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78511</xdr:rowOff>
    </xdr:from>
    <xdr:to>
      <xdr:col>68</xdr:col>
      <xdr:colOff>203200</xdr:colOff>
      <xdr:row>20</xdr:row>
      <xdr:rowOff>8661</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164888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49556</xdr:rowOff>
    </xdr:from>
    <xdr:to>
      <xdr:col>64</xdr:col>
      <xdr:colOff>152400</xdr:colOff>
      <xdr:row>19</xdr:row>
      <xdr:rowOff>151156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135933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定数削減の効果等により、下降傾向となっていたが、平成３０年度は人件費の歳出額は減少しているものの退職手当債発行額減少に伴う経常経費充当一般財源の増加により増加した。</a:t>
          </a:r>
        </a:p>
        <a:p>
          <a:r>
            <a:rPr kumimoji="1" lang="ja-JP" altLang="en-US" sz="1200">
              <a:latin typeface="ＭＳ Ｐゴシック" panose="020B0600070205080204" pitchFamily="50" charset="-128"/>
              <a:ea typeface="ＭＳ Ｐゴシック" panose="020B0600070205080204" pitchFamily="50" charset="-128"/>
            </a:rPr>
            <a:t>　令和元年度については、新陳代謝による職員給の減少等により、０．３ポイント減少した。</a:t>
          </a:r>
        </a:p>
        <a:p>
          <a:r>
            <a:rPr kumimoji="1" lang="ja-JP" altLang="en-US" sz="12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42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56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56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146050</xdr:rowOff>
    </xdr:from>
    <xdr:to>
      <xdr:col>11</xdr:col>
      <xdr:colOff>9525</xdr:colOff>
      <xdr:row>38</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66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133350</xdr:rowOff>
    </xdr:from>
    <xdr:to>
      <xdr:col>20</xdr:col>
      <xdr:colOff>38100</xdr:colOff>
      <xdr:row>39</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10177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平成２８年度は、消防学校建替等による経費が増加し前年度より０．２ポイント上昇し、グループ内平均値を上回る結果となった。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平成２９年度は、消防救急デジタル無線中継局保守や庁舎、学校等に配備するネットワーク機器や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平成３０年度は、警察用装備品、県警ヘリ後継機の装備品等の購入や学校等に配備するネットワーク機器や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等の賃借による経費が増加し、前年度より０．１ポイント増加し、グループ内平均値を上回る結果となった。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令和元年度は、</a:t>
          </a:r>
          <a:r>
            <a:rPr kumimoji="1" lang="en-US" altLang="ja-JP" sz="900">
              <a:latin typeface="ＭＳ Ｐゴシック" panose="020B0600070205080204" pitchFamily="50" charset="-128"/>
              <a:ea typeface="ＭＳ Ｐゴシック" panose="020B0600070205080204" pitchFamily="50" charset="-128"/>
            </a:rPr>
            <a:t>IR</a:t>
          </a:r>
          <a:r>
            <a:rPr kumimoji="1" lang="ja-JP" altLang="en-US" sz="900">
              <a:latin typeface="ＭＳ Ｐゴシック" panose="020B0600070205080204" pitchFamily="50" charset="-128"/>
              <a:ea typeface="ＭＳ Ｐゴシック" panose="020B0600070205080204" pitchFamily="50" charset="-128"/>
            </a:rPr>
            <a:t>の推進でアドバイザリー契約に要する経費等が増加し、前年度より０．２ポイント増加し、グループ内平均値を上回る結果となった。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13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8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5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平成２８年度は、児童福祉施設措置費の増加等により増加したが、平成２９年度以降は児童福祉施設措置費等の増加幅が小さいため、横ばいとなっていた。</a:t>
          </a:r>
        </a:p>
        <a:p>
          <a:r>
            <a:rPr kumimoji="1" lang="ja-JP" altLang="en-US" sz="1300">
              <a:latin typeface="ＭＳ Ｐゴシック" panose="020B0600070205080204" pitchFamily="50" charset="-128"/>
              <a:ea typeface="ＭＳ Ｐゴシック" panose="020B0600070205080204" pitchFamily="50" charset="-128"/>
            </a:rPr>
            <a:t>　令和元年度については、制度改正に伴う児童扶養手当の増加等により、０．１ポイント増加した。</a:t>
          </a:r>
        </a:p>
        <a:p>
          <a:r>
            <a:rPr kumimoji="1" lang="ja-JP" altLang="en-US" sz="1300">
              <a:latin typeface="ＭＳ Ｐゴシック" panose="020B0600070205080204" pitchFamily="50" charset="-128"/>
              <a:ea typeface="ＭＳ Ｐゴシック" panose="020B0600070205080204" pitchFamily="50" charset="-128"/>
            </a:rPr>
            <a:t>　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92710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92710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ほぼ横ばいの傾向となっていたが、平成３０年度においては、国民健康事業特別会計の新設に伴う国保財政調整交付金等の繰出金への振替等により、前年度と比べ２．２ポイントの増加となった。</a:t>
          </a:r>
        </a:p>
        <a:p>
          <a:r>
            <a:rPr kumimoji="1" lang="ja-JP" altLang="en-US" sz="1200">
              <a:latin typeface="ＭＳ Ｐゴシック" panose="020B0600070205080204" pitchFamily="50" charset="-128"/>
              <a:ea typeface="ＭＳ Ｐゴシック" panose="020B0600070205080204" pitchFamily="50" charset="-128"/>
            </a:rPr>
            <a:t>　令和元年度においては、前年度横ばいとなった。</a:t>
          </a:r>
        </a:p>
        <a:p>
          <a:r>
            <a:rPr kumimoji="1" lang="ja-JP" altLang="en-US" sz="120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今後、インフラの老朽化により、財政的な負担が増大するおそれがあるため、計画的かつ予防的な維持補修を行うことで費用を平準化し、コストの縮減に努めていく。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309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関係経費等の増加により、上昇傾向となっていたが、平成３０年度においては、国民健康事業特別会計の新設に伴う国保財政調整交付金等の繰出金への振替等により前年度に比べ１．７ポイントの減少となった。</a:t>
          </a:r>
        </a:p>
        <a:p>
          <a:r>
            <a:rPr kumimoji="1" lang="ja-JP" altLang="en-US" sz="1200">
              <a:latin typeface="ＭＳ Ｐゴシック" panose="020B0600070205080204" pitchFamily="50" charset="-128"/>
              <a:ea typeface="ＭＳ Ｐゴシック" panose="020B0600070205080204" pitchFamily="50" charset="-128"/>
            </a:rPr>
            <a:t>　令和元年度については、幼児教育・保育の無償化等に伴う社会保障関係経費の増加等により、１．２ポイントの増加となった。</a:t>
          </a:r>
        </a:p>
        <a:p>
          <a:r>
            <a:rPr kumimoji="1" lang="ja-JP" altLang="en-US" sz="1200">
              <a:latin typeface="ＭＳ Ｐゴシック" panose="020B0600070205080204" pitchFamily="50" charset="-128"/>
              <a:ea typeface="ＭＳ Ｐゴシック" panose="020B0600070205080204" pitchFamily="50" charset="-128"/>
            </a:rPr>
            <a:t>　所要の社会保障関係経費を確保するとともに、各単独補助金等の見直しを検討するなど一層の抑制に努めていく。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39</xdr:row>
      <xdr:rowOff>118835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13500"/>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84562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599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40</xdr:row>
      <xdr:rowOff>110672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13500"/>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40</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39</xdr:row>
      <xdr:rowOff>118835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674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40112</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68035</xdr:rowOff>
    </xdr:from>
    <xdr:to>
      <xdr:col>69</xdr:col>
      <xdr:colOff>142875</xdr:colOff>
      <xdr:row>39</xdr:row>
      <xdr:rowOff>169635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8362</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49184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毎年度の臨時財政対策債の発行に伴い償還金は増加傾向にあるとともに、令和元年度は公共用地先行取得等事業債に係る元利償還金の増加等により、前年度に比べ０．５ポイントの増加となった。</a:t>
          </a: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167821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15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77</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78</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3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133548</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平成２８年度は、歳出の人件費の減少等により経費は減少したものの、歳入の地方消費税の貨物割が大幅に減少したため、前年度に比べ０．５ポイント増加となった。</a:t>
          </a:r>
        </a:p>
        <a:p>
          <a:r>
            <a:rPr kumimoji="1" lang="ja-JP" altLang="en-US" sz="900">
              <a:latin typeface="ＭＳ Ｐゴシック" panose="020B0600070205080204" pitchFamily="50" charset="-128"/>
              <a:ea typeface="ＭＳ Ｐゴシック" panose="020B0600070205080204" pitchFamily="50" charset="-128"/>
            </a:rPr>
            <a:t>　平成２９年度は、地方消費税や個人県民税等が増加した一方、社会保障関係経費などの補助費等の増加により経費が増加したため、前年度に比べ０．４ポイントの増加となった。</a:t>
          </a:r>
        </a:p>
        <a:p>
          <a:r>
            <a:rPr kumimoji="1" lang="ja-JP" altLang="en-US" sz="9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900">
              <a:latin typeface="ＭＳ Ｐゴシック" panose="020B0600070205080204" pitchFamily="50" charset="-128"/>
              <a:ea typeface="ＭＳ Ｐゴシック" panose="020B0600070205080204" pitchFamily="50" charset="-128"/>
            </a:rPr>
            <a:t>　令和元年度は、法人２税等が増加した一方、河川費等の基準財政需要額の減少に伴う臨時財政対策債を含めた実質的な交付税の減少等により１．２ポイントの増加となった。</a:t>
          </a:r>
        </a:p>
        <a:p>
          <a:r>
            <a:rPr kumimoji="1" lang="ja-JP" altLang="en-US" sz="9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140715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0611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76</xdr:row>
      <xdr:rowOff>30987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942316"/>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83566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5415</xdr:rowOff>
    </xdr:from>
    <xdr:to>
      <xdr:col>29</xdr:col>
      <xdr:colOff>127000</xdr:colOff>
      <xdr:row>14</xdr:row>
      <xdr:rowOff>62657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53340"/>
          <a:ext cx="647700" cy="5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62657</xdr:rowOff>
    </xdr:from>
    <xdr:to>
      <xdr:col>26</xdr:col>
      <xdr:colOff>50800</xdr:colOff>
      <xdr:row>14</xdr:row>
      <xdr:rowOff>91552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10582"/>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91552</xdr:rowOff>
    </xdr:from>
    <xdr:to>
      <xdr:col>22</xdr:col>
      <xdr:colOff>114300</xdr:colOff>
      <xdr:row>14</xdr:row>
      <xdr:rowOff>149205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39477"/>
          <a:ext cx="6985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149205</xdr:rowOff>
    </xdr:from>
    <xdr:to>
      <xdr:col>18</xdr:col>
      <xdr:colOff>177800</xdr:colOff>
      <xdr:row>15</xdr:row>
      <xdr:rowOff>25761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126065</xdr:rowOff>
    </xdr:from>
    <xdr:to>
      <xdr:col>29</xdr:col>
      <xdr:colOff>177800</xdr:colOff>
      <xdr:row>14</xdr:row>
      <xdr:rowOff>56215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0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142592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11857</xdr:rowOff>
    </xdr:from>
    <xdr:to>
      <xdr:col>26</xdr:col>
      <xdr:colOff>101600</xdr:colOff>
      <xdr:row>14</xdr:row>
      <xdr:rowOff>113457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5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123634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28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40752</xdr:rowOff>
    </xdr:from>
    <xdr:to>
      <xdr:col>22</xdr:col>
      <xdr:colOff>165100</xdr:colOff>
      <xdr:row>14</xdr:row>
      <xdr:rowOff>142352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152529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98405</xdr:rowOff>
    </xdr:from>
    <xdr:to>
      <xdr:col>19</xdr:col>
      <xdr:colOff>38100</xdr:colOff>
      <xdr:row>15</xdr:row>
      <xdr:rowOff>28555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38732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146411</xdr:rowOff>
    </xdr:from>
    <xdr:to>
      <xdr:col>15</xdr:col>
      <xdr:colOff>101600</xdr:colOff>
      <xdr:row>15</xdr:row>
      <xdr:rowOff>76561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110312</xdr:rowOff>
    </xdr:from>
    <xdr:to>
      <xdr:col>29</xdr:col>
      <xdr:colOff>127000</xdr:colOff>
      <xdr:row>37</xdr:row>
      <xdr:rowOff>164338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35012"/>
          <a:ext cx="6477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111379</xdr:rowOff>
    </xdr:from>
    <xdr:to>
      <xdr:col>26</xdr:col>
      <xdr:colOff>50800</xdr:colOff>
      <xdr:row>37</xdr:row>
      <xdr:rowOff>164338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36079"/>
          <a:ext cx="698500" cy="5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101244</xdr:rowOff>
    </xdr:from>
    <xdr:to>
      <xdr:col>22</xdr:col>
      <xdr:colOff>114300</xdr:colOff>
      <xdr:row>37</xdr:row>
      <xdr:rowOff>111379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54494"/>
          <a:ext cx="698500" cy="18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199619</xdr:rowOff>
    </xdr:from>
    <xdr:to>
      <xdr:col>18</xdr:col>
      <xdr:colOff>177800</xdr:colOff>
      <xdr:row>36</xdr:row>
      <xdr:rowOff>101244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09969"/>
          <a:ext cx="698500" cy="24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59512</xdr:rowOff>
    </xdr:from>
    <xdr:to>
      <xdr:col>29</xdr:col>
      <xdr:colOff>177800</xdr:colOff>
      <xdr:row>37</xdr:row>
      <xdr:rowOff>161112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8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31589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113538</xdr:rowOff>
    </xdr:from>
    <xdr:to>
      <xdr:col>26</xdr:col>
      <xdr:colOff>101600</xdr:colOff>
      <xdr:row>37</xdr:row>
      <xdr:rowOff>215138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38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199915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60579</xdr:rowOff>
    </xdr:from>
    <xdr:to>
      <xdr:col>22</xdr:col>
      <xdr:colOff>165100</xdr:colOff>
      <xdr:row>37</xdr:row>
      <xdr:rowOff>162179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8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146956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7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50444</xdr:rowOff>
    </xdr:from>
    <xdr:to>
      <xdr:col>19</xdr:col>
      <xdr:colOff>38100</xdr:colOff>
      <xdr:row>36</xdr:row>
      <xdr:rowOff>152044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136821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148819</xdr:rowOff>
    </xdr:from>
    <xdr:to>
      <xdr:col>15</xdr:col>
      <xdr:colOff>101600</xdr:colOff>
      <xdr:row>35</xdr:row>
      <xdr:rowOff>250419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235196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103673</xdr:rowOff>
    </xdr:from>
    <xdr:to>
      <xdr:col>24</xdr:col>
      <xdr:colOff>63500</xdr:colOff>
      <xdr:row>32</xdr:row>
      <xdr:rowOff>154285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90073"/>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154285</xdr:rowOff>
    </xdr:from>
    <xdr:to>
      <xdr:col>19</xdr:col>
      <xdr:colOff>177800</xdr:colOff>
      <xdr:row>33</xdr:row>
      <xdr:rowOff>26543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40685"/>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26543</xdr:rowOff>
    </xdr:from>
    <xdr:to>
      <xdr:col>15</xdr:col>
      <xdr:colOff>50800</xdr:colOff>
      <xdr:row>33</xdr:row>
      <xdr:rowOff>43322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84393"/>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35641</xdr:rowOff>
    </xdr:from>
    <xdr:to>
      <xdr:col>10</xdr:col>
      <xdr:colOff>114300</xdr:colOff>
      <xdr:row>33</xdr:row>
      <xdr:rowOff>43322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52873</xdr:rowOff>
    </xdr:from>
    <xdr:to>
      <xdr:col>24</xdr:col>
      <xdr:colOff>114300</xdr:colOff>
      <xdr:row>32</xdr:row>
      <xdr:rowOff>154473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75750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103485</xdr:rowOff>
    </xdr:from>
    <xdr:to>
      <xdr:col>20</xdr:col>
      <xdr:colOff>38100</xdr:colOff>
      <xdr:row>33</xdr:row>
      <xdr:rowOff>33635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50162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3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147193</xdr:rowOff>
    </xdr:from>
    <xdr:to>
      <xdr:col>15</xdr:col>
      <xdr:colOff>101600</xdr:colOff>
      <xdr:row>33</xdr:row>
      <xdr:rowOff>77343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93870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163972</xdr:rowOff>
    </xdr:from>
    <xdr:to>
      <xdr:col>10</xdr:col>
      <xdr:colOff>165100</xdr:colOff>
      <xdr:row>33</xdr:row>
      <xdr:rowOff>94122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110649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156291</xdr:rowOff>
    </xdr:from>
    <xdr:to>
      <xdr:col>6</xdr:col>
      <xdr:colOff>38100</xdr:colOff>
      <xdr:row>33</xdr:row>
      <xdr:rowOff>86441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102968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166275</xdr:rowOff>
    </xdr:from>
    <xdr:to>
      <xdr:col>24</xdr:col>
      <xdr:colOff>63500</xdr:colOff>
      <xdr:row>56</xdr:row>
      <xdr:rowOff>50432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596025"/>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50432</xdr:rowOff>
    </xdr:from>
    <xdr:to>
      <xdr:col>19</xdr:col>
      <xdr:colOff>177800</xdr:colOff>
      <xdr:row>56</xdr:row>
      <xdr:rowOff>82779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651632"/>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82779</xdr:rowOff>
    </xdr:from>
    <xdr:to>
      <xdr:col>15</xdr:col>
      <xdr:colOff>50800</xdr:colOff>
      <xdr:row>56</xdr:row>
      <xdr:rowOff>124041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68397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124041</xdr:rowOff>
    </xdr:from>
    <xdr:to>
      <xdr:col>10</xdr:col>
      <xdr:colOff>114300</xdr:colOff>
      <xdr:row>56</xdr:row>
      <xdr:rowOff>131870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130300" y="972524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115475</xdr:rowOff>
    </xdr:from>
    <xdr:to>
      <xdr:col>24</xdr:col>
      <xdr:colOff>114300</xdr:colOff>
      <xdr:row>56</xdr:row>
      <xdr:rowOff>45625</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5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93902</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5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171082</xdr:rowOff>
    </xdr:from>
    <xdr:to>
      <xdr:col>20</xdr:col>
      <xdr:colOff>38100</xdr:colOff>
      <xdr:row>56</xdr:row>
      <xdr:rowOff>101232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6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92359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31979</xdr:rowOff>
    </xdr:from>
    <xdr:to>
      <xdr:col>15</xdr:col>
      <xdr:colOff>101600</xdr:colOff>
      <xdr:row>56</xdr:row>
      <xdr:rowOff>133579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6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124706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73241</xdr:rowOff>
    </xdr:from>
    <xdr:to>
      <xdr:col>10</xdr:col>
      <xdr:colOff>165100</xdr:colOff>
      <xdr:row>57</xdr:row>
      <xdr:rowOff>3391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165968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81070</xdr:rowOff>
    </xdr:from>
    <xdr:to>
      <xdr:col>6</xdr:col>
      <xdr:colOff>38100</xdr:colOff>
      <xdr:row>57</xdr:row>
      <xdr:rowOff>11220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6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2347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7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46137</xdr:rowOff>
    </xdr:from>
    <xdr:to>
      <xdr:col>24</xdr:col>
      <xdr:colOff>63500</xdr:colOff>
      <xdr:row>77</xdr:row>
      <xdr:rowOff>163866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247787"/>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46137</xdr:rowOff>
    </xdr:from>
    <xdr:to>
      <xdr:col>19</xdr:col>
      <xdr:colOff>177800</xdr:colOff>
      <xdr:row>77</xdr:row>
      <xdr:rowOff>145089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4778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145089</xdr:rowOff>
    </xdr:from>
    <xdr:to>
      <xdr:col>15</xdr:col>
      <xdr:colOff>50800</xdr:colOff>
      <xdr:row>78</xdr:row>
      <xdr:rowOff>3194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4673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3194</xdr:rowOff>
    </xdr:from>
    <xdr:to>
      <xdr:col>10</xdr:col>
      <xdr:colOff>114300</xdr:colOff>
      <xdr:row>78</xdr:row>
      <xdr:rowOff>37156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76294"/>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113066</xdr:rowOff>
    </xdr:from>
    <xdr:to>
      <xdr:col>24</xdr:col>
      <xdr:colOff>114300</xdr:colOff>
      <xdr:row>78</xdr:row>
      <xdr:rowOff>43216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91493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9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166787</xdr:rowOff>
    </xdr:from>
    <xdr:to>
      <xdr:col>20</xdr:col>
      <xdr:colOff>38100</xdr:colOff>
      <xdr:row>77</xdr:row>
      <xdr:rowOff>96937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88064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2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94289</xdr:rowOff>
    </xdr:from>
    <xdr:to>
      <xdr:col>15</xdr:col>
      <xdr:colOff>101600</xdr:colOff>
      <xdr:row>78</xdr:row>
      <xdr:rowOff>24439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15566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8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123844</xdr:rowOff>
    </xdr:from>
    <xdr:to>
      <xdr:col>10</xdr:col>
      <xdr:colOff>165100</xdr:colOff>
      <xdr:row>78</xdr:row>
      <xdr:rowOff>53994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45121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157806</xdr:rowOff>
    </xdr:from>
    <xdr:to>
      <xdr:col>6</xdr:col>
      <xdr:colOff>38100</xdr:colOff>
      <xdr:row>78</xdr:row>
      <xdr:rowOff>87956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79083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33564</xdr:rowOff>
    </xdr:from>
    <xdr:to>
      <xdr:col>24</xdr:col>
      <xdr:colOff>63500</xdr:colOff>
      <xdr:row>95</xdr:row>
      <xdr:rowOff>138176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321314"/>
          <a:ext cx="8382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136325</xdr:rowOff>
    </xdr:from>
    <xdr:to>
      <xdr:col>19</xdr:col>
      <xdr:colOff>177800</xdr:colOff>
      <xdr:row>95</xdr:row>
      <xdr:rowOff>138176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42407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136325</xdr:rowOff>
    </xdr:from>
    <xdr:to>
      <xdr:col>15</xdr:col>
      <xdr:colOff>50800</xdr:colOff>
      <xdr:row>96</xdr:row>
      <xdr:rowOff>3738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42407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3738</xdr:rowOff>
    </xdr:from>
    <xdr:to>
      <xdr:col>10</xdr:col>
      <xdr:colOff>114300</xdr:colOff>
      <xdr:row>96</xdr:row>
      <xdr:rowOff>57186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462938"/>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154214</xdr:rowOff>
    </xdr:from>
    <xdr:to>
      <xdr:col>24</xdr:col>
      <xdr:colOff>114300</xdr:colOff>
      <xdr:row>95</xdr:row>
      <xdr:rowOff>84364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132641</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2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87376</xdr:rowOff>
    </xdr:from>
    <xdr:to>
      <xdr:col>20</xdr:col>
      <xdr:colOff>38100</xdr:colOff>
      <xdr:row>96</xdr:row>
      <xdr:rowOff>17526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8653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4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85525</xdr:rowOff>
    </xdr:from>
    <xdr:to>
      <xdr:col>15</xdr:col>
      <xdr:colOff>101600</xdr:colOff>
      <xdr:row>96</xdr:row>
      <xdr:rowOff>15675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6802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4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124388</xdr:rowOff>
    </xdr:from>
    <xdr:to>
      <xdr:col>10</xdr:col>
      <xdr:colOff>165100</xdr:colOff>
      <xdr:row>96</xdr:row>
      <xdr:rowOff>54538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4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45665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5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6386</xdr:rowOff>
    </xdr:from>
    <xdr:to>
      <xdr:col>6</xdr:col>
      <xdr:colOff>38100</xdr:colOff>
      <xdr:row>96</xdr:row>
      <xdr:rowOff>107986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99113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5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168138</xdr:rowOff>
    </xdr:from>
    <xdr:to>
      <xdr:col>55</xdr:col>
      <xdr:colOff>0</xdr:colOff>
      <xdr:row>37</xdr:row>
      <xdr:rowOff>148661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340338"/>
          <a:ext cx="838200" cy="1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152044</xdr:rowOff>
    </xdr:from>
    <xdr:to>
      <xdr:col>50</xdr:col>
      <xdr:colOff>114300</xdr:colOff>
      <xdr:row>37</xdr:row>
      <xdr:rowOff>148661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324244"/>
          <a:ext cx="889000" cy="1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37</xdr:row>
      <xdr:rowOff>72492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32424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88585</xdr:rowOff>
    </xdr:from>
    <xdr:to>
      <xdr:col>41</xdr:col>
      <xdr:colOff>50800</xdr:colOff>
      <xdr:row>37</xdr:row>
      <xdr:rowOff>72492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089335"/>
          <a:ext cx="889000" cy="3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117338</xdr:rowOff>
    </xdr:from>
    <xdr:to>
      <xdr:col>55</xdr:col>
      <xdr:colOff>50800</xdr:colOff>
      <xdr:row>37</xdr:row>
      <xdr:rowOff>47488</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95765</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26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97861</xdr:rowOff>
    </xdr:from>
    <xdr:to>
      <xdr:col>50</xdr:col>
      <xdr:colOff>165100</xdr:colOff>
      <xdr:row>38</xdr:row>
      <xdr:rowOff>28011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4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19138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53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101244</xdr:rowOff>
    </xdr:from>
    <xdr:to>
      <xdr:col>46</xdr:col>
      <xdr:colOff>38100</xdr:colOff>
      <xdr:row>37</xdr:row>
      <xdr:rowOff>31394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22521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21692</xdr:rowOff>
    </xdr:from>
    <xdr:to>
      <xdr:col>41</xdr:col>
      <xdr:colOff>101600</xdr:colOff>
      <xdr:row>37</xdr:row>
      <xdr:rowOff>123292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3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114419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5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37785</xdr:rowOff>
    </xdr:from>
    <xdr:to>
      <xdr:col>36</xdr:col>
      <xdr:colOff>165100</xdr:colOff>
      <xdr:row>35</xdr:row>
      <xdr:rowOff>139385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130512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141777</xdr:rowOff>
    </xdr:from>
    <xdr:to>
      <xdr:col>55</xdr:col>
      <xdr:colOff>0</xdr:colOff>
      <xdr:row>55</xdr:row>
      <xdr:rowOff>3816</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228627"/>
          <a:ext cx="8382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3816</xdr:rowOff>
    </xdr:from>
    <xdr:to>
      <xdr:col>50</xdr:col>
      <xdr:colOff>114300</xdr:colOff>
      <xdr:row>56</xdr:row>
      <xdr:rowOff>89122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433566"/>
          <a:ext cx="889000" cy="2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113333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54490</xdr:rowOff>
    </xdr:from>
    <xdr:to>
      <xdr:col>45</xdr:col>
      <xdr:colOff>177800</xdr:colOff>
      <xdr:row>56</xdr:row>
      <xdr:rowOff>89122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7861300" y="9655690"/>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165036</xdr:rowOff>
    </xdr:from>
    <xdr:to>
      <xdr:col>41</xdr:col>
      <xdr:colOff>50800</xdr:colOff>
      <xdr:row>56</xdr:row>
      <xdr:rowOff>54490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594786"/>
          <a:ext cx="889000" cy="6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90977</xdr:rowOff>
    </xdr:from>
    <xdr:to>
      <xdr:col>55</xdr:col>
      <xdr:colOff>50800</xdr:colOff>
      <xdr:row>54</xdr:row>
      <xdr:rowOff>21127</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113854</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02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124466</xdr:rowOff>
    </xdr:from>
    <xdr:to>
      <xdr:col>50</xdr:col>
      <xdr:colOff>165100</xdr:colOff>
      <xdr:row>55</xdr:row>
      <xdr:rowOff>54616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71143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91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38322</xdr:rowOff>
    </xdr:from>
    <xdr:to>
      <xdr:col>46</xdr:col>
      <xdr:colOff>38100</xdr:colOff>
      <xdr:row>56</xdr:row>
      <xdr:rowOff>139922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6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131049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3690</xdr:rowOff>
    </xdr:from>
    <xdr:to>
      <xdr:col>41</xdr:col>
      <xdr:colOff>101600</xdr:colOff>
      <xdr:row>56</xdr:row>
      <xdr:rowOff>105290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6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121817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3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114236</xdr:rowOff>
    </xdr:from>
    <xdr:to>
      <xdr:col>36</xdr:col>
      <xdr:colOff>165100</xdr:colOff>
      <xdr:row>56</xdr:row>
      <xdr:rowOff>44386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60913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93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48558</xdr:rowOff>
    </xdr:from>
    <xdr:to>
      <xdr:col>55</xdr:col>
      <xdr:colOff>0</xdr:colOff>
      <xdr:row>73</xdr:row>
      <xdr:rowOff>55392</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564408"/>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55392</xdr:rowOff>
    </xdr:from>
    <xdr:to>
      <xdr:col>50</xdr:col>
      <xdr:colOff>114300</xdr:colOff>
      <xdr:row>73</xdr:row>
      <xdr:rowOff>89111</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8750300" y="1257124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110303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68559</xdr:rowOff>
    </xdr:from>
    <xdr:to>
      <xdr:col>45</xdr:col>
      <xdr:colOff>177800</xdr:colOff>
      <xdr:row>73</xdr:row>
      <xdr:rowOff>89111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7861300" y="124129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169190</xdr:rowOff>
    </xdr:from>
    <xdr:to>
      <xdr:col>41</xdr:col>
      <xdr:colOff>50800</xdr:colOff>
      <xdr:row>72</xdr:row>
      <xdr:rowOff>68559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972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169208</xdr:rowOff>
    </xdr:from>
    <xdr:to>
      <xdr:col>55</xdr:col>
      <xdr:colOff>50800</xdr:colOff>
      <xdr:row>73</xdr:row>
      <xdr:rowOff>99358</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20635</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3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4592</xdr:rowOff>
    </xdr:from>
    <xdr:to>
      <xdr:col>50</xdr:col>
      <xdr:colOff>165100</xdr:colOff>
      <xdr:row>73</xdr:row>
      <xdr:rowOff>106192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5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122719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29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38311</xdr:rowOff>
    </xdr:from>
    <xdr:to>
      <xdr:col>46</xdr:col>
      <xdr:colOff>38100</xdr:colOff>
      <xdr:row>73</xdr:row>
      <xdr:rowOff>139911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156438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3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17759</xdr:rowOff>
    </xdr:from>
    <xdr:to>
      <xdr:col>41</xdr:col>
      <xdr:colOff>101600</xdr:colOff>
      <xdr:row>72</xdr:row>
      <xdr:rowOff>119359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135886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118390</xdr:rowOff>
    </xdr:from>
    <xdr:to>
      <xdr:col>36</xdr:col>
      <xdr:colOff>165100</xdr:colOff>
      <xdr:row>72</xdr:row>
      <xdr:rowOff>48540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65067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106415</xdr:rowOff>
    </xdr:from>
    <xdr:to>
      <xdr:col>55</xdr:col>
      <xdr:colOff>0</xdr:colOff>
      <xdr:row>96</xdr:row>
      <xdr:rowOff>92015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6394165"/>
          <a:ext cx="838200" cy="1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92015</xdr:rowOff>
    </xdr:from>
    <xdr:to>
      <xdr:col>50</xdr:col>
      <xdr:colOff>114300</xdr:colOff>
      <xdr:row>97</xdr:row>
      <xdr:rowOff>39253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8750300" y="16551215"/>
          <a:ext cx="889000" cy="1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39253</xdr:rowOff>
    </xdr:from>
    <xdr:to>
      <xdr:col>45</xdr:col>
      <xdr:colOff>177800</xdr:colOff>
      <xdr:row>98</xdr:row>
      <xdr:rowOff>95489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6669903"/>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95489</xdr:rowOff>
    </xdr:from>
    <xdr:to>
      <xdr:col>41</xdr:col>
      <xdr:colOff>50800</xdr:colOff>
      <xdr:row>99</xdr:row>
      <xdr:rowOff>15136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6972300" y="16897589"/>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125348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4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55615</xdr:rowOff>
    </xdr:from>
    <xdr:to>
      <xdr:col>55</xdr:col>
      <xdr:colOff>50800</xdr:colOff>
      <xdr:row>95</xdr:row>
      <xdr:rowOff>157215</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63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78492</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1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41215</xdr:rowOff>
    </xdr:from>
    <xdr:to>
      <xdr:col>50</xdr:col>
      <xdr:colOff>165100</xdr:colOff>
      <xdr:row>96</xdr:row>
      <xdr:rowOff>142815</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65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133942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5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159903</xdr:rowOff>
    </xdr:from>
    <xdr:to>
      <xdr:col>46</xdr:col>
      <xdr:colOff>38100</xdr:colOff>
      <xdr:row>97</xdr:row>
      <xdr:rowOff>90053</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66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81180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44689</xdr:rowOff>
    </xdr:from>
    <xdr:to>
      <xdr:col>41</xdr:col>
      <xdr:colOff>101600</xdr:colOff>
      <xdr:row>98</xdr:row>
      <xdr:rowOff>146289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137416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135786</xdr:rowOff>
    </xdr:from>
    <xdr:to>
      <xdr:col>36</xdr:col>
      <xdr:colOff>165100</xdr:colOff>
      <xdr:row>99</xdr:row>
      <xdr:rowOff>65936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69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57063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3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134053</xdr:rowOff>
    </xdr:from>
    <xdr:to>
      <xdr:col>85</xdr:col>
      <xdr:colOff>127000</xdr:colOff>
      <xdr:row>37</xdr:row>
      <xdr:rowOff>140295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477703"/>
          <a:ext cx="8382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140295</xdr:rowOff>
    </xdr:from>
    <xdr:to>
      <xdr:col>81</xdr:col>
      <xdr:colOff>50800</xdr:colOff>
      <xdr:row>38</xdr:row>
      <xdr:rowOff>58135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483945"/>
          <a:ext cx="8890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57541</xdr:rowOff>
    </xdr:from>
    <xdr:to>
      <xdr:col>76</xdr:col>
      <xdr:colOff>114300</xdr:colOff>
      <xdr:row>38</xdr:row>
      <xdr:rowOff>58135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3703300" y="657264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158354</xdr:rowOff>
    </xdr:from>
    <xdr:to>
      <xdr:col>71</xdr:col>
      <xdr:colOff>177800</xdr:colOff>
      <xdr:row>38</xdr:row>
      <xdr:rowOff>57541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83253</xdr:rowOff>
    </xdr:from>
    <xdr:to>
      <xdr:col>85</xdr:col>
      <xdr:colOff>177800</xdr:colOff>
      <xdr:row>38</xdr:row>
      <xdr:rowOff>13404</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426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61680</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89495</xdr:rowOff>
    </xdr:from>
    <xdr:to>
      <xdr:col>81</xdr:col>
      <xdr:colOff>101600</xdr:colOff>
      <xdr:row>38</xdr:row>
      <xdr:rowOff>19645</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4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5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7335</xdr:rowOff>
    </xdr:from>
    <xdr:to>
      <xdr:col>76</xdr:col>
      <xdr:colOff>165100</xdr:colOff>
      <xdr:row>38</xdr:row>
      <xdr:rowOff>108935</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100062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6741</xdr:rowOff>
    </xdr:from>
    <xdr:to>
      <xdr:col>72</xdr:col>
      <xdr:colOff>38100</xdr:colOff>
      <xdr:row>38</xdr:row>
      <xdr:rowOff>108341</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99468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107554</xdr:rowOff>
    </xdr:from>
    <xdr:to>
      <xdr:col>67</xdr:col>
      <xdr:colOff>101600</xdr:colOff>
      <xdr:row>38</xdr:row>
      <xdr:rowOff>37704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28831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102004</xdr:rowOff>
    </xdr:from>
    <xdr:to>
      <xdr:col>85</xdr:col>
      <xdr:colOff>127000</xdr:colOff>
      <xdr:row>73</xdr:row>
      <xdr:rowOff>132224</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5481300" y="12617854"/>
          <a:ext cx="8382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132224</xdr:rowOff>
    </xdr:from>
    <xdr:to>
      <xdr:col>81</xdr:col>
      <xdr:colOff>50800</xdr:colOff>
      <xdr:row>73</xdr:row>
      <xdr:rowOff>170264</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4592300" y="12648074"/>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170264</xdr:rowOff>
    </xdr:from>
    <xdr:to>
      <xdr:col>76</xdr:col>
      <xdr:colOff>114300</xdr:colOff>
      <xdr:row>74</xdr:row>
      <xdr:rowOff>14564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3703300" y="12686114"/>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123881</xdr:rowOff>
    </xdr:from>
    <xdr:to>
      <xdr:col>71</xdr:col>
      <xdr:colOff>177800</xdr:colOff>
      <xdr:row>74</xdr:row>
      <xdr:rowOff>14564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63973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51204</xdr:rowOff>
    </xdr:from>
    <xdr:to>
      <xdr:col>85</xdr:col>
      <xdr:colOff>177800</xdr:colOff>
      <xdr:row>73</xdr:row>
      <xdr:rowOff>152804</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74081</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4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81424</xdr:rowOff>
    </xdr:from>
    <xdr:to>
      <xdr:col>81</xdr:col>
      <xdr:colOff>101600</xdr:colOff>
      <xdr:row>74</xdr:row>
      <xdr:rowOff>11574</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2701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6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119464</xdr:rowOff>
    </xdr:from>
    <xdr:to>
      <xdr:col>76</xdr:col>
      <xdr:colOff>165100</xdr:colOff>
      <xdr:row>74</xdr:row>
      <xdr:rowOff>49614</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6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40741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135214</xdr:rowOff>
    </xdr:from>
    <xdr:to>
      <xdr:col>72</xdr:col>
      <xdr:colOff>38100</xdr:colOff>
      <xdr:row>74</xdr:row>
      <xdr:rowOff>65364</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56491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73081</xdr:rowOff>
    </xdr:from>
    <xdr:to>
      <xdr:col>67</xdr:col>
      <xdr:colOff>101600</xdr:colOff>
      <xdr:row>74</xdr:row>
      <xdr:rowOff>3231</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5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165808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66731</xdr:rowOff>
    </xdr:from>
    <xdr:to>
      <xdr:col>85</xdr:col>
      <xdr:colOff>127000</xdr:colOff>
      <xdr:row>98</xdr:row>
      <xdr:rowOff>102209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5481300" y="16868831"/>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105502</xdr:rowOff>
    </xdr:from>
    <xdr:to>
      <xdr:col>81</xdr:col>
      <xdr:colOff>50800</xdr:colOff>
      <xdr:row>98</xdr:row>
      <xdr:rowOff>102209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4592300" y="16736152"/>
          <a:ext cx="889000" cy="1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73772</xdr:rowOff>
    </xdr:from>
    <xdr:to>
      <xdr:col>76</xdr:col>
      <xdr:colOff>114300</xdr:colOff>
      <xdr:row>97</xdr:row>
      <xdr:rowOff>105502</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3703300" y="16704422"/>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73772</xdr:rowOff>
    </xdr:from>
    <xdr:to>
      <xdr:col>71</xdr:col>
      <xdr:colOff>177800</xdr:colOff>
      <xdr:row>97</xdr:row>
      <xdr:rowOff>120772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2814300" y="16704422"/>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15931</xdr:rowOff>
    </xdr:from>
    <xdr:to>
      <xdr:col>85</xdr:col>
      <xdr:colOff>177800</xdr:colOff>
      <xdr:row>98</xdr:row>
      <xdr:rowOff>117531</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6268700" y="16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102308</xdr:rowOff>
    </xdr:from>
    <xdr:ext cx="469744"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67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51409</xdr:rowOff>
    </xdr:from>
    <xdr:to>
      <xdr:col>81</xdr:col>
      <xdr:colOff>101600</xdr:colOff>
      <xdr:row>98</xdr:row>
      <xdr:rowOff>153009</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5430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144136</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33728" y="169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54702</xdr:rowOff>
    </xdr:from>
    <xdr:to>
      <xdr:col>76</xdr:col>
      <xdr:colOff>165100</xdr:colOff>
      <xdr:row>97</xdr:row>
      <xdr:rowOff>156302</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4541500" y="166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147429</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77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22972</xdr:rowOff>
    </xdr:from>
    <xdr:to>
      <xdr:col>72</xdr:col>
      <xdr:colOff>38100</xdr:colOff>
      <xdr:row>97</xdr:row>
      <xdr:rowOff>124572</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36525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115699</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8" y="1674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69972</xdr:rowOff>
    </xdr:from>
    <xdr:to>
      <xdr:col>67</xdr:col>
      <xdr:colOff>101600</xdr:colOff>
      <xdr:row>98</xdr:row>
      <xdr:rowOff>122</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2763500" y="167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162699</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79428" y="167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82550</xdr:rowOff>
    </xdr:from>
    <xdr:to>
      <xdr:col>116</xdr:col>
      <xdr:colOff>63500</xdr:colOff>
      <xdr:row>39</xdr:row>
      <xdr:rowOff>79284</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397500"/>
          <a:ext cx="838200" cy="13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79284</xdr:rowOff>
    </xdr:from>
    <xdr:to>
      <xdr:col>111</xdr:col>
      <xdr:colOff>177800</xdr:colOff>
      <xdr:row>39</xdr:row>
      <xdr:rowOff>79284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765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77651</xdr:rowOff>
    </xdr:from>
    <xdr:to>
      <xdr:col>107</xdr:col>
      <xdr:colOff>50800</xdr:colOff>
      <xdr:row>39</xdr:row>
      <xdr:rowOff>79284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59275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77651</xdr:rowOff>
    </xdr:from>
    <xdr:to>
      <xdr:col>102</xdr:col>
      <xdr:colOff>114300</xdr:colOff>
      <xdr:row>39</xdr:row>
      <xdr:rowOff>79284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8656300" y="659275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31750</xdr:rowOff>
    </xdr:from>
    <xdr:to>
      <xdr:col>116</xdr:col>
      <xdr:colOff>114300</xdr:colOff>
      <xdr:row>31</xdr:row>
      <xdr:rowOff>133350</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54627</xdr:rowOff>
    </xdr:from>
    <xdr:ext cx="378565"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19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28484</xdr:rowOff>
    </xdr:from>
    <xdr:to>
      <xdr:col>112</xdr:col>
      <xdr:colOff>38100</xdr:colOff>
      <xdr:row>39</xdr:row>
      <xdr:rowOff>130084</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121211</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28484</xdr:rowOff>
    </xdr:from>
    <xdr:to>
      <xdr:col>107</xdr:col>
      <xdr:colOff>101600</xdr:colOff>
      <xdr:row>39</xdr:row>
      <xdr:rowOff>130084</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121211</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26851</xdr:rowOff>
    </xdr:from>
    <xdr:to>
      <xdr:col>102</xdr:col>
      <xdr:colOff>165100</xdr:colOff>
      <xdr:row>38</xdr:row>
      <xdr:rowOff>128451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119578</xdr:rowOff>
    </xdr:from>
    <xdr:ext cx="313932"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88333" y="6634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28484</xdr:rowOff>
    </xdr:from>
    <xdr:to>
      <xdr:col>98</xdr:col>
      <xdr:colOff>38100</xdr:colOff>
      <xdr:row>39</xdr:row>
      <xdr:rowOff>130084</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121211</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5316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103630</xdr:rowOff>
    </xdr:from>
    <xdr:to>
      <xdr:col>116</xdr:col>
      <xdr:colOff>63500</xdr:colOff>
      <xdr:row>54</xdr:row>
      <xdr:rowOff>153432</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1323300" y="9361930"/>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147369</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57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146983</xdr:rowOff>
    </xdr:from>
    <xdr:to>
      <xdr:col>111</xdr:col>
      <xdr:colOff>177800</xdr:colOff>
      <xdr:row>54</xdr:row>
      <xdr:rowOff>103630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0434300" y="9233833"/>
          <a:ext cx="889000" cy="1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41315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18820</xdr:rowOff>
    </xdr:from>
    <xdr:to>
      <xdr:col>107</xdr:col>
      <xdr:colOff>50800</xdr:colOff>
      <xdr:row>53</xdr:row>
      <xdr:rowOff>146983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9545300" y="9105670"/>
          <a:ext cx="8890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27812</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1446</xdr:rowOff>
    </xdr:from>
    <xdr:to>
      <xdr:col>102</xdr:col>
      <xdr:colOff>114300</xdr:colOff>
      <xdr:row>53</xdr:row>
      <xdr:rowOff>18820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656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165266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102632</xdr:rowOff>
    </xdr:from>
    <xdr:to>
      <xdr:col>116</xdr:col>
      <xdr:colOff>114300</xdr:colOff>
      <xdr:row>55</xdr:row>
      <xdr:rowOff>32782</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9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125509</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92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52830</xdr:rowOff>
    </xdr:from>
    <xdr:to>
      <xdr:col>112</xdr:col>
      <xdr:colOff>38100</xdr:colOff>
      <xdr:row>54</xdr:row>
      <xdr:rowOff>154430</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9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170957</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96183</xdr:rowOff>
    </xdr:from>
    <xdr:to>
      <xdr:col>107</xdr:col>
      <xdr:colOff>101600</xdr:colOff>
      <xdr:row>54</xdr:row>
      <xdr:rowOff>26333</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42860</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89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139470</xdr:rowOff>
    </xdr:from>
    <xdr:to>
      <xdr:col>102</xdr:col>
      <xdr:colOff>165100</xdr:colOff>
      <xdr:row>53</xdr:row>
      <xdr:rowOff>69620</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86147</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122096</xdr:rowOff>
    </xdr:from>
    <xdr:to>
      <xdr:col>98</xdr:col>
      <xdr:colOff>38100</xdr:colOff>
      <xdr:row>53</xdr:row>
      <xdr:rowOff>52246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68773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9" name="繰出金最小値テキスト">
          <a:extLst>
            <a:ext uri="{FF2B5EF4-FFF2-40B4-BE49-F238E27FC236}">
              <a16:creationId xmlns:a16="http://schemas.microsoft.com/office/drawing/2014/main" id="{00000000-0008-0000-0600-000033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1" name="繰出金最大値テキスト">
          <a:extLst>
            <a:ext uri="{FF2B5EF4-FFF2-40B4-BE49-F238E27FC236}">
              <a16:creationId xmlns:a16="http://schemas.microsoft.com/office/drawing/2014/main" id="{00000000-0008-0000-0600-000035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72</xdr:row>
      <xdr:rowOff>143619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1323300" y="12396089"/>
          <a:ext cx="8382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4" name="繰出金平均値テキスト">
          <a:extLst>
            <a:ext uri="{FF2B5EF4-FFF2-40B4-BE49-F238E27FC236}">
              <a16:creationId xmlns:a16="http://schemas.microsoft.com/office/drawing/2014/main" id="{00000000-0008-0000-0600-000038030000}"/>
            </a:ext>
          </a:extLst>
        </xdr:cNvPr>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51689</xdr:rowOff>
    </xdr:from>
    <xdr:to>
      <xdr:col>111</xdr:col>
      <xdr:colOff>177800</xdr:colOff>
      <xdr:row>78</xdr:row>
      <xdr:rowOff>113574</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0434300" y="12396089"/>
          <a:ext cx="8890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102760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757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113574</xdr:rowOff>
    </xdr:from>
    <xdr:to>
      <xdr:col>107</xdr:col>
      <xdr:colOff>50800</xdr:colOff>
      <xdr:row>78</xdr:row>
      <xdr:rowOff>119289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19545300" y="134866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92673</xdr:rowOff>
    </xdr:from>
    <xdr:to>
      <xdr:col>102</xdr:col>
      <xdr:colOff>114300</xdr:colOff>
      <xdr:row>78</xdr:row>
      <xdr:rowOff>119289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656300" y="13465773"/>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92819</xdr:rowOff>
    </xdr:from>
    <xdr:to>
      <xdr:col>116</xdr:col>
      <xdr:colOff>114300</xdr:colOff>
      <xdr:row>73</xdr:row>
      <xdr:rowOff>22969</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2110700" y="124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7746</xdr:rowOff>
    </xdr:from>
    <xdr:ext cx="469744" cy="259045"/>
    <xdr:sp macro="" textlink="">
      <xdr:nvSpPr>
        <xdr:cNvPr id="843" name="繰出金該当値テキスト">
          <a:extLst>
            <a:ext uri="{FF2B5EF4-FFF2-40B4-BE49-F238E27FC236}">
              <a16:creationId xmlns:a16="http://schemas.microsoft.com/office/drawing/2014/main" id="{00000000-0008-0000-0600-00004B030000}"/>
            </a:ext>
          </a:extLst>
        </xdr:cNvPr>
        <xdr:cNvSpPr txBox="1"/>
      </xdr:nvSpPr>
      <xdr:spPr>
        <a:xfrm>
          <a:off x="22212300" y="123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889</xdr:rowOff>
    </xdr:from>
    <xdr:to>
      <xdr:col>112</xdr:col>
      <xdr:colOff>38100</xdr:colOff>
      <xdr:row>72</xdr:row>
      <xdr:rowOff>102489</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12725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119016</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75728" y="121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62774</xdr:rowOff>
    </xdr:from>
    <xdr:to>
      <xdr:col>107</xdr:col>
      <xdr:colOff>101600</xdr:colOff>
      <xdr:row>78</xdr:row>
      <xdr:rowOff>164374</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0383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155501</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50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68489</xdr:rowOff>
    </xdr:from>
    <xdr:to>
      <xdr:col>102</xdr:col>
      <xdr:colOff>165100</xdr:colOff>
      <xdr:row>78</xdr:row>
      <xdr:rowOff>170089</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9494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161216</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6017" y="1353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41873</xdr:rowOff>
    </xdr:from>
    <xdr:to>
      <xdr:col>98</xdr:col>
      <xdr:colOff>38100</xdr:colOff>
      <xdr:row>78</xdr:row>
      <xdr:rowOff>143473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8605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134600</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21428" y="135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a:extLst>
            <a:ext uri="{FF2B5EF4-FFF2-40B4-BE49-F238E27FC236}">
              <a16:creationId xmlns:a16="http://schemas.microsoft.com/office/drawing/2014/main" id="{00000000-0008-0000-0600-00006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a:extLst>
            <a:ext uri="{FF2B5EF4-FFF2-40B4-BE49-F238E27FC236}">
              <a16:creationId xmlns:a16="http://schemas.microsoft.com/office/drawing/2014/main" id="{00000000-0008-0000-0600-00006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a:extLst>
            <a:ext uri="{FF2B5EF4-FFF2-40B4-BE49-F238E27FC236}">
              <a16:creationId xmlns:a16="http://schemas.microsoft.com/office/drawing/2014/main" id="{00000000-0008-0000-0600-00006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a:extLst>
            <a:ext uri="{FF2B5EF4-FFF2-40B4-BE49-F238E27FC236}">
              <a16:creationId xmlns:a16="http://schemas.microsoft.com/office/drawing/2014/main" id="{00000000-0008-0000-0600-00007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令和元年度の歳出決算総額は、住民一人当たり５６２千円となっており、前年度と比べ１６千円の増加となっている。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住民一人当たりの普通建設事業費については、防災・減災、国土強靭化のための緊急対策の推進に伴う公共事業の増加等により、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１０，７５８</a:t>
          </a:r>
          <a:r>
            <a:rPr kumimoji="1" lang="ja-JP" altLang="en-US" sz="1300">
              <a:latin typeface="ＭＳ Ｐゴシック" panose="020B0600070205080204" pitchFamily="50" charset="-128"/>
              <a:ea typeface="ＭＳ Ｐゴシック" panose="020B0600070205080204" pitchFamily="50" charset="-128"/>
            </a:rPr>
            <a:t>円の増加、投資及び出資金は、被災者生活再建支援法人への出資金の増加等により、４１９円の増加となった。</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93980</xdr:rowOff>
    </xdr:from>
    <xdr:to>
      <xdr:col>24</xdr:col>
      <xdr:colOff>63500</xdr:colOff>
      <xdr:row>31</xdr:row>
      <xdr:rowOff>121739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37480"/>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108676</xdr:rowOff>
    </xdr:from>
    <xdr:to>
      <xdr:col>19</xdr:col>
      <xdr:colOff>177800</xdr:colOff>
      <xdr:row>31</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23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62956</xdr:rowOff>
    </xdr:from>
    <xdr:to>
      <xdr:col>15</xdr:col>
      <xdr:colOff>50800</xdr:colOff>
      <xdr:row>31</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7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62956</xdr:rowOff>
    </xdr:from>
    <xdr:to>
      <xdr:col>10</xdr:col>
      <xdr:colOff>114300</xdr:colOff>
      <xdr:row>31</xdr:row>
      <xdr:rowOff>157661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43180</xdr:rowOff>
    </xdr:from>
    <xdr:to>
      <xdr:col>24</xdr:col>
      <xdr:colOff>114300</xdr:colOff>
      <xdr:row>30</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66057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70939</xdr:rowOff>
    </xdr:from>
    <xdr:to>
      <xdr:col>20</xdr:col>
      <xdr:colOff>38100</xdr:colOff>
      <xdr:row>32</xdr:row>
      <xdr:rowOff>1089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17616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57876</xdr:rowOff>
    </xdr:from>
    <xdr:to>
      <xdr:col>15</xdr:col>
      <xdr:colOff>101600</xdr:colOff>
      <xdr:row>31</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4553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12156</xdr:rowOff>
    </xdr:from>
    <xdr:to>
      <xdr:col>10</xdr:col>
      <xdr:colOff>165100</xdr:colOff>
      <xdr:row>31</xdr:row>
      <xdr:rowOff>113756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130283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106861</xdr:rowOff>
    </xdr:from>
    <xdr:to>
      <xdr:col>6</xdr:col>
      <xdr:colOff>38100</xdr:colOff>
      <xdr:row>32</xdr:row>
      <xdr:rowOff>37011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53538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156936</xdr:rowOff>
    </xdr:from>
    <xdr:to>
      <xdr:col>24</xdr:col>
      <xdr:colOff>63500</xdr:colOff>
      <xdr:row>57</xdr:row>
      <xdr:rowOff>45837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5813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45837</xdr:rowOff>
    </xdr:from>
    <xdr:to>
      <xdr:col>19</xdr:col>
      <xdr:colOff>177800</xdr:colOff>
      <xdr:row>57</xdr:row>
      <xdr:rowOff>121000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18487"/>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60468</xdr:rowOff>
    </xdr:from>
    <xdr:to>
      <xdr:col>15</xdr:col>
      <xdr:colOff>50800</xdr:colOff>
      <xdr:row>57</xdr:row>
      <xdr:rowOff>121000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661668"/>
          <a:ext cx="8890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60468</xdr:rowOff>
    </xdr:from>
    <xdr:to>
      <xdr:col>10</xdr:col>
      <xdr:colOff>114300</xdr:colOff>
      <xdr:row>56</xdr:row>
      <xdr:rowOff>146193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106136</xdr:rowOff>
    </xdr:from>
    <xdr:to>
      <xdr:col>24</xdr:col>
      <xdr:colOff>114300</xdr:colOff>
      <xdr:row>57</xdr:row>
      <xdr:rowOff>36286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166487</xdr:rowOff>
    </xdr:from>
    <xdr:to>
      <xdr:col>20</xdr:col>
      <xdr:colOff>38100</xdr:colOff>
      <xdr:row>57</xdr:row>
      <xdr:rowOff>96637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87764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70200</xdr:rowOff>
    </xdr:from>
    <xdr:to>
      <xdr:col>15</xdr:col>
      <xdr:colOff>101600</xdr:colOff>
      <xdr:row>58</xdr:row>
      <xdr:rowOff>350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162927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9668</xdr:rowOff>
    </xdr:from>
    <xdr:to>
      <xdr:col>10</xdr:col>
      <xdr:colOff>165100</xdr:colOff>
      <xdr:row>56</xdr:row>
      <xdr:rowOff>111268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102395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95393</xdr:rowOff>
    </xdr:from>
    <xdr:to>
      <xdr:col>6</xdr:col>
      <xdr:colOff>38100</xdr:colOff>
      <xdr:row>57</xdr:row>
      <xdr:rowOff>25543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25400</xdr:rowOff>
    </xdr:from>
    <xdr:to>
      <xdr:col>24</xdr:col>
      <xdr:colOff>63500</xdr:colOff>
      <xdr:row>75</xdr:row>
      <xdr:rowOff>131209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69800"/>
          <a:ext cx="838200" cy="6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60888</xdr:rowOff>
    </xdr:from>
    <xdr:to>
      <xdr:col>19</xdr:col>
      <xdr:colOff>177800</xdr:colOff>
      <xdr:row>75</xdr:row>
      <xdr:rowOff>131209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19638"/>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60888</xdr:rowOff>
    </xdr:from>
    <xdr:to>
      <xdr:col>15</xdr:col>
      <xdr:colOff>50800</xdr:colOff>
      <xdr:row>76</xdr:row>
      <xdr:rowOff>25291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19638"/>
          <a:ext cx="889000" cy="1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34053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3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25291</xdr:rowOff>
    </xdr:from>
    <xdr:to>
      <xdr:col>10</xdr:col>
      <xdr:colOff>114300</xdr:colOff>
      <xdr:row>76</xdr:row>
      <xdr:rowOff>88320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55491"/>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146050</xdr:rowOff>
    </xdr:from>
    <xdr:to>
      <xdr:col>24</xdr:col>
      <xdr:colOff>114300</xdr:colOff>
      <xdr:row>72</xdr:row>
      <xdr:rowOff>76200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168927</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80409</xdr:rowOff>
    </xdr:from>
    <xdr:to>
      <xdr:col>20</xdr:col>
      <xdr:colOff>38100</xdr:colOff>
      <xdr:row>76</xdr:row>
      <xdr:rowOff>10559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1686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10088</xdr:rowOff>
    </xdr:from>
    <xdr:to>
      <xdr:col>15</xdr:col>
      <xdr:colOff>101600</xdr:colOff>
      <xdr:row>75</xdr:row>
      <xdr:rowOff>111688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102815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9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145941</xdr:rowOff>
    </xdr:from>
    <xdr:to>
      <xdr:col>10</xdr:col>
      <xdr:colOff>165100</xdr:colOff>
      <xdr:row>76</xdr:row>
      <xdr:rowOff>76091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67218</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0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37520</xdr:rowOff>
    </xdr:from>
    <xdr:to>
      <xdr:col>6</xdr:col>
      <xdr:colOff>38100</xdr:colOff>
      <xdr:row>76</xdr:row>
      <xdr:rowOff>139120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155646</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8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97828</xdr:rowOff>
    </xdr:from>
    <xdr:to>
      <xdr:col>24</xdr:col>
      <xdr:colOff>63500</xdr:colOff>
      <xdr:row>98</xdr:row>
      <xdr:rowOff>119241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99928"/>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58052</xdr:rowOff>
    </xdr:from>
    <xdr:to>
      <xdr:col>19</xdr:col>
      <xdr:colOff>177800</xdr:colOff>
      <xdr:row>98</xdr:row>
      <xdr:rowOff>119241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60152"/>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8026</xdr:rowOff>
    </xdr:from>
    <xdr:to>
      <xdr:col>15</xdr:col>
      <xdr:colOff>50800</xdr:colOff>
      <xdr:row>98</xdr:row>
      <xdr:rowOff>58052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0126"/>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8026</xdr:rowOff>
    </xdr:from>
    <xdr:to>
      <xdr:col>10</xdr:col>
      <xdr:colOff>114300</xdr:colOff>
      <xdr:row>98</xdr:row>
      <xdr:rowOff>55842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47028</xdr:rowOff>
    </xdr:from>
    <xdr:to>
      <xdr:col>24</xdr:col>
      <xdr:colOff>114300</xdr:colOff>
      <xdr:row>98</xdr:row>
      <xdr:rowOff>148628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133405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68441</xdr:rowOff>
    </xdr:from>
    <xdr:to>
      <xdr:col>20</xdr:col>
      <xdr:colOff>38100</xdr:colOff>
      <xdr:row>98</xdr:row>
      <xdr:rowOff>170041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161168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7252</xdr:rowOff>
    </xdr:from>
    <xdr:to>
      <xdr:col>15</xdr:col>
      <xdr:colOff>101600</xdr:colOff>
      <xdr:row>98</xdr:row>
      <xdr:rowOff>108852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128676</xdr:rowOff>
    </xdr:from>
    <xdr:to>
      <xdr:col>10</xdr:col>
      <xdr:colOff>165100</xdr:colOff>
      <xdr:row>98</xdr:row>
      <xdr:rowOff>58826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49953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5042</xdr:rowOff>
    </xdr:from>
    <xdr:to>
      <xdr:col>6</xdr:col>
      <xdr:colOff>38100</xdr:colOff>
      <xdr:row>98</xdr:row>
      <xdr:rowOff>106642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97769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98095</xdr:rowOff>
    </xdr:from>
    <xdr:to>
      <xdr:col>55</xdr:col>
      <xdr:colOff>0</xdr:colOff>
      <xdr:row>37</xdr:row>
      <xdr:rowOff>119583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4174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119583</xdr:rowOff>
    </xdr:from>
    <xdr:to>
      <xdr:col>50</xdr:col>
      <xdr:colOff>114300</xdr:colOff>
      <xdr:row>38</xdr:row>
      <xdr:rowOff>73863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6323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38</xdr:row>
      <xdr:rowOff>73863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8746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37</xdr:row>
      <xdr:rowOff>143815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302756"/>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47295</xdr:rowOff>
    </xdr:from>
    <xdr:to>
      <xdr:col>55</xdr:col>
      <xdr:colOff>50800</xdr:colOff>
      <xdr:row>37</xdr:row>
      <xdr:rowOff>148895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25722</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68783</xdr:rowOff>
    </xdr:from>
    <xdr:to>
      <xdr:col>50</xdr:col>
      <xdr:colOff>165100</xdr:colOff>
      <xdr:row>37</xdr:row>
      <xdr:rowOff>170383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161510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5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115790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93015</xdr:rowOff>
    </xdr:from>
    <xdr:to>
      <xdr:col>41</xdr:col>
      <xdr:colOff>101600</xdr:colOff>
      <xdr:row>38</xdr:row>
      <xdr:rowOff>23164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14291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9006</xdr:rowOff>
    </xdr:from>
    <xdr:to>
      <xdr:col>54</xdr:col>
      <xdr:colOff>189865</xdr:colOff>
      <xdr:row>57</xdr:row>
      <xdr:rowOff>78076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1506"/>
          <a:ext cx="1270" cy="12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81903</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8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78076</xdr:rowOff>
    </xdr:from>
    <xdr:to>
      <xdr:col>55</xdr:col>
      <xdr:colOff>88900</xdr:colOff>
      <xdr:row>57</xdr:row>
      <xdr:rowOff>78076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8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127133</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9006</xdr:rowOff>
    </xdr:from>
    <xdr:to>
      <xdr:col>55</xdr:col>
      <xdr:colOff>88900</xdr:colOff>
      <xdr:row>50</xdr:row>
      <xdr:rowOff>9006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78076</xdr:rowOff>
    </xdr:from>
    <xdr:to>
      <xdr:col>55</xdr:col>
      <xdr:colOff>0</xdr:colOff>
      <xdr:row>57</xdr:row>
      <xdr:rowOff>129087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50726"/>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69388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1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46511</xdr:rowOff>
    </xdr:from>
    <xdr:to>
      <xdr:col>55</xdr:col>
      <xdr:colOff>50800</xdr:colOff>
      <xdr:row>54</xdr:row>
      <xdr:rowOff>148111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3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129087</xdr:rowOff>
    </xdr:from>
    <xdr:to>
      <xdr:col>50</xdr:col>
      <xdr:colOff>114300</xdr:colOff>
      <xdr:row>58</xdr:row>
      <xdr:rowOff>19750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01737"/>
          <a:ext cx="8890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119859</xdr:rowOff>
    </xdr:from>
    <xdr:to>
      <xdr:col>50</xdr:col>
      <xdr:colOff>165100</xdr:colOff>
      <xdr:row>55</xdr:row>
      <xdr:rowOff>50009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37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66536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19750</xdr:rowOff>
    </xdr:from>
    <xdr:to>
      <xdr:col>45</xdr:col>
      <xdr:colOff>177800</xdr:colOff>
      <xdr:row>58</xdr:row>
      <xdr:rowOff>36373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63850"/>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108331</xdr:rowOff>
    </xdr:from>
    <xdr:to>
      <xdr:col>46</xdr:col>
      <xdr:colOff>38100</xdr:colOff>
      <xdr:row>55</xdr:row>
      <xdr:rowOff>38481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55008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36373</xdr:rowOff>
    </xdr:from>
    <xdr:to>
      <xdr:col>41</xdr:col>
      <xdr:colOff>50800</xdr:colOff>
      <xdr:row>58</xdr:row>
      <xdr:rowOff>89440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71233</xdr:rowOff>
    </xdr:from>
    <xdr:to>
      <xdr:col>41</xdr:col>
      <xdr:colOff>101600</xdr:colOff>
      <xdr:row>56</xdr:row>
      <xdr:rowOff>1383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17910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98306</xdr:rowOff>
    </xdr:from>
    <xdr:to>
      <xdr:col>36</xdr:col>
      <xdr:colOff>165100</xdr:colOff>
      <xdr:row>56</xdr:row>
      <xdr:rowOff>28456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44983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27276</xdr:rowOff>
    </xdr:from>
    <xdr:to>
      <xdr:col>55</xdr:col>
      <xdr:colOff>50800</xdr:colOff>
      <xdr:row>57</xdr:row>
      <xdr:rowOff>128876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113653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1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78287</xdr:rowOff>
    </xdr:from>
    <xdr:to>
      <xdr:col>50</xdr:col>
      <xdr:colOff>165100</xdr:colOff>
      <xdr:row>58</xdr:row>
      <xdr:rowOff>8437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171014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9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140400</xdr:rowOff>
    </xdr:from>
    <xdr:to>
      <xdr:col>46</xdr:col>
      <xdr:colOff>38100</xdr:colOff>
      <xdr:row>58</xdr:row>
      <xdr:rowOff>70550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157023</xdr:rowOff>
    </xdr:from>
    <xdr:to>
      <xdr:col>41</xdr:col>
      <xdr:colOff>101600</xdr:colOff>
      <xdr:row>58</xdr:row>
      <xdr:rowOff>87173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38640</xdr:rowOff>
    </xdr:from>
    <xdr:to>
      <xdr:col>36</xdr:col>
      <xdr:colOff>165100</xdr:colOff>
      <xdr:row>58</xdr:row>
      <xdr:rowOff>140240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29548</xdr:rowOff>
    </xdr:from>
    <xdr:to>
      <xdr:col>55</xdr:col>
      <xdr:colOff>0</xdr:colOff>
      <xdr:row>74</xdr:row>
      <xdr:rowOff>71120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716848"/>
          <a:ext cx="8382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84591</xdr:rowOff>
    </xdr:from>
    <xdr:to>
      <xdr:col>50</xdr:col>
      <xdr:colOff>114300</xdr:colOff>
      <xdr:row>74</xdr:row>
      <xdr:rowOff>29548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600441"/>
          <a:ext cx="889000" cy="1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3291</xdr:rowOff>
    </xdr:from>
    <xdr:to>
      <xdr:col>45</xdr:col>
      <xdr:colOff>177800</xdr:colOff>
      <xdr:row>73</xdr:row>
      <xdr:rowOff>84591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519141"/>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93621</xdr:rowOff>
    </xdr:from>
    <xdr:to>
      <xdr:col>41</xdr:col>
      <xdr:colOff>50800</xdr:colOff>
      <xdr:row>73</xdr:row>
      <xdr:rowOff>3291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20320</xdr:rowOff>
    </xdr:from>
    <xdr:to>
      <xdr:col>55</xdr:col>
      <xdr:colOff>50800</xdr:colOff>
      <xdr:row>74</xdr:row>
      <xdr:rowOff>121920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43197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5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150198</xdr:rowOff>
    </xdr:from>
    <xdr:to>
      <xdr:col>50</xdr:col>
      <xdr:colOff>165100</xdr:colOff>
      <xdr:row>74</xdr:row>
      <xdr:rowOff>80348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96875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59411" y="124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33791</xdr:rowOff>
    </xdr:from>
    <xdr:to>
      <xdr:col>46</xdr:col>
      <xdr:colOff>38100</xdr:colOff>
      <xdr:row>73</xdr:row>
      <xdr:rowOff>135391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151918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123941</xdr:rowOff>
    </xdr:from>
    <xdr:to>
      <xdr:col>41</xdr:col>
      <xdr:colOff>101600</xdr:colOff>
      <xdr:row>73</xdr:row>
      <xdr:rowOff>54091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70618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42821</xdr:rowOff>
    </xdr:from>
    <xdr:to>
      <xdr:col>36</xdr:col>
      <xdr:colOff>165100</xdr:colOff>
      <xdr:row>72</xdr:row>
      <xdr:rowOff>144421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160948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6750</xdr:rowOff>
    </xdr:from>
    <xdr:to>
      <xdr:col>55</xdr:col>
      <xdr:colOff>0</xdr:colOff>
      <xdr:row>92</xdr:row>
      <xdr:rowOff>120783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780150"/>
          <a:ext cx="8382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2004</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8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120783</xdr:rowOff>
    </xdr:from>
    <xdr:to>
      <xdr:col>50</xdr:col>
      <xdr:colOff>114300</xdr:colOff>
      <xdr:row>93</xdr:row>
      <xdr:rowOff>162503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894183"/>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21131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4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162503</xdr:rowOff>
    </xdr:from>
    <xdr:to>
      <xdr:col>45</xdr:col>
      <xdr:colOff>177800</xdr:colOff>
      <xdr:row>94</xdr:row>
      <xdr:rowOff>54547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107353"/>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23417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157893</xdr:rowOff>
    </xdr:from>
    <xdr:to>
      <xdr:col>41</xdr:col>
      <xdr:colOff>50800</xdr:colOff>
      <xdr:row>94</xdr:row>
      <xdr:rowOff>54547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102743"/>
          <a:ext cx="889000" cy="6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63574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127400</xdr:rowOff>
    </xdr:from>
    <xdr:to>
      <xdr:col>55</xdr:col>
      <xdr:colOff>50800</xdr:colOff>
      <xdr:row>92</xdr:row>
      <xdr:rowOff>57550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7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150277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58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69983</xdr:rowOff>
    </xdr:from>
    <xdr:to>
      <xdr:col>50</xdr:col>
      <xdr:colOff>165100</xdr:colOff>
      <xdr:row>93</xdr:row>
      <xdr:rowOff>133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16660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56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111703</xdr:rowOff>
    </xdr:from>
    <xdr:to>
      <xdr:col>46</xdr:col>
      <xdr:colOff>38100</xdr:colOff>
      <xdr:row>94</xdr:row>
      <xdr:rowOff>41853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0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58380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8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3747</xdr:rowOff>
    </xdr:from>
    <xdr:to>
      <xdr:col>41</xdr:col>
      <xdr:colOff>101600</xdr:colOff>
      <xdr:row>94</xdr:row>
      <xdr:rowOff>105347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121874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107093</xdr:rowOff>
    </xdr:from>
    <xdr:to>
      <xdr:col>36</xdr:col>
      <xdr:colOff>165100</xdr:colOff>
      <xdr:row>94</xdr:row>
      <xdr:rowOff>37243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0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53770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8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10" name="警察費最小値テキスト">
          <a:extLst>
            <a:ext uri="{FF2B5EF4-FFF2-40B4-BE49-F238E27FC236}">
              <a16:creationId xmlns:a16="http://schemas.microsoft.com/office/drawing/2014/main" id="{00000000-0008-0000-0700-0000FE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2" name="警察費最大値テキスト">
          <a:extLst>
            <a:ext uri="{FF2B5EF4-FFF2-40B4-BE49-F238E27FC236}">
              <a16:creationId xmlns:a16="http://schemas.microsoft.com/office/drawing/2014/main" id="{00000000-0008-0000-0700-00000002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75366</xdr:rowOff>
    </xdr:from>
    <xdr:to>
      <xdr:col>85</xdr:col>
      <xdr:colOff>127000</xdr:colOff>
      <xdr:row>33</xdr:row>
      <xdr:rowOff>52669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561766"/>
          <a:ext cx="838200" cy="1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5" name="警察費平均値テキスト">
          <a:extLst>
            <a:ext uri="{FF2B5EF4-FFF2-40B4-BE49-F238E27FC236}">
              <a16:creationId xmlns:a16="http://schemas.microsoft.com/office/drawing/2014/main" id="{00000000-0008-0000-0700-000003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52669</xdr:rowOff>
    </xdr:from>
    <xdr:to>
      <xdr:col>81</xdr:col>
      <xdr:colOff>50800</xdr:colOff>
      <xdr:row>34</xdr:row>
      <xdr:rowOff>17236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710519"/>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110635</xdr:rowOff>
    </xdr:from>
    <xdr:to>
      <xdr:col>76</xdr:col>
      <xdr:colOff>114300</xdr:colOff>
      <xdr:row>34</xdr:row>
      <xdr:rowOff>17236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425585"/>
          <a:ext cx="889000" cy="4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110635</xdr:rowOff>
    </xdr:from>
    <xdr:to>
      <xdr:col>71</xdr:col>
      <xdr:colOff>177800</xdr:colOff>
      <xdr:row>33</xdr:row>
      <xdr:rowOff>89734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425585"/>
          <a:ext cx="889000" cy="3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24566</xdr:rowOff>
    </xdr:from>
    <xdr:to>
      <xdr:col>85</xdr:col>
      <xdr:colOff>177800</xdr:colOff>
      <xdr:row>32</xdr:row>
      <xdr:rowOff>126166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5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47443</xdr:rowOff>
    </xdr:from>
    <xdr:ext cx="534377" cy="259045"/>
    <xdr:sp macro="" textlink="">
      <xdr:nvSpPr>
        <xdr:cNvPr id="534" name="警察費該当値テキスト">
          <a:extLst>
            <a:ext uri="{FF2B5EF4-FFF2-40B4-BE49-F238E27FC236}">
              <a16:creationId xmlns:a16="http://schemas.microsoft.com/office/drawing/2014/main" id="{00000000-0008-0000-0700-000016020000}"/>
            </a:ext>
          </a:extLst>
        </xdr:cNvPr>
        <xdr:cNvSpPr txBox="1"/>
      </xdr:nvSpPr>
      <xdr:spPr>
        <a:xfrm>
          <a:off x="16370300" y="53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1869</xdr:rowOff>
    </xdr:from>
    <xdr:to>
      <xdr:col>81</xdr:col>
      <xdr:colOff>101600</xdr:colOff>
      <xdr:row>33</xdr:row>
      <xdr:rowOff>103469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119996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01411" y="54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137886</xdr:rowOff>
    </xdr:from>
    <xdr:to>
      <xdr:col>76</xdr:col>
      <xdr:colOff>165100</xdr:colOff>
      <xdr:row>34</xdr:row>
      <xdr:rowOff>68036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84563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5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59835</xdr:rowOff>
    </xdr:from>
    <xdr:to>
      <xdr:col>72</xdr:col>
      <xdr:colOff>38100</xdr:colOff>
      <xdr:row>31</xdr:row>
      <xdr:rowOff>161435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3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6512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1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38934</xdr:rowOff>
    </xdr:from>
    <xdr:to>
      <xdr:col>67</xdr:col>
      <xdr:colOff>101600</xdr:colOff>
      <xdr:row>33</xdr:row>
      <xdr:rowOff>140534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157061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4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31572</xdr:rowOff>
    </xdr:from>
    <xdr:to>
      <xdr:col>85</xdr:col>
      <xdr:colOff>127000</xdr:colOff>
      <xdr:row>54</xdr:row>
      <xdr:rowOff>126517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89872"/>
          <a:ext cx="8382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126517</xdr:rowOff>
    </xdr:from>
    <xdr:to>
      <xdr:col>81</xdr:col>
      <xdr:colOff>50800</xdr:colOff>
      <xdr:row>55</xdr:row>
      <xdr:rowOff>78969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84817"/>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78969</xdr:rowOff>
    </xdr:from>
    <xdr:to>
      <xdr:col>76</xdr:col>
      <xdr:colOff>114300</xdr:colOff>
      <xdr:row>55</xdr:row>
      <xdr:rowOff>120650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0871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48683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13360</xdr:rowOff>
    </xdr:from>
    <xdr:to>
      <xdr:col>71</xdr:col>
      <xdr:colOff>177800</xdr:colOff>
      <xdr:row>55</xdr:row>
      <xdr:rowOff>120650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13022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152222</xdr:rowOff>
    </xdr:from>
    <xdr:to>
      <xdr:col>85</xdr:col>
      <xdr:colOff>177800</xdr:colOff>
      <xdr:row>54</xdr:row>
      <xdr:rowOff>82372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3649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9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75717</xdr:rowOff>
    </xdr:from>
    <xdr:to>
      <xdr:col>81</xdr:col>
      <xdr:colOff>101600</xdr:colOff>
      <xdr:row>55</xdr:row>
      <xdr:rowOff>5867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168444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69095" y="942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28169</xdr:rowOff>
    </xdr:from>
    <xdr:to>
      <xdr:col>76</xdr:col>
      <xdr:colOff>165100</xdr:colOff>
      <xdr:row>55</xdr:row>
      <xdr:rowOff>129769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120896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69850</xdr:rowOff>
    </xdr:from>
    <xdr:to>
      <xdr:col>72</xdr:col>
      <xdr:colOff>38100</xdr:colOff>
      <xdr:row>56</xdr:row>
      <xdr:rowOff>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162577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134010</xdr:rowOff>
    </xdr:from>
    <xdr:to>
      <xdr:col>67</xdr:col>
      <xdr:colOff>101600</xdr:colOff>
      <xdr:row>53</xdr:row>
      <xdr:rowOff>64160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80687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133916</xdr:rowOff>
    </xdr:from>
    <xdr:to>
      <xdr:col>85</xdr:col>
      <xdr:colOff>127000</xdr:colOff>
      <xdr:row>77</xdr:row>
      <xdr:rowOff>140226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35566"/>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140226</xdr:rowOff>
    </xdr:from>
    <xdr:to>
      <xdr:col>81</xdr:col>
      <xdr:colOff>50800</xdr:colOff>
      <xdr:row>78</xdr:row>
      <xdr:rowOff>58113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41876"/>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57472</xdr:rowOff>
    </xdr:from>
    <xdr:to>
      <xdr:col>76</xdr:col>
      <xdr:colOff>114300</xdr:colOff>
      <xdr:row>78</xdr:row>
      <xdr:rowOff>58113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430572"/>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157166</xdr:rowOff>
    </xdr:from>
    <xdr:to>
      <xdr:col>71</xdr:col>
      <xdr:colOff>177800</xdr:colOff>
      <xdr:row>78</xdr:row>
      <xdr:rowOff>57472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83116</xdr:rowOff>
    </xdr:from>
    <xdr:to>
      <xdr:col>85</xdr:col>
      <xdr:colOff>177800</xdr:colOff>
      <xdr:row>78</xdr:row>
      <xdr:rowOff>13266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2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61543</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89426</xdr:rowOff>
    </xdr:from>
    <xdr:to>
      <xdr:col>81</xdr:col>
      <xdr:colOff>101600</xdr:colOff>
      <xdr:row>78</xdr:row>
      <xdr:rowOff>19576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10703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3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7313</xdr:rowOff>
    </xdr:from>
    <xdr:to>
      <xdr:col>76</xdr:col>
      <xdr:colOff>165100</xdr:colOff>
      <xdr:row>78</xdr:row>
      <xdr:rowOff>108913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100040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6672</xdr:rowOff>
    </xdr:from>
    <xdr:to>
      <xdr:col>72</xdr:col>
      <xdr:colOff>38100</xdr:colOff>
      <xdr:row>78</xdr:row>
      <xdr:rowOff>108272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99399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106366</xdr:rowOff>
    </xdr:from>
    <xdr:to>
      <xdr:col>67</xdr:col>
      <xdr:colOff>101600</xdr:colOff>
      <xdr:row>78</xdr:row>
      <xdr:rowOff>36516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27643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100518</xdr:rowOff>
    </xdr:from>
    <xdr:to>
      <xdr:col>85</xdr:col>
      <xdr:colOff>127000</xdr:colOff>
      <xdr:row>93</xdr:row>
      <xdr:rowOff>130442</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045368"/>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130442</xdr:rowOff>
    </xdr:from>
    <xdr:to>
      <xdr:col>81</xdr:col>
      <xdr:colOff>50800</xdr:colOff>
      <xdr:row>93</xdr:row>
      <xdr:rowOff>168732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07529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168732</xdr:rowOff>
    </xdr:from>
    <xdr:to>
      <xdr:col>76</xdr:col>
      <xdr:colOff>114300</xdr:colOff>
      <xdr:row>94</xdr:row>
      <xdr:rowOff>13559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11358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122417</xdr:rowOff>
    </xdr:from>
    <xdr:to>
      <xdr:col>71</xdr:col>
      <xdr:colOff>177800</xdr:colOff>
      <xdr:row>94</xdr:row>
      <xdr:rowOff>13559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067267"/>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49718</xdr:rowOff>
    </xdr:from>
    <xdr:to>
      <xdr:col>85</xdr:col>
      <xdr:colOff>177800</xdr:colOff>
      <xdr:row>93</xdr:row>
      <xdr:rowOff>151318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9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72595</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8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79642</xdr:rowOff>
    </xdr:from>
    <xdr:to>
      <xdr:col>81</xdr:col>
      <xdr:colOff>101600</xdr:colOff>
      <xdr:row>94</xdr:row>
      <xdr:rowOff>9792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919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117932</xdr:rowOff>
    </xdr:from>
    <xdr:to>
      <xdr:col>76</xdr:col>
      <xdr:colOff>165100</xdr:colOff>
      <xdr:row>94</xdr:row>
      <xdr:rowOff>48082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39209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134209</xdr:rowOff>
    </xdr:from>
    <xdr:to>
      <xdr:col>72</xdr:col>
      <xdr:colOff>38100</xdr:colOff>
      <xdr:row>94</xdr:row>
      <xdr:rowOff>64359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0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55486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71617</xdr:rowOff>
    </xdr:from>
    <xdr:to>
      <xdr:col>67</xdr:col>
      <xdr:colOff>101600</xdr:colOff>
      <xdr:row>94</xdr:row>
      <xdr:rowOff>1767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0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164344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住民一人当たりの商工費は、中小企業融資制度貸付金の減少等により２，５４６円の減少、土木費は、防災・減災、国土強靭化のための緊急対策の推進に伴う公共事業の増加等により５，９８６円の増加、民生費は幼児教育・保育の無償化等に伴う社会保障関係経費の増加等に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り５，６９７</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　今後、社会保障関係経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防災・減災、国土強靭化のための緊急対策の推進に伴う投資的経費等の増加により歳出が増加するとともに、歳入についても県税収入や国庫支出金、県債の増加等により増加した結果、前年度の実質収支を大幅に上回る黒字となった</a:t>
          </a:r>
        </a:p>
        <a:p>
          <a:r>
            <a:rPr kumimoji="1" lang="ja-JP" altLang="en-US" sz="1200">
              <a:latin typeface="ＭＳ ゴシック" pitchFamily="49" charset="-128"/>
              <a:ea typeface="ＭＳ ゴシック" pitchFamily="49" charset="-128"/>
            </a:rPr>
            <a:t>　実質単年度収支も、財政健全化の取り組みの結果、前年度を大幅に上回る黒字となっている。</a:t>
          </a:r>
        </a:p>
        <a:p>
          <a:r>
            <a:rPr kumimoji="1" lang="ja-JP" altLang="en-US" sz="1200">
              <a:latin typeface="ＭＳ ゴシック" pitchFamily="49" charset="-128"/>
              <a:ea typeface="ＭＳ ゴシック" pitchFamily="49" charset="-128"/>
            </a:rPr>
            <a:t>　今度見込まれる社会保障関係経費や公債費の増加に対応するため、より一層の歳出削減・歳入確保の取組を進めていく。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各特別会計とも赤字は生じていないが、一般会計の実質黒字が増加したことにより、連結ベースの実質黒字は２２億円増加した。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election activeCell="BN91" sqref="BN91:BN92"/>
    </sheetView>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80" t="s">
        <v>78</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1" t="s">
        <v>80</v>
      </c>
      <c r="C3" s="552"/>
      <c r="D3" s="553"/>
      <c r="E3" s="553"/>
      <c r="F3" s="553"/>
      <c r="G3" s="553"/>
      <c r="H3" s="553"/>
      <c r="I3" s="553"/>
      <c r="J3" s="553"/>
      <c r="K3" s="553"/>
      <c r="L3" s="553" t="s">
        <v>81</v>
      </c>
      <c r="M3" s="553"/>
      <c r="N3" s="553"/>
      <c r="O3" s="553"/>
      <c r="P3" s="553"/>
      <c r="Q3" s="553"/>
      <c r="R3" s="554"/>
      <c r="S3" s="554"/>
      <c r="T3" s="554"/>
      <c r="U3" s="554"/>
      <c r="V3" s="555"/>
      <c r="W3" s="583" t="s">
        <v>82</v>
      </c>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5"/>
      <c r="AZ3" s="449" t="s">
        <v>1</v>
      </c>
      <c r="BA3" s="450"/>
      <c r="BB3" s="450"/>
      <c r="BC3" s="450"/>
      <c r="BD3" s="450"/>
      <c r="BE3" s="450"/>
      <c r="BF3" s="450"/>
      <c r="BG3" s="450"/>
      <c r="BH3" s="450"/>
      <c r="BI3" s="450"/>
      <c r="BJ3" s="450"/>
      <c r="BK3" s="450"/>
      <c r="BL3" s="450"/>
      <c r="BM3" s="586"/>
      <c r="BN3" s="550" t="s">
        <v>83</v>
      </c>
      <c r="BO3" s="551"/>
      <c r="BP3" s="551"/>
      <c r="BQ3" s="551"/>
      <c r="BR3" s="551"/>
      <c r="BS3" s="551"/>
      <c r="BT3" s="551"/>
      <c r="BU3" s="587"/>
      <c r="BV3" s="550" t="s">
        <v>84</v>
      </c>
      <c r="BW3" s="551"/>
      <c r="BX3" s="551"/>
      <c r="BY3" s="551"/>
      <c r="BZ3" s="551"/>
      <c r="CA3" s="551"/>
      <c r="CB3" s="551"/>
      <c r="CC3" s="587"/>
      <c r="CD3" s="449" t="s">
        <v>1</v>
      </c>
      <c r="CE3" s="450"/>
      <c r="CF3" s="450"/>
      <c r="CG3" s="450"/>
      <c r="CH3" s="450"/>
      <c r="CI3" s="450"/>
      <c r="CJ3" s="450"/>
      <c r="CK3" s="450"/>
      <c r="CL3" s="450"/>
      <c r="CM3" s="450"/>
      <c r="CN3" s="450"/>
      <c r="CO3" s="450"/>
      <c r="CP3" s="450"/>
      <c r="CQ3" s="450"/>
      <c r="CR3" s="450"/>
      <c r="CS3" s="586"/>
      <c r="CT3" s="550" t="s">
        <v>85</v>
      </c>
      <c r="CU3" s="551"/>
      <c r="CV3" s="551"/>
      <c r="CW3" s="551"/>
      <c r="CX3" s="551"/>
      <c r="CY3" s="551"/>
      <c r="CZ3" s="551"/>
      <c r="DA3" s="587"/>
      <c r="DB3" s="550" t="s">
        <v>86</v>
      </c>
      <c r="DC3" s="551"/>
      <c r="DD3" s="551"/>
      <c r="DE3" s="551"/>
      <c r="DF3" s="551"/>
      <c r="DG3" s="551"/>
      <c r="DH3" s="551"/>
      <c r="DI3" s="587"/>
      <c r="DJ3" s="158"/>
      <c r="DK3" s="158"/>
      <c r="DL3" s="158"/>
      <c r="DM3" s="158"/>
      <c r="DN3" s="158"/>
      <c r="DO3" s="158"/>
    </row>
    <row r="4" spans="1:119" ht="18.75" customHeight="1" x14ac:dyDescent="0.2">
      <c r="A4" s="159"/>
      <c r="B4" s="582"/>
      <c r="C4" s="540"/>
      <c r="D4" s="556"/>
      <c r="E4" s="556"/>
      <c r="F4" s="556"/>
      <c r="G4" s="556"/>
      <c r="H4" s="556"/>
      <c r="I4" s="556"/>
      <c r="J4" s="556"/>
      <c r="K4" s="556"/>
      <c r="L4" s="556"/>
      <c r="M4" s="556"/>
      <c r="N4" s="556"/>
      <c r="O4" s="556"/>
      <c r="P4" s="556"/>
      <c r="Q4" s="556"/>
      <c r="R4" s="557"/>
      <c r="S4" s="557"/>
      <c r="T4" s="557"/>
      <c r="U4" s="557"/>
      <c r="V4" s="558"/>
      <c r="W4" s="502" t="s">
        <v>87</v>
      </c>
      <c r="X4" s="503"/>
      <c r="Y4" s="504"/>
      <c r="Z4" s="511" t="s">
        <v>1</v>
      </c>
      <c r="AA4" s="512"/>
      <c r="AB4" s="512"/>
      <c r="AC4" s="512"/>
      <c r="AD4" s="512"/>
      <c r="AE4" s="512"/>
      <c r="AF4" s="512"/>
      <c r="AG4" s="512"/>
      <c r="AH4" s="513"/>
      <c r="AI4" s="511" t="s">
        <v>88</v>
      </c>
      <c r="AJ4" s="561"/>
      <c r="AK4" s="561"/>
      <c r="AL4" s="561"/>
      <c r="AM4" s="561"/>
      <c r="AN4" s="561"/>
      <c r="AO4" s="561"/>
      <c r="AP4" s="562"/>
      <c r="AQ4" s="517" t="s">
        <v>89</v>
      </c>
      <c r="AR4" s="518"/>
      <c r="AS4" s="561"/>
      <c r="AT4" s="561"/>
      <c r="AU4" s="561"/>
      <c r="AV4" s="561"/>
      <c r="AW4" s="561"/>
      <c r="AX4" s="561"/>
      <c r="AY4" s="566"/>
      <c r="AZ4" s="423" t="s">
        <v>90</v>
      </c>
      <c r="BA4" s="424"/>
      <c r="BB4" s="424"/>
      <c r="BC4" s="424"/>
      <c r="BD4" s="424"/>
      <c r="BE4" s="424"/>
      <c r="BF4" s="424"/>
      <c r="BG4" s="424"/>
      <c r="BH4" s="424"/>
      <c r="BI4" s="424"/>
      <c r="BJ4" s="424"/>
      <c r="BK4" s="424"/>
      <c r="BL4" s="424"/>
      <c r="BM4" s="425"/>
      <c r="BN4" s="426">
        <v>548495105</v>
      </c>
      <c r="BO4" s="427"/>
      <c r="BP4" s="427"/>
      <c r="BQ4" s="427"/>
      <c r="BR4" s="427"/>
      <c r="BS4" s="427"/>
      <c r="BT4" s="427"/>
      <c r="BU4" s="428"/>
      <c r="BV4" s="426">
        <v>539894729</v>
      </c>
      <c r="BW4" s="427"/>
      <c r="BX4" s="427"/>
      <c r="BY4" s="427"/>
      <c r="BZ4" s="427"/>
      <c r="CA4" s="427"/>
      <c r="CB4" s="427"/>
      <c r="CC4" s="428"/>
      <c r="CD4" s="535" t="s">
        <v>91</v>
      </c>
      <c r="CE4" s="536"/>
      <c r="CF4" s="536"/>
      <c r="CG4" s="536"/>
      <c r="CH4" s="536"/>
      <c r="CI4" s="536"/>
      <c r="CJ4" s="536"/>
      <c r="CK4" s="536"/>
      <c r="CL4" s="536"/>
      <c r="CM4" s="536"/>
      <c r="CN4" s="536"/>
      <c r="CO4" s="536"/>
      <c r="CP4" s="536"/>
      <c r="CQ4" s="536"/>
      <c r="CR4" s="536"/>
      <c r="CS4" s="537"/>
      <c r="CT4" s="588">
        <v>2.2999999999999998</v>
      </c>
      <c r="CU4" s="589"/>
      <c r="CV4" s="589"/>
      <c r="CW4" s="589"/>
      <c r="CX4" s="589"/>
      <c r="CY4" s="589"/>
      <c r="CZ4" s="589"/>
      <c r="DA4" s="590"/>
      <c r="DB4" s="588">
        <v>1.2</v>
      </c>
      <c r="DC4" s="589"/>
      <c r="DD4" s="589"/>
      <c r="DE4" s="589"/>
      <c r="DF4" s="589"/>
      <c r="DG4" s="589"/>
      <c r="DH4" s="589"/>
      <c r="DI4" s="590"/>
      <c r="DJ4" s="158"/>
      <c r="DK4" s="158"/>
      <c r="DL4" s="158"/>
      <c r="DM4" s="158"/>
      <c r="DN4" s="158"/>
      <c r="DO4" s="158"/>
    </row>
    <row r="5" spans="1:119" ht="18.75" customHeight="1" thickBot="1" x14ac:dyDescent="0.25">
      <c r="A5" s="159"/>
      <c r="B5" s="582"/>
      <c r="C5" s="540"/>
      <c r="D5" s="556"/>
      <c r="E5" s="556"/>
      <c r="F5" s="556"/>
      <c r="G5" s="556"/>
      <c r="H5" s="556"/>
      <c r="I5" s="556"/>
      <c r="J5" s="556"/>
      <c r="K5" s="556"/>
      <c r="L5" s="559"/>
      <c r="M5" s="559"/>
      <c r="N5" s="559"/>
      <c r="O5" s="559"/>
      <c r="P5" s="559"/>
      <c r="Q5" s="559"/>
      <c r="R5" s="514"/>
      <c r="S5" s="514"/>
      <c r="T5" s="514"/>
      <c r="U5" s="514"/>
      <c r="V5" s="560"/>
      <c r="W5" s="505"/>
      <c r="X5" s="506"/>
      <c r="Y5" s="507"/>
      <c r="Z5" s="514"/>
      <c r="AA5" s="515"/>
      <c r="AB5" s="515"/>
      <c r="AC5" s="515"/>
      <c r="AD5" s="515"/>
      <c r="AE5" s="515"/>
      <c r="AF5" s="515"/>
      <c r="AG5" s="515"/>
      <c r="AH5" s="516"/>
      <c r="AI5" s="563"/>
      <c r="AJ5" s="564"/>
      <c r="AK5" s="564"/>
      <c r="AL5" s="564"/>
      <c r="AM5" s="564"/>
      <c r="AN5" s="564"/>
      <c r="AO5" s="564"/>
      <c r="AP5" s="565"/>
      <c r="AQ5" s="563"/>
      <c r="AR5" s="564"/>
      <c r="AS5" s="564"/>
      <c r="AT5" s="564"/>
      <c r="AU5" s="564"/>
      <c r="AV5" s="564"/>
      <c r="AW5" s="564"/>
      <c r="AX5" s="564"/>
      <c r="AY5" s="567"/>
      <c r="AZ5" s="429" t="s">
        <v>92</v>
      </c>
      <c r="BA5" s="430"/>
      <c r="BB5" s="430"/>
      <c r="BC5" s="430"/>
      <c r="BD5" s="430"/>
      <c r="BE5" s="430"/>
      <c r="BF5" s="430"/>
      <c r="BG5" s="430"/>
      <c r="BH5" s="430"/>
      <c r="BI5" s="430"/>
      <c r="BJ5" s="430"/>
      <c r="BK5" s="430"/>
      <c r="BL5" s="430"/>
      <c r="BM5" s="431"/>
      <c r="BN5" s="432">
        <v>535861333</v>
      </c>
      <c r="BO5" s="433"/>
      <c r="BP5" s="433"/>
      <c r="BQ5" s="433"/>
      <c r="BR5" s="433"/>
      <c r="BS5" s="433"/>
      <c r="BT5" s="433"/>
      <c r="BU5" s="434"/>
      <c r="BV5" s="432">
        <v>527013741</v>
      </c>
      <c r="BW5" s="433"/>
      <c r="BX5" s="433"/>
      <c r="BY5" s="433"/>
      <c r="BZ5" s="433"/>
      <c r="CA5" s="433"/>
      <c r="CB5" s="433"/>
      <c r="CC5" s="434"/>
      <c r="CD5" s="479" t="s">
        <v>93</v>
      </c>
      <c r="CE5" s="480"/>
      <c r="CF5" s="480"/>
      <c r="CG5" s="480"/>
      <c r="CH5" s="480"/>
      <c r="CI5" s="480"/>
      <c r="CJ5" s="480"/>
      <c r="CK5" s="480"/>
      <c r="CL5" s="480"/>
      <c r="CM5" s="480"/>
      <c r="CN5" s="480"/>
      <c r="CO5" s="480"/>
      <c r="CP5" s="480"/>
      <c r="CQ5" s="480"/>
      <c r="CR5" s="480"/>
      <c r="CS5" s="481"/>
      <c r="CT5" s="411">
        <v>94.8</v>
      </c>
      <c r="CU5" s="412"/>
      <c r="CV5" s="412"/>
      <c r="CW5" s="412"/>
      <c r="CX5" s="412"/>
      <c r="CY5" s="412"/>
      <c r="CZ5" s="412"/>
      <c r="DA5" s="413"/>
      <c r="DB5" s="411">
        <v>93.1</v>
      </c>
      <c r="DC5" s="412"/>
      <c r="DD5" s="412"/>
      <c r="DE5" s="412"/>
      <c r="DF5" s="412"/>
      <c r="DG5" s="412"/>
      <c r="DH5" s="412"/>
      <c r="DI5" s="413"/>
      <c r="DJ5" s="158"/>
      <c r="DK5" s="158"/>
      <c r="DL5" s="158"/>
      <c r="DM5" s="158"/>
      <c r="DN5" s="158"/>
      <c r="DO5" s="158"/>
    </row>
    <row r="6" spans="1:119" ht="18.75" customHeight="1" x14ac:dyDescent="0.2">
      <c r="A6" s="159"/>
      <c r="B6" s="550" t="s">
        <v>94</v>
      </c>
      <c r="C6" s="551"/>
      <c r="D6" s="551"/>
      <c r="E6" s="551"/>
      <c r="F6" s="551"/>
      <c r="G6" s="551"/>
      <c r="H6" s="551"/>
      <c r="I6" s="551"/>
      <c r="J6" s="551"/>
      <c r="K6" s="552"/>
      <c r="L6" s="553" t="s">
        <v>95</v>
      </c>
      <c r="M6" s="553"/>
      <c r="N6" s="553"/>
      <c r="O6" s="553"/>
      <c r="P6" s="553"/>
      <c r="Q6" s="553"/>
      <c r="R6" s="554"/>
      <c r="S6" s="554"/>
      <c r="T6" s="554"/>
      <c r="U6" s="554"/>
      <c r="V6" s="555"/>
      <c r="W6" s="505"/>
      <c r="X6" s="506"/>
      <c r="Y6" s="507"/>
      <c r="Z6" s="532" t="s">
        <v>96</v>
      </c>
      <c r="AA6" s="533"/>
      <c r="AB6" s="533"/>
      <c r="AC6" s="533"/>
      <c r="AD6" s="533"/>
      <c r="AE6" s="533"/>
      <c r="AF6" s="533"/>
      <c r="AG6" s="533"/>
      <c r="AH6" s="534"/>
      <c r="AI6" s="457">
        <v>1</v>
      </c>
      <c r="AJ6" s="458"/>
      <c r="AK6" s="458"/>
      <c r="AL6" s="458"/>
      <c r="AM6" s="458"/>
      <c r="AN6" s="458"/>
      <c r="AO6" s="458"/>
      <c r="AP6" s="459"/>
      <c r="AQ6" s="457">
        <v>11374</v>
      </c>
      <c r="AR6" s="458"/>
      <c r="AS6" s="458"/>
      <c r="AT6" s="458"/>
      <c r="AU6" s="458"/>
      <c r="AV6" s="458"/>
      <c r="AW6" s="458"/>
      <c r="AX6" s="458"/>
      <c r="AY6" s="460"/>
      <c r="AZ6" s="429" t="s">
        <v>97</v>
      </c>
      <c r="BA6" s="430"/>
      <c r="BB6" s="430"/>
      <c r="BC6" s="430"/>
      <c r="BD6" s="430"/>
      <c r="BE6" s="430"/>
      <c r="BF6" s="430"/>
      <c r="BG6" s="430"/>
      <c r="BH6" s="430"/>
      <c r="BI6" s="430"/>
      <c r="BJ6" s="430"/>
      <c r="BK6" s="430"/>
      <c r="BL6" s="430"/>
      <c r="BM6" s="431"/>
      <c r="BN6" s="432">
        <v>12633772</v>
      </c>
      <c r="BO6" s="433"/>
      <c r="BP6" s="433"/>
      <c r="BQ6" s="433"/>
      <c r="BR6" s="433"/>
      <c r="BS6" s="433"/>
      <c r="BT6" s="433"/>
      <c r="BU6" s="434"/>
      <c r="BV6" s="432">
        <v>12880988</v>
      </c>
      <c r="BW6" s="433"/>
      <c r="BX6" s="433"/>
      <c r="BY6" s="433"/>
      <c r="BZ6" s="433"/>
      <c r="CA6" s="433"/>
      <c r="CB6" s="433"/>
      <c r="CC6" s="434"/>
      <c r="CD6" s="479" t="s">
        <v>98</v>
      </c>
      <c r="CE6" s="480"/>
      <c r="CF6" s="480"/>
      <c r="CG6" s="480"/>
      <c r="CH6" s="480"/>
      <c r="CI6" s="480"/>
      <c r="CJ6" s="480"/>
      <c r="CK6" s="480"/>
      <c r="CL6" s="480"/>
      <c r="CM6" s="480"/>
      <c r="CN6" s="480"/>
      <c r="CO6" s="480"/>
      <c r="CP6" s="480"/>
      <c r="CQ6" s="480"/>
      <c r="CR6" s="480"/>
      <c r="CS6" s="481"/>
      <c r="CT6" s="577">
        <v>100.5</v>
      </c>
      <c r="CU6" s="578"/>
      <c r="CV6" s="578"/>
      <c r="CW6" s="578"/>
      <c r="CX6" s="578"/>
      <c r="CY6" s="578"/>
      <c r="CZ6" s="578"/>
      <c r="DA6" s="579"/>
      <c r="DB6" s="577">
        <v>100.4</v>
      </c>
      <c r="DC6" s="578"/>
      <c r="DD6" s="578"/>
      <c r="DE6" s="578"/>
      <c r="DF6" s="578"/>
      <c r="DG6" s="578"/>
      <c r="DH6" s="578"/>
      <c r="DI6" s="579"/>
      <c r="DJ6" s="158"/>
      <c r="DK6" s="158"/>
      <c r="DL6" s="158"/>
      <c r="DM6" s="158"/>
      <c r="DN6" s="158"/>
      <c r="DO6" s="158"/>
    </row>
    <row r="7" spans="1:119" ht="18.75" customHeight="1" x14ac:dyDescent="0.2">
      <c r="A7" s="159"/>
      <c r="B7" s="539"/>
      <c r="C7" s="402"/>
      <c r="D7" s="402"/>
      <c r="E7" s="402"/>
      <c r="F7" s="402"/>
      <c r="G7" s="402"/>
      <c r="H7" s="402"/>
      <c r="I7" s="402"/>
      <c r="J7" s="402"/>
      <c r="K7" s="540"/>
      <c r="L7" s="556"/>
      <c r="M7" s="556"/>
      <c r="N7" s="556"/>
      <c r="O7" s="556"/>
      <c r="P7" s="556"/>
      <c r="Q7" s="556"/>
      <c r="R7" s="557"/>
      <c r="S7" s="557"/>
      <c r="T7" s="557"/>
      <c r="U7" s="557"/>
      <c r="V7" s="558"/>
      <c r="W7" s="505"/>
      <c r="X7" s="506"/>
      <c r="Y7" s="507"/>
      <c r="Z7" s="532" t="s">
        <v>99</v>
      </c>
      <c r="AA7" s="533"/>
      <c r="AB7" s="533"/>
      <c r="AC7" s="533"/>
      <c r="AD7" s="533"/>
      <c r="AE7" s="533"/>
      <c r="AF7" s="533"/>
      <c r="AG7" s="533"/>
      <c r="AH7" s="534"/>
      <c r="AI7" s="457">
        <v>2</v>
      </c>
      <c r="AJ7" s="458"/>
      <c r="AK7" s="458"/>
      <c r="AL7" s="458"/>
      <c r="AM7" s="458"/>
      <c r="AN7" s="458"/>
      <c r="AO7" s="458"/>
      <c r="AP7" s="459"/>
      <c r="AQ7" s="457">
        <v>8930</v>
      </c>
      <c r="AR7" s="458"/>
      <c r="AS7" s="458"/>
      <c r="AT7" s="458"/>
      <c r="AU7" s="458"/>
      <c r="AV7" s="458"/>
      <c r="AW7" s="458"/>
      <c r="AX7" s="458"/>
      <c r="AY7" s="460"/>
      <c r="AZ7" s="429" t="s">
        <v>100</v>
      </c>
      <c r="BA7" s="430"/>
      <c r="BB7" s="430"/>
      <c r="BC7" s="430"/>
      <c r="BD7" s="430"/>
      <c r="BE7" s="430"/>
      <c r="BF7" s="430"/>
      <c r="BG7" s="430"/>
      <c r="BH7" s="430"/>
      <c r="BI7" s="430"/>
      <c r="BJ7" s="430"/>
      <c r="BK7" s="430"/>
      <c r="BL7" s="430"/>
      <c r="BM7" s="431"/>
      <c r="BN7" s="432">
        <v>5913874</v>
      </c>
      <c r="BO7" s="433"/>
      <c r="BP7" s="433"/>
      <c r="BQ7" s="433"/>
      <c r="BR7" s="433"/>
      <c r="BS7" s="433"/>
      <c r="BT7" s="433"/>
      <c r="BU7" s="434"/>
      <c r="BV7" s="432">
        <v>9430475</v>
      </c>
      <c r="BW7" s="433"/>
      <c r="BX7" s="433"/>
      <c r="BY7" s="433"/>
      <c r="BZ7" s="433"/>
      <c r="CA7" s="433"/>
      <c r="CB7" s="433"/>
      <c r="CC7" s="434"/>
      <c r="CD7" s="479" t="s">
        <v>101</v>
      </c>
      <c r="CE7" s="480"/>
      <c r="CF7" s="480"/>
      <c r="CG7" s="480"/>
      <c r="CH7" s="480"/>
      <c r="CI7" s="480"/>
      <c r="CJ7" s="480"/>
      <c r="CK7" s="480"/>
      <c r="CL7" s="480"/>
      <c r="CM7" s="480"/>
      <c r="CN7" s="480"/>
      <c r="CO7" s="480"/>
      <c r="CP7" s="480"/>
      <c r="CQ7" s="480"/>
      <c r="CR7" s="480"/>
      <c r="CS7" s="481"/>
      <c r="CT7" s="432">
        <v>293691174</v>
      </c>
      <c r="CU7" s="433"/>
      <c r="CV7" s="433"/>
      <c r="CW7" s="433"/>
      <c r="CX7" s="433"/>
      <c r="CY7" s="433"/>
      <c r="CZ7" s="433"/>
      <c r="DA7" s="434"/>
      <c r="DB7" s="432">
        <v>296271096</v>
      </c>
      <c r="DC7" s="433"/>
      <c r="DD7" s="433"/>
      <c r="DE7" s="433"/>
      <c r="DF7" s="433"/>
      <c r="DG7" s="433"/>
      <c r="DH7" s="433"/>
      <c r="DI7" s="434"/>
      <c r="DJ7" s="158"/>
      <c r="DK7" s="158"/>
      <c r="DL7" s="158"/>
      <c r="DM7" s="158"/>
      <c r="DN7" s="158"/>
      <c r="DO7" s="158"/>
    </row>
    <row r="8" spans="1:119" ht="18.75" customHeight="1" thickBot="1" x14ac:dyDescent="0.25">
      <c r="A8" s="159"/>
      <c r="B8" s="541"/>
      <c r="C8" s="542"/>
      <c r="D8" s="542"/>
      <c r="E8" s="542"/>
      <c r="F8" s="542"/>
      <c r="G8" s="542"/>
      <c r="H8" s="542"/>
      <c r="I8" s="542"/>
      <c r="J8" s="542"/>
      <c r="K8" s="543"/>
      <c r="L8" s="559"/>
      <c r="M8" s="559"/>
      <c r="N8" s="559"/>
      <c r="O8" s="559"/>
      <c r="P8" s="559"/>
      <c r="Q8" s="559"/>
      <c r="R8" s="514"/>
      <c r="S8" s="514"/>
      <c r="T8" s="514"/>
      <c r="U8" s="514"/>
      <c r="V8" s="560"/>
      <c r="W8" s="505"/>
      <c r="X8" s="506"/>
      <c r="Y8" s="507"/>
      <c r="Z8" s="532" t="s">
        <v>102</v>
      </c>
      <c r="AA8" s="533"/>
      <c r="AB8" s="533"/>
      <c r="AC8" s="533"/>
      <c r="AD8" s="533"/>
      <c r="AE8" s="533"/>
      <c r="AF8" s="533"/>
      <c r="AG8" s="533"/>
      <c r="AH8" s="534"/>
      <c r="AI8" s="457">
        <v>1</v>
      </c>
      <c r="AJ8" s="458"/>
      <c r="AK8" s="458"/>
      <c r="AL8" s="458"/>
      <c r="AM8" s="458"/>
      <c r="AN8" s="458"/>
      <c r="AO8" s="458"/>
      <c r="AP8" s="459"/>
      <c r="AQ8" s="457">
        <v>7500</v>
      </c>
      <c r="AR8" s="458"/>
      <c r="AS8" s="458"/>
      <c r="AT8" s="458"/>
      <c r="AU8" s="458"/>
      <c r="AV8" s="458"/>
      <c r="AW8" s="458"/>
      <c r="AX8" s="458"/>
      <c r="AY8" s="460"/>
      <c r="AZ8" s="429" t="s">
        <v>103</v>
      </c>
      <c r="BA8" s="430"/>
      <c r="BB8" s="430"/>
      <c r="BC8" s="430"/>
      <c r="BD8" s="430"/>
      <c r="BE8" s="430"/>
      <c r="BF8" s="430"/>
      <c r="BG8" s="430"/>
      <c r="BH8" s="430"/>
      <c r="BI8" s="430"/>
      <c r="BJ8" s="430"/>
      <c r="BK8" s="430"/>
      <c r="BL8" s="430"/>
      <c r="BM8" s="431"/>
      <c r="BN8" s="432">
        <v>6719898</v>
      </c>
      <c r="BO8" s="433"/>
      <c r="BP8" s="433"/>
      <c r="BQ8" s="433"/>
      <c r="BR8" s="433"/>
      <c r="BS8" s="433"/>
      <c r="BT8" s="433"/>
      <c r="BU8" s="434"/>
      <c r="BV8" s="432">
        <v>3450513</v>
      </c>
      <c r="BW8" s="433"/>
      <c r="BX8" s="433"/>
      <c r="BY8" s="433"/>
      <c r="BZ8" s="433"/>
      <c r="CA8" s="433"/>
      <c r="CB8" s="433"/>
      <c r="CC8" s="434"/>
      <c r="CD8" s="479" t="s">
        <v>104</v>
      </c>
      <c r="CE8" s="480"/>
      <c r="CF8" s="480"/>
      <c r="CG8" s="480"/>
      <c r="CH8" s="480"/>
      <c r="CI8" s="480"/>
      <c r="CJ8" s="480"/>
      <c r="CK8" s="480"/>
      <c r="CL8" s="480"/>
      <c r="CM8" s="480"/>
      <c r="CN8" s="480"/>
      <c r="CO8" s="480"/>
      <c r="CP8" s="480"/>
      <c r="CQ8" s="480"/>
      <c r="CR8" s="480"/>
      <c r="CS8" s="481"/>
      <c r="CT8" s="574">
        <v>0.33255000000000001</v>
      </c>
      <c r="CU8" s="575"/>
      <c r="CV8" s="575"/>
      <c r="CW8" s="575"/>
      <c r="CX8" s="575"/>
      <c r="CY8" s="575"/>
      <c r="CZ8" s="575"/>
      <c r="DA8" s="576"/>
      <c r="DB8" s="574">
        <v>0.32834999999999998</v>
      </c>
      <c r="DC8" s="575"/>
      <c r="DD8" s="575"/>
      <c r="DE8" s="575"/>
      <c r="DF8" s="575"/>
      <c r="DG8" s="575"/>
      <c r="DH8" s="575"/>
      <c r="DI8" s="576"/>
      <c r="DJ8" s="158"/>
      <c r="DK8" s="158"/>
      <c r="DL8" s="158"/>
      <c r="DM8" s="158"/>
      <c r="DN8" s="158"/>
      <c r="DO8" s="158"/>
    </row>
    <row r="9" spans="1:119" ht="18.75" customHeight="1" thickBot="1" x14ac:dyDescent="0.25">
      <c r="A9" s="159"/>
      <c r="B9" s="538" t="s">
        <v>105</v>
      </c>
      <c r="C9" s="512"/>
      <c r="D9" s="512"/>
      <c r="E9" s="512"/>
      <c r="F9" s="512"/>
      <c r="G9" s="512"/>
      <c r="H9" s="512"/>
      <c r="I9" s="512"/>
      <c r="J9" s="512"/>
      <c r="K9" s="513"/>
      <c r="L9" s="544" t="s">
        <v>106</v>
      </c>
      <c r="M9" s="545"/>
      <c r="N9" s="545"/>
      <c r="O9" s="545"/>
      <c r="P9" s="545"/>
      <c r="Q9" s="546"/>
      <c r="R9" s="547">
        <v>963579</v>
      </c>
      <c r="S9" s="548"/>
      <c r="T9" s="548"/>
      <c r="U9" s="548"/>
      <c r="V9" s="549"/>
      <c r="W9" s="505"/>
      <c r="X9" s="506"/>
      <c r="Y9" s="507"/>
      <c r="Z9" s="532" t="s">
        <v>107</v>
      </c>
      <c r="AA9" s="533"/>
      <c r="AB9" s="533"/>
      <c r="AC9" s="533"/>
      <c r="AD9" s="533"/>
      <c r="AE9" s="533"/>
      <c r="AF9" s="533"/>
      <c r="AG9" s="533"/>
      <c r="AH9" s="534"/>
      <c r="AI9" s="457">
        <v>1</v>
      </c>
      <c r="AJ9" s="458"/>
      <c r="AK9" s="458"/>
      <c r="AL9" s="458"/>
      <c r="AM9" s="458"/>
      <c r="AN9" s="458"/>
      <c r="AO9" s="458"/>
      <c r="AP9" s="459"/>
      <c r="AQ9" s="457">
        <v>9500</v>
      </c>
      <c r="AR9" s="458"/>
      <c r="AS9" s="458"/>
      <c r="AT9" s="458"/>
      <c r="AU9" s="458"/>
      <c r="AV9" s="458"/>
      <c r="AW9" s="458"/>
      <c r="AX9" s="458"/>
      <c r="AY9" s="460"/>
      <c r="AZ9" s="429" t="s">
        <v>108</v>
      </c>
      <c r="BA9" s="430"/>
      <c r="BB9" s="430"/>
      <c r="BC9" s="430"/>
      <c r="BD9" s="430"/>
      <c r="BE9" s="430"/>
      <c r="BF9" s="430"/>
      <c r="BG9" s="430"/>
      <c r="BH9" s="430"/>
      <c r="BI9" s="430"/>
      <c r="BJ9" s="430"/>
      <c r="BK9" s="430"/>
      <c r="BL9" s="430"/>
      <c r="BM9" s="431"/>
      <c r="BN9" s="432">
        <v>3269385</v>
      </c>
      <c r="BO9" s="433"/>
      <c r="BP9" s="433"/>
      <c r="BQ9" s="433"/>
      <c r="BR9" s="433"/>
      <c r="BS9" s="433"/>
      <c r="BT9" s="433"/>
      <c r="BU9" s="434"/>
      <c r="BV9" s="432">
        <v>-2423215</v>
      </c>
      <c r="BW9" s="433"/>
      <c r="BX9" s="433"/>
      <c r="BY9" s="433"/>
      <c r="BZ9" s="433"/>
      <c r="CA9" s="433"/>
      <c r="CB9" s="433"/>
      <c r="CC9" s="434"/>
      <c r="CD9" s="403" t="s">
        <v>109</v>
      </c>
      <c r="CE9" s="404"/>
      <c r="CF9" s="404"/>
      <c r="CG9" s="404"/>
      <c r="CH9" s="404"/>
      <c r="CI9" s="404"/>
      <c r="CJ9" s="404"/>
      <c r="CK9" s="404"/>
      <c r="CL9" s="404"/>
      <c r="CM9" s="404"/>
      <c r="CN9" s="404"/>
      <c r="CO9" s="404"/>
      <c r="CP9" s="404"/>
      <c r="CQ9" s="404"/>
      <c r="CR9" s="404"/>
      <c r="CS9" s="405"/>
      <c r="CT9" s="411">
        <v>21.3</v>
      </c>
      <c r="CU9" s="412"/>
      <c r="CV9" s="412"/>
      <c r="CW9" s="412"/>
      <c r="CX9" s="412"/>
      <c r="CY9" s="412"/>
      <c r="CZ9" s="412"/>
      <c r="DA9" s="413"/>
      <c r="DB9" s="411">
        <v>21.1</v>
      </c>
      <c r="DC9" s="412"/>
      <c r="DD9" s="412"/>
      <c r="DE9" s="412"/>
      <c r="DF9" s="412"/>
      <c r="DG9" s="412"/>
      <c r="DH9" s="412"/>
      <c r="DI9" s="413"/>
      <c r="DJ9" s="158"/>
      <c r="DK9" s="158"/>
      <c r="DL9" s="158"/>
      <c r="DM9" s="158"/>
      <c r="DN9" s="158"/>
      <c r="DO9" s="158"/>
    </row>
    <row r="10" spans="1:119" ht="18.75" customHeight="1" x14ac:dyDescent="0.2">
      <c r="A10" s="159"/>
      <c r="B10" s="539"/>
      <c r="C10" s="402"/>
      <c r="D10" s="402"/>
      <c r="E10" s="402"/>
      <c r="F10" s="402"/>
      <c r="G10" s="402"/>
      <c r="H10" s="402"/>
      <c r="I10" s="402"/>
      <c r="J10" s="402"/>
      <c r="K10" s="540"/>
      <c r="L10" s="454" t="s">
        <v>110</v>
      </c>
      <c r="M10" s="455"/>
      <c r="N10" s="455"/>
      <c r="O10" s="455"/>
      <c r="P10" s="455"/>
      <c r="Q10" s="456"/>
      <c r="R10" s="457">
        <v>1002198</v>
      </c>
      <c r="S10" s="458"/>
      <c r="T10" s="458"/>
      <c r="U10" s="458"/>
      <c r="V10" s="460"/>
      <c r="W10" s="505"/>
      <c r="X10" s="506"/>
      <c r="Y10" s="507"/>
      <c r="Z10" s="532" t="s">
        <v>111</v>
      </c>
      <c r="AA10" s="533"/>
      <c r="AB10" s="533"/>
      <c r="AC10" s="533"/>
      <c r="AD10" s="533"/>
      <c r="AE10" s="533"/>
      <c r="AF10" s="533"/>
      <c r="AG10" s="533"/>
      <c r="AH10" s="534"/>
      <c r="AI10" s="457">
        <v>1</v>
      </c>
      <c r="AJ10" s="458"/>
      <c r="AK10" s="458"/>
      <c r="AL10" s="458"/>
      <c r="AM10" s="458"/>
      <c r="AN10" s="458"/>
      <c r="AO10" s="458"/>
      <c r="AP10" s="459"/>
      <c r="AQ10" s="457">
        <v>8100</v>
      </c>
      <c r="AR10" s="458"/>
      <c r="AS10" s="458"/>
      <c r="AT10" s="458"/>
      <c r="AU10" s="458"/>
      <c r="AV10" s="458"/>
      <c r="AW10" s="458"/>
      <c r="AX10" s="458"/>
      <c r="AY10" s="460"/>
      <c r="AZ10" s="429" t="s">
        <v>112</v>
      </c>
      <c r="BA10" s="430"/>
      <c r="BB10" s="430"/>
      <c r="BC10" s="430"/>
      <c r="BD10" s="430"/>
      <c r="BE10" s="430"/>
      <c r="BF10" s="430"/>
      <c r="BG10" s="430"/>
      <c r="BH10" s="430"/>
      <c r="BI10" s="430"/>
      <c r="BJ10" s="430"/>
      <c r="BK10" s="430"/>
      <c r="BL10" s="430"/>
      <c r="BM10" s="431"/>
      <c r="BN10" s="432">
        <v>623</v>
      </c>
      <c r="BO10" s="433"/>
      <c r="BP10" s="433"/>
      <c r="BQ10" s="433"/>
      <c r="BR10" s="433"/>
      <c r="BS10" s="433"/>
      <c r="BT10" s="433"/>
      <c r="BU10" s="434"/>
      <c r="BV10" s="432">
        <v>1196</v>
      </c>
      <c r="BW10" s="433"/>
      <c r="BX10" s="433"/>
      <c r="BY10" s="433"/>
      <c r="BZ10" s="433"/>
      <c r="CA10" s="433"/>
      <c r="CB10" s="433"/>
      <c r="CC10" s="434"/>
      <c r="CD10" s="535" t="s">
        <v>113</v>
      </c>
      <c r="CE10" s="536"/>
      <c r="CF10" s="536"/>
      <c r="CG10" s="536"/>
      <c r="CH10" s="536"/>
      <c r="CI10" s="536"/>
      <c r="CJ10" s="536"/>
      <c r="CK10" s="536"/>
      <c r="CL10" s="536"/>
      <c r="CM10" s="536"/>
      <c r="CN10" s="536"/>
      <c r="CO10" s="536"/>
      <c r="CP10" s="536"/>
      <c r="CQ10" s="536"/>
      <c r="CR10" s="536"/>
      <c r="CS10" s="53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1"/>
      <c r="C11" s="542"/>
      <c r="D11" s="542"/>
      <c r="E11" s="542"/>
      <c r="F11" s="542"/>
      <c r="G11" s="542"/>
      <c r="H11" s="542"/>
      <c r="I11" s="542"/>
      <c r="J11" s="542"/>
      <c r="K11" s="543"/>
      <c r="L11" s="568" t="s">
        <v>114</v>
      </c>
      <c r="M11" s="569"/>
      <c r="N11" s="569"/>
      <c r="O11" s="569"/>
      <c r="P11" s="569"/>
      <c r="Q11" s="570"/>
      <c r="R11" s="571" t="s">
        <v>115</v>
      </c>
      <c r="S11" s="572"/>
      <c r="T11" s="572"/>
      <c r="U11" s="572"/>
      <c r="V11" s="573"/>
      <c r="W11" s="508"/>
      <c r="X11" s="509"/>
      <c r="Y11" s="510"/>
      <c r="Z11" s="532" t="s">
        <v>116</v>
      </c>
      <c r="AA11" s="533"/>
      <c r="AB11" s="533"/>
      <c r="AC11" s="533"/>
      <c r="AD11" s="533"/>
      <c r="AE11" s="533"/>
      <c r="AF11" s="533"/>
      <c r="AG11" s="533"/>
      <c r="AH11" s="534"/>
      <c r="AI11" s="457">
        <v>40</v>
      </c>
      <c r="AJ11" s="458"/>
      <c r="AK11" s="458"/>
      <c r="AL11" s="458"/>
      <c r="AM11" s="458"/>
      <c r="AN11" s="458"/>
      <c r="AO11" s="458"/>
      <c r="AP11" s="459"/>
      <c r="AQ11" s="457">
        <v>7700</v>
      </c>
      <c r="AR11" s="458"/>
      <c r="AS11" s="458"/>
      <c r="AT11" s="458"/>
      <c r="AU11" s="458"/>
      <c r="AV11" s="458"/>
      <c r="AW11" s="458"/>
      <c r="AX11" s="458"/>
      <c r="AY11" s="460"/>
      <c r="AZ11" s="429" t="s">
        <v>117</v>
      </c>
      <c r="BA11" s="430"/>
      <c r="BB11" s="430"/>
      <c r="BC11" s="430"/>
      <c r="BD11" s="430"/>
      <c r="BE11" s="430"/>
      <c r="BF11" s="430"/>
      <c r="BG11" s="430"/>
      <c r="BH11" s="430"/>
      <c r="BI11" s="430"/>
      <c r="BJ11" s="430"/>
      <c r="BK11" s="430"/>
      <c r="BL11" s="430"/>
      <c r="BM11" s="431"/>
      <c r="BN11" s="432">
        <v>1725336</v>
      </c>
      <c r="BO11" s="433"/>
      <c r="BP11" s="433"/>
      <c r="BQ11" s="433"/>
      <c r="BR11" s="433"/>
      <c r="BS11" s="433"/>
      <c r="BT11" s="433"/>
      <c r="BU11" s="434"/>
      <c r="BV11" s="432">
        <v>2953091</v>
      </c>
      <c r="BW11" s="433"/>
      <c r="BX11" s="433"/>
      <c r="BY11" s="433"/>
      <c r="BZ11" s="433"/>
      <c r="CA11" s="433"/>
      <c r="CB11" s="433"/>
      <c r="CC11" s="434"/>
      <c r="CD11" s="479" t="s">
        <v>118</v>
      </c>
      <c r="CE11" s="480"/>
      <c r="CF11" s="480"/>
      <c r="CG11" s="480"/>
      <c r="CH11" s="480"/>
      <c r="CI11" s="480"/>
      <c r="CJ11" s="480"/>
      <c r="CK11" s="480"/>
      <c r="CL11" s="480"/>
      <c r="CM11" s="480"/>
      <c r="CN11" s="480"/>
      <c r="CO11" s="480"/>
      <c r="CP11" s="480"/>
      <c r="CQ11" s="480"/>
      <c r="CR11" s="480"/>
      <c r="CS11" s="481"/>
      <c r="CT11" s="482" t="s">
        <v>119</v>
      </c>
      <c r="CU11" s="483"/>
      <c r="CV11" s="483"/>
      <c r="CW11" s="483"/>
      <c r="CX11" s="483"/>
      <c r="CY11" s="483"/>
      <c r="CZ11" s="483"/>
      <c r="DA11" s="484"/>
      <c r="DB11" s="482" t="s">
        <v>120</v>
      </c>
      <c r="DC11" s="483"/>
      <c r="DD11" s="483"/>
      <c r="DE11" s="483"/>
      <c r="DF11" s="483"/>
      <c r="DG11" s="483"/>
      <c r="DH11" s="483"/>
      <c r="DI11" s="484"/>
      <c r="DJ11" s="158"/>
      <c r="DK11" s="158"/>
      <c r="DL11" s="158"/>
      <c r="DM11" s="158"/>
      <c r="DN11" s="158"/>
      <c r="DO11" s="158"/>
    </row>
    <row r="12" spans="1:119" ht="18.75" customHeight="1" x14ac:dyDescent="0.2">
      <c r="A12" s="159"/>
      <c r="B12" s="487" t="s">
        <v>121</v>
      </c>
      <c r="C12" s="488"/>
      <c r="D12" s="488"/>
      <c r="E12" s="488"/>
      <c r="F12" s="488"/>
      <c r="G12" s="488"/>
      <c r="H12" s="488"/>
      <c r="I12" s="488"/>
      <c r="J12" s="488"/>
      <c r="K12" s="489"/>
      <c r="L12" s="496" t="s">
        <v>122</v>
      </c>
      <c r="M12" s="497"/>
      <c r="N12" s="497"/>
      <c r="O12" s="497"/>
      <c r="P12" s="497"/>
      <c r="Q12" s="498"/>
      <c r="R12" s="499">
        <v>954258</v>
      </c>
      <c r="S12" s="500"/>
      <c r="T12" s="500"/>
      <c r="U12" s="500"/>
      <c r="V12" s="501"/>
      <c r="W12" s="502" t="s">
        <v>123</v>
      </c>
      <c r="X12" s="503"/>
      <c r="Y12" s="504"/>
      <c r="Z12" s="511" t="s">
        <v>1</v>
      </c>
      <c r="AA12" s="512"/>
      <c r="AB12" s="512"/>
      <c r="AC12" s="512"/>
      <c r="AD12" s="512"/>
      <c r="AE12" s="512"/>
      <c r="AF12" s="512"/>
      <c r="AG12" s="512"/>
      <c r="AH12" s="513"/>
      <c r="AI12" s="517" t="s">
        <v>124</v>
      </c>
      <c r="AJ12" s="512"/>
      <c r="AK12" s="512"/>
      <c r="AL12" s="512"/>
      <c r="AM12" s="513"/>
      <c r="AN12" s="517" t="s">
        <v>125</v>
      </c>
      <c r="AO12" s="518"/>
      <c r="AP12" s="518"/>
      <c r="AQ12" s="518"/>
      <c r="AR12" s="518"/>
      <c r="AS12" s="519"/>
      <c r="AT12" s="526" t="s">
        <v>126</v>
      </c>
      <c r="AU12" s="527"/>
      <c r="AV12" s="527"/>
      <c r="AW12" s="527"/>
      <c r="AX12" s="527"/>
      <c r="AY12" s="528"/>
      <c r="AZ12" s="429" t="s">
        <v>127</v>
      </c>
      <c r="BA12" s="430"/>
      <c r="BB12" s="430"/>
      <c r="BC12" s="430"/>
      <c r="BD12" s="430"/>
      <c r="BE12" s="430"/>
      <c r="BF12" s="430"/>
      <c r="BG12" s="430"/>
      <c r="BH12" s="430"/>
      <c r="BI12" s="430"/>
      <c r="BJ12" s="430"/>
      <c r="BK12" s="430"/>
      <c r="BL12" s="430"/>
      <c r="BM12" s="431"/>
      <c r="BN12" s="432">
        <v>988840</v>
      </c>
      <c r="BO12" s="433"/>
      <c r="BP12" s="433"/>
      <c r="BQ12" s="433"/>
      <c r="BR12" s="433"/>
      <c r="BS12" s="433"/>
      <c r="BT12" s="433"/>
      <c r="BU12" s="434"/>
      <c r="BV12" s="432">
        <v>0</v>
      </c>
      <c r="BW12" s="433"/>
      <c r="BX12" s="433"/>
      <c r="BY12" s="433"/>
      <c r="BZ12" s="433"/>
      <c r="CA12" s="433"/>
      <c r="CB12" s="433"/>
      <c r="CC12" s="434"/>
      <c r="CD12" s="479" t="s">
        <v>128</v>
      </c>
      <c r="CE12" s="480"/>
      <c r="CF12" s="480"/>
      <c r="CG12" s="480"/>
      <c r="CH12" s="480"/>
      <c r="CI12" s="480"/>
      <c r="CJ12" s="480"/>
      <c r="CK12" s="480"/>
      <c r="CL12" s="480"/>
      <c r="CM12" s="480"/>
      <c r="CN12" s="480"/>
      <c r="CO12" s="480"/>
      <c r="CP12" s="480"/>
      <c r="CQ12" s="480"/>
      <c r="CR12" s="480"/>
      <c r="CS12" s="481"/>
      <c r="CT12" s="482" t="s">
        <v>120</v>
      </c>
      <c r="CU12" s="483"/>
      <c r="CV12" s="483"/>
      <c r="CW12" s="483"/>
      <c r="CX12" s="483"/>
      <c r="CY12" s="483"/>
      <c r="CZ12" s="483"/>
      <c r="DA12" s="484"/>
      <c r="DB12" s="482" t="s">
        <v>119</v>
      </c>
      <c r="DC12" s="483"/>
      <c r="DD12" s="483"/>
      <c r="DE12" s="483"/>
      <c r="DF12" s="483"/>
      <c r="DG12" s="483"/>
      <c r="DH12" s="483"/>
      <c r="DI12" s="484"/>
      <c r="DJ12" s="158"/>
      <c r="DK12" s="158"/>
      <c r="DL12" s="158"/>
      <c r="DM12" s="158"/>
      <c r="DN12" s="158"/>
      <c r="DO12" s="158"/>
    </row>
    <row r="13" spans="1:119" ht="18.75" customHeight="1" thickBot="1" x14ac:dyDescent="0.25">
      <c r="A13" s="159"/>
      <c r="B13" s="490"/>
      <c r="C13" s="491"/>
      <c r="D13" s="491"/>
      <c r="E13" s="491"/>
      <c r="F13" s="491"/>
      <c r="G13" s="491"/>
      <c r="H13" s="491"/>
      <c r="I13" s="491"/>
      <c r="J13" s="491"/>
      <c r="K13" s="492"/>
      <c r="L13" s="166"/>
      <c r="M13" s="473" t="s">
        <v>129</v>
      </c>
      <c r="N13" s="474"/>
      <c r="O13" s="474"/>
      <c r="P13" s="474"/>
      <c r="Q13" s="475"/>
      <c r="R13" s="523">
        <v>947173</v>
      </c>
      <c r="S13" s="524"/>
      <c r="T13" s="524"/>
      <c r="U13" s="524"/>
      <c r="V13" s="525"/>
      <c r="W13" s="505"/>
      <c r="X13" s="506"/>
      <c r="Y13" s="507"/>
      <c r="Z13" s="514"/>
      <c r="AA13" s="515"/>
      <c r="AB13" s="515"/>
      <c r="AC13" s="515"/>
      <c r="AD13" s="515"/>
      <c r="AE13" s="515"/>
      <c r="AF13" s="515"/>
      <c r="AG13" s="515"/>
      <c r="AH13" s="516"/>
      <c r="AI13" s="514"/>
      <c r="AJ13" s="515"/>
      <c r="AK13" s="515"/>
      <c r="AL13" s="515"/>
      <c r="AM13" s="516"/>
      <c r="AN13" s="520"/>
      <c r="AO13" s="521"/>
      <c r="AP13" s="521"/>
      <c r="AQ13" s="521"/>
      <c r="AR13" s="521"/>
      <c r="AS13" s="522"/>
      <c r="AT13" s="529"/>
      <c r="AU13" s="530"/>
      <c r="AV13" s="530"/>
      <c r="AW13" s="530"/>
      <c r="AX13" s="530"/>
      <c r="AY13" s="531"/>
      <c r="AZ13" s="440" t="s">
        <v>130</v>
      </c>
      <c r="BA13" s="441"/>
      <c r="BB13" s="441"/>
      <c r="BC13" s="441"/>
      <c r="BD13" s="441"/>
      <c r="BE13" s="441"/>
      <c r="BF13" s="441"/>
      <c r="BG13" s="441"/>
      <c r="BH13" s="441"/>
      <c r="BI13" s="441"/>
      <c r="BJ13" s="441"/>
      <c r="BK13" s="441"/>
      <c r="BL13" s="441"/>
      <c r="BM13" s="442"/>
      <c r="BN13" s="432">
        <v>4006504</v>
      </c>
      <c r="BO13" s="433"/>
      <c r="BP13" s="433"/>
      <c r="BQ13" s="433"/>
      <c r="BR13" s="433"/>
      <c r="BS13" s="433"/>
      <c r="BT13" s="433"/>
      <c r="BU13" s="434"/>
      <c r="BV13" s="432">
        <v>531072</v>
      </c>
      <c r="BW13" s="433"/>
      <c r="BX13" s="433"/>
      <c r="BY13" s="433"/>
      <c r="BZ13" s="433"/>
      <c r="CA13" s="433"/>
      <c r="CB13" s="433"/>
      <c r="CC13" s="434"/>
      <c r="CD13" s="479" t="s">
        <v>131</v>
      </c>
      <c r="CE13" s="480"/>
      <c r="CF13" s="480"/>
      <c r="CG13" s="480"/>
      <c r="CH13" s="480"/>
      <c r="CI13" s="480"/>
      <c r="CJ13" s="480"/>
      <c r="CK13" s="480"/>
      <c r="CL13" s="480"/>
      <c r="CM13" s="480"/>
      <c r="CN13" s="480"/>
      <c r="CO13" s="480"/>
      <c r="CP13" s="480"/>
      <c r="CQ13" s="480"/>
      <c r="CR13" s="480"/>
      <c r="CS13" s="481"/>
      <c r="CT13" s="411">
        <v>7.5</v>
      </c>
      <c r="CU13" s="412"/>
      <c r="CV13" s="412"/>
      <c r="CW13" s="412"/>
      <c r="CX13" s="412"/>
      <c r="CY13" s="412"/>
      <c r="CZ13" s="412"/>
      <c r="DA13" s="413"/>
      <c r="DB13" s="411">
        <v>7.8</v>
      </c>
      <c r="DC13" s="412"/>
      <c r="DD13" s="412"/>
      <c r="DE13" s="412"/>
      <c r="DF13" s="412"/>
      <c r="DG13" s="412"/>
      <c r="DH13" s="412"/>
      <c r="DI13" s="413"/>
      <c r="DJ13" s="158"/>
      <c r="DK13" s="158"/>
      <c r="DL13" s="158"/>
      <c r="DM13" s="158"/>
      <c r="DN13" s="158"/>
      <c r="DO13" s="158"/>
    </row>
    <row r="14" spans="1:119" ht="18.75" customHeight="1" thickBot="1" x14ac:dyDescent="0.25">
      <c r="A14" s="159"/>
      <c r="B14" s="490"/>
      <c r="C14" s="491"/>
      <c r="D14" s="491"/>
      <c r="E14" s="491"/>
      <c r="F14" s="491"/>
      <c r="G14" s="491"/>
      <c r="H14" s="491"/>
      <c r="I14" s="491"/>
      <c r="J14" s="491"/>
      <c r="K14" s="492"/>
      <c r="L14" s="467" t="s">
        <v>132</v>
      </c>
      <c r="M14" s="485"/>
      <c r="N14" s="485"/>
      <c r="O14" s="485"/>
      <c r="P14" s="485"/>
      <c r="Q14" s="486"/>
      <c r="R14" s="476">
        <v>964598</v>
      </c>
      <c r="S14" s="477"/>
      <c r="T14" s="477"/>
      <c r="U14" s="477"/>
      <c r="V14" s="478"/>
      <c r="W14" s="505"/>
      <c r="X14" s="506"/>
      <c r="Y14" s="507"/>
      <c r="Z14" s="454" t="s">
        <v>133</v>
      </c>
      <c r="AA14" s="455"/>
      <c r="AB14" s="455"/>
      <c r="AC14" s="455"/>
      <c r="AD14" s="455"/>
      <c r="AE14" s="455"/>
      <c r="AF14" s="455"/>
      <c r="AG14" s="455"/>
      <c r="AH14" s="456"/>
      <c r="AI14" s="457">
        <v>4730</v>
      </c>
      <c r="AJ14" s="458"/>
      <c r="AK14" s="458"/>
      <c r="AL14" s="458"/>
      <c r="AM14" s="459"/>
      <c r="AN14" s="457">
        <v>15504940</v>
      </c>
      <c r="AO14" s="458"/>
      <c r="AP14" s="458"/>
      <c r="AQ14" s="458"/>
      <c r="AR14" s="458"/>
      <c r="AS14" s="459"/>
      <c r="AT14" s="457">
        <v>3278</v>
      </c>
      <c r="AU14" s="458"/>
      <c r="AV14" s="458"/>
      <c r="AW14" s="458"/>
      <c r="AX14" s="458"/>
      <c r="AY14" s="460"/>
      <c r="AZ14" s="423" t="s">
        <v>134</v>
      </c>
      <c r="BA14" s="424"/>
      <c r="BB14" s="424"/>
      <c r="BC14" s="424"/>
      <c r="BD14" s="424"/>
      <c r="BE14" s="424"/>
      <c r="BF14" s="424"/>
      <c r="BG14" s="424"/>
      <c r="BH14" s="424"/>
      <c r="BI14" s="424"/>
      <c r="BJ14" s="424"/>
      <c r="BK14" s="424"/>
      <c r="BL14" s="424"/>
      <c r="BM14" s="425"/>
      <c r="BN14" s="426">
        <v>86896404</v>
      </c>
      <c r="BO14" s="427"/>
      <c r="BP14" s="427"/>
      <c r="BQ14" s="427"/>
      <c r="BR14" s="427"/>
      <c r="BS14" s="427"/>
      <c r="BT14" s="427"/>
      <c r="BU14" s="428"/>
      <c r="BV14" s="426">
        <v>84350900</v>
      </c>
      <c r="BW14" s="427"/>
      <c r="BX14" s="427"/>
      <c r="BY14" s="427"/>
      <c r="BZ14" s="427"/>
      <c r="CA14" s="427"/>
      <c r="CB14" s="427"/>
      <c r="CC14" s="428"/>
      <c r="CD14" s="403" t="s">
        <v>135</v>
      </c>
      <c r="CE14" s="404"/>
      <c r="CF14" s="404"/>
      <c r="CG14" s="404"/>
      <c r="CH14" s="404"/>
      <c r="CI14" s="404"/>
      <c r="CJ14" s="404"/>
      <c r="CK14" s="404"/>
      <c r="CL14" s="404"/>
      <c r="CM14" s="404"/>
      <c r="CN14" s="404"/>
      <c r="CO14" s="404"/>
      <c r="CP14" s="404"/>
      <c r="CQ14" s="404"/>
      <c r="CR14" s="404"/>
      <c r="CS14" s="405"/>
      <c r="CT14" s="437">
        <v>203.6</v>
      </c>
      <c r="CU14" s="438"/>
      <c r="CV14" s="438"/>
      <c r="CW14" s="438"/>
      <c r="CX14" s="438"/>
      <c r="CY14" s="438"/>
      <c r="CZ14" s="438"/>
      <c r="DA14" s="439"/>
      <c r="DB14" s="437">
        <v>197.5</v>
      </c>
      <c r="DC14" s="438"/>
      <c r="DD14" s="438"/>
      <c r="DE14" s="438"/>
      <c r="DF14" s="438"/>
      <c r="DG14" s="438"/>
      <c r="DH14" s="438"/>
      <c r="DI14" s="439"/>
      <c r="DJ14" s="158"/>
      <c r="DK14" s="158"/>
      <c r="DL14" s="158"/>
      <c r="DM14" s="158"/>
      <c r="DN14" s="158"/>
      <c r="DO14" s="158"/>
    </row>
    <row r="15" spans="1:119" ht="18.75" customHeight="1" x14ac:dyDescent="0.2">
      <c r="A15" s="159"/>
      <c r="B15" s="490"/>
      <c r="C15" s="491"/>
      <c r="D15" s="491"/>
      <c r="E15" s="491"/>
      <c r="F15" s="491"/>
      <c r="G15" s="491"/>
      <c r="H15" s="491"/>
      <c r="I15" s="491"/>
      <c r="J15" s="491"/>
      <c r="K15" s="492"/>
      <c r="L15" s="166"/>
      <c r="M15" s="473" t="s">
        <v>136</v>
      </c>
      <c r="N15" s="474"/>
      <c r="O15" s="474"/>
      <c r="P15" s="474"/>
      <c r="Q15" s="475"/>
      <c r="R15" s="476">
        <v>958055</v>
      </c>
      <c r="S15" s="477"/>
      <c r="T15" s="477"/>
      <c r="U15" s="477"/>
      <c r="V15" s="478"/>
      <c r="W15" s="505"/>
      <c r="X15" s="506"/>
      <c r="Y15" s="507"/>
      <c r="Z15" s="454" t="s">
        <v>137</v>
      </c>
      <c r="AA15" s="455"/>
      <c r="AB15" s="455"/>
      <c r="AC15" s="455"/>
      <c r="AD15" s="455"/>
      <c r="AE15" s="455"/>
      <c r="AF15" s="455"/>
      <c r="AG15" s="455"/>
      <c r="AH15" s="456"/>
      <c r="AI15" s="457" t="s">
        <v>119</v>
      </c>
      <c r="AJ15" s="458"/>
      <c r="AK15" s="458"/>
      <c r="AL15" s="458"/>
      <c r="AM15" s="459"/>
      <c r="AN15" s="457" t="s">
        <v>119</v>
      </c>
      <c r="AO15" s="458"/>
      <c r="AP15" s="458"/>
      <c r="AQ15" s="458"/>
      <c r="AR15" s="458"/>
      <c r="AS15" s="459"/>
      <c r="AT15" s="457" t="s">
        <v>119</v>
      </c>
      <c r="AU15" s="458"/>
      <c r="AV15" s="458"/>
      <c r="AW15" s="458"/>
      <c r="AX15" s="458"/>
      <c r="AY15" s="460"/>
      <c r="AZ15" s="429" t="s">
        <v>138</v>
      </c>
      <c r="BA15" s="430"/>
      <c r="BB15" s="430"/>
      <c r="BC15" s="430"/>
      <c r="BD15" s="430"/>
      <c r="BE15" s="430"/>
      <c r="BF15" s="430"/>
      <c r="BG15" s="430"/>
      <c r="BH15" s="430"/>
      <c r="BI15" s="430"/>
      <c r="BJ15" s="430"/>
      <c r="BK15" s="430"/>
      <c r="BL15" s="430"/>
      <c r="BM15" s="431"/>
      <c r="BN15" s="432">
        <v>256109705</v>
      </c>
      <c r="BO15" s="433"/>
      <c r="BP15" s="433"/>
      <c r="BQ15" s="433"/>
      <c r="BR15" s="433"/>
      <c r="BS15" s="433"/>
      <c r="BT15" s="433"/>
      <c r="BU15" s="434"/>
      <c r="BV15" s="432">
        <v>253247506</v>
      </c>
      <c r="BW15" s="433"/>
      <c r="BX15" s="433"/>
      <c r="BY15" s="433"/>
      <c r="BZ15" s="433"/>
      <c r="CA15" s="433"/>
      <c r="CB15" s="433"/>
      <c r="CC15" s="434"/>
      <c r="CD15" s="470" t="s">
        <v>139</v>
      </c>
      <c r="CE15" s="471"/>
      <c r="CF15" s="471"/>
      <c r="CG15" s="471"/>
      <c r="CH15" s="471"/>
      <c r="CI15" s="471"/>
      <c r="CJ15" s="471"/>
      <c r="CK15" s="471"/>
      <c r="CL15" s="471"/>
      <c r="CM15" s="471"/>
      <c r="CN15" s="471"/>
      <c r="CO15" s="471"/>
      <c r="CP15" s="471"/>
      <c r="CQ15" s="471"/>
      <c r="CR15" s="471"/>
      <c r="CS15" s="47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90"/>
      <c r="C16" s="491"/>
      <c r="D16" s="491"/>
      <c r="E16" s="491"/>
      <c r="F16" s="491"/>
      <c r="G16" s="491"/>
      <c r="H16" s="491"/>
      <c r="I16" s="491"/>
      <c r="J16" s="491"/>
      <c r="K16" s="492"/>
      <c r="L16" s="467" t="s">
        <v>140</v>
      </c>
      <c r="M16" s="468"/>
      <c r="N16" s="468"/>
      <c r="O16" s="468"/>
      <c r="P16" s="468"/>
      <c r="Q16" s="469"/>
      <c r="R16" s="464" t="s">
        <v>141</v>
      </c>
      <c r="S16" s="465"/>
      <c r="T16" s="465"/>
      <c r="U16" s="465"/>
      <c r="V16" s="466"/>
      <c r="W16" s="505"/>
      <c r="X16" s="506"/>
      <c r="Y16" s="507"/>
      <c r="Z16" s="454" t="s">
        <v>142</v>
      </c>
      <c r="AA16" s="455"/>
      <c r="AB16" s="455"/>
      <c r="AC16" s="455"/>
      <c r="AD16" s="455"/>
      <c r="AE16" s="455"/>
      <c r="AF16" s="455"/>
      <c r="AG16" s="455"/>
      <c r="AH16" s="456"/>
      <c r="AI16" s="457">
        <v>28</v>
      </c>
      <c r="AJ16" s="458"/>
      <c r="AK16" s="458"/>
      <c r="AL16" s="458"/>
      <c r="AM16" s="459"/>
      <c r="AN16" s="457">
        <v>93716</v>
      </c>
      <c r="AO16" s="458"/>
      <c r="AP16" s="458"/>
      <c r="AQ16" s="458"/>
      <c r="AR16" s="458"/>
      <c r="AS16" s="459"/>
      <c r="AT16" s="457">
        <v>3347</v>
      </c>
      <c r="AU16" s="458"/>
      <c r="AV16" s="458"/>
      <c r="AW16" s="458"/>
      <c r="AX16" s="458"/>
      <c r="AY16" s="460"/>
      <c r="AZ16" s="429" t="s">
        <v>143</v>
      </c>
      <c r="BA16" s="430"/>
      <c r="BB16" s="430"/>
      <c r="BC16" s="430"/>
      <c r="BD16" s="430"/>
      <c r="BE16" s="430"/>
      <c r="BF16" s="430"/>
      <c r="BG16" s="430"/>
      <c r="BH16" s="430"/>
      <c r="BI16" s="430"/>
      <c r="BJ16" s="430"/>
      <c r="BK16" s="430"/>
      <c r="BL16" s="430"/>
      <c r="BM16" s="431"/>
      <c r="BN16" s="432">
        <v>108140347</v>
      </c>
      <c r="BO16" s="433"/>
      <c r="BP16" s="433"/>
      <c r="BQ16" s="433"/>
      <c r="BR16" s="433"/>
      <c r="BS16" s="433"/>
      <c r="BT16" s="433"/>
      <c r="BU16" s="434"/>
      <c r="BV16" s="432">
        <v>105079052</v>
      </c>
      <c r="BW16" s="433"/>
      <c r="BX16" s="433"/>
      <c r="BY16" s="433"/>
      <c r="BZ16" s="433"/>
      <c r="CA16" s="433"/>
      <c r="CB16" s="433"/>
      <c r="CC16" s="434"/>
      <c r="CD16" s="170"/>
      <c r="CE16" s="409"/>
      <c r="CF16" s="409"/>
      <c r="CG16" s="409"/>
      <c r="CH16" s="409"/>
      <c r="CI16" s="409"/>
      <c r="CJ16" s="409"/>
      <c r="CK16" s="409"/>
      <c r="CL16" s="409"/>
      <c r="CM16" s="409"/>
      <c r="CN16" s="409"/>
      <c r="CO16" s="409"/>
      <c r="CP16" s="409"/>
      <c r="CQ16" s="409"/>
      <c r="CR16" s="409"/>
      <c r="CS16" s="410"/>
      <c r="CT16" s="411"/>
      <c r="CU16" s="412"/>
      <c r="CV16" s="412"/>
      <c r="CW16" s="412"/>
      <c r="CX16" s="412"/>
      <c r="CY16" s="412"/>
      <c r="CZ16" s="412"/>
      <c r="DA16" s="413"/>
      <c r="DB16" s="411"/>
      <c r="DC16" s="412"/>
      <c r="DD16" s="412"/>
      <c r="DE16" s="412"/>
      <c r="DF16" s="412"/>
      <c r="DG16" s="412"/>
      <c r="DH16" s="412"/>
      <c r="DI16" s="413"/>
      <c r="DJ16" s="158"/>
      <c r="DK16" s="158"/>
      <c r="DL16" s="158"/>
      <c r="DM16" s="158"/>
      <c r="DN16" s="158"/>
      <c r="DO16" s="158"/>
    </row>
    <row r="17" spans="1:119" ht="18.75" customHeight="1" thickBot="1" x14ac:dyDescent="0.25">
      <c r="A17" s="159"/>
      <c r="B17" s="493"/>
      <c r="C17" s="494"/>
      <c r="D17" s="494"/>
      <c r="E17" s="494"/>
      <c r="F17" s="494"/>
      <c r="G17" s="494"/>
      <c r="H17" s="494"/>
      <c r="I17" s="494"/>
      <c r="J17" s="494"/>
      <c r="K17" s="495"/>
      <c r="L17" s="171"/>
      <c r="M17" s="461" t="s">
        <v>144</v>
      </c>
      <c r="N17" s="462"/>
      <c r="O17" s="462"/>
      <c r="P17" s="462"/>
      <c r="Q17" s="463"/>
      <c r="R17" s="464" t="s">
        <v>141</v>
      </c>
      <c r="S17" s="465"/>
      <c r="T17" s="465"/>
      <c r="U17" s="465"/>
      <c r="V17" s="466"/>
      <c r="W17" s="505"/>
      <c r="X17" s="506"/>
      <c r="Y17" s="507"/>
      <c r="Z17" s="454" t="s">
        <v>145</v>
      </c>
      <c r="AA17" s="455"/>
      <c r="AB17" s="455"/>
      <c r="AC17" s="455"/>
      <c r="AD17" s="455"/>
      <c r="AE17" s="455"/>
      <c r="AF17" s="455"/>
      <c r="AG17" s="455"/>
      <c r="AH17" s="456"/>
      <c r="AI17" s="457">
        <v>2198</v>
      </c>
      <c r="AJ17" s="458"/>
      <c r="AK17" s="458"/>
      <c r="AL17" s="458"/>
      <c r="AM17" s="459"/>
      <c r="AN17" s="457">
        <v>6925898</v>
      </c>
      <c r="AO17" s="458"/>
      <c r="AP17" s="458"/>
      <c r="AQ17" s="458"/>
      <c r="AR17" s="458"/>
      <c r="AS17" s="459"/>
      <c r="AT17" s="457">
        <v>3151</v>
      </c>
      <c r="AU17" s="458"/>
      <c r="AV17" s="458"/>
      <c r="AW17" s="458"/>
      <c r="AX17" s="458"/>
      <c r="AY17" s="460"/>
      <c r="AZ17" s="429" t="s">
        <v>146</v>
      </c>
      <c r="BA17" s="430"/>
      <c r="BB17" s="430"/>
      <c r="BC17" s="430"/>
      <c r="BD17" s="430"/>
      <c r="BE17" s="430"/>
      <c r="BF17" s="430"/>
      <c r="BG17" s="430"/>
      <c r="BH17" s="430"/>
      <c r="BI17" s="430"/>
      <c r="BJ17" s="430"/>
      <c r="BK17" s="430"/>
      <c r="BL17" s="430"/>
      <c r="BM17" s="431"/>
      <c r="BN17" s="432">
        <v>279864902</v>
      </c>
      <c r="BO17" s="433"/>
      <c r="BP17" s="433"/>
      <c r="BQ17" s="433"/>
      <c r="BR17" s="433"/>
      <c r="BS17" s="433"/>
      <c r="BT17" s="433"/>
      <c r="BU17" s="434"/>
      <c r="BV17" s="432">
        <v>278614031</v>
      </c>
      <c r="BW17" s="433"/>
      <c r="BX17" s="433"/>
      <c r="BY17" s="433"/>
      <c r="BZ17" s="433"/>
      <c r="CA17" s="433"/>
      <c r="CB17" s="433"/>
      <c r="CC17" s="434"/>
      <c r="CD17" s="170"/>
      <c r="CE17" s="409"/>
      <c r="CF17" s="409"/>
      <c r="CG17" s="409"/>
      <c r="CH17" s="409"/>
      <c r="CI17" s="409"/>
      <c r="CJ17" s="409"/>
      <c r="CK17" s="409"/>
      <c r="CL17" s="409"/>
      <c r="CM17" s="409"/>
      <c r="CN17" s="409"/>
      <c r="CO17" s="409"/>
      <c r="CP17" s="409"/>
      <c r="CQ17" s="409"/>
      <c r="CR17" s="409"/>
      <c r="CS17" s="410"/>
      <c r="CT17" s="411"/>
      <c r="CU17" s="412"/>
      <c r="CV17" s="412"/>
      <c r="CW17" s="412"/>
      <c r="CX17" s="412"/>
      <c r="CY17" s="412"/>
      <c r="CZ17" s="412"/>
      <c r="DA17" s="413"/>
      <c r="DB17" s="411"/>
      <c r="DC17" s="412"/>
      <c r="DD17" s="412"/>
      <c r="DE17" s="412"/>
      <c r="DF17" s="412"/>
      <c r="DG17" s="412"/>
      <c r="DH17" s="412"/>
      <c r="DI17" s="413"/>
      <c r="DJ17" s="158"/>
      <c r="DK17" s="158"/>
      <c r="DL17" s="158"/>
      <c r="DM17" s="158"/>
      <c r="DN17" s="158"/>
      <c r="DO17" s="158"/>
    </row>
    <row r="18" spans="1:119" ht="18.75" customHeight="1" thickBot="1" x14ac:dyDescent="0.25">
      <c r="A18" s="159"/>
      <c r="B18" s="449" t="s">
        <v>147</v>
      </c>
      <c r="C18" s="450"/>
      <c r="D18" s="450"/>
      <c r="E18" s="450"/>
      <c r="F18" s="450"/>
      <c r="G18" s="450"/>
      <c r="H18" s="450"/>
      <c r="I18" s="450"/>
      <c r="J18" s="450"/>
      <c r="K18" s="451"/>
      <c r="L18" s="452">
        <v>4725</v>
      </c>
      <c r="M18" s="453"/>
      <c r="N18" s="453"/>
      <c r="O18" s="453"/>
      <c r="P18" s="453"/>
      <c r="Q18" s="453"/>
      <c r="R18" s="453"/>
      <c r="S18" s="453"/>
      <c r="T18" s="453"/>
      <c r="U18" s="453"/>
      <c r="V18" s="453"/>
      <c r="W18" s="505"/>
      <c r="X18" s="506"/>
      <c r="Y18" s="507"/>
      <c r="Z18" s="454" t="s">
        <v>148</v>
      </c>
      <c r="AA18" s="455"/>
      <c r="AB18" s="455"/>
      <c r="AC18" s="455"/>
      <c r="AD18" s="455"/>
      <c r="AE18" s="455"/>
      <c r="AF18" s="455"/>
      <c r="AG18" s="455"/>
      <c r="AH18" s="456"/>
      <c r="AI18" s="457">
        <v>7816</v>
      </c>
      <c r="AJ18" s="458"/>
      <c r="AK18" s="458"/>
      <c r="AL18" s="458"/>
      <c r="AM18" s="459"/>
      <c r="AN18" s="457">
        <v>27703616</v>
      </c>
      <c r="AO18" s="458"/>
      <c r="AP18" s="458"/>
      <c r="AQ18" s="458"/>
      <c r="AR18" s="458"/>
      <c r="AS18" s="459"/>
      <c r="AT18" s="457">
        <v>3544</v>
      </c>
      <c r="AU18" s="458"/>
      <c r="AV18" s="458"/>
      <c r="AW18" s="458"/>
      <c r="AX18" s="458"/>
      <c r="AY18" s="460"/>
      <c r="AZ18" s="440" t="s">
        <v>149</v>
      </c>
      <c r="BA18" s="441"/>
      <c r="BB18" s="441"/>
      <c r="BC18" s="441"/>
      <c r="BD18" s="441"/>
      <c r="BE18" s="441"/>
      <c r="BF18" s="441"/>
      <c r="BG18" s="441"/>
      <c r="BH18" s="441"/>
      <c r="BI18" s="441"/>
      <c r="BJ18" s="441"/>
      <c r="BK18" s="441"/>
      <c r="BL18" s="441"/>
      <c r="BM18" s="442"/>
      <c r="BN18" s="406">
        <v>332232031</v>
      </c>
      <c r="BO18" s="407"/>
      <c r="BP18" s="407"/>
      <c r="BQ18" s="407"/>
      <c r="BR18" s="407"/>
      <c r="BS18" s="407"/>
      <c r="BT18" s="407"/>
      <c r="BU18" s="408"/>
      <c r="BV18" s="406">
        <v>339090681</v>
      </c>
      <c r="BW18" s="407"/>
      <c r="BX18" s="407"/>
      <c r="BY18" s="407"/>
      <c r="BZ18" s="407"/>
      <c r="CA18" s="407"/>
      <c r="CB18" s="407"/>
      <c r="CC18" s="408"/>
      <c r="CD18" s="170"/>
      <c r="CE18" s="409"/>
      <c r="CF18" s="409"/>
      <c r="CG18" s="409"/>
      <c r="CH18" s="409"/>
      <c r="CI18" s="409"/>
      <c r="CJ18" s="409"/>
      <c r="CK18" s="409"/>
      <c r="CL18" s="409"/>
      <c r="CM18" s="409"/>
      <c r="CN18" s="409"/>
      <c r="CO18" s="409"/>
      <c r="CP18" s="409"/>
      <c r="CQ18" s="409"/>
      <c r="CR18" s="409"/>
      <c r="CS18" s="410"/>
      <c r="CT18" s="411"/>
      <c r="CU18" s="412"/>
      <c r="CV18" s="412"/>
      <c r="CW18" s="412"/>
      <c r="CX18" s="412"/>
      <c r="CY18" s="412"/>
      <c r="CZ18" s="412"/>
      <c r="DA18" s="413"/>
      <c r="DB18" s="411"/>
      <c r="DC18" s="412"/>
      <c r="DD18" s="412"/>
      <c r="DE18" s="412"/>
      <c r="DF18" s="412"/>
      <c r="DG18" s="412"/>
      <c r="DH18" s="412"/>
      <c r="DI18" s="413"/>
      <c r="DJ18" s="158"/>
      <c r="DK18" s="158"/>
      <c r="DL18" s="158"/>
      <c r="DM18" s="158"/>
      <c r="DN18" s="158"/>
      <c r="DO18" s="158"/>
    </row>
    <row r="19" spans="1:119" ht="18.75" customHeight="1" thickBot="1" x14ac:dyDescent="0.25">
      <c r="A19" s="159"/>
      <c r="B19" s="449" t="s">
        <v>150</v>
      </c>
      <c r="C19" s="450"/>
      <c r="D19" s="450"/>
      <c r="E19" s="450"/>
      <c r="F19" s="450"/>
      <c r="G19" s="450"/>
      <c r="H19" s="450"/>
      <c r="I19" s="450"/>
      <c r="J19" s="450"/>
      <c r="K19" s="451"/>
      <c r="L19" s="452">
        <v>202</v>
      </c>
      <c r="M19" s="453"/>
      <c r="N19" s="453"/>
      <c r="O19" s="453"/>
      <c r="P19" s="453"/>
      <c r="Q19" s="453"/>
      <c r="R19" s="453"/>
      <c r="S19" s="453"/>
      <c r="T19" s="453"/>
      <c r="U19" s="453"/>
      <c r="V19" s="453"/>
      <c r="W19" s="505"/>
      <c r="X19" s="506"/>
      <c r="Y19" s="507"/>
      <c r="Z19" s="454" t="s">
        <v>151</v>
      </c>
      <c r="AA19" s="455"/>
      <c r="AB19" s="455"/>
      <c r="AC19" s="455"/>
      <c r="AD19" s="455"/>
      <c r="AE19" s="455"/>
      <c r="AF19" s="455"/>
      <c r="AG19" s="455"/>
      <c r="AH19" s="456"/>
      <c r="AI19" s="457" t="s">
        <v>119</v>
      </c>
      <c r="AJ19" s="458"/>
      <c r="AK19" s="458"/>
      <c r="AL19" s="458"/>
      <c r="AM19" s="459"/>
      <c r="AN19" s="457" t="s">
        <v>119</v>
      </c>
      <c r="AO19" s="458"/>
      <c r="AP19" s="458"/>
      <c r="AQ19" s="458"/>
      <c r="AR19" s="458"/>
      <c r="AS19" s="459"/>
      <c r="AT19" s="457" t="s">
        <v>152</v>
      </c>
      <c r="AU19" s="458"/>
      <c r="AV19" s="458"/>
      <c r="AW19" s="458"/>
      <c r="AX19" s="458"/>
      <c r="AY19" s="460"/>
      <c r="AZ19" s="423" t="s">
        <v>153</v>
      </c>
      <c r="BA19" s="424"/>
      <c r="BB19" s="424"/>
      <c r="BC19" s="424"/>
      <c r="BD19" s="424"/>
      <c r="BE19" s="424"/>
      <c r="BF19" s="424"/>
      <c r="BG19" s="424"/>
      <c r="BH19" s="424"/>
      <c r="BI19" s="424"/>
      <c r="BJ19" s="424"/>
      <c r="BK19" s="424"/>
      <c r="BL19" s="424"/>
      <c r="BM19" s="425"/>
      <c r="BN19" s="426">
        <v>1040486337</v>
      </c>
      <c r="BO19" s="427"/>
      <c r="BP19" s="427"/>
      <c r="BQ19" s="427"/>
      <c r="BR19" s="427"/>
      <c r="BS19" s="427"/>
      <c r="BT19" s="427"/>
      <c r="BU19" s="428"/>
      <c r="BV19" s="426">
        <v>1027570191</v>
      </c>
      <c r="BW19" s="427"/>
      <c r="BX19" s="427"/>
      <c r="BY19" s="427"/>
      <c r="BZ19" s="427"/>
      <c r="CA19" s="427"/>
      <c r="CB19" s="427"/>
      <c r="CC19" s="428"/>
      <c r="CD19" s="170"/>
      <c r="CE19" s="409"/>
      <c r="CF19" s="409"/>
      <c r="CG19" s="409"/>
      <c r="CH19" s="409"/>
      <c r="CI19" s="409"/>
      <c r="CJ19" s="409"/>
      <c r="CK19" s="409"/>
      <c r="CL19" s="409"/>
      <c r="CM19" s="409"/>
      <c r="CN19" s="409"/>
      <c r="CO19" s="409"/>
      <c r="CP19" s="409"/>
      <c r="CQ19" s="409"/>
      <c r="CR19" s="409"/>
      <c r="CS19" s="410"/>
      <c r="CT19" s="411"/>
      <c r="CU19" s="412"/>
      <c r="CV19" s="412"/>
      <c r="CW19" s="412"/>
      <c r="CX19" s="412"/>
      <c r="CY19" s="412"/>
      <c r="CZ19" s="412"/>
      <c r="DA19" s="413"/>
      <c r="DB19" s="411"/>
      <c r="DC19" s="412"/>
      <c r="DD19" s="412"/>
      <c r="DE19" s="412"/>
      <c r="DF19" s="412"/>
      <c r="DG19" s="412"/>
      <c r="DH19" s="412"/>
      <c r="DI19" s="413"/>
      <c r="DJ19" s="158"/>
      <c r="DK19" s="158"/>
      <c r="DL19" s="158"/>
      <c r="DM19" s="158"/>
      <c r="DN19" s="158"/>
      <c r="DO19" s="158"/>
    </row>
    <row r="20" spans="1:119" ht="18.75" customHeight="1" thickBot="1" x14ac:dyDescent="0.25">
      <c r="A20" s="159"/>
      <c r="B20" s="449" t="s">
        <v>154</v>
      </c>
      <c r="C20" s="450"/>
      <c r="D20" s="450"/>
      <c r="E20" s="450"/>
      <c r="F20" s="450"/>
      <c r="G20" s="450"/>
      <c r="H20" s="450"/>
      <c r="I20" s="450"/>
      <c r="J20" s="450"/>
      <c r="K20" s="451"/>
      <c r="L20" s="452">
        <v>392332</v>
      </c>
      <c r="M20" s="453"/>
      <c r="N20" s="453"/>
      <c r="O20" s="453"/>
      <c r="P20" s="453"/>
      <c r="Q20" s="453"/>
      <c r="R20" s="453"/>
      <c r="S20" s="453"/>
      <c r="T20" s="453"/>
      <c r="U20" s="453"/>
      <c r="V20" s="453"/>
      <c r="W20" s="508"/>
      <c r="X20" s="509"/>
      <c r="Y20" s="510"/>
      <c r="Z20" s="454" t="s">
        <v>155</v>
      </c>
      <c r="AA20" s="455"/>
      <c r="AB20" s="455"/>
      <c r="AC20" s="455"/>
      <c r="AD20" s="455"/>
      <c r="AE20" s="455"/>
      <c r="AF20" s="455"/>
      <c r="AG20" s="455"/>
      <c r="AH20" s="456"/>
      <c r="AI20" s="457">
        <v>14744</v>
      </c>
      <c r="AJ20" s="458"/>
      <c r="AK20" s="458"/>
      <c r="AL20" s="458"/>
      <c r="AM20" s="459"/>
      <c r="AN20" s="457">
        <v>50134454</v>
      </c>
      <c r="AO20" s="458"/>
      <c r="AP20" s="458"/>
      <c r="AQ20" s="458"/>
      <c r="AR20" s="458"/>
      <c r="AS20" s="459"/>
      <c r="AT20" s="457">
        <v>3400</v>
      </c>
      <c r="AU20" s="458"/>
      <c r="AV20" s="458"/>
      <c r="AW20" s="458"/>
      <c r="AX20" s="458"/>
      <c r="AY20" s="460"/>
      <c r="AZ20" s="440" t="s">
        <v>156</v>
      </c>
      <c r="BA20" s="441"/>
      <c r="BB20" s="441"/>
      <c r="BC20" s="441"/>
      <c r="BD20" s="441"/>
      <c r="BE20" s="441"/>
      <c r="BF20" s="441"/>
      <c r="BG20" s="441"/>
      <c r="BH20" s="441"/>
      <c r="BI20" s="441"/>
      <c r="BJ20" s="441"/>
      <c r="BK20" s="441"/>
      <c r="BL20" s="441"/>
      <c r="BM20" s="442"/>
      <c r="BN20" s="406">
        <v>334164154</v>
      </c>
      <c r="BO20" s="407"/>
      <c r="BP20" s="407"/>
      <c r="BQ20" s="407"/>
      <c r="BR20" s="407"/>
      <c r="BS20" s="407"/>
      <c r="BT20" s="407"/>
      <c r="BU20" s="408"/>
      <c r="BV20" s="406">
        <v>335540618</v>
      </c>
      <c r="BW20" s="407"/>
      <c r="BX20" s="407"/>
      <c r="BY20" s="407"/>
      <c r="BZ20" s="407"/>
      <c r="CA20" s="407"/>
      <c r="CB20" s="407"/>
      <c r="CC20" s="408"/>
      <c r="CD20" s="170"/>
      <c r="CE20" s="409"/>
      <c r="CF20" s="409"/>
      <c r="CG20" s="409"/>
      <c r="CH20" s="409"/>
      <c r="CI20" s="409"/>
      <c r="CJ20" s="409"/>
      <c r="CK20" s="409"/>
      <c r="CL20" s="409"/>
      <c r="CM20" s="409"/>
      <c r="CN20" s="409"/>
      <c r="CO20" s="409"/>
      <c r="CP20" s="409"/>
      <c r="CQ20" s="409"/>
      <c r="CR20" s="409"/>
      <c r="CS20" s="410"/>
      <c r="CT20" s="411"/>
      <c r="CU20" s="412"/>
      <c r="CV20" s="412"/>
      <c r="CW20" s="412"/>
      <c r="CX20" s="412"/>
      <c r="CY20" s="412"/>
      <c r="CZ20" s="412"/>
      <c r="DA20" s="413"/>
      <c r="DB20" s="411"/>
      <c r="DC20" s="412"/>
      <c r="DD20" s="412"/>
      <c r="DE20" s="412"/>
      <c r="DF20" s="412"/>
      <c r="DG20" s="412"/>
      <c r="DH20" s="412"/>
      <c r="DI20" s="413"/>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3" t="s">
        <v>157</v>
      </c>
      <c r="X21" s="444"/>
      <c r="Y21" s="444"/>
      <c r="Z21" s="444"/>
      <c r="AA21" s="444"/>
      <c r="AB21" s="444"/>
      <c r="AC21" s="444"/>
      <c r="AD21" s="444"/>
      <c r="AE21" s="444"/>
      <c r="AF21" s="444"/>
      <c r="AG21" s="444"/>
      <c r="AH21" s="445"/>
      <c r="AI21" s="446">
        <v>99.6</v>
      </c>
      <c r="AJ21" s="447"/>
      <c r="AK21" s="447"/>
      <c r="AL21" s="447"/>
      <c r="AM21" s="447"/>
      <c r="AN21" s="447"/>
      <c r="AO21" s="447"/>
      <c r="AP21" s="447"/>
      <c r="AQ21" s="447"/>
      <c r="AR21" s="447"/>
      <c r="AS21" s="447"/>
      <c r="AT21" s="447"/>
      <c r="AU21" s="447"/>
      <c r="AV21" s="447"/>
      <c r="AW21" s="447"/>
      <c r="AX21" s="447"/>
      <c r="AY21" s="448"/>
      <c r="AZ21" s="423" t="s">
        <v>158</v>
      </c>
      <c r="BA21" s="424"/>
      <c r="BB21" s="424"/>
      <c r="BC21" s="424"/>
      <c r="BD21" s="424"/>
      <c r="BE21" s="424"/>
      <c r="BF21" s="424"/>
      <c r="BG21" s="424"/>
      <c r="BH21" s="424"/>
      <c r="BI21" s="424"/>
      <c r="BJ21" s="424"/>
      <c r="BK21" s="424"/>
      <c r="BL21" s="424"/>
      <c r="BM21" s="425"/>
      <c r="BN21" s="426">
        <v>97420314</v>
      </c>
      <c r="BO21" s="427"/>
      <c r="BP21" s="427"/>
      <c r="BQ21" s="427"/>
      <c r="BR21" s="427"/>
      <c r="BS21" s="427"/>
      <c r="BT21" s="427"/>
      <c r="BU21" s="428"/>
      <c r="BV21" s="426">
        <v>86160569</v>
      </c>
      <c r="BW21" s="427"/>
      <c r="BX21" s="427"/>
      <c r="BY21" s="427"/>
      <c r="BZ21" s="427"/>
      <c r="CA21" s="427"/>
      <c r="CB21" s="427"/>
      <c r="CC21" s="428"/>
      <c r="CD21" s="170"/>
      <c r="CE21" s="409"/>
      <c r="CF21" s="409"/>
      <c r="CG21" s="409"/>
      <c r="CH21" s="409"/>
      <c r="CI21" s="409"/>
      <c r="CJ21" s="409"/>
      <c r="CK21" s="409"/>
      <c r="CL21" s="409"/>
      <c r="CM21" s="409"/>
      <c r="CN21" s="409"/>
      <c r="CO21" s="409"/>
      <c r="CP21" s="409"/>
      <c r="CQ21" s="409"/>
      <c r="CR21" s="409"/>
      <c r="CS21" s="410"/>
      <c r="CT21" s="411"/>
      <c r="CU21" s="412"/>
      <c r="CV21" s="412"/>
      <c r="CW21" s="412"/>
      <c r="CX21" s="412"/>
      <c r="CY21" s="412"/>
      <c r="CZ21" s="412"/>
      <c r="DA21" s="413"/>
      <c r="DB21" s="411"/>
      <c r="DC21" s="412"/>
      <c r="DD21" s="412"/>
      <c r="DE21" s="412"/>
      <c r="DF21" s="412"/>
      <c r="DG21" s="412"/>
      <c r="DH21" s="412"/>
      <c r="DI21" s="413"/>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159</v>
      </c>
      <c r="BA22" s="430"/>
      <c r="BB22" s="430"/>
      <c r="BC22" s="430"/>
      <c r="BD22" s="430"/>
      <c r="BE22" s="430"/>
      <c r="BF22" s="430"/>
      <c r="BG22" s="430"/>
      <c r="BH22" s="430"/>
      <c r="BI22" s="430"/>
      <c r="BJ22" s="430"/>
      <c r="BK22" s="430"/>
      <c r="BL22" s="430"/>
      <c r="BM22" s="431"/>
      <c r="BN22" s="432">
        <v>2904809</v>
      </c>
      <c r="BO22" s="433"/>
      <c r="BP22" s="433"/>
      <c r="BQ22" s="433"/>
      <c r="BR22" s="433"/>
      <c r="BS22" s="433"/>
      <c r="BT22" s="433"/>
      <c r="BU22" s="434"/>
      <c r="BV22" s="432">
        <v>2684670</v>
      </c>
      <c r="BW22" s="433"/>
      <c r="BX22" s="433"/>
      <c r="BY22" s="433"/>
      <c r="BZ22" s="433"/>
      <c r="CA22" s="433"/>
      <c r="CB22" s="433"/>
      <c r="CC22" s="434"/>
      <c r="CD22" s="170"/>
      <c r="CE22" s="409"/>
      <c r="CF22" s="409"/>
      <c r="CG22" s="409"/>
      <c r="CH22" s="409"/>
      <c r="CI22" s="409"/>
      <c r="CJ22" s="409"/>
      <c r="CK22" s="409"/>
      <c r="CL22" s="409"/>
      <c r="CM22" s="409"/>
      <c r="CN22" s="409"/>
      <c r="CO22" s="409"/>
      <c r="CP22" s="409"/>
      <c r="CQ22" s="409"/>
      <c r="CR22" s="409"/>
      <c r="CS22" s="410"/>
      <c r="CT22" s="411"/>
      <c r="CU22" s="412"/>
      <c r="CV22" s="412"/>
      <c r="CW22" s="412"/>
      <c r="CX22" s="412"/>
      <c r="CY22" s="412"/>
      <c r="CZ22" s="412"/>
      <c r="DA22" s="413"/>
      <c r="DB22" s="411"/>
      <c r="DC22" s="412"/>
      <c r="DD22" s="412"/>
      <c r="DE22" s="412"/>
      <c r="DF22" s="412"/>
      <c r="DG22" s="412"/>
      <c r="DH22" s="412"/>
      <c r="DI22" s="413"/>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160</v>
      </c>
      <c r="BA23" s="430"/>
      <c r="BB23" s="430"/>
      <c r="BC23" s="430"/>
      <c r="BD23" s="430"/>
      <c r="BE23" s="430"/>
      <c r="BF23" s="430"/>
      <c r="BG23" s="430"/>
      <c r="BH23" s="430"/>
      <c r="BI23" s="430"/>
      <c r="BJ23" s="430"/>
      <c r="BK23" s="430"/>
      <c r="BL23" s="430"/>
      <c r="BM23" s="431"/>
      <c r="BN23" s="432">
        <v>19120985</v>
      </c>
      <c r="BO23" s="433"/>
      <c r="BP23" s="433"/>
      <c r="BQ23" s="433"/>
      <c r="BR23" s="433"/>
      <c r="BS23" s="433"/>
      <c r="BT23" s="433"/>
      <c r="BU23" s="434"/>
      <c r="BV23" s="432">
        <v>19171295</v>
      </c>
      <c r="BW23" s="433"/>
      <c r="BX23" s="433"/>
      <c r="BY23" s="433"/>
      <c r="BZ23" s="433"/>
      <c r="CA23" s="433"/>
      <c r="CB23" s="433"/>
      <c r="CC23" s="434"/>
      <c r="CD23" s="170"/>
      <c r="CE23" s="409"/>
      <c r="CF23" s="409"/>
      <c r="CG23" s="409"/>
      <c r="CH23" s="409"/>
      <c r="CI23" s="409"/>
      <c r="CJ23" s="409"/>
      <c r="CK23" s="409"/>
      <c r="CL23" s="409"/>
      <c r="CM23" s="409"/>
      <c r="CN23" s="409"/>
      <c r="CO23" s="409"/>
      <c r="CP23" s="409"/>
      <c r="CQ23" s="409"/>
      <c r="CR23" s="409"/>
      <c r="CS23" s="410"/>
      <c r="CT23" s="411"/>
      <c r="CU23" s="412"/>
      <c r="CV23" s="412"/>
      <c r="CW23" s="412"/>
      <c r="CX23" s="412"/>
      <c r="CY23" s="412"/>
      <c r="CZ23" s="412"/>
      <c r="DA23" s="413"/>
      <c r="DB23" s="411"/>
      <c r="DC23" s="412"/>
      <c r="DD23" s="412"/>
      <c r="DE23" s="412"/>
      <c r="DF23" s="412"/>
      <c r="DG23" s="412"/>
      <c r="DH23" s="412"/>
      <c r="DI23" s="413"/>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3" t="s">
        <v>161</v>
      </c>
      <c r="BA24" s="404"/>
      <c r="BB24" s="404"/>
      <c r="BC24" s="404"/>
      <c r="BD24" s="404"/>
      <c r="BE24" s="404"/>
      <c r="BF24" s="404"/>
      <c r="BG24" s="404"/>
      <c r="BH24" s="404"/>
      <c r="BI24" s="404"/>
      <c r="BJ24" s="404"/>
      <c r="BK24" s="404"/>
      <c r="BL24" s="404"/>
      <c r="BM24" s="405"/>
      <c r="BN24" s="406">
        <v>17849733</v>
      </c>
      <c r="BO24" s="407"/>
      <c r="BP24" s="407"/>
      <c r="BQ24" s="407"/>
      <c r="BR24" s="407"/>
      <c r="BS24" s="407"/>
      <c r="BT24" s="407"/>
      <c r="BU24" s="408"/>
      <c r="BV24" s="406">
        <v>17849733</v>
      </c>
      <c r="BW24" s="407"/>
      <c r="BX24" s="407"/>
      <c r="BY24" s="407"/>
      <c r="BZ24" s="407"/>
      <c r="CA24" s="407"/>
      <c r="CB24" s="407"/>
      <c r="CC24" s="408"/>
      <c r="CD24" s="170"/>
      <c r="CE24" s="409"/>
      <c r="CF24" s="409"/>
      <c r="CG24" s="409"/>
      <c r="CH24" s="409"/>
      <c r="CI24" s="409"/>
      <c r="CJ24" s="409"/>
      <c r="CK24" s="409"/>
      <c r="CL24" s="409"/>
      <c r="CM24" s="409"/>
      <c r="CN24" s="409"/>
      <c r="CO24" s="409"/>
      <c r="CP24" s="409"/>
      <c r="CQ24" s="409"/>
      <c r="CR24" s="409"/>
      <c r="CS24" s="410"/>
      <c r="CT24" s="411"/>
      <c r="CU24" s="412"/>
      <c r="CV24" s="412"/>
      <c r="CW24" s="412"/>
      <c r="CX24" s="412"/>
      <c r="CY24" s="412"/>
      <c r="CZ24" s="412"/>
      <c r="DA24" s="413"/>
      <c r="DB24" s="411"/>
      <c r="DC24" s="412"/>
      <c r="DD24" s="412"/>
      <c r="DE24" s="412"/>
      <c r="DF24" s="412"/>
      <c r="DG24" s="412"/>
      <c r="DH24" s="412"/>
      <c r="DI24" s="413"/>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4" t="s">
        <v>162</v>
      </c>
      <c r="BA25" s="415"/>
      <c r="BB25" s="415"/>
      <c r="BC25" s="416"/>
      <c r="BD25" s="423" t="s">
        <v>45</v>
      </c>
      <c r="BE25" s="424"/>
      <c r="BF25" s="424"/>
      <c r="BG25" s="424"/>
      <c r="BH25" s="424"/>
      <c r="BI25" s="424"/>
      <c r="BJ25" s="424"/>
      <c r="BK25" s="424"/>
      <c r="BL25" s="424"/>
      <c r="BM25" s="425"/>
      <c r="BN25" s="426">
        <v>3106479</v>
      </c>
      <c r="BO25" s="427"/>
      <c r="BP25" s="427"/>
      <c r="BQ25" s="427"/>
      <c r="BR25" s="427"/>
      <c r="BS25" s="427"/>
      <c r="BT25" s="427"/>
      <c r="BU25" s="428"/>
      <c r="BV25" s="426">
        <v>4094696</v>
      </c>
      <c r="BW25" s="427"/>
      <c r="BX25" s="427"/>
      <c r="BY25" s="427"/>
      <c r="BZ25" s="427"/>
      <c r="CA25" s="427"/>
      <c r="CB25" s="427"/>
      <c r="CC25" s="428"/>
      <c r="CD25" s="170"/>
      <c r="CE25" s="409"/>
      <c r="CF25" s="409"/>
      <c r="CG25" s="409"/>
      <c r="CH25" s="409"/>
      <c r="CI25" s="409"/>
      <c r="CJ25" s="409"/>
      <c r="CK25" s="409"/>
      <c r="CL25" s="409"/>
      <c r="CM25" s="409"/>
      <c r="CN25" s="409"/>
      <c r="CO25" s="409"/>
      <c r="CP25" s="409"/>
      <c r="CQ25" s="409"/>
      <c r="CR25" s="409"/>
      <c r="CS25" s="410"/>
      <c r="CT25" s="411"/>
      <c r="CU25" s="412"/>
      <c r="CV25" s="412"/>
      <c r="CW25" s="412"/>
      <c r="CX25" s="412"/>
      <c r="CY25" s="412"/>
      <c r="CZ25" s="412"/>
      <c r="DA25" s="413"/>
      <c r="DB25" s="411"/>
      <c r="DC25" s="412"/>
      <c r="DD25" s="412"/>
      <c r="DE25" s="412"/>
      <c r="DF25" s="412"/>
      <c r="DG25" s="412"/>
      <c r="DH25" s="412"/>
      <c r="DI25" s="413"/>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7"/>
      <c r="BA26" s="418"/>
      <c r="BB26" s="418"/>
      <c r="BC26" s="419"/>
      <c r="BD26" s="429" t="s">
        <v>163</v>
      </c>
      <c r="BE26" s="430"/>
      <c r="BF26" s="430"/>
      <c r="BG26" s="430"/>
      <c r="BH26" s="430"/>
      <c r="BI26" s="430"/>
      <c r="BJ26" s="430"/>
      <c r="BK26" s="430"/>
      <c r="BL26" s="430"/>
      <c r="BM26" s="431"/>
      <c r="BN26" s="432">
        <v>17787089</v>
      </c>
      <c r="BO26" s="433"/>
      <c r="BP26" s="433"/>
      <c r="BQ26" s="433"/>
      <c r="BR26" s="433"/>
      <c r="BS26" s="433"/>
      <c r="BT26" s="433"/>
      <c r="BU26" s="434"/>
      <c r="BV26" s="432">
        <v>17784414</v>
      </c>
      <c r="BW26" s="433"/>
      <c r="BX26" s="433"/>
      <c r="BY26" s="433"/>
      <c r="BZ26" s="433"/>
      <c r="CA26" s="433"/>
      <c r="CB26" s="433"/>
      <c r="CC26" s="434"/>
      <c r="CD26" s="170"/>
      <c r="CE26" s="409"/>
      <c r="CF26" s="409"/>
      <c r="CG26" s="409"/>
      <c r="CH26" s="409"/>
      <c r="CI26" s="409"/>
      <c r="CJ26" s="409"/>
      <c r="CK26" s="409"/>
      <c r="CL26" s="409"/>
      <c r="CM26" s="409"/>
      <c r="CN26" s="409"/>
      <c r="CO26" s="409"/>
      <c r="CP26" s="409"/>
      <c r="CQ26" s="409"/>
      <c r="CR26" s="409"/>
      <c r="CS26" s="410"/>
      <c r="CT26" s="411"/>
      <c r="CU26" s="412"/>
      <c r="CV26" s="412"/>
      <c r="CW26" s="412"/>
      <c r="CX26" s="412"/>
      <c r="CY26" s="412"/>
      <c r="CZ26" s="412"/>
      <c r="DA26" s="413"/>
      <c r="DB26" s="411"/>
      <c r="DC26" s="412"/>
      <c r="DD26" s="412"/>
      <c r="DE26" s="412"/>
      <c r="DF26" s="412"/>
      <c r="DG26" s="412"/>
      <c r="DH26" s="412"/>
      <c r="DI26" s="413"/>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0"/>
      <c r="BA27" s="421"/>
      <c r="BB27" s="421"/>
      <c r="BC27" s="422"/>
      <c r="BD27" s="440" t="s">
        <v>47</v>
      </c>
      <c r="BE27" s="441"/>
      <c r="BF27" s="441"/>
      <c r="BG27" s="441"/>
      <c r="BH27" s="441"/>
      <c r="BI27" s="441"/>
      <c r="BJ27" s="441"/>
      <c r="BK27" s="441"/>
      <c r="BL27" s="441"/>
      <c r="BM27" s="442"/>
      <c r="BN27" s="406">
        <v>32475410</v>
      </c>
      <c r="BO27" s="407"/>
      <c r="BP27" s="407"/>
      <c r="BQ27" s="407"/>
      <c r="BR27" s="407"/>
      <c r="BS27" s="407"/>
      <c r="BT27" s="407"/>
      <c r="BU27" s="408"/>
      <c r="BV27" s="406">
        <v>33214892</v>
      </c>
      <c r="BW27" s="407"/>
      <c r="BX27" s="407"/>
      <c r="BY27" s="407"/>
      <c r="BZ27" s="407"/>
      <c r="CA27" s="407"/>
      <c r="CB27" s="407"/>
      <c r="CC27" s="408"/>
      <c r="CD27" s="190"/>
      <c r="CE27" s="435"/>
      <c r="CF27" s="435"/>
      <c r="CG27" s="435"/>
      <c r="CH27" s="435"/>
      <c r="CI27" s="435"/>
      <c r="CJ27" s="435"/>
      <c r="CK27" s="435"/>
      <c r="CL27" s="435"/>
      <c r="CM27" s="435"/>
      <c r="CN27" s="435"/>
      <c r="CO27" s="435"/>
      <c r="CP27" s="435"/>
      <c r="CQ27" s="435"/>
      <c r="CR27" s="435"/>
      <c r="CS27" s="436"/>
      <c r="CT27" s="437"/>
      <c r="CU27" s="438"/>
      <c r="CV27" s="438"/>
      <c r="CW27" s="438"/>
      <c r="CX27" s="438"/>
      <c r="CY27" s="438"/>
      <c r="CZ27" s="438"/>
      <c r="DA27" s="439"/>
      <c r="DB27" s="437"/>
      <c r="DC27" s="438"/>
      <c r="DD27" s="438"/>
      <c r="DE27" s="438"/>
      <c r="DF27" s="438"/>
      <c r="DG27" s="438"/>
      <c r="DH27" s="438"/>
      <c r="DI27" s="439"/>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1" t="s">
        <v>170</v>
      </c>
      <c r="D30" s="401"/>
      <c r="E30" s="402" t="s">
        <v>171</v>
      </c>
      <c r="F30" s="402"/>
      <c r="G30" s="402"/>
      <c r="H30" s="402"/>
      <c r="I30" s="402"/>
      <c r="J30" s="402"/>
      <c r="K30" s="402"/>
      <c r="L30" s="402"/>
      <c r="M30" s="402"/>
      <c r="N30" s="402"/>
      <c r="O30" s="402"/>
      <c r="P30" s="402"/>
      <c r="Q30" s="402"/>
      <c r="R30" s="402"/>
      <c r="S30" s="402"/>
      <c r="T30" s="176"/>
      <c r="U30" s="401" t="s">
        <v>172</v>
      </c>
      <c r="V30" s="401"/>
      <c r="W30" s="402" t="s">
        <v>171</v>
      </c>
      <c r="X30" s="402"/>
      <c r="Y30" s="402"/>
      <c r="Z30" s="402"/>
      <c r="AA30" s="402"/>
      <c r="AB30" s="402"/>
      <c r="AC30" s="402"/>
      <c r="AD30" s="402"/>
      <c r="AE30" s="402"/>
      <c r="AF30" s="402"/>
      <c r="AG30" s="402"/>
      <c r="AH30" s="402"/>
      <c r="AI30" s="402"/>
      <c r="AJ30" s="402"/>
      <c r="AK30" s="402"/>
      <c r="AL30" s="176"/>
      <c r="AM30" s="401" t="s">
        <v>170</v>
      </c>
      <c r="AN30" s="401"/>
      <c r="AO30" s="402" t="s">
        <v>171</v>
      </c>
      <c r="AP30" s="402"/>
      <c r="AQ30" s="402"/>
      <c r="AR30" s="402"/>
      <c r="AS30" s="402"/>
      <c r="AT30" s="402"/>
      <c r="AU30" s="402"/>
      <c r="AV30" s="402"/>
      <c r="AW30" s="402"/>
      <c r="AX30" s="402"/>
      <c r="AY30" s="402"/>
      <c r="AZ30" s="402"/>
      <c r="BA30" s="402"/>
      <c r="BB30" s="402"/>
      <c r="BC30" s="402"/>
      <c r="BD30" s="201"/>
      <c r="BE30" s="401" t="s">
        <v>170</v>
      </c>
      <c r="BF30" s="401"/>
      <c r="BG30" s="402" t="s">
        <v>173</v>
      </c>
      <c r="BH30" s="402"/>
      <c r="BI30" s="402"/>
      <c r="BJ30" s="402"/>
      <c r="BK30" s="402"/>
      <c r="BL30" s="402"/>
      <c r="BM30" s="402"/>
      <c r="BN30" s="402"/>
      <c r="BO30" s="402"/>
      <c r="BP30" s="402"/>
      <c r="BQ30" s="402"/>
      <c r="BR30" s="402"/>
      <c r="BS30" s="402"/>
      <c r="BT30" s="402"/>
      <c r="BU30" s="402"/>
      <c r="BV30" s="202"/>
      <c r="BW30" s="401" t="s">
        <v>170</v>
      </c>
      <c r="BX30" s="401"/>
      <c r="BY30" s="402" t="s">
        <v>174</v>
      </c>
      <c r="BZ30" s="402"/>
      <c r="CA30" s="402"/>
      <c r="CB30" s="402"/>
      <c r="CC30" s="402"/>
      <c r="CD30" s="402"/>
      <c r="CE30" s="402"/>
      <c r="CF30" s="402"/>
      <c r="CG30" s="402"/>
      <c r="CH30" s="402"/>
      <c r="CI30" s="402"/>
      <c r="CJ30" s="402"/>
      <c r="CK30" s="402"/>
      <c r="CL30" s="402"/>
      <c r="CM30" s="402"/>
      <c r="CN30" s="176"/>
      <c r="CO30" s="401" t="s">
        <v>172</v>
      </c>
      <c r="CP30" s="401"/>
      <c r="CQ30" s="402" t="s">
        <v>175</v>
      </c>
      <c r="CR30" s="402"/>
      <c r="CS30" s="402"/>
      <c r="CT30" s="402"/>
      <c r="CU30" s="402"/>
      <c r="CV30" s="402"/>
      <c r="CW30" s="402"/>
      <c r="CX30" s="402"/>
      <c r="CY30" s="402"/>
      <c r="CZ30" s="402"/>
      <c r="DA30" s="402"/>
      <c r="DB30" s="402"/>
      <c r="DC30" s="402"/>
      <c r="DD30" s="402"/>
      <c r="DE30" s="402"/>
      <c r="DF30" s="176"/>
      <c r="DG30" s="400" t="s">
        <v>176</v>
      </c>
      <c r="DH30" s="400"/>
      <c r="DI30" s="203"/>
      <c r="DJ30" s="158"/>
      <c r="DK30" s="158"/>
      <c r="DL30" s="158"/>
      <c r="DM30" s="158"/>
      <c r="DN30" s="158"/>
      <c r="DO30" s="158"/>
    </row>
    <row r="31" spans="1:119" ht="32.25" customHeight="1" x14ac:dyDescent="0.2">
      <c r="A31" s="159"/>
      <c r="B31" s="199"/>
      <c r="C31" s="398">
        <f>IF(E31="","",1)</f>
        <v>1</v>
      </c>
      <c r="D31" s="398"/>
      <c r="E31" s="397" t="str">
        <f>IF('各会計、関係団体の財政状況及び健全化判断比率'!B7="","",'各会計、関係団体の財政状況及び健全化判断比率'!B7)</f>
        <v>一般会計</v>
      </c>
      <c r="F31" s="397"/>
      <c r="G31" s="397"/>
      <c r="H31" s="397"/>
      <c r="I31" s="397"/>
      <c r="J31" s="397"/>
      <c r="K31" s="397"/>
      <c r="L31" s="397"/>
      <c r="M31" s="397"/>
      <c r="N31" s="397"/>
      <c r="O31" s="397"/>
      <c r="P31" s="397"/>
      <c r="Q31" s="397"/>
      <c r="R31" s="397"/>
      <c r="S31" s="397"/>
      <c r="T31" s="200"/>
      <c r="U31" s="398">
        <f>IF(W31="","",MAX(C31:D40)+1)</f>
        <v>11</v>
      </c>
      <c r="V31" s="398"/>
      <c r="W31" s="397" t="str">
        <f>IF('各会計、関係団体の財政状況及び健全化判断比率'!B28="","",'各会計、関係団体の財政状況及び健全化判断比率'!B28)</f>
        <v>県営競輪事業特別会計</v>
      </c>
      <c r="X31" s="397"/>
      <c r="Y31" s="397"/>
      <c r="Z31" s="397"/>
      <c r="AA31" s="397"/>
      <c r="AB31" s="397"/>
      <c r="AC31" s="397"/>
      <c r="AD31" s="397"/>
      <c r="AE31" s="397"/>
      <c r="AF31" s="397"/>
      <c r="AG31" s="397"/>
      <c r="AH31" s="397"/>
      <c r="AI31" s="397"/>
      <c r="AJ31" s="397"/>
      <c r="AK31" s="397"/>
      <c r="AL31" s="200"/>
      <c r="AM31" s="398">
        <f>IF(AO31="","",MAX(C31:D40,U31:V40)+1)</f>
        <v>13</v>
      </c>
      <c r="AN31" s="398"/>
      <c r="AO31" s="397" t="str">
        <f>IF('各会計、関係団体の財政状況及び健全化判断比率'!B30="","",'各会計、関係団体の財政状況及び健全化判断比率'!B30)</f>
        <v>県立こころの医療センター事業会計</v>
      </c>
      <c r="AP31" s="397"/>
      <c r="AQ31" s="397"/>
      <c r="AR31" s="397"/>
      <c r="AS31" s="397"/>
      <c r="AT31" s="397"/>
      <c r="AU31" s="397"/>
      <c r="AV31" s="397"/>
      <c r="AW31" s="397"/>
      <c r="AX31" s="397"/>
      <c r="AY31" s="397"/>
      <c r="AZ31" s="397"/>
      <c r="BA31" s="397"/>
      <c r="BB31" s="397"/>
      <c r="BC31" s="397"/>
      <c r="BD31" s="200"/>
      <c r="BE31" s="398">
        <f>IF(BG31="","",MAX(C31:D40,U31:V40,AM31:AN40)+1)</f>
        <v>17</v>
      </c>
      <c r="BF31" s="398"/>
      <c r="BG31" s="397" t="str">
        <f>IF('各会計、関係団体の財政状況及び健全化判断比率'!B34="","",'各会計、関係団体の財政状況及び健全化判断比率'!B34)</f>
        <v>県営港湾施設管理特別会計</v>
      </c>
      <c r="BH31" s="397"/>
      <c r="BI31" s="397"/>
      <c r="BJ31" s="397"/>
      <c r="BK31" s="397"/>
      <c r="BL31" s="397"/>
      <c r="BM31" s="397"/>
      <c r="BN31" s="397"/>
      <c r="BO31" s="397"/>
      <c r="BP31" s="397"/>
      <c r="BQ31" s="397"/>
      <c r="BR31" s="397"/>
      <c r="BS31" s="397"/>
      <c r="BT31" s="397"/>
      <c r="BU31" s="397"/>
      <c r="BV31" s="200"/>
      <c r="BW31" s="398">
        <f>IF(BY31="","",MAX(C31:D40,U31:V40,AM31:AN40,BE31:BF40)+1)</f>
        <v>18</v>
      </c>
      <c r="BX31" s="398"/>
      <c r="BY31" s="397" t="str">
        <f>IF('各会計、関係団体の財政状況及び健全化判断比率'!B68="","",'各会計、関係団体の財政状況及び健全化判断比率'!B68)</f>
        <v>関西広域連合</v>
      </c>
      <c r="BZ31" s="397"/>
      <c r="CA31" s="397"/>
      <c r="CB31" s="397"/>
      <c r="CC31" s="397"/>
      <c r="CD31" s="397"/>
      <c r="CE31" s="397"/>
      <c r="CF31" s="397"/>
      <c r="CG31" s="397"/>
      <c r="CH31" s="397"/>
      <c r="CI31" s="397"/>
      <c r="CJ31" s="397"/>
      <c r="CK31" s="397"/>
      <c r="CL31" s="397"/>
      <c r="CM31" s="397"/>
      <c r="CN31" s="200"/>
      <c r="CO31" s="398">
        <f>IF(CQ31="","",MAX(C31:D40,U31:V40,AM31:AN40,BE31:BF40,BW31:BX40)+1)</f>
        <v>19</v>
      </c>
      <c r="CP31" s="398"/>
      <c r="CQ31" s="397" t="str">
        <f>IF('各会計、関係団体の財政状況及び健全化判断比率'!BS7="","",'各会計、関係団体の財政状況及び健全化判断比率'!BS7)</f>
        <v>和歌山県土地開発公社</v>
      </c>
      <c r="CR31" s="397"/>
      <c r="CS31" s="397"/>
      <c r="CT31" s="397"/>
      <c r="CU31" s="397"/>
      <c r="CV31" s="397"/>
      <c r="CW31" s="397"/>
      <c r="CX31" s="397"/>
      <c r="CY31" s="397"/>
      <c r="CZ31" s="397"/>
      <c r="DA31" s="397"/>
      <c r="DB31" s="397"/>
      <c r="DC31" s="397"/>
      <c r="DD31" s="397"/>
      <c r="DE31" s="397"/>
      <c r="DF31" s="192"/>
      <c r="DG31" s="399" t="str">
        <f>IF('各会計、関係団体の財政状況及び健全化判断比率'!BR7="","",'各会計、関係団体の財政状況及び健全化判断比率'!BR7)</f>
        <v>〇</v>
      </c>
      <c r="DH31" s="399"/>
      <c r="DI31" s="203"/>
      <c r="DJ31" s="158"/>
      <c r="DK31" s="158"/>
      <c r="DL31" s="158"/>
      <c r="DM31" s="158"/>
      <c r="DN31" s="158"/>
      <c r="DO31" s="158"/>
    </row>
    <row r="32" spans="1:119" ht="32.25" customHeight="1" x14ac:dyDescent="0.2">
      <c r="A32" s="159"/>
      <c r="B32" s="199"/>
      <c r="C32" s="398">
        <f>IF(E32="","",C31+1)</f>
        <v>2</v>
      </c>
      <c r="D32" s="398"/>
      <c r="E32" s="397" t="str">
        <f>IF('各会計、関係団体の財政状況及び健全化判断比率'!B8="","",'各会計、関係団体の財政状況及び健全化判断比率'!B8)</f>
        <v>農林水産振興資金特別会計</v>
      </c>
      <c r="F32" s="397"/>
      <c r="G32" s="397"/>
      <c r="H32" s="397"/>
      <c r="I32" s="397"/>
      <c r="J32" s="397"/>
      <c r="K32" s="397"/>
      <c r="L32" s="397"/>
      <c r="M32" s="397"/>
      <c r="N32" s="397"/>
      <c r="O32" s="397"/>
      <c r="P32" s="397"/>
      <c r="Q32" s="397"/>
      <c r="R32" s="397"/>
      <c r="S32" s="397"/>
      <c r="T32" s="200"/>
      <c r="U32" s="398">
        <f t="shared" ref="U32:U40" si="0">IF(W32="","",U31+1)</f>
        <v>12</v>
      </c>
      <c r="V32" s="398"/>
      <c r="W32" s="397" t="str">
        <f>IF('各会計、関係団体の財政状況及び健全化判断比率'!B29="","",'各会計、関係団体の財政状況及び健全化判断比率'!B29)</f>
        <v>国民健康保険特別会計</v>
      </c>
      <c r="X32" s="397"/>
      <c r="Y32" s="397"/>
      <c r="Z32" s="397"/>
      <c r="AA32" s="397"/>
      <c r="AB32" s="397"/>
      <c r="AC32" s="397"/>
      <c r="AD32" s="397"/>
      <c r="AE32" s="397"/>
      <c r="AF32" s="397"/>
      <c r="AG32" s="397"/>
      <c r="AH32" s="397"/>
      <c r="AI32" s="397"/>
      <c r="AJ32" s="397"/>
      <c r="AK32" s="397"/>
      <c r="AL32" s="200"/>
      <c r="AM32" s="398">
        <f t="shared" ref="AM32:AM40" si="1">IF(AO32="","",AM31+1)</f>
        <v>14</v>
      </c>
      <c r="AN32" s="398"/>
      <c r="AO32" s="397" t="str">
        <f>IF('各会計、関係団体の財政状況及び健全化判断比率'!B31="","",'各会計、関係団体の財政状況及び健全化判断比率'!B31)</f>
        <v>工業用水道事業会計</v>
      </c>
      <c r="AP32" s="397"/>
      <c r="AQ32" s="397"/>
      <c r="AR32" s="397"/>
      <c r="AS32" s="397"/>
      <c r="AT32" s="397"/>
      <c r="AU32" s="397"/>
      <c r="AV32" s="397"/>
      <c r="AW32" s="397"/>
      <c r="AX32" s="397"/>
      <c r="AY32" s="397"/>
      <c r="AZ32" s="397"/>
      <c r="BA32" s="397"/>
      <c r="BB32" s="397"/>
      <c r="BC32" s="397"/>
      <c r="BD32" s="200"/>
      <c r="BE32" s="398" t="str">
        <f t="shared" ref="BE32:BE40" si="2">IF(BG32="","",BE31+1)</f>
        <v/>
      </c>
      <c r="BF32" s="398"/>
      <c r="BG32" s="397"/>
      <c r="BH32" s="397"/>
      <c r="BI32" s="397"/>
      <c r="BJ32" s="397"/>
      <c r="BK32" s="397"/>
      <c r="BL32" s="397"/>
      <c r="BM32" s="397"/>
      <c r="BN32" s="397"/>
      <c r="BO32" s="397"/>
      <c r="BP32" s="397"/>
      <c r="BQ32" s="397"/>
      <c r="BR32" s="397"/>
      <c r="BS32" s="397"/>
      <c r="BT32" s="397"/>
      <c r="BU32" s="397"/>
      <c r="BV32" s="200"/>
      <c r="BW32" s="398" t="str">
        <f t="shared" ref="BW32:BW40" si="3">IF(BY32="","",BW31+1)</f>
        <v/>
      </c>
      <c r="BX32" s="398"/>
      <c r="BY32" s="397" t="str">
        <f>IF('各会計、関係団体の財政状況及び健全化判断比率'!B69="","",'各会計、関係団体の財政状況及び健全化判断比率'!B69)</f>
        <v/>
      </c>
      <c r="BZ32" s="397"/>
      <c r="CA32" s="397"/>
      <c r="CB32" s="397"/>
      <c r="CC32" s="397"/>
      <c r="CD32" s="397"/>
      <c r="CE32" s="397"/>
      <c r="CF32" s="397"/>
      <c r="CG32" s="397"/>
      <c r="CH32" s="397"/>
      <c r="CI32" s="397"/>
      <c r="CJ32" s="397"/>
      <c r="CK32" s="397"/>
      <c r="CL32" s="397"/>
      <c r="CM32" s="397"/>
      <c r="CN32" s="200"/>
      <c r="CO32" s="398">
        <f t="shared" ref="CO32:CO40" si="4">IF(CQ32="","",CO31+1)</f>
        <v>20</v>
      </c>
      <c r="CP32" s="398"/>
      <c r="CQ32" s="397" t="str">
        <f>IF('各会計、関係団体の財政状況及び健全化判断比率'!BS8="","",'各会計、関係団体の財政状況及び健全化判断比率'!BS8)</f>
        <v>和歌山県住宅供給公社</v>
      </c>
      <c r="CR32" s="397"/>
      <c r="CS32" s="397"/>
      <c r="CT32" s="397"/>
      <c r="CU32" s="397"/>
      <c r="CV32" s="397"/>
      <c r="CW32" s="397"/>
      <c r="CX32" s="397"/>
      <c r="CY32" s="397"/>
      <c r="CZ32" s="397"/>
      <c r="DA32" s="397"/>
      <c r="DB32" s="397"/>
      <c r="DC32" s="397"/>
      <c r="DD32" s="397"/>
      <c r="DE32" s="397"/>
      <c r="DF32" s="192"/>
      <c r="DG32" s="399" t="str">
        <f>IF('各会計、関係団体の財政状況及び健全化判断比率'!BR8="","",'各会計、関係団体の財政状況及び健全化判断比率'!BR8)</f>
        <v/>
      </c>
      <c r="DH32" s="399"/>
      <c r="DI32" s="203"/>
      <c r="DJ32" s="158"/>
      <c r="DK32" s="158"/>
      <c r="DL32" s="158"/>
      <c r="DM32" s="158"/>
      <c r="DN32" s="158"/>
      <c r="DO32" s="158"/>
    </row>
    <row r="33" spans="1:119" ht="32.25" customHeight="1" x14ac:dyDescent="0.2">
      <c r="A33" s="159"/>
      <c r="B33" s="199"/>
      <c r="C33" s="398">
        <f>IF(E33="","",C32+1)</f>
        <v>3</v>
      </c>
      <c r="D33" s="398"/>
      <c r="E33" s="397" t="str">
        <f>IF('各会計、関係団体の財政状況及び健全化判断比率'!B9="","",'各会計、関係団体の財政状況及び健全化判断比率'!B9)</f>
        <v>中小企業振興資金特別会計</v>
      </c>
      <c r="F33" s="397"/>
      <c r="G33" s="397"/>
      <c r="H33" s="397"/>
      <c r="I33" s="397"/>
      <c r="J33" s="397"/>
      <c r="K33" s="397"/>
      <c r="L33" s="397"/>
      <c r="M33" s="397"/>
      <c r="N33" s="397"/>
      <c r="O33" s="397"/>
      <c r="P33" s="397"/>
      <c r="Q33" s="397"/>
      <c r="R33" s="397"/>
      <c r="S33" s="397"/>
      <c r="T33" s="200"/>
      <c r="U33" s="398" t="str">
        <f t="shared" si="0"/>
        <v/>
      </c>
      <c r="V33" s="398"/>
      <c r="W33" s="397"/>
      <c r="X33" s="397"/>
      <c r="Y33" s="397"/>
      <c r="Z33" s="397"/>
      <c r="AA33" s="397"/>
      <c r="AB33" s="397"/>
      <c r="AC33" s="397"/>
      <c r="AD33" s="397"/>
      <c r="AE33" s="397"/>
      <c r="AF33" s="397"/>
      <c r="AG33" s="397"/>
      <c r="AH33" s="397"/>
      <c r="AI33" s="397"/>
      <c r="AJ33" s="397"/>
      <c r="AK33" s="397"/>
      <c r="AL33" s="200"/>
      <c r="AM33" s="398">
        <f t="shared" si="1"/>
        <v>15</v>
      </c>
      <c r="AN33" s="398"/>
      <c r="AO33" s="397" t="str">
        <f>IF('各会計、関係団体の財政状況及び健全化判断比率'!B32="","",'各会計、関係団体の財政状況及び健全化判断比率'!B32)</f>
        <v>流域下水道事業会計</v>
      </c>
      <c r="AP33" s="397"/>
      <c r="AQ33" s="397"/>
      <c r="AR33" s="397"/>
      <c r="AS33" s="397"/>
      <c r="AT33" s="397"/>
      <c r="AU33" s="397"/>
      <c r="AV33" s="397"/>
      <c r="AW33" s="397"/>
      <c r="AX33" s="397"/>
      <c r="AY33" s="397"/>
      <c r="AZ33" s="397"/>
      <c r="BA33" s="397"/>
      <c r="BB33" s="397"/>
      <c r="BC33" s="397"/>
      <c r="BD33" s="200"/>
      <c r="BE33" s="398" t="str">
        <f t="shared" si="2"/>
        <v/>
      </c>
      <c r="BF33" s="398"/>
      <c r="BG33" s="397"/>
      <c r="BH33" s="397"/>
      <c r="BI33" s="397"/>
      <c r="BJ33" s="397"/>
      <c r="BK33" s="397"/>
      <c r="BL33" s="397"/>
      <c r="BM33" s="397"/>
      <c r="BN33" s="397"/>
      <c r="BO33" s="397"/>
      <c r="BP33" s="397"/>
      <c r="BQ33" s="397"/>
      <c r="BR33" s="397"/>
      <c r="BS33" s="397"/>
      <c r="BT33" s="397"/>
      <c r="BU33" s="397"/>
      <c r="BV33" s="200"/>
      <c r="BW33" s="398" t="str">
        <f t="shared" si="3"/>
        <v/>
      </c>
      <c r="BX33" s="398"/>
      <c r="BY33" s="397" t="str">
        <f>IF('各会計、関係団体の財政状況及び健全化判断比率'!B70="","",'各会計、関係団体の財政状況及び健全化判断比率'!B70)</f>
        <v/>
      </c>
      <c r="BZ33" s="397"/>
      <c r="CA33" s="397"/>
      <c r="CB33" s="397"/>
      <c r="CC33" s="397"/>
      <c r="CD33" s="397"/>
      <c r="CE33" s="397"/>
      <c r="CF33" s="397"/>
      <c r="CG33" s="397"/>
      <c r="CH33" s="397"/>
      <c r="CI33" s="397"/>
      <c r="CJ33" s="397"/>
      <c r="CK33" s="397"/>
      <c r="CL33" s="397"/>
      <c r="CM33" s="397"/>
      <c r="CN33" s="200"/>
      <c r="CO33" s="398">
        <f t="shared" si="4"/>
        <v>21</v>
      </c>
      <c r="CP33" s="398"/>
      <c r="CQ33" s="397" t="str">
        <f>IF('各会計、関係団体の財政状況及び健全化判断比率'!BS9="","",'各会計、関係団体の財政状況及び健全化判断比率'!BS9)</f>
        <v>和歌山県国際交流協会</v>
      </c>
      <c r="CR33" s="397"/>
      <c r="CS33" s="397"/>
      <c r="CT33" s="397"/>
      <c r="CU33" s="397"/>
      <c r="CV33" s="397"/>
      <c r="CW33" s="397"/>
      <c r="CX33" s="397"/>
      <c r="CY33" s="397"/>
      <c r="CZ33" s="397"/>
      <c r="DA33" s="397"/>
      <c r="DB33" s="397"/>
      <c r="DC33" s="397"/>
      <c r="DD33" s="397"/>
      <c r="DE33" s="397"/>
      <c r="DF33" s="192"/>
      <c r="DG33" s="399" t="str">
        <f>IF('各会計、関係団体の財政状況及び健全化判断比率'!BR9="","",'各会計、関係団体の財政状況及び健全化判断比率'!BR9)</f>
        <v/>
      </c>
      <c r="DH33" s="399"/>
      <c r="DI33" s="203"/>
      <c r="DJ33" s="158"/>
      <c r="DK33" s="158"/>
      <c r="DL33" s="158"/>
      <c r="DM33" s="158"/>
      <c r="DN33" s="158"/>
      <c r="DO33" s="158"/>
    </row>
    <row r="34" spans="1:119" ht="32.25" customHeight="1" x14ac:dyDescent="0.2">
      <c r="A34" s="159"/>
      <c r="B34" s="199"/>
      <c r="C34" s="398">
        <f>IF(E34="","",C33+1)</f>
        <v>4</v>
      </c>
      <c r="D34" s="398"/>
      <c r="E34" s="397" t="str">
        <f>IF('各会計、関係団体の財政状況及び健全化判断比率'!B10="","",'各会計、関係団体の財政状況及び健全化判断比率'!B10)</f>
        <v>母子父子寡婦福祉資金特別会計</v>
      </c>
      <c r="F34" s="397"/>
      <c r="G34" s="397"/>
      <c r="H34" s="397"/>
      <c r="I34" s="397"/>
      <c r="J34" s="397"/>
      <c r="K34" s="397"/>
      <c r="L34" s="397"/>
      <c r="M34" s="397"/>
      <c r="N34" s="397"/>
      <c r="O34" s="397"/>
      <c r="P34" s="397"/>
      <c r="Q34" s="397"/>
      <c r="R34" s="397"/>
      <c r="S34" s="397"/>
      <c r="T34" s="200"/>
      <c r="U34" s="398" t="str">
        <f t="shared" si="0"/>
        <v/>
      </c>
      <c r="V34" s="398"/>
      <c r="W34" s="397"/>
      <c r="X34" s="397"/>
      <c r="Y34" s="397"/>
      <c r="Z34" s="397"/>
      <c r="AA34" s="397"/>
      <c r="AB34" s="397"/>
      <c r="AC34" s="397"/>
      <c r="AD34" s="397"/>
      <c r="AE34" s="397"/>
      <c r="AF34" s="397"/>
      <c r="AG34" s="397"/>
      <c r="AH34" s="397"/>
      <c r="AI34" s="397"/>
      <c r="AJ34" s="397"/>
      <c r="AK34" s="397"/>
      <c r="AL34" s="200"/>
      <c r="AM34" s="398">
        <f t="shared" si="1"/>
        <v>16</v>
      </c>
      <c r="AN34" s="398"/>
      <c r="AO34" s="397" t="str">
        <f>IF('各会計、関係団体の財政状況及び健全化判断比率'!B33="","",'各会計、関係団体の財政状況及び健全化判断比率'!B33)</f>
        <v>土地造成事業会計</v>
      </c>
      <c r="AP34" s="397"/>
      <c r="AQ34" s="397"/>
      <c r="AR34" s="397"/>
      <c r="AS34" s="397"/>
      <c r="AT34" s="397"/>
      <c r="AU34" s="397"/>
      <c r="AV34" s="397"/>
      <c r="AW34" s="397"/>
      <c r="AX34" s="397"/>
      <c r="AY34" s="397"/>
      <c r="AZ34" s="397"/>
      <c r="BA34" s="397"/>
      <c r="BB34" s="397"/>
      <c r="BC34" s="397"/>
      <c r="BD34" s="200"/>
      <c r="BE34" s="398" t="str">
        <f t="shared" si="2"/>
        <v/>
      </c>
      <c r="BF34" s="398"/>
      <c r="BG34" s="397"/>
      <c r="BH34" s="397"/>
      <c r="BI34" s="397"/>
      <c r="BJ34" s="397"/>
      <c r="BK34" s="397"/>
      <c r="BL34" s="397"/>
      <c r="BM34" s="397"/>
      <c r="BN34" s="397"/>
      <c r="BO34" s="397"/>
      <c r="BP34" s="397"/>
      <c r="BQ34" s="397"/>
      <c r="BR34" s="397"/>
      <c r="BS34" s="397"/>
      <c r="BT34" s="397"/>
      <c r="BU34" s="397"/>
      <c r="BV34" s="200"/>
      <c r="BW34" s="398" t="str">
        <f t="shared" si="3"/>
        <v/>
      </c>
      <c r="BX34" s="398"/>
      <c r="BY34" s="397" t="str">
        <f>IF('各会計、関係団体の財政状況及び健全化判断比率'!B71="","",'各会計、関係団体の財政状況及び健全化判断比率'!B71)</f>
        <v/>
      </c>
      <c r="BZ34" s="397"/>
      <c r="CA34" s="397"/>
      <c r="CB34" s="397"/>
      <c r="CC34" s="397"/>
      <c r="CD34" s="397"/>
      <c r="CE34" s="397"/>
      <c r="CF34" s="397"/>
      <c r="CG34" s="397"/>
      <c r="CH34" s="397"/>
      <c r="CI34" s="397"/>
      <c r="CJ34" s="397"/>
      <c r="CK34" s="397"/>
      <c r="CL34" s="397"/>
      <c r="CM34" s="397"/>
      <c r="CN34" s="200"/>
      <c r="CO34" s="398">
        <f t="shared" si="4"/>
        <v>22</v>
      </c>
      <c r="CP34" s="398"/>
      <c r="CQ34" s="397" t="str">
        <f>IF('各会計、関係団体の財政状況及び健全化判断比率'!BS10="","",'各会計、関係団体の財政状況及び健全化判断比率'!BS10)</f>
        <v>和歌山県私学振興基金協会</v>
      </c>
      <c r="CR34" s="397"/>
      <c r="CS34" s="397"/>
      <c r="CT34" s="397"/>
      <c r="CU34" s="397"/>
      <c r="CV34" s="397"/>
      <c r="CW34" s="397"/>
      <c r="CX34" s="397"/>
      <c r="CY34" s="397"/>
      <c r="CZ34" s="397"/>
      <c r="DA34" s="397"/>
      <c r="DB34" s="397"/>
      <c r="DC34" s="397"/>
      <c r="DD34" s="397"/>
      <c r="DE34" s="397"/>
      <c r="DF34" s="192"/>
      <c r="DG34" s="399" t="str">
        <f>IF('各会計、関係団体の財政状況及び健全化判断比率'!BR10="","",'各会計、関係団体の財政状況及び健全化判断比率'!BR10)</f>
        <v/>
      </c>
      <c r="DH34" s="399"/>
      <c r="DI34" s="203"/>
      <c r="DJ34" s="158"/>
      <c r="DK34" s="158"/>
      <c r="DL34" s="158"/>
      <c r="DM34" s="158"/>
      <c r="DN34" s="158"/>
      <c r="DO34" s="158"/>
    </row>
    <row r="35" spans="1:119" ht="32.25" customHeight="1" x14ac:dyDescent="0.2">
      <c r="A35" s="159"/>
      <c r="B35" s="199"/>
      <c r="C35" s="398">
        <f t="shared" ref="C35:C40" si="5">IF(E35="","",C34+1)</f>
        <v>5</v>
      </c>
      <c r="D35" s="398"/>
      <c r="E35" s="397" t="str">
        <f>IF('各会計、関係団体の財政状況及び健全化判断比率'!B11="","",'各会計、関係団体の財政状況及び健全化判断比率'!B11)</f>
        <v>修学奨励金特別会計</v>
      </c>
      <c r="F35" s="397"/>
      <c r="G35" s="397"/>
      <c r="H35" s="397"/>
      <c r="I35" s="397"/>
      <c r="J35" s="397"/>
      <c r="K35" s="397"/>
      <c r="L35" s="397"/>
      <c r="M35" s="397"/>
      <c r="N35" s="397"/>
      <c r="O35" s="397"/>
      <c r="P35" s="397"/>
      <c r="Q35" s="397"/>
      <c r="R35" s="397"/>
      <c r="S35" s="397"/>
      <c r="T35" s="200"/>
      <c r="U35" s="398" t="str">
        <f t="shared" si="0"/>
        <v/>
      </c>
      <c r="V35" s="398"/>
      <c r="W35" s="397"/>
      <c r="X35" s="397"/>
      <c r="Y35" s="397"/>
      <c r="Z35" s="397"/>
      <c r="AA35" s="397"/>
      <c r="AB35" s="397"/>
      <c r="AC35" s="397"/>
      <c r="AD35" s="397"/>
      <c r="AE35" s="397"/>
      <c r="AF35" s="397"/>
      <c r="AG35" s="397"/>
      <c r="AH35" s="397"/>
      <c r="AI35" s="397"/>
      <c r="AJ35" s="397"/>
      <c r="AK35" s="397"/>
      <c r="AL35" s="200"/>
      <c r="AM35" s="398" t="str">
        <f t="shared" si="1"/>
        <v/>
      </c>
      <c r="AN35" s="398"/>
      <c r="AO35" s="397"/>
      <c r="AP35" s="397"/>
      <c r="AQ35" s="397"/>
      <c r="AR35" s="397"/>
      <c r="AS35" s="397"/>
      <c r="AT35" s="397"/>
      <c r="AU35" s="397"/>
      <c r="AV35" s="397"/>
      <c r="AW35" s="397"/>
      <c r="AX35" s="397"/>
      <c r="AY35" s="397"/>
      <c r="AZ35" s="397"/>
      <c r="BA35" s="397"/>
      <c r="BB35" s="397"/>
      <c r="BC35" s="397"/>
      <c r="BD35" s="200"/>
      <c r="BE35" s="398" t="str">
        <f t="shared" si="2"/>
        <v/>
      </c>
      <c r="BF35" s="398"/>
      <c r="BG35" s="397"/>
      <c r="BH35" s="397"/>
      <c r="BI35" s="397"/>
      <c r="BJ35" s="397"/>
      <c r="BK35" s="397"/>
      <c r="BL35" s="397"/>
      <c r="BM35" s="397"/>
      <c r="BN35" s="397"/>
      <c r="BO35" s="397"/>
      <c r="BP35" s="397"/>
      <c r="BQ35" s="397"/>
      <c r="BR35" s="397"/>
      <c r="BS35" s="397"/>
      <c r="BT35" s="397"/>
      <c r="BU35" s="397"/>
      <c r="BV35" s="200"/>
      <c r="BW35" s="398" t="str">
        <f t="shared" si="3"/>
        <v/>
      </c>
      <c r="BX35" s="398"/>
      <c r="BY35" s="397" t="str">
        <f>IF('各会計、関係団体の財政状況及び健全化判断比率'!B72="","",'各会計、関係団体の財政状況及び健全化判断比率'!B72)</f>
        <v/>
      </c>
      <c r="BZ35" s="397"/>
      <c r="CA35" s="397"/>
      <c r="CB35" s="397"/>
      <c r="CC35" s="397"/>
      <c r="CD35" s="397"/>
      <c r="CE35" s="397"/>
      <c r="CF35" s="397"/>
      <c r="CG35" s="397"/>
      <c r="CH35" s="397"/>
      <c r="CI35" s="397"/>
      <c r="CJ35" s="397"/>
      <c r="CK35" s="397"/>
      <c r="CL35" s="397"/>
      <c r="CM35" s="397"/>
      <c r="CN35" s="200"/>
      <c r="CO35" s="398">
        <f t="shared" si="4"/>
        <v>23</v>
      </c>
      <c r="CP35" s="398"/>
      <c r="CQ35" s="397" t="str">
        <f>IF('各会計、関係団体の財政状況及び健全化判断比率'!BS11="","",'各会計、関係団体の財政状況及び健全化判断比率'!BS11)</f>
        <v>和歌山県青少年育成協会</v>
      </c>
      <c r="CR35" s="397"/>
      <c r="CS35" s="397"/>
      <c r="CT35" s="397"/>
      <c r="CU35" s="397"/>
      <c r="CV35" s="397"/>
      <c r="CW35" s="397"/>
      <c r="CX35" s="397"/>
      <c r="CY35" s="397"/>
      <c r="CZ35" s="397"/>
      <c r="DA35" s="397"/>
      <c r="DB35" s="397"/>
      <c r="DC35" s="397"/>
      <c r="DD35" s="397"/>
      <c r="DE35" s="397"/>
      <c r="DF35" s="192"/>
      <c r="DG35" s="399" t="str">
        <f>IF('各会計、関係団体の財政状況及び健全化判断比率'!BR11="","",'各会計、関係団体の財政状況及び健全化判断比率'!BR11)</f>
        <v/>
      </c>
      <c r="DH35" s="399"/>
      <c r="DI35" s="203"/>
      <c r="DJ35" s="158"/>
      <c r="DK35" s="158"/>
      <c r="DL35" s="158"/>
      <c r="DM35" s="158"/>
      <c r="DN35" s="158"/>
      <c r="DO35" s="158"/>
    </row>
    <row r="36" spans="1:119" ht="32.25" customHeight="1" x14ac:dyDescent="0.2">
      <c r="A36" s="159"/>
      <c r="B36" s="199"/>
      <c r="C36" s="398">
        <f t="shared" si="5"/>
        <v>6</v>
      </c>
      <c r="D36" s="398"/>
      <c r="E36" s="397" t="str">
        <f>IF('各会計、関係団体の財政状況及び健全化判断比率'!B12="","",'各会計、関係団体の財政状況及び健全化判断比率'!B12)</f>
        <v>職員住宅特別会計</v>
      </c>
      <c r="F36" s="397"/>
      <c r="G36" s="397"/>
      <c r="H36" s="397"/>
      <c r="I36" s="397"/>
      <c r="J36" s="397"/>
      <c r="K36" s="397"/>
      <c r="L36" s="397"/>
      <c r="M36" s="397"/>
      <c r="N36" s="397"/>
      <c r="O36" s="397"/>
      <c r="P36" s="397"/>
      <c r="Q36" s="397"/>
      <c r="R36" s="397"/>
      <c r="S36" s="397"/>
      <c r="T36" s="200"/>
      <c r="U36" s="398" t="str">
        <f t="shared" si="0"/>
        <v/>
      </c>
      <c r="V36" s="398"/>
      <c r="W36" s="397"/>
      <c r="X36" s="397"/>
      <c r="Y36" s="397"/>
      <c r="Z36" s="397"/>
      <c r="AA36" s="397"/>
      <c r="AB36" s="397"/>
      <c r="AC36" s="397"/>
      <c r="AD36" s="397"/>
      <c r="AE36" s="397"/>
      <c r="AF36" s="397"/>
      <c r="AG36" s="397"/>
      <c r="AH36" s="397"/>
      <c r="AI36" s="397"/>
      <c r="AJ36" s="397"/>
      <c r="AK36" s="397"/>
      <c r="AL36" s="200"/>
      <c r="AM36" s="398" t="str">
        <f t="shared" si="1"/>
        <v/>
      </c>
      <c r="AN36" s="398"/>
      <c r="AO36" s="397"/>
      <c r="AP36" s="397"/>
      <c r="AQ36" s="397"/>
      <c r="AR36" s="397"/>
      <c r="AS36" s="397"/>
      <c r="AT36" s="397"/>
      <c r="AU36" s="397"/>
      <c r="AV36" s="397"/>
      <c r="AW36" s="397"/>
      <c r="AX36" s="397"/>
      <c r="AY36" s="397"/>
      <c r="AZ36" s="397"/>
      <c r="BA36" s="397"/>
      <c r="BB36" s="397"/>
      <c r="BC36" s="397"/>
      <c r="BD36" s="200"/>
      <c r="BE36" s="398" t="str">
        <f t="shared" si="2"/>
        <v/>
      </c>
      <c r="BF36" s="398"/>
      <c r="BG36" s="397"/>
      <c r="BH36" s="397"/>
      <c r="BI36" s="397"/>
      <c r="BJ36" s="397"/>
      <c r="BK36" s="397"/>
      <c r="BL36" s="397"/>
      <c r="BM36" s="397"/>
      <c r="BN36" s="397"/>
      <c r="BO36" s="397"/>
      <c r="BP36" s="397"/>
      <c r="BQ36" s="397"/>
      <c r="BR36" s="397"/>
      <c r="BS36" s="397"/>
      <c r="BT36" s="397"/>
      <c r="BU36" s="397"/>
      <c r="BV36" s="200"/>
      <c r="BW36" s="398" t="str">
        <f t="shared" si="3"/>
        <v/>
      </c>
      <c r="BX36" s="398"/>
      <c r="BY36" s="397" t="str">
        <f>IF('各会計、関係団体の財政状況及び健全化判断比率'!B73="","",'各会計、関係団体の財政状況及び健全化判断比率'!B73)</f>
        <v/>
      </c>
      <c r="BZ36" s="397"/>
      <c r="CA36" s="397"/>
      <c r="CB36" s="397"/>
      <c r="CC36" s="397"/>
      <c r="CD36" s="397"/>
      <c r="CE36" s="397"/>
      <c r="CF36" s="397"/>
      <c r="CG36" s="397"/>
      <c r="CH36" s="397"/>
      <c r="CI36" s="397"/>
      <c r="CJ36" s="397"/>
      <c r="CK36" s="397"/>
      <c r="CL36" s="397"/>
      <c r="CM36" s="397"/>
      <c r="CN36" s="200"/>
      <c r="CO36" s="398">
        <f t="shared" si="4"/>
        <v>24</v>
      </c>
      <c r="CP36" s="398"/>
      <c r="CQ36" s="397" t="str">
        <f>IF('各会計、関係団体の財政状況及び健全化判断比率'!BS12="","",'各会計、関係団体の財政状況及び健全化判断比率'!BS12)</f>
        <v>和歌山県救急医療情報センター</v>
      </c>
      <c r="CR36" s="397"/>
      <c r="CS36" s="397"/>
      <c r="CT36" s="397"/>
      <c r="CU36" s="397"/>
      <c r="CV36" s="397"/>
      <c r="CW36" s="397"/>
      <c r="CX36" s="397"/>
      <c r="CY36" s="397"/>
      <c r="CZ36" s="397"/>
      <c r="DA36" s="397"/>
      <c r="DB36" s="397"/>
      <c r="DC36" s="397"/>
      <c r="DD36" s="397"/>
      <c r="DE36" s="397"/>
      <c r="DF36" s="192"/>
      <c r="DG36" s="399" t="str">
        <f>IF('各会計、関係団体の財政状況及び健全化判断比率'!BR12="","",'各会計、関係団体の財政状況及び健全化判断比率'!BR12)</f>
        <v/>
      </c>
      <c r="DH36" s="399"/>
      <c r="DI36" s="203"/>
      <c r="DJ36" s="158"/>
      <c r="DK36" s="158"/>
      <c r="DL36" s="158"/>
      <c r="DM36" s="158"/>
      <c r="DN36" s="158"/>
      <c r="DO36" s="158"/>
    </row>
    <row r="37" spans="1:119" ht="32.25" customHeight="1" x14ac:dyDescent="0.2">
      <c r="A37" s="159"/>
      <c r="B37" s="199"/>
      <c r="C37" s="398">
        <f t="shared" si="5"/>
        <v>7</v>
      </c>
      <c r="D37" s="398"/>
      <c r="E37" s="397" t="str">
        <f>IF('各会計、関係団体の財政状況及び健全化判断比率'!B13="","",'各会計、関係団体の財政状況及び健全化判断比率'!B13)</f>
        <v>市町村振興資金特別会計</v>
      </c>
      <c r="F37" s="397"/>
      <c r="G37" s="397"/>
      <c r="H37" s="397"/>
      <c r="I37" s="397"/>
      <c r="J37" s="397"/>
      <c r="K37" s="397"/>
      <c r="L37" s="397"/>
      <c r="M37" s="397"/>
      <c r="N37" s="397"/>
      <c r="O37" s="397"/>
      <c r="P37" s="397"/>
      <c r="Q37" s="397"/>
      <c r="R37" s="397"/>
      <c r="S37" s="397"/>
      <c r="T37" s="200"/>
      <c r="U37" s="398" t="str">
        <f t="shared" si="0"/>
        <v/>
      </c>
      <c r="V37" s="398"/>
      <c r="W37" s="397"/>
      <c r="X37" s="397"/>
      <c r="Y37" s="397"/>
      <c r="Z37" s="397"/>
      <c r="AA37" s="397"/>
      <c r="AB37" s="397"/>
      <c r="AC37" s="397"/>
      <c r="AD37" s="397"/>
      <c r="AE37" s="397"/>
      <c r="AF37" s="397"/>
      <c r="AG37" s="397"/>
      <c r="AH37" s="397"/>
      <c r="AI37" s="397"/>
      <c r="AJ37" s="397"/>
      <c r="AK37" s="397"/>
      <c r="AL37" s="200"/>
      <c r="AM37" s="398" t="str">
        <f t="shared" si="1"/>
        <v/>
      </c>
      <c r="AN37" s="398"/>
      <c r="AO37" s="397"/>
      <c r="AP37" s="397"/>
      <c r="AQ37" s="397"/>
      <c r="AR37" s="397"/>
      <c r="AS37" s="397"/>
      <c r="AT37" s="397"/>
      <c r="AU37" s="397"/>
      <c r="AV37" s="397"/>
      <c r="AW37" s="397"/>
      <c r="AX37" s="397"/>
      <c r="AY37" s="397"/>
      <c r="AZ37" s="397"/>
      <c r="BA37" s="397"/>
      <c r="BB37" s="397"/>
      <c r="BC37" s="397"/>
      <c r="BD37" s="200"/>
      <c r="BE37" s="398" t="str">
        <f t="shared" si="2"/>
        <v/>
      </c>
      <c r="BF37" s="398"/>
      <c r="BG37" s="397"/>
      <c r="BH37" s="397"/>
      <c r="BI37" s="397"/>
      <c r="BJ37" s="397"/>
      <c r="BK37" s="397"/>
      <c r="BL37" s="397"/>
      <c r="BM37" s="397"/>
      <c r="BN37" s="397"/>
      <c r="BO37" s="397"/>
      <c r="BP37" s="397"/>
      <c r="BQ37" s="397"/>
      <c r="BR37" s="397"/>
      <c r="BS37" s="397"/>
      <c r="BT37" s="397"/>
      <c r="BU37" s="397"/>
      <c r="BV37" s="200"/>
      <c r="BW37" s="398" t="str">
        <f t="shared" si="3"/>
        <v/>
      </c>
      <c r="BX37" s="398"/>
      <c r="BY37" s="397" t="str">
        <f>IF('各会計、関係団体の財政状況及び健全化判断比率'!B74="","",'各会計、関係団体の財政状況及び健全化判断比率'!B74)</f>
        <v/>
      </c>
      <c r="BZ37" s="397"/>
      <c r="CA37" s="397"/>
      <c r="CB37" s="397"/>
      <c r="CC37" s="397"/>
      <c r="CD37" s="397"/>
      <c r="CE37" s="397"/>
      <c r="CF37" s="397"/>
      <c r="CG37" s="397"/>
      <c r="CH37" s="397"/>
      <c r="CI37" s="397"/>
      <c r="CJ37" s="397"/>
      <c r="CK37" s="397"/>
      <c r="CL37" s="397"/>
      <c r="CM37" s="397"/>
      <c r="CN37" s="200"/>
      <c r="CO37" s="398">
        <f t="shared" si="4"/>
        <v>25</v>
      </c>
      <c r="CP37" s="398"/>
      <c r="CQ37" s="397" t="str">
        <f>IF('各会計、関係団体の財政状況及び健全化判断比率'!BS13="","",'各会計、関係団体の財政状況及び健全化判断比率'!BS13)</f>
        <v>わかやま移植医療推進協会</v>
      </c>
      <c r="CR37" s="397"/>
      <c r="CS37" s="397"/>
      <c r="CT37" s="397"/>
      <c r="CU37" s="397"/>
      <c r="CV37" s="397"/>
      <c r="CW37" s="397"/>
      <c r="CX37" s="397"/>
      <c r="CY37" s="397"/>
      <c r="CZ37" s="397"/>
      <c r="DA37" s="397"/>
      <c r="DB37" s="397"/>
      <c r="DC37" s="397"/>
      <c r="DD37" s="397"/>
      <c r="DE37" s="397"/>
      <c r="DF37" s="192"/>
      <c r="DG37" s="399" t="str">
        <f>IF('各会計、関係団体の財政状況及び健全化判断比率'!BR13="","",'各会計、関係団体の財政状況及び健全化判断比率'!BR13)</f>
        <v/>
      </c>
      <c r="DH37" s="399"/>
      <c r="DI37" s="203"/>
      <c r="DJ37" s="158"/>
      <c r="DK37" s="158"/>
      <c r="DL37" s="158"/>
      <c r="DM37" s="158"/>
      <c r="DN37" s="158"/>
      <c r="DO37" s="158"/>
    </row>
    <row r="38" spans="1:119" ht="32.25" customHeight="1" x14ac:dyDescent="0.2">
      <c r="A38" s="159"/>
      <c r="B38" s="199"/>
      <c r="C38" s="398">
        <f t="shared" si="5"/>
        <v>8</v>
      </c>
      <c r="D38" s="398"/>
      <c r="E38" s="397" t="str">
        <f>IF('各会計、関係団体の財政状況及び健全化判断比率'!B14="","",'各会計、関係団体の財政状況及び健全化判断比率'!B14)</f>
        <v>自動車税等証紙特別会計</v>
      </c>
      <c r="F38" s="397"/>
      <c r="G38" s="397"/>
      <c r="H38" s="397"/>
      <c r="I38" s="397"/>
      <c r="J38" s="397"/>
      <c r="K38" s="397"/>
      <c r="L38" s="397"/>
      <c r="M38" s="397"/>
      <c r="N38" s="397"/>
      <c r="O38" s="397"/>
      <c r="P38" s="397"/>
      <c r="Q38" s="397"/>
      <c r="R38" s="397"/>
      <c r="S38" s="397"/>
      <c r="T38" s="200"/>
      <c r="U38" s="398" t="str">
        <f t="shared" si="0"/>
        <v/>
      </c>
      <c r="V38" s="398"/>
      <c r="W38" s="397"/>
      <c r="X38" s="397"/>
      <c r="Y38" s="397"/>
      <c r="Z38" s="397"/>
      <c r="AA38" s="397"/>
      <c r="AB38" s="397"/>
      <c r="AC38" s="397"/>
      <c r="AD38" s="397"/>
      <c r="AE38" s="397"/>
      <c r="AF38" s="397"/>
      <c r="AG38" s="397"/>
      <c r="AH38" s="397"/>
      <c r="AI38" s="397"/>
      <c r="AJ38" s="397"/>
      <c r="AK38" s="397"/>
      <c r="AL38" s="200"/>
      <c r="AM38" s="398" t="str">
        <f t="shared" si="1"/>
        <v/>
      </c>
      <c r="AN38" s="398"/>
      <c r="AO38" s="397"/>
      <c r="AP38" s="397"/>
      <c r="AQ38" s="397"/>
      <c r="AR38" s="397"/>
      <c r="AS38" s="397"/>
      <c r="AT38" s="397"/>
      <c r="AU38" s="397"/>
      <c r="AV38" s="397"/>
      <c r="AW38" s="397"/>
      <c r="AX38" s="397"/>
      <c r="AY38" s="397"/>
      <c r="AZ38" s="397"/>
      <c r="BA38" s="397"/>
      <c r="BB38" s="397"/>
      <c r="BC38" s="397"/>
      <c r="BD38" s="200"/>
      <c r="BE38" s="398" t="str">
        <f t="shared" si="2"/>
        <v/>
      </c>
      <c r="BF38" s="398"/>
      <c r="BG38" s="397"/>
      <c r="BH38" s="397"/>
      <c r="BI38" s="397"/>
      <c r="BJ38" s="397"/>
      <c r="BK38" s="397"/>
      <c r="BL38" s="397"/>
      <c r="BM38" s="397"/>
      <c r="BN38" s="397"/>
      <c r="BO38" s="397"/>
      <c r="BP38" s="397"/>
      <c r="BQ38" s="397"/>
      <c r="BR38" s="397"/>
      <c r="BS38" s="397"/>
      <c r="BT38" s="397"/>
      <c r="BU38" s="397"/>
      <c r="BV38" s="200"/>
      <c r="BW38" s="398" t="str">
        <f t="shared" si="3"/>
        <v/>
      </c>
      <c r="BX38" s="398"/>
      <c r="BY38" s="397" t="str">
        <f>IF('各会計、関係団体の財政状況及び健全化判断比率'!B75="","",'各会計、関係団体の財政状況及び健全化判断比率'!B75)</f>
        <v/>
      </c>
      <c r="BZ38" s="397"/>
      <c r="CA38" s="397"/>
      <c r="CB38" s="397"/>
      <c r="CC38" s="397"/>
      <c r="CD38" s="397"/>
      <c r="CE38" s="397"/>
      <c r="CF38" s="397"/>
      <c r="CG38" s="397"/>
      <c r="CH38" s="397"/>
      <c r="CI38" s="397"/>
      <c r="CJ38" s="397"/>
      <c r="CK38" s="397"/>
      <c r="CL38" s="397"/>
      <c r="CM38" s="397"/>
      <c r="CN38" s="200"/>
      <c r="CO38" s="398">
        <f t="shared" si="4"/>
        <v>26</v>
      </c>
      <c r="CP38" s="398"/>
      <c r="CQ38" s="397" t="str">
        <f>IF('各会計、関係団体の財政状況及び健全化判断比率'!BS14="","",'各会計、関係団体の財政状況及び健全化判断比率'!BS14)</f>
        <v>和歌山県民総合健診センター</v>
      </c>
      <c r="CR38" s="397"/>
      <c r="CS38" s="397"/>
      <c r="CT38" s="397"/>
      <c r="CU38" s="397"/>
      <c r="CV38" s="397"/>
      <c r="CW38" s="397"/>
      <c r="CX38" s="397"/>
      <c r="CY38" s="397"/>
      <c r="CZ38" s="397"/>
      <c r="DA38" s="397"/>
      <c r="DB38" s="397"/>
      <c r="DC38" s="397"/>
      <c r="DD38" s="397"/>
      <c r="DE38" s="397"/>
      <c r="DF38" s="192"/>
      <c r="DG38" s="399" t="str">
        <f>IF('各会計、関係団体の財政状況及び健全化判断比率'!BR14="","",'各会計、関係団体の財政状況及び健全化判断比率'!BR14)</f>
        <v/>
      </c>
      <c r="DH38" s="399"/>
      <c r="DI38" s="203"/>
      <c r="DJ38" s="158"/>
      <c r="DK38" s="158"/>
      <c r="DL38" s="158"/>
      <c r="DM38" s="158"/>
      <c r="DN38" s="158"/>
      <c r="DO38" s="158"/>
    </row>
    <row r="39" spans="1:119" ht="32.25" customHeight="1" x14ac:dyDescent="0.2">
      <c r="A39" s="159"/>
      <c r="B39" s="199"/>
      <c r="C39" s="398">
        <f t="shared" si="5"/>
        <v>9</v>
      </c>
      <c r="D39" s="398"/>
      <c r="E39" s="397" t="str">
        <f>IF('各会計、関係団体の財政状況及び健全化判断比率'!B15="","",'各会計、関係団体の財政状況及び健全化判断比率'!B15)</f>
        <v>用地取得事業特別会計</v>
      </c>
      <c r="F39" s="397"/>
      <c r="G39" s="397"/>
      <c r="H39" s="397"/>
      <c r="I39" s="397"/>
      <c r="J39" s="397"/>
      <c r="K39" s="397"/>
      <c r="L39" s="397"/>
      <c r="M39" s="397"/>
      <c r="N39" s="397"/>
      <c r="O39" s="397"/>
      <c r="P39" s="397"/>
      <c r="Q39" s="397"/>
      <c r="R39" s="397"/>
      <c r="S39" s="397"/>
      <c r="T39" s="200"/>
      <c r="U39" s="398" t="str">
        <f t="shared" si="0"/>
        <v/>
      </c>
      <c r="V39" s="398"/>
      <c r="W39" s="397"/>
      <c r="X39" s="397"/>
      <c r="Y39" s="397"/>
      <c r="Z39" s="397"/>
      <c r="AA39" s="397"/>
      <c r="AB39" s="397"/>
      <c r="AC39" s="397"/>
      <c r="AD39" s="397"/>
      <c r="AE39" s="397"/>
      <c r="AF39" s="397"/>
      <c r="AG39" s="397"/>
      <c r="AH39" s="397"/>
      <c r="AI39" s="397"/>
      <c r="AJ39" s="397"/>
      <c r="AK39" s="397"/>
      <c r="AL39" s="200"/>
      <c r="AM39" s="398" t="str">
        <f t="shared" si="1"/>
        <v/>
      </c>
      <c r="AN39" s="398"/>
      <c r="AO39" s="397"/>
      <c r="AP39" s="397"/>
      <c r="AQ39" s="397"/>
      <c r="AR39" s="397"/>
      <c r="AS39" s="397"/>
      <c r="AT39" s="397"/>
      <c r="AU39" s="397"/>
      <c r="AV39" s="397"/>
      <c r="AW39" s="397"/>
      <c r="AX39" s="397"/>
      <c r="AY39" s="397"/>
      <c r="AZ39" s="397"/>
      <c r="BA39" s="397"/>
      <c r="BB39" s="397"/>
      <c r="BC39" s="397"/>
      <c r="BD39" s="200"/>
      <c r="BE39" s="398" t="str">
        <f t="shared" si="2"/>
        <v/>
      </c>
      <c r="BF39" s="398"/>
      <c r="BG39" s="397"/>
      <c r="BH39" s="397"/>
      <c r="BI39" s="397"/>
      <c r="BJ39" s="397"/>
      <c r="BK39" s="397"/>
      <c r="BL39" s="397"/>
      <c r="BM39" s="397"/>
      <c r="BN39" s="397"/>
      <c r="BO39" s="397"/>
      <c r="BP39" s="397"/>
      <c r="BQ39" s="397"/>
      <c r="BR39" s="397"/>
      <c r="BS39" s="397"/>
      <c r="BT39" s="397"/>
      <c r="BU39" s="397"/>
      <c r="BV39" s="200"/>
      <c r="BW39" s="398" t="str">
        <f t="shared" si="3"/>
        <v/>
      </c>
      <c r="BX39" s="398"/>
      <c r="BY39" s="397" t="str">
        <f>IF('各会計、関係団体の財政状況及び健全化判断比率'!B76="","",'各会計、関係団体の財政状況及び健全化判断比率'!B76)</f>
        <v/>
      </c>
      <c r="BZ39" s="397"/>
      <c r="CA39" s="397"/>
      <c r="CB39" s="397"/>
      <c r="CC39" s="397"/>
      <c r="CD39" s="397"/>
      <c r="CE39" s="397"/>
      <c r="CF39" s="397"/>
      <c r="CG39" s="397"/>
      <c r="CH39" s="397"/>
      <c r="CI39" s="397"/>
      <c r="CJ39" s="397"/>
      <c r="CK39" s="397"/>
      <c r="CL39" s="397"/>
      <c r="CM39" s="397"/>
      <c r="CN39" s="200"/>
      <c r="CO39" s="398">
        <f t="shared" si="4"/>
        <v>27</v>
      </c>
      <c r="CP39" s="398"/>
      <c r="CQ39" s="397" t="str">
        <f>IF('各会計、関係団体の財政状況及び健全化判断比率'!BS15="","",'各会計、関係団体の財政状況及び健全化判断比率'!BS15)</f>
        <v>わかやま産業振興財団</v>
      </c>
      <c r="CR39" s="397"/>
      <c r="CS39" s="397"/>
      <c r="CT39" s="397"/>
      <c r="CU39" s="397"/>
      <c r="CV39" s="397"/>
      <c r="CW39" s="397"/>
      <c r="CX39" s="397"/>
      <c r="CY39" s="397"/>
      <c r="CZ39" s="397"/>
      <c r="DA39" s="397"/>
      <c r="DB39" s="397"/>
      <c r="DC39" s="397"/>
      <c r="DD39" s="397"/>
      <c r="DE39" s="397"/>
      <c r="DF39" s="192"/>
      <c r="DG39" s="399" t="str">
        <f>IF('各会計、関係団体の財政状況及び健全化判断比率'!BR15="","",'各会計、関係団体の財政状況及び健全化判断比率'!BR15)</f>
        <v/>
      </c>
      <c r="DH39" s="399"/>
      <c r="DI39" s="203"/>
      <c r="DJ39" s="158"/>
      <c r="DK39" s="158"/>
      <c r="DL39" s="158"/>
      <c r="DM39" s="158"/>
      <c r="DN39" s="158"/>
      <c r="DO39" s="158"/>
    </row>
    <row r="40" spans="1:119" ht="32.25" customHeight="1" x14ac:dyDescent="0.2">
      <c r="A40" s="159"/>
      <c r="B40" s="199"/>
      <c r="C40" s="398">
        <f t="shared" si="5"/>
        <v>10</v>
      </c>
      <c r="D40" s="398"/>
      <c r="E40" s="397" t="str">
        <f>IF('各会計、関係団体の財政状況及び健全化判断比率'!B16="","",'各会計、関係団体の財政状況及び健全化判断比率'!B16)</f>
        <v>公債管理特別会計</v>
      </c>
      <c r="F40" s="397"/>
      <c r="G40" s="397"/>
      <c r="H40" s="397"/>
      <c r="I40" s="397"/>
      <c r="J40" s="397"/>
      <c r="K40" s="397"/>
      <c r="L40" s="397"/>
      <c r="M40" s="397"/>
      <c r="N40" s="397"/>
      <c r="O40" s="397"/>
      <c r="P40" s="397"/>
      <c r="Q40" s="397"/>
      <c r="R40" s="397"/>
      <c r="S40" s="397"/>
      <c r="T40" s="200"/>
      <c r="U40" s="398" t="str">
        <f t="shared" si="0"/>
        <v/>
      </c>
      <c r="V40" s="398"/>
      <c r="W40" s="397"/>
      <c r="X40" s="397"/>
      <c r="Y40" s="397"/>
      <c r="Z40" s="397"/>
      <c r="AA40" s="397"/>
      <c r="AB40" s="397"/>
      <c r="AC40" s="397"/>
      <c r="AD40" s="397"/>
      <c r="AE40" s="397"/>
      <c r="AF40" s="397"/>
      <c r="AG40" s="397"/>
      <c r="AH40" s="397"/>
      <c r="AI40" s="397"/>
      <c r="AJ40" s="397"/>
      <c r="AK40" s="397"/>
      <c r="AL40" s="200"/>
      <c r="AM40" s="398" t="str">
        <f t="shared" si="1"/>
        <v/>
      </c>
      <c r="AN40" s="398"/>
      <c r="AO40" s="397"/>
      <c r="AP40" s="397"/>
      <c r="AQ40" s="397"/>
      <c r="AR40" s="397"/>
      <c r="AS40" s="397"/>
      <c r="AT40" s="397"/>
      <c r="AU40" s="397"/>
      <c r="AV40" s="397"/>
      <c r="AW40" s="397"/>
      <c r="AX40" s="397"/>
      <c r="AY40" s="397"/>
      <c r="AZ40" s="397"/>
      <c r="BA40" s="397"/>
      <c r="BB40" s="397"/>
      <c r="BC40" s="397"/>
      <c r="BD40" s="200"/>
      <c r="BE40" s="398" t="str">
        <f t="shared" si="2"/>
        <v/>
      </c>
      <c r="BF40" s="398"/>
      <c r="BG40" s="397"/>
      <c r="BH40" s="397"/>
      <c r="BI40" s="397"/>
      <c r="BJ40" s="397"/>
      <c r="BK40" s="397"/>
      <c r="BL40" s="397"/>
      <c r="BM40" s="397"/>
      <c r="BN40" s="397"/>
      <c r="BO40" s="397"/>
      <c r="BP40" s="397"/>
      <c r="BQ40" s="397"/>
      <c r="BR40" s="397"/>
      <c r="BS40" s="397"/>
      <c r="BT40" s="397"/>
      <c r="BU40" s="397"/>
      <c r="BV40" s="200"/>
      <c r="BW40" s="398" t="str">
        <f t="shared" si="3"/>
        <v/>
      </c>
      <c r="BX40" s="398"/>
      <c r="BY40" s="397" t="str">
        <f>IF('各会計、関係団体の財政状況及び健全化判断比率'!B77="","",'各会計、関係団体の財政状況及び健全化判断比率'!B77)</f>
        <v/>
      </c>
      <c r="BZ40" s="397"/>
      <c r="CA40" s="397"/>
      <c r="CB40" s="397"/>
      <c r="CC40" s="397"/>
      <c r="CD40" s="397"/>
      <c r="CE40" s="397"/>
      <c r="CF40" s="397"/>
      <c r="CG40" s="397"/>
      <c r="CH40" s="397"/>
      <c r="CI40" s="397"/>
      <c r="CJ40" s="397"/>
      <c r="CK40" s="397"/>
      <c r="CL40" s="397"/>
      <c r="CM40" s="397"/>
      <c r="CN40" s="200"/>
      <c r="CO40" s="398">
        <f t="shared" si="4"/>
        <v>28</v>
      </c>
      <c r="CP40" s="398"/>
      <c r="CQ40" s="397" t="str">
        <f>IF('各会計、関係団体の財政状況及び健全化判断比率'!BS16="","",'各会計、関係団体の財政状況及び健全化判断比率'!BS16)</f>
        <v>和歌山県勤労福祉協会</v>
      </c>
      <c r="CR40" s="397"/>
      <c r="CS40" s="397"/>
      <c r="CT40" s="397"/>
      <c r="CU40" s="397"/>
      <c r="CV40" s="397"/>
      <c r="CW40" s="397"/>
      <c r="CX40" s="397"/>
      <c r="CY40" s="397"/>
      <c r="CZ40" s="397"/>
      <c r="DA40" s="397"/>
      <c r="DB40" s="397"/>
      <c r="DC40" s="397"/>
      <c r="DD40" s="397"/>
      <c r="DE40" s="397"/>
      <c r="DF40" s="192"/>
      <c r="DG40" s="399" t="str">
        <f>IF('各会計、関係団体の財政状況及び健全化判断比率'!BR16="","",'各会計、関係団体の財政状況及び健全化判断比率'!BR16)</f>
        <v/>
      </c>
      <c r="DH40" s="39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E2mD42aXxgGjOnsVnUjCUCJGck+Nyr6EpHRT1oFqmAfefwl6fR3UuVnK0ULvIBAp6EBDTa7t9W/ew7wC62R6jg==" saltValue="D8ze/4gw4MlcLZUGmNA9m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N91" sqref="BN91:BN92"/>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545</v>
      </c>
      <c r="G33" s="17" t="s">
        <v>546</v>
      </c>
      <c r="H33" s="17" t="s">
        <v>547</v>
      </c>
      <c r="I33" s="17" t="s">
        <v>548</v>
      </c>
      <c r="J33" s="18" t="s">
        <v>549</v>
      </c>
      <c r="K33" s="10"/>
      <c r="L33" s="10"/>
      <c r="M33" s="10"/>
      <c r="N33" s="10"/>
      <c r="O33" s="10"/>
      <c r="P33" s="10"/>
    </row>
    <row r="34" spans="1:16" ht="39" customHeight="1" x14ac:dyDescent="0.2">
      <c r="A34" s="10"/>
      <c r="B34" s="19"/>
      <c r="C34" s="1170" t="s">
        <v>550</v>
      </c>
      <c r="D34" s="1170"/>
      <c r="E34" s="1171"/>
      <c r="F34" s="20">
        <v>1.21</v>
      </c>
      <c r="G34" s="21">
        <v>1.22</v>
      </c>
      <c r="H34" s="21">
        <v>1.97</v>
      </c>
      <c r="I34" s="21">
        <v>1.1499999999999999</v>
      </c>
      <c r="J34" s="22">
        <v>2.2799999999999998</v>
      </c>
      <c r="K34" s="10"/>
      <c r="L34" s="10"/>
      <c r="M34" s="10"/>
      <c r="N34" s="10"/>
      <c r="O34" s="10"/>
      <c r="P34" s="10"/>
    </row>
    <row r="35" spans="1:16" ht="39" customHeight="1" x14ac:dyDescent="0.2">
      <c r="A35" s="10"/>
      <c r="B35" s="23"/>
      <c r="C35" s="1164" t="s">
        <v>551</v>
      </c>
      <c r="D35" s="1165"/>
      <c r="E35" s="1166"/>
      <c r="F35" s="24">
        <v>1.01</v>
      </c>
      <c r="G35" s="25">
        <v>1.1299999999999999</v>
      </c>
      <c r="H35" s="25">
        <v>1.04</v>
      </c>
      <c r="I35" s="25">
        <v>1.03</v>
      </c>
      <c r="J35" s="26">
        <v>1.03</v>
      </c>
      <c r="K35" s="10"/>
      <c r="L35" s="10"/>
      <c r="M35" s="10"/>
      <c r="N35" s="10"/>
      <c r="O35" s="10"/>
      <c r="P35" s="10"/>
    </row>
    <row r="36" spans="1:16" ht="39" customHeight="1" x14ac:dyDescent="0.2">
      <c r="A36" s="10"/>
      <c r="B36" s="23"/>
      <c r="C36" s="1164" t="s">
        <v>552</v>
      </c>
      <c r="D36" s="1165"/>
      <c r="E36" s="1166"/>
      <c r="F36" s="24" t="s">
        <v>505</v>
      </c>
      <c r="G36" s="25" t="s">
        <v>505</v>
      </c>
      <c r="H36" s="25" t="s">
        <v>505</v>
      </c>
      <c r="I36" s="25">
        <v>0.5</v>
      </c>
      <c r="J36" s="26">
        <v>0.2</v>
      </c>
      <c r="K36" s="10"/>
      <c r="L36" s="10"/>
      <c r="M36" s="10"/>
      <c r="N36" s="10"/>
      <c r="O36" s="10"/>
      <c r="P36" s="10"/>
    </row>
    <row r="37" spans="1:16" ht="39" customHeight="1" x14ac:dyDescent="0.2">
      <c r="A37" s="10"/>
      <c r="B37" s="23"/>
      <c r="C37" s="1164" t="s">
        <v>553</v>
      </c>
      <c r="D37" s="1165"/>
      <c r="E37" s="1166"/>
      <c r="F37" s="24">
        <v>0.12</v>
      </c>
      <c r="G37" s="25">
        <v>0.13</v>
      </c>
      <c r="H37" s="25">
        <v>0.16</v>
      </c>
      <c r="I37" s="25">
        <v>0.2</v>
      </c>
      <c r="J37" s="26">
        <v>0.13</v>
      </c>
      <c r="K37" s="10"/>
      <c r="L37" s="10"/>
      <c r="M37" s="10"/>
      <c r="N37" s="10"/>
      <c r="O37" s="10"/>
      <c r="P37" s="10"/>
    </row>
    <row r="38" spans="1:16" ht="39" customHeight="1" x14ac:dyDescent="0.2">
      <c r="A38" s="10"/>
      <c r="B38" s="23"/>
      <c r="C38" s="1164" t="s">
        <v>554</v>
      </c>
      <c r="D38" s="1165"/>
      <c r="E38" s="1166"/>
      <c r="F38" s="24">
        <v>0.09</v>
      </c>
      <c r="G38" s="25">
        <v>0.08</v>
      </c>
      <c r="H38" s="25">
        <v>0.03</v>
      </c>
      <c r="I38" s="25">
        <v>0.03</v>
      </c>
      <c r="J38" s="26">
        <v>0.03</v>
      </c>
      <c r="K38" s="10"/>
      <c r="L38" s="10"/>
      <c r="M38" s="10"/>
      <c r="N38" s="10"/>
      <c r="O38" s="10"/>
      <c r="P38" s="10"/>
    </row>
    <row r="39" spans="1:16" ht="39" customHeight="1" x14ac:dyDescent="0.2">
      <c r="A39" s="10"/>
      <c r="B39" s="23"/>
      <c r="C39" s="1164" t="s">
        <v>555</v>
      </c>
      <c r="D39" s="1165"/>
      <c r="E39" s="1166"/>
      <c r="F39" s="24" t="s">
        <v>505</v>
      </c>
      <c r="G39" s="25" t="s">
        <v>505</v>
      </c>
      <c r="H39" s="25" t="s">
        <v>505</v>
      </c>
      <c r="I39" s="25" t="s">
        <v>505</v>
      </c>
      <c r="J39" s="26">
        <v>0.02</v>
      </c>
      <c r="K39" s="10"/>
      <c r="L39" s="10"/>
      <c r="M39" s="10"/>
      <c r="N39" s="10"/>
      <c r="O39" s="10"/>
      <c r="P39" s="10"/>
    </row>
    <row r="40" spans="1:16" ht="39" customHeight="1" x14ac:dyDescent="0.2">
      <c r="A40" s="10"/>
      <c r="B40" s="23"/>
      <c r="C40" s="1164" t="s">
        <v>556</v>
      </c>
      <c r="D40" s="1165"/>
      <c r="E40" s="1166"/>
      <c r="F40" s="24">
        <v>0.01</v>
      </c>
      <c r="G40" s="25">
        <v>0.02</v>
      </c>
      <c r="H40" s="25">
        <v>0.01</v>
      </c>
      <c r="I40" s="25">
        <v>0.01</v>
      </c>
      <c r="J40" s="26">
        <v>0.02</v>
      </c>
      <c r="K40" s="10"/>
      <c r="L40" s="10"/>
      <c r="M40" s="10"/>
      <c r="N40" s="10"/>
      <c r="O40" s="10"/>
      <c r="P40" s="10"/>
    </row>
    <row r="41" spans="1:16" ht="39" customHeight="1" x14ac:dyDescent="0.2">
      <c r="A41" s="10"/>
      <c r="B41" s="23"/>
      <c r="C41" s="1164" t="s">
        <v>557</v>
      </c>
      <c r="D41" s="1165"/>
      <c r="E41" s="1166"/>
      <c r="F41" s="24">
        <v>0</v>
      </c>
      <c r="G41" s="25">
        <v>0.01</v>
      </c>
      <c r="H41" s="25">
        <v>0</v>
      </c>
      <c r="I41" s="25">
        <v>0</v>
      </c>
      <c r="J41" s="26">
        <v>0</v>
      </c>
      <c r="K41" s="10"/>
      <c r="L41" s="10"/>
      <c r="M41" s="10"/>
      <c r="N41" s="10"/>
      <c r="O41" s="10"/>
      <c r="P41" s="10"/>
    </row>
    <row r="42" spans="1:16" ht="39" customHeight="1" x14ac:dyDescent="0.2">
      <c r="A42" s="10"/>
      <c r="B42" s="27"/>
      <c r="C42" s="1164" t="s">
        <v>558</v>
      </c>
      <c r="D42" s="1165"/>
      <c r="E42" s="1166"/>
      <c r="F42" s="24" t="s">
        <v>505</v>
      </c>
      <c r="G42" s="25" t="s">
        <v>505</v>
      </c>
      <c r="H42" s="25" t="s">
        <v>505</v>
      </c>
      <c r="I42" s="25" t="s">
        <v>505</v>
      </c>
      <c r="J42" s="26" t="s">
        <v>505</v>
      </c>
      <c r="K42" s="10"/>
      <c r="L42" s="10"/>
      <c r="M42" s="10"/>
      <c r="N42" s="10"/>
      <c r="O42" s="10"/>
      <c r="P42" s="10"/>
    </row>
    <row r="43" spans="1:16" ht="39" customHeight="1" thickBot="1" x14ac:dyDescent="0.25">
      <c r="A43" s="10"/>
      <c r="B43" s="28"/>
      <c r="C43" s="1167" t="s">
        <v>559</v>
      </c>
      <c r="D43" s="1168"/>
      <c r="E43" s="1169"/>
      <c r="F43" s="29">
        <v>0.03</v>
      </c>
      <c r="G43" s="30">
        <v>0.03</v>
      </c>
      <c r="H43" s="30">
        <v>0</v>
      </c>
      <c r="I43" s="30">
        <v>0.02</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r8JjBISm1ufYKERt0eDN+i4DXXedqqNERK07CDrhUx/r3n7jE5Ggx6r88gm24yY7kw9lgOEEeh82y3IY3QPT/Q==" saltValue="M5aqU1m76mKMLsDjFLSV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N91" sqref="BN91:BN92"/>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2">
      <c r="A45" s="36"/>
      <c r="B45" s="1190" t="s">
        <v>10</v>
      </c>
      <c r="C45" s="1191"/>
      <c r="D45" s="46"/>
      <c r="E45" s="1196" t="s">
        <v>11</v>
      </c>
      <c r="F45" s="1196"/>
      <c r="G45" s="1196"/>
      <c r="H45" s="1196"/>
      <c r="I45" s="1196"/>
      <c r="J45" s="1197"/>
      <c r="K45" s="47">
        <v>74295</v>
      </c>
      <c r="L45" s="48">
        <v>72587</v>
      </c>
      <c r="M45" s="48">
        <v>71110</v>
      </c>
      <c r="N45" s="48">
        <v>72129</v>
      </c>
      <c r="O45" s="49">
        <v>73816</v>
      </c>
      <c r="P45" s="36"/>
      <c r="Q45" s="36"/>
      <c r="R45" s="36"/>
      <c r="S45" s="36"/>
      <c r="T45" s="36"/>
      <c r="U45" s="36"/>
    </row>
    <row r="46" spans="1:21" ht="30.75" customHeight="1" x14ac:dyDescent="0.2">
      <c r="A46" s="36"/>
      <c r="B46" s="1192"/>
      <c r="C46" s="1193"/>
      <c r="D46" s="50"/>
      <c r="E46" s="1174" t="s">
        <v>12</v>
      </c>
      <c r="F46" s="1174"/>
      <c r="G46" s="1174"/>
      <c r="H46" s="1174"/>
      <c r="I46" s="1174"/>
      <c r="J46" s="1175"/>
      <c r="K46" s="51" t="s">
        <v>505</v>
      </c>
      <c r="L46" s="52" t="s">
        <v>505</v>
      </c>
      <c r="M46" s="52" t="s">
        <v>505</v>
      </c>
      <c r="N46" s="52" t="s">
        <v>505</v>
      </c>
      <c r="O46" s="53" t="s">
        <v>505</v>
      </c>
      <c r="P46" s="36"/>
      <c r="Q46" s="36"/>
      <c r="R46" s="36"/>
      <c r="S46" s="36"/>
      <c r="T46" s="36"/>
      <c r="U46" s="36"/>
    </row>
    <row r="47" spans="1:21" ht="30.75" customHeight="1" x14ac:dyDescent="0.2">
      <c r="A47" s="36"/>
      <c r="B47" s="1192"/>
      <c r="C47" s="1193"/>
      <c r="D47" s="50"/>
      <c r="E47" s="1174" t="s">
        <v>13</v>
      </c>
      <c r="F47" s="1174"/>
      <c r="G47" s="1174"/>
      <c r="H47" s="1174"/>
      <c r="I47" s="1174"/>
      <c r="J47" s="1175"/>
      <c r="K47" s="51" t="s">
        <v>505</v>
      </c>
      <c r="L47" s="52" t="s">
        <v>505</v>
      </c>
      <c r="M47" s="52" t="s">
        <v>505</v>
      </c>
      <c r="N47" s="52" t="s">
        <v>505</v>
      </c>
      <c r="O47" s="53" t="s">
        <v>505</v>
      </c>
      <c r="P47" s="36"/>
      <c r="Q47" s="36"/>
      <c r="R47" s="36"/>
      <c r="S47" s="36"/>
      <c r="T47" s="36"/>
      <c r="U47" s="36"/>
    </row>
    <row r="48" spans="1:21" ht="30.75" customHeight="1" x14ac:dyDescent="0.2">
      <c r="A48" s="36"/>
      <c r="B48" s="1192"/>
      <c r="C48" s="1193"/>
      <c r="D48" s="50"/>
      <c r="E48" s="1174" t="s">
        <v>14</v>
      </c>
      <c r="F48" s="1174"/>
      <c r="G48" s="1174"/>
      <c r="H48" s="1174"/>
      <c r="I48" s="1174"/>
      <c r="J48" s="1175"/>
      <c r="K48" s="51">
        <v>865</v>
      </c>
      <c r="L48" s="52">
        <v>776</v>
      </c>
      <c r="M48" s="52">
        <v>781</v>
      </c>
      <c r="N48" s="52">
        <v>906</v>
      </c>
      <c r="O48" s="53">
        <v>995</v>
      </c>
      <c r="P48" s="36"/>
      <c r="Q48" s="36"/>
      <c r="R48" s="36"/>
      <c r="S48" s="36"/>
      <c r="T48" s="36"/>
      <c r="U48" s="36"/>
    </row>
    <row r="49" spans="1:21" ht="30.75" customHeight="1" x14ac:dyDescent="0.2">
      <c r="A49" s="36"/>
      <c r="B49" s="1192"/>
      <c r="C49" s="1193"/>
      <c r="D49" s="50"/>
      <c r="E49" s="1174" t="s">
        <v>15</v>
      </c>
      <c r="F49" s="1174"/>
      <c r="G49" s="1174"/>
      <c r="H49" s="1174"/>
      <c r="I49" s="1174"/>
      <c r="J49" s="1175"/>
      <c r="K49" s="51" t="s">
        <v>505</v>
      </c>
      <c r="L49" s="52" t="s">
        <v>505</v>
      </c>
      <c r="M49" s="52" t="s">
        <v>505</v>
      </c>
      <c r="N49" s="52" t="s">
        <v>505</v>
      </c>
      <c r="O49" s="53" t="s">
        <v>505</v>
      </c>
      <c r="P49" s="36"/>
      <c r="Q49" s="36"/>
      <c r="R49" s="36"/>
      <c r="S49" s="36"/>
      <c r="T49" s="36"/>
      <c r="U49" s="36"/>
    </row>
    <row r="50" spans="1:21" ht="30.75" customHeight="1" x14ac:dyDescent="0.2">
      <c r="A50" s="36"/>
      <c r="B50" s="1192"/>
      <c r="C50" s="1193"/>
      <c r="D50" s="50"/>
      <c r="E50" s="1174" t="s">
        <v>16</v>
      </c>
      <c r="F50" s="1174"/>
      <c r="G50" s="1174"/>
      <c r="H50" s="1174"/>
      <c r="I50" s="1174"/>
      <c r="J50" s="1175"/>
      <c r="K50" s="51">
        <v>933</v>
      </c>
      <c r="L50" s="52">
        <v>836</v>
      </c>
      <c r="M50" s="52">
        <v>454</v>
      </c>
      <c r="N50" s="52">
        <v>320</v>
      </c>
      <c r="O50" s="53">
        <v>317</v>
      </c>
      <c r="P50" s="36"/>
      <c r="Q50" s="36"/>
      <c r="R50" s="36"/>
      <c r="S50" s="36"/>
      <c r="T50" s="36"/>
      <c r="U50" s="36"/>
    </row>
    <row r="51" spans="1:21" ht="30.75" customHeight="1" x14ac:dyDescent="0.2">
      <c r="A51" s="36"/>
      <c r="B51" s="1194"/>
      <c r="C51" s="1195"/>
      <c r="D51" s="54"/>
      <c r="E51" s="1174" t="s">
        <v>17</v>
      </c>
      <c r="F51" s="1174"/>
      <c r="G51" s="1174"/>
      <c r="H51" s="1174"/>
      <c r="I51" s="1174"/>
      <c r="J51" s="1175"/>
      <c r="K51" s="51">
        <v>8</v>
      </c>
      <c r="L51" s="52">
        <v>6</v>
      </c>
      <c r="M51" s="52">
        <v>2</v>
      </c>
      <c r="N51" s="52">
        <v>1</v>
      </c>
      <c r="O51" s="53">
        <v>1</v>
      </c>
      <c r="P51" s="36"/>
      <c r="Q51" s="36"/>
      <c r="R51" s="36"/>
      <c r="S51" s="36"/>
      <c r="T51" s="36"/>
      <c r="U51" s="36"/>
    </row>
    <row r="52" spans="1:21" ht="30.75" customHeight="1" x14ac:dyDescent="0.2">
      <c r="A52" s="36"/>
      <c r="B52" s="1172" t="s">
        <v>18</v>
      </c>
      <c r="C52" s="1173"/>
      <c r="D52" s="54"/>
      <c r="E52" s="1174" t="s">
        <v>19</v>
      </c>
      <c r="F52" s="1174"/>
      <c r="G52" s="1174"/>
      <c r="H52" s="1174"/>
      <c r="I52" s="1174"/>
      <c r="J52" s="1175"/>
      <c r="K52" s="51">
        <v>51444</v>
      </c>
      <c r="L52" s="52">
        <v>52947</v>
      </c>
      <c r="M52" s="52">
        <v>53621</v>
      </c>
      <c r="N52" s="52">
        <v>55501</v>
      </c>
      <c r="O52" s="53">
        <v>56789</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24657</v>
      </c>
      <c r="L53" s="57">
        <v>21258</v>
      </c>
      <c r="M53" s="57">
        <v>18726</v>
      </c>
      <c r="N53" s="57">
        <v>17855</v>
      </c>
      <c r="O53" s="58">
        <v>18340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560</v>
      </c>
      <c r="P54" s="36"/>
      <c r="Q54" s="36"/>
      <c r="R54" s="36"/>
      <c r="S54" s="36"/>
      <c r="T54" s="36"/>
      <c r="U54" s="36"/>
    </row>
    <row r="55" spans="1:21" ht="30.75" customHeight="1" thickBot="1" x14ac:dyDescent="0.3">
      <c r="A55" s="36"/>
      <c r="B55" s="61"/>
      <c r="C55" s="62"/>
      <c r="D55" s="62"/>
      <c r="E55" s="63"/>
      <c r="F55" s="63"/>
      <c r="G55" s="63"/>
      <c r="H55" s="63"/>
      <c r="I55" s="63"/>
      <c r="J55" s="64" t="s">
        <v>2</v>
      </c>
      <c r="K55" s="65" t="s">
        <v>561</v>
      </c>
      <c r="L55" s="66" t="s">
        <v>562</v>
      </c>
      <c r="M55" s="66" t="s">
        <v>563</v>
      </c>
      <c r="N55" s="66" t="s">
        <v>564</v>
      </c>
      <c r="O55" s="67" t="s">
        <v>565</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8" t="s">
        <v>589</v>
      </c>
      <c r="L56" s="69" t="s">
        <v>589</v>
      </c>
      <c r="M56" s="69" t="s">
        <v>589</v>
      </c>
      <c r="N56" s="69" t="s">
        <v>589</v>
      </c>
      <c r="O56" s="70" t="s">
        <v>589</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1" t="s">
        <v>589</v>
      </c>
      <c r="L57" s="72" t="s">
        <v>589</v>
      </c>
      <c r="M57" s="72" t="s">
        <v>589</v>
      </c>
      <c r="N57" s="72" t="s">
        <v>589</v>
      </c>
      <c r="O57" s="73" t="s">
        <v>589</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h6af14WExzqIJ25UpVRGwnPgD+9FHK06Cqdk3etbatlHFzbEsmvP9VpAWSooHYbEqbiRmgaPZt93C9m2wvxc5Q==" saltValue="LgJQ89FDDBYYWVhqhqrA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N91" sqref="BN91:BN92"/>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3" t="s">
        <v>545</v>
      </c>
      <c r="J40" s="384" t="s">
        <v>546</v>
      </c>
      <c r="K40" s="384" t="s">
        <v>547</v>
      </c>
      <c r="L40" s="384" t="s">
        <v>548</v>
      </c>
      <c r="M40" s="385" t="s">
        <v>549</v>
      </c>
    </row>
    <row r="41" spans="2:13" ht="27.75" customHeight="1" x14ac:dyDescent="0.2">
      <c r="B41" s="1210" t="s">
        <v>28</v>
      </c>
      <c r="C41" s="1211"/>
      <c r="D41" s="84"/>
      <c r="E41" s="1212" t="s">
        <v>29</v>
      </c>
      <c r="F41" s="1212"/>
      <c r="G41" s="1212"/>
      <c r="H41" s="1213"/>
      <c r="I41" s="386">
        <v>1006493</v>
      </c>
      <c r="J41" s="387">
        <v>1020761</v>
      </c>
      <c r="K41" s="387">
        <v>1024364</v>
      </c>
      <c r="L41" s="387">
        <v>1029197</v>
      </c>
      <c r="M41" s="388">
        <v>1041122</v>
      </c>
    </row>
    <row r="42" spans="2:13" ht="27.75" customHeight="1" x14ac:dyDescent="0.2">
      <c r="B42" s="1200"/>
      <c r="C42" s="1201"/>
      <c r="D42" s="85"/>
      <c r="E42" s="1204" t="s">
        <v>30</v>
      </c>
      <c r="F42" s="1204"/>
      <c r="G42" s="1204"/>
      <c r="H42" s="1205"/>
      <c r="I42" s="389">
        <v>8139</v>
      </c>
      <c r="J42" s="390">
        <v>3865</v>
      </c>
      <c r="K42" s="390">
        <v>3443</v>
      </c>
      <c r="L42" s="390">
        <v>3154</v>
      </c>
      <c r="M42" s="391">
        <v>2867</v>
      </c>
    </row>
    <row r="43" spans="2:13" ht="27.75" customHeight="1" x14ac:dyDescent="0.2">
      <c r="B43" s="1200"/>
      <c r="C43" s="1201"/>
      <c r="D43" s="85"/>
      <c r="E43" s="1204" t="s">
        <v>31</v>
      </c>
      <c r="F43" s="1204"/>
      <c r="G43" s="1204"/>
      <c r="H43" s="1205"/>
      <c r="I43" s="389">
        <v>17578</v>
      </c>
      <c r="J43" s="390">
        <v>16844</v>
      </c>
      <c r="K43" s="390">
        <v>16082</v>
      </c>
      <c r="L43" s="390">
        <v>15220</v>
      </c>
      <c r="M43" s="391">
        <v>14301</v>
      </c>
    </row>
    <row r="44" spans="2:13" ht="27.75" customHeight="1" x14ac:dyDescent="0.2">
      <c r="B44" s="1200"/>
      <c r="C44" s="1201"/>
      <c r="D44" s="85"/>
      <c r="E44" s="1204" t="s">
        <v>32</v>
      </c>
      <c r="F44" s="1204"/>
      <c r="G44" s="1204"/>
      <c r="H44" s="1205"/>
      <c r="I44" s="389" t="s">
        <v>505</v>
      </c>
      <c r="J44" s="390" t="s">
        <v>505</v>
      </c>
      <c r="K44" s="390" t="s">
        <v>505</v>
      </c>
      <c r="L44" s="390" t="s">
        <v>505</v>
      </c>
      <c r="M44" s="391" t="s">
        <v>505</v>
      </c>
    </row>
    <row r="45" spans="2:13" ht="27.75" customHeight="1" x14ac:dyDescent="0.2">
      <c r="B45" s="1200"/>
      <c r="C45" s="1201"/>
      <c r="D45" s="85"/>
      <c r="E45" s="1204" t="s">
        <v>33</v>
      </c>
      <c r="F45" s="1204"/>
      <c r="G45" s="1204"/>
      <c r="H45" s="1205"/>
      <c r="I45" s="389">
        <v>118043</v>
      </c>
      <c r="J45" s="390">
        <v>114775</v>
      </c>
      <c r="K45" s="390">
        <v>110926</v>
      </c>
      <c r="L45" s="390">
        <v>105665</v>
      </c>
      <c r="M45" s="391">
        <v>97840</v>
      </c>
    </row>
    <row r="46" spans="2:13" ht="27.75" customHeight="1" x14ac:dyDescent="0.2">
      <c r="B46" s="1200"/>
      <c r="C46" s="1201"/>
      <c r="D46" s="86"/>
      <c r="E46" s="1214" t="s">
        <v>34</v>
      </c>
      <c r="F46" s="1214"/>
      <c r="G46" s="1214"/>
      <c r="H46" s="1215"/>
      <c r="I46" s="389">
        <v>25582</v>
      </c>
      <c r="J46" s="390">
        <v>25792</v>
      </c>
      <c r="K46" s="390">
        <v>25558</v>
      </c>
      <c r="L46" s="390">
        <v>25218</v>
      </c>
      <c r="M46" s="391">
        <v>24281</v>
      </c>
    </row>
    <row r="47" spans="2:13" ht="27.75" customHeight="1" x14ac:dyDescent="0.2">
      <c r="B47" s="1200"/>
      <c r="C47" s="1201"/>
      <c r="D47" s="87"/>
      <c r="E47" s="1216" t="s">
        <v>35</v>
      </c>
      <c r="F47" s="1217"/>
      <c r="G47" s="1217"/>
      <c r="H47" s="1218"/>
      <c r="I47" s="389" t="s">
        <v>505</v>
      </c>
      <c r="J47" s="390" t="s">
        <v>505</v>
      </c>
      <c r="K47" s="390" t="s">
        <v>505</v>
      </c>
      <c r="L47" s="390" t="s">
        <v>505</v>
      </c>
      <c r="M47" s="391" t="s">
        <v>505</v>
      </c>
    </row>
    <row r="48" spans="2:13" ht="27.75" customHeight="1" x14ac:dyDescent="0.2">
      <c r="B48" s="1200"/>
      <c r="C48" s="1201"/>
      <c r="D48" s="85"/>
      <c r="E48" s="1204" t="s">
        <v>36</v>
      </c>
      <c r="F48" s="1204"/>
      <c r="G48" s="1204"/>
      <c r="H48" s="1205"/>
      <c r="I48" s="389" t="s">
        <v>505</v>
      </c>
      <c r="J48" s="390" t="s">
        <v>505</v>
      </c>
      <c r="K48" s="390" t="s">
        <v>505</v>
      </c>
      <c r="L48" s="390" t="s">
        <v>505</v>
      </c>
      <c r="M48" s="391" t="s">
        <v>505</v>
      </c>
    </row>
    <row r="49" spans="2:13" ht="27.75" customHeight="1" x14ac:dyDescent="0.2">
      <c r="B49" s="1202"/>
      <c r="C49" s="1203"/>
      <c r="D49" s="85"/>
      <c r="E49" s="1204" t="s">
        <v>37</v>
      </c>
      <c r="F49" s="1204"/>
      <c r="G49" s="1204"/>
      <c r="H49" s="1205"/>
      <c r="I49" s="389" t="s">
        <v>505</v>
      </c>
      <c r="J49" s="390" t="s">
        <v>505</v>
      </c>
      <c r="K49" s="390" t="s">
        <v>505</v>
      </c>
      <c r="L49" s="390" t="s">
        <v>505</v>
      </c>
      <c r="M49" s="391" t="s">
        <v>505</v>
      </c>
    </row>
    <row r="50" spans="2:13" ht="27.75" customHeight="1" x14ac:dyDescent="0.2">
      <c r="B50" s="1198" t="s">
        <v>38</v>
      </c>
      <c r="C50" s="1199"/>
      <c r="D50" s="88"/>
      <c r="E50" s="1204" t="s">
        <v>39</v>
      </c>
      <c r="F50" s="1204"/>
      <c r="G50" s="1204"/>
      <c r="H50" s="1205"/>
      <c r="I50" s="389">
        <v>62770</v>
      </c>
      <c r="J50" s="390">
        <v>63674</v>
      </c>
      <c r="K50" s="390">
        <v>63890</v>
      </c>
      <c r="L50" s="390">
        <v>65072</v>
      </c>
      <c r="M50" s="391">
        <v>63235</v>
      </c>
    </row>
    <row r="51" spans="2:13" ht="27.75" customHeight="1" x14ac:dyDescent="0.2">
      <c r="B51" s="1200"/>
      <c r="C51" s="1201"/>
      <c r="D51" s="85"/>
      <c r="E51" s="1204" t="s">
        <v>40</v>
      </c>
      <c r="F51" s="1204"/>
      <c r="G51" s="1204"/>
      <c r="H51" s="1205"/>
      <c r="I51" s="389">
        <v>14027</v>
      </c>
      <c r="J51" s="390">
        <v>13735</v>
      </c>
      <c r="K51" s="390">
        <v>16456</v>
      </c>
      <c r="L51" s="390">
        <v>18965</v>
      </c>
      <c r="M51" s="391">
        <v>18808</v>
      </c>
    </row>
    <row r="52" spans="2:13" ht="27.75" customHeight="1" x14ac:dyDescent="0.2">
      <c r="B52" s="1202"/>
      <c r="C52" s="1203"/>
      <c r="D52" s="85"/>
      <c r="E52" s="1204" t="s">
        <v>41</v>
      </c>
      <c r="F52" s="1204"/>
      <c r="G52" s="1204"/>
      <c r="H52" s="1205"/>
      <c r="I52" s="389">
        <v>632652</v>
      </c>
      <c r="J52" s="390">
        <v>627999</v>
      </c>
      <c r="K52" s="390">
        <v>621795</v>
      </c>
      <c r="L52" s="390">
        <v>611568</v>
      </c>
      <c r="M52" s="391">
        <v>606506</v>
      </c>
    </row>
    <row r="53" spans="2:13" ht="27.75" customHeight="1" thickBot="1" x14ac:dyDescent="0.25">
      <c r="B53" s="1206" t="s">
        <v>42</v>
      </c>
      <c r="C53" s="1207"/>
      <c r="D53" s="89"/>
      <c r="E53" s="1208" t="s">
        <v>43</v>
      </c>
      <c r="F53" s="1208"/>
      <c r="G53" s="1208"/>
      <c r="H53" s="1209"/>
      <c r="I53" s="392">
        <v>466385</v>
      </c>
      <c r="J53" s="393">
        <v>476630</v>
      </c>
      <c r="K53" s="393">
        <v>478231</v>
      </c>
      <c r="L53" s="393">
        <v>482848</v>
      </c>
      <c r="M53" s="394">
        <v>491862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EnBkh5af77qQKFYxw+ikbtBTkKXZbmp24iN9e3vxfAimLeY7Twx2IAO14baY6Lve5R20Hj7lxhyiI49chyPRw==" saltValue="A7fxcf1WJjfytPKRSuBG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N91" sqref="BN91:BN92"/>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547</v>
      </c>
      <c r="G54" s="97" t="s">
        <v>548</v>
      </c>
      <c r="H54" s="98" t="s">
        <v>549</v>
      </c>
    </row>
    <row r="55" spans="2:8" ht="52.5" customHeight="1" x14ac:dyDescent="0.2">
      <c r="B55" s="99"/>
      <c r="C55" s="1227" t="s">
        <v>45</v>
      </c>
      <c r="D55" s="1227"/>
      <c r="E55" s="1228"/>
      <c r="F55" s="100">
        <v>4094</v>
      </c>
      <c r="G55" s="100">
        <v>4095</v>
      </c>
      <c r="H55" s="101">
        <v>3106</v>
      </c>
    </row>
    <row r="56" spans="2:8" ht="52.5" customHeight="1" x14ac:dyDescent="0.2">
      <c r="B56" s="102"/>
      <c r="C56" s="1229" t="s">
        <v>46</v>
      </c>
      <c r="D56" s="1229"/>
      <c r="E56" s="1230"/>
      <c r="F56" s="103">
        <v>17775</v>
      </c>
      <c r="G56" s="103">
        <v>17784</v>
      </c>
      <c r="H56" s="104">
        <v>17787</v>
      </c>
    </row>
    <row r="57" spans="2:8" ht="53.25" customHeight="1" x14ac:dyDescent="0.2">
      <c r="B57" s="102"/>
      <c r="C57" s="1231" t="s">
        <v>47</v>
      </c>
      <c r="D57" s="1231"/>
      <c r="E57" s="1232"/>
      <c r="F57" s="105">
        <v>32422</v>
      </c>
      <c r="G57" s="105">
        <v>33215</v>
      </c>
      <c r="H57" s="106">
        <v>32475</v>
      </c>
    </row>
    <row r="58" spans="2:8" ht="45.75" customHeight="1" x14ac:dyDescent="0.2">
      <c r="B58" s="107"/>
      <c r="C58" s="1219" t="s">
        <v>590</v>
      </c>
      <c r="D58" s="1220"/>
      <c r="E58" s="1221"/>
      <c r="F58" s="108">
        <v>8394</v>
      </c>
      <c r="G58" s="108">
        <v>8379</v>
      </c>
      <c r="H58" s="109">
        <v>8372</v>
      </c>
    </row>
    <row r="59" spans="2:8" ht="45.75" customHeight="1" x14ac:dyDescent="0.2">
      <c r="B59" s="107"/>
      <c r="C59" s="1219" t="s">
        <v>591</v>
      </c>
      <c r="D59" s="1220"/>
      <c r="E59" s="1221"/>
      <c r="F59" s="108">
        <v>5269</v>
      </c>
      <c r="G59" s="108">
        <v>7693</v>
      </c>
      <c r="H59" s="109">
        <v>7217</v>
      </c>
    </row>
    <row r="60" spans="2:8" ht="45.75" customHeight="1" x14ac:dyDescent="0.2">
      <c r="B60" s="107"/>
      <c r="C60" s="1219" t="s">
        <v>592</v>
      </c>
      <c r="D60" s="1220"/>
      <c r="E60" s="1221"/>
      <c r="F60" s="108">
        <v>4507</v>
      </c>
      <c r="G60" s="108">
        <v>4955</v>
      </c>
      <c r="H60" s="109">
        <v>5166</v>
      </c>
    </row>
    <row r="61" spans="2:8" ht="45.75" customHeight="1" x14ac:dyDescent="0.2">
      <c r="B61" s="107"/>
      <c r="C61" s="1219" t="s">
        <v>593</v>
      </c>
      <c r="D61" s="1220"/>
      <c r="E61" s="1221"/>
      <c r="F61" s="108">
        <v>2350</v>
      </c>
      <c r="G61" s="108">
        <v>2351</v>
      </c>
      <c r="H61" s="109">
        <v>2351</v>
      </c>
    </row>
    <row r="62" spans="2:8" ht="45.75" customHeight="1" thickBot="1" x14ac:dyDescent="0.25">
      <c r="B62" s="110"/>
      <c r="C62" s="1222" t="s">
        <v>594</v>
      </c>
      <c r="D62" s="1223"/>
      <c r="E62" s="1224"/>
      <c r="F62" s="111">
        <v>4133</v>
      </c>
      <c r="G62" s="111">
        <v>2801</v>
      </c>
      <c r="H62" s="112">
        <v>2343</v>
      </c>
    </row>
    <row r="63" spans="2:8" ht="52.5" customHeight="1" thickBot="1" x14ac:dyDescent="0.25">
      <c r="B63" s="113"/>
      <c r="C63" s="1225" t="s">
        <v>48</v>
      </c>
      <c r="D63" s="1225"/>
      <c r="E63" s="1226"/>
      <c r="F63" s="114">
        <v>54291</v>
      </c>
      <c r="G63" s="114">
        <v>55094</v>
      </c>
      <c r="H63" s="115">
        <v>53369</v>
      </c>
    </row>
    <row r="64" spans="2:8" ht="15" customHeight="1" x14ac:dyDescent="0.2"/>
  </sheetData>
  <sheetProtection algorithmName="SHA-512" hashValue="m6P6+MiS6zIn2CzoZLxFWXiLPpMGoHL0tjQ2OHnGbUXuNHCZ2q7vnjDoDtPIlgm8V0B3lRNPYKGlFJUi81SLQg==" saltValue="MW1xrDG3QWLz0hBTCPVc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9C574-0FCC-40B2-B3A5-16C4558E05A8}">
  <sheetPr>
    <pageSetUpPr fitToPage="1"/>
  </sheetPr>
  <dimension ref="A1:WZM160"/>
  <sheetViews>
    <sheetView showGridLines="0" topLeftCell="F1" zoomScaleNormal="100" zoomScaleSheetLayoutView="55" workbookViewId="0">
      <selection activeCell="BN91" sqref="BN91:BN92"/>
    </sheetView>
  </sheetViews>
  <sheetFormatPr defaultColWidth="0" defaultRowHeight="0" customHeight="1" zeroHeight="1" x14ac:dyDescent="0.2"/>
  <cols>
    <col min="1" max="1" width="6.36328125" style="1233" customWidth="1"/>
    <col min="2" max="107" width="2.453125" style="1233" customWidth="1"/>
    <col min="108" max="108" width="6.08984375" style="1235" customWidth="1"/>
    <col min="109" max="109" width="5.90625" style="1234" customWidth="1"/>
    <col min="110" max="110" width="19.08984375" style="1233" hidden="1"/>
    <col min="111" max="115" width="12.6328125" style="1233" hidden="1"/>
    <col min="116" max="349" width="8.6328125" style="1233" hidden="1"/>
    <col min="350" max="355" width="14.90625" style="1233" hidden="1"/>
    <col min="356" max="357" width="15.90625" style="1233" hidden="1"/>
    <col min="358" max="363" width="16.08984375" style="1233" hidden="1"/>
    <col min="364" max="364" width="6.08984375" style="1233" hidden="1"/>
    <col min="365" max="365" width="3" style="1233" hidden="1"/>
    <col min="366" max="605" width="8.6328125" style="1233" hidden="1"/>
    <col min="606" max="611" width="14.90625" style="1233" hidden="1"/>
    <col min="612" max="613" width="15.90625" style="1233" hidden="1"/>
    <col min="614" max="619" width="16.08984375" style="1233" hidden="1"/>
    <col min="620" max="620" width="6.08984375" style="1233" hidden="1"/>
    <col min="621" max="621" width="3" style="1233" hidden="1"/>
    <col min="622" max="861" width="8.6328125" style="1233" hidden="1"/>
    <col min="862" max="867" width="14.90625" style="1233" hidden="1"/>
    <col min="868" max="869" width="15.90625" style="1233" hidden="1"/>
    <col min="870" max="875" width="16.08984375" style="1233" hidden="1"/>
    <col min="876" max="876" width="6.08984375" style="1233" hidden="1"/>
    <col min="877" max="877" width="3" style="1233" hidden="1"/>
    <col min="878" max="1117" width="8.6328125" style="1233" hidden="1"/>
    <col min="1118" max="1123" width="14.90625" style="1233" hidden="1"/>
    <col min="1124" max="1125" width="15.90625" style="1233" hidden="1"/>
    <col min="1126" max="1131" width="16.08984375" style="1233" hidden="1"/>
    <col min="1132" max="1132" width="6.08984375" style="1233" hidden="1"/>
    <col min="1133" max="1133" width="3" style="1233" hidden="1"/>
    <col min="1134" max="1373" width="8.6328125" style="1233" hidden="1"/>
    <col min="1374" max="1379" width="14.90625" style="1233" hidden="1"/>
    <col min="1380" max="1381" width="15.90625" style="1233" hidden="1"/>
    <col min="1382" max="1387" width="16.08984375" style="1233" hidden="1"/>
    <col min="1388" max="1388" width="6.08984375" style="1233" hidden="1"/>
    <col min="1389" max="1389" width="3" style="1233" hidden="1"/>
    <col min="1390" max="1629" width="8.6328125" style="1233" hidden="1"/>
    <col min="1630" max="1635" width="14.90625" style="1233" hidden="1"/>
    <col min="1636" max="1637" width="15.90625" style="1233" hidden="1"/>
    <col min="1638" max="1643" width="16.08984375" style="1233" hidden="1"/>
    <col min="1644" max="1644" width="6.08984375" style="1233" hidden="1"/>
    <col min="1645" max="1645" width="3" style="1233" hidden="1"/>
    <col min="1646" max="1885" width="8.6328125" style="1233" hidden="1"/>
    <col min="1886" max="1891" width="14.90625" style="1233" hidden="1"/>
    <col min="1892" max="1893" width="15.90625" style="1233" hidden="1"/>
    <col min="1894" max="1899" width="16.08984375" style="1233" hidden="1"/>
    <col min="1900" max="1900" width="6.08984375" style="1233" hidden="1"/>
    <col min="1901" max="1901" width="3" style="1233" hidden="1"/>
    <col min="1902" max="2141" width="8.6328125" style="1233" hidden="1"/>
    <col min="2142" max="2147" width="14.90625" style="1233" hidden="1"/>
    <col min="2148" max="2149" width="15.90625" style="1233" hidden="1"/>
    <col min="2150" max="2155" width="16.08984375" style="1233" hidden="1"/>
    <col min="2156" max="2156" width="6.08984375" style="1233" hidden="1"/>
    <col min="2157" max="2157" width="3" style="1233" hidden="1"/>
    <col min="2158" max="2397" width="8.6328125" style="1233" hidden="1"/>
    <col min="2398" max="2403" width="14.90625" style="1233" hidden="1"/>
    <col min="2404" max="2405" width="15.90625" style="1233" hidden="1"/>
    <col min="2406" max="2411" width="16.08984375" style="1233" hidden="1"/>
    <col min="2412" max="2412" width="6.08984375" style="1233" hidden="1"/>
    <col min="2413" max="2413" width="3" style="1233" hidden="1"/>
    <col min="2414" max="2653" width="8.6328125" style="1233" hidden="1"/>
    <col min="2654" max="2659" width="14.90625" style="1233" hidden="1"/>
    <col min="2660" max="2661" width="15.90625" style="1233" hidden="1"/>
    <col min="2662" max="2667" width="16.08984375" style="1233" hidden="1"/>
    <col min="2668" max="2668" width="6.08984375" style="1233" hidden="1"/>
    <col min="2669" max="2669" width="3" style="1233" hidden="1"/>
    <col min="2670" max="2909" width="8.6328125" style="1233" hidden="1"/>
    <col min="2910" max="2915" width="14.90625" style="1233" hidden="1"/>
    <col min="2916" max="2917" width="15.90625" style="1233" hidden="1"/>
    <col min="2918" max="2923" width="16.08984375" style="1233" hidden="1"/>
    <col min="2924" max="2924" width="6.08984375" style="1233" hidden="1"/>
    <col min="2925" max="2925" width="3" style="1233" hidden="1"/>
    <col min="2926" max="3165" width="8.6328125" style="1233" hidden="1"/>
    <col min="3166" max="3171" width="14.90625" style="1233" hidden="1"/>
    <col min="3172" max="3173" width="15.90625" style="1233" hidden="1"/>
    <col min="3174" max="3179" width="16.08984375" style="1233" hidden="1"/>
    <col min="3180" max="3180" width="6.08984375" style="1233" hidden="1"/>
    <col min="3181" max="3181" width="3" style="1233" hidden="1"/>
    <col min="3182" max="3421" width="8.6328125" style="1233" hidden="1"/>
    <col min="3422" max="3427" width="14.90625" style="1233" hidden="1"/>
    <col min="3428" max="3429" width="15.90625" style="1233" hidden="1"/>
    <col min="3430" max="3435" width="16.08984375" style="1233" hidden="1"/>
    <col min="3436" max="3436" width="6.08984375" style="1233" hidden="1"/>
    <col min="3437" max="3437" width="3" style="1233" hidden="1"/>
    <col min="3438" max="3677" width="8.6328125" style="1233" hidden="1"/>
    <col min="3678" max="3683" width="14.90625" style="1233" hidden="1"/>
    <col min="3684" max="3685" width="15.90625" style="1233" hidden="1"/>
    <col min="3686" max="3691" width="16.08984375" style="1233" hidden="1"/>
    <col min="3692" max="3692" width="6.08984375" style="1233" hidden="1"/>
    <col min="3693" max="3693" width="3" style="1233" hidden="1"/>
    <col min="3694" max="3933" width="8.6328125" style="1233" hidden="1"/>
    <col min="3934" max="3939" width="14.90625" style="1233" hidden="1"/>
    <col min="3940" max="3941" width="15.90625" style="1233" hidden="1"/>
    <col min="3942" max="3947" width="16.08984375" style="1233" hidden="1"/>
    <col min="3948" max="3948" width="6.08984375" style="1233" hidden="1"/>
    <col min="3949" max="3949" width="3" style="1233" hidden="1"/>
    <col min="3950" max="4189" width="8.6328125" style="1233" hidden="1"/>
    <col min="4190" max="4195" width="14.90625" style="1233" hidden="1"/>
    <col min="4196" max="4197" width="15.90625" style="1233" hidden="1"/>
    <col min="4198" max="4203" width="16.08984375" style="1233" hidden="1"/>
    <col min="4204" max="4204" width="6.08984375" style="1233" hidden="1"/>
    <col min="4205" max="4205" width="3" style="1233" hidden="1"/>
    <col min="4206" max="4445" width="8.6328125" style="1233" hidden="1"/>
    <col min="4446" max="4451" width="14.90625" style="1233" hidden="1"/>
    <col min="4452" max="4453" width="15.90625" style="1233" hidden="1"/>
    <col min="4454" max="4459" width="16.08984375" style="1233" hidden="1"/>
    <col min="4460" max="4460" width="6.08984375" style="1233" hidden="1"/>
    <col min="4461" max="4461" width="3" style="1233" hidden="1"/>
    <col min="4462" max="4701" width="8.6328125" style="1233" hidden="1"/>
    <col min="4702" max="4707" width="14.90625" style="1233" hidden="1"/>
    <col min="4708" max="4709" width="15.90625" style="1233" hidden="1"/>
    <col min="4710" max="4715" width="16.08984375" style="1233" hidden="1"/>
    <col min="4716" max="4716" width="6.08984375" style="1233" hidden="1"/>
    <col min="4717" max="4717" width="3" style="1233" hidden="1"/>
    <col min="4718" max="4957" width="8.6328125" style="1233" hidden="1"/>
    <col min="4958" max="4963" width="14.90625" style="1233" hidden="1"/>
    <col min="4964" max="4965" width="15.90625" style="1233" hidden="1"/>
    <col min="4966" max="4971" width="16.08984375" style="1233" hidden="1"/>
    <col min="4972" max="4972" width="6.08984375" style="1233" hidden="1"/>
    <col min="4973" max="4973" width="3" style="1233" hidden="1"/>
    <col min="4974" max="5213" width="8.6328125" style="1233" hidden="1"/>
    <col min="5214" max="5219" width="14.90625" style="1233" hidden="1"/>
    <col min="5220" max="5221" width="15.90625" style="1233" hidden="1"/>
    <col min="5222" max="5227" width="16.08984375" style="1233" hidden="1"/>
    <col min="5228" max="5228" width="6.08984375" style="1233" hidden="1"/>
    <col min="5229" max="5229" width="3" style="1233" hidden="1"/>
    <col min="5230" max="5469" width="8.6328125" style="1233" hidden="1"/>
    <col min="5470" max="5475" width="14.90625" style="1233" hidden="1"/>
    <col min="5476" max="5477" width="15.90625" style="1233" hidden="1"/>
    <col min="5478" max="5483" width="16.08984375" style="1233" hidden="1"/>
    <col min="5484" max="5484" width="6.08984375" style="1233" hidden="1"/>
    <col min="5485" max="5485" width="3" style="1233" hidden="1"/>
    <col min="5486" max="5725" width="8.6328125" style="1233" hidden="1"/>
    <col min="5726" max="5731" width="14.90625" style="1233" hidden="1"/>
    <col min="5732" max="5733" width="15.90625" style="1233" hidden="1"/>
    <col min="5734" max="5739" width="16.08984375" style="1233" hidden="1"/>
    <col min="5740" max="5740" width="6.08984375" style="1233" hidden="1"/>
    <col min="5741" max="5741" width="3" style="1233" hidden="1"/>
    <col min="5742" max="5981" width="8.6328125" style="1233" hidden="1"/>
    <col min="5982" max="5987" width="14.90625" style="1233" hidden="1"/>
    <col min="5988" max="5989" width="15.90625" style="1233" hidden="1"/>
    <col min="5990" max="5995" width="16.08984375" style="1233" hidden="1"/>
    <col min="5996" max="5996" width="6.08984375" style="1233" hidden="1"/>
    <col min="5997" max="5997" width="3" style="1233" hidden="1"/>
    <col min="5998" max="6237" width="8.6328125" style="1233" hidden="1"/>
    <col min="6238" max="6243" width="14.90625" style="1233" hidden="1"/>
    <col min="6244" max="6245" width="15.90625" style="1233" hidden="1"/>
    <col min="6246" max="6251" width="16.08984375" style="1233" hidden="1"/>
    <col min="6252" max="6252" width="6.08984375" style="1233" hidden="1"/>
    <col min="6253" max="6253" width="3" style="1233" hidden="1"/>
    <col min="6254" max="6493" width="8.6328125" style="1233" hidden="1"/>
    <col min="6494" max="6499" width="14.90625" style="1233" hidden="1"/>
    <col min="6500" max="6501" width="15.90625" style="1233" hidden="1"/>
    <col min="6502" max="6507" width="16.08984375" style="1233" hidden="1"/>
    <col min="6508" max="6508" width="6.08984375" style="1233" hidden="1"/>
    <col min="6509" max="6509" width="3" style="1233" hidden="1"/>
    <col min="6510" max="6749" width="8.6328125" style="1233" hidden="1"/>
    <col min="6750" max="6755" width="14.90625" style="1233" hidden="1"/>
    <col min="6756" max="6757" width="15.90625" style="1233" hidden="1"/>
    <col min="6758" max="6763" width="16.08984375" style="1233" hidden="1"/>
    <col min="6764" max="6764" width="6.08984375" style="1233" hidden="1"/>
    <col min="6765" max="6765" width="3" style="1233" hidden="1"/>
    <col min="6766" max="7005" width="8.6328125" style="1233" hidden="1"/>
    <col min="7006" max="7011" width="14.90625" style="1233" hidden="1"/>
    <col min="7012" max="7013" width="15.90625" style="1233" hidden="1"/>
    <col min="7014" max="7019" width="16.08984375" style="1233" hidden="1"/>
    <col min="7020" max="7020" width="6.08984375" style="1233" hidden="1"/>
    <col min="7021" max="7021" width="3" style="1233" hidden="1"/>
    <col min="7022" max="7261" width="8.6328125" style="1233" hidden="1"/>
    <col min="7262" max="7267" width="14.90625" style="1233" hidden="1"/>
    <col min="7268" max="7269" width="15.90625" style="1233" hidden="1"/>
    <col min="7270" max="7275" width="16.08984375" style="1233" hidden="1"/>
    <col min="7276" max="7276" width="6.08984375" style="1233" hidden="1"/>
    <col min="7277" max="7277" width="3" style="1233" hidden="1"/>
    <col min="7278" max="7517" width="8.6328125" style="1233" hidden="1"/>
    <col min="7518" max="7523" width="14.90625" style="1233" hidden="1"/>
    <col min="7524" max="7525" width="15.90625" style="1233" hidden="1"/>
    <col min="7526" max="7531" width="16.08984375" style="1233" hidden="1"/>
    <col min="7532" max="7532" width="6.08984375" style="1233" hidden="1"/>
    <col min="7533" max="7533" width="3" style="1233" hidden="1"/>
    <col min="7534" max="7773" width="8.6328125" style="1233" hidden="1"/>
    <col min="7774" max="7779" width="14.90625" style="1233" hidden="1"/>
    <col min="7780" max="7781" width="15.90625" style="1233" hidden="1"/>
    <col min="7782" max="7787" width="16.08984375" style="1233" hidden="1"/>
    <col min="7788" max="7788" width="6.08984375" style="1233" hidden="1"/>
    <col min="7789" max="7789" width="3" style="1233" hidden="1"/>
    <col min="7790" max="8029" width="8.6328125" style="1233" hidden="1"/>
    <col min="8030" max="8035" width="14.90625" style="1233" hidden="1"/>
    <col min="8036" max="8037" width="15.90625" style="1233" hidden="1"/>
    <col min="8038" max="8043" width="16.08984375" style="1233" hidden="1"/>
    <col min="8044" max="8044" width="6.08984375" style="1233" hidden="1"/>
    <col min="8045" max="8045" width="3" style="1233" hidden="1"/>
    <col min="8046" max="8285" width="8.6328125" style="1233" hidden="1"/>
    <col min="8286" max="8291" width="14.90625" style="1233" hidden="1"/>
    <col min="8292" max="8293" width="15.90625" style="1233" hidden="1"/>
    <col min="8294" max="8299" width="16.08984375" style="1233" hidden="1"/>
    <col min="8300" max="8300" width="6.08984375" style="1233" hidden="1"/>
    <col min="8301" max="8301" width="3" style="1233" hidden="1"/>
    <col min="8302" max="8541" width="8.6328125" style="1233" hidden="1"/>
    <col min="8542" max="8547" width="14.90625" style="1233" hidden="1"/>
    <col min="8548" max="8549" width="15.90625" style="1233" hidden="1"/>
    <col min="8550" max="8555" width="16.08984375" style="1233" hidden="1"/>
    <col min="8556" max="8556" width="6.08984375" style="1233" hidden="1"/>
    <col min="8557" max="8557" width="3" style="1233" hidden="1"/>
    <col min="8558" max="8797" width="8.6328125" style="1233" hidden="1"/>
    <col min="8798" max="8803" width="14.90625" style="1233" hidden="1"/>
    <col min="8804" max="8805" width="15.90625" style="1233" hidden="1"/>
    <col min="8806" max="8811" width="16.08984375" style="1233" hidden="1"/>
    <col min="8812" max="8812" width="6.08984375" style="1233" hidden="1"/>
    <col min="8813" max="8813" width="3" style="1233" hidden="1"/>
    <col min="8814" max="9053" width="8.6328125" style="1233" hidden="1"/>
    <col min="9054" max="9059" width="14.90625" style="1233" hidden="1"/>
    <col min="9060" max="9061" width="15.90625" style="1233" hidden="1"/>
    <col min="9062" max="9067" width="16.08984375" style="1233" hidden="1"/>
    <col min="9068" max="9068" width="6.08984375" style="1233" hidden="1"/>
    <col min="9069" max="9069" width="3" style="1233" hidden="1"/>
    <col min="9070" max="9309" width="8.6328125" style="1233" hidden="1"/>
    <col min="9310" max="9315" width="14.90625" style="1233" hidden="1"/>
    <col min="9316" max="9317" width="15.90625" style="1233" hidden="1"/>
    <col min="9318" max="9323" width="16.08984375" style="1233" hidden="1"/>
    <col min="9324" max="9324" width="6.08984375" style="1233" hidden="1"/>
    <col min="9325" max="9325" width="3" style="1233" hidden="1"/>
    <col min="9326" max="9565" width="8.6328125" style="1233" hidden="1"/>
    <col min="9566" max="9571" width="14.90625" style="1233" hidden="1"/>
    <col min="9572" max="9573" width="15.90625" style="1233" hidden="1"/>
    <col min="9574" max="9579" width="16.08984375" style="1233" hidden="1"/>
    <col min="9580" max="9580" width="6.08984375" style="1233" hidden="1"/>
    <col min="9581" max="9581" width="3" style="1233" hidden="1"/>
    <col min="9582" max="9821" width="8.6328125" style="1233" hidden="1"/>
    <col min="9822" max="9827" width="14.90625" style="1233" hidden="1"/>
    <col min="9828" max="9829" width="15.90625" style="1233" hidden="1"/>
    <col min="9830" max="9835" width="16.08984375" style="1233" hidden="1"/>
    <col min="9836" max="9836" width="6.08984375" style="1233" hidden="1"/>
    <col min="9837" max="9837" width="3" style="1233" hidden="1"/>
    <col min="9838" max="10077" width="8.6328125" style="1233" hidden="1"/>
    <col min="10078" max="10083" width="14.90625" style="1233" hidden="1"/>
    <col min="10084" max="10085" width="15.90625" style="1233" hidden="1"/>
    <col min="10086" max="10091" width="16.08984375" style="1233" hidden="1"/>
    <col min="10092" max="10092" width="6.08984375" style="1233" hidden="1"/>
    <col min="10093" max="10093" width="3" style="1233" hidden="1"/>
    <col min="10094" max="10333" width="8.6328125" style="1233" hidden="1"/>
    <col min="10334" max="10339" width="14.90625" style="1233" hidden="1"/>
    <col min="10340" max="10341" width="15.90625" style="1233" hidden="1"/>
    <col min="10342" max="10347" width="16.08984375" style="1233" hidden="1"/>
    <col min="10348" max="10348" width="6.08984375" style="1233" hidden="1"/>
    <col min="10349" max="10349" width="3" style="1233" hidden="1"/>
    <col min="10350" max="10589" width="8.6328125" style="1233" hidden="1"/>
    <col min="10590" max="10595" width="14.90625" style="1233" hidden="1"/>
    <col min="10596" max="10597" width="15.90625" style="1233" hidden="1"/>
    <col min="10598" max="10603" width="16.08984375" style="1233" hidden="1"/>
    <col min="10604" max="10604" width="6.08984375" style="1233" hidden="1"/>
    <col min="10605" max="10605" width="3" style="1233" hidden="1"/>
    <col min="10606" max="10845" width="8.6328125" style="1233" hidden="1"/>
    <col min="10846" max="10851" width="14.90625" style="1233" hidden="1"/>
    <col min="10852" max="10853" width="15.90625" style="1233" hidden="1"/>
    <col min="10854" max="10859" width="16.08984375" style="1233" hidden="1"/>
    <col min="10860" max="10860" width="6.08984375" style="1233" hidden="1"/>
    <col min="10861" max="10861" width="3" style="1233" hidden="1"/>
    <col min="10862" max="11101" width="8.6328125" style="1233" hidden="1"/>
    <col min="11102" max="11107" width="14.90625" style="1233" hidden="1"/>
    <col min="11108" max="11109" width="15.90625" style="1233" hidden="1"/>
    <col min="11110" max="11115" width="16.08984375" style="1233" hidden="1"/>
    <col min="11116" max="11116" width="6.08984375" style="1233" hidden="1"/>
    <col min="11117" max="11117" width="3" style="1233" hidden="1"/>
    <col min="11118" max="11357" width="8.6328125" style="1233" hidden="1"/>
    <col min="11358" max="11363" width="14.90625" style="1233" hidden="1"/>
    <col min="11364" max="11365" width="15.90625" style="1233" hidden="1"/>
    <col min="11366" max="11371" width="16.08984375" style="1233" hidden="1"/>
    <col min="11372" max="11372" width="6.08984375" style="1233" hidden="1"/>
    <col min="11373" max="11373" width="3" style="1233" hidden="1"/>
    <col min="11374" max="11613" width="8.6328125" style="1233" hidden="1"/>
    <col min="11614" max="11619" width="14.90625" style="1233" hidden="1"/>
    <col min="11620" max="11621" width="15.90625" style="1233" hidden="1"/>
    <col min="11622" max="11627" width="16.08984375" style="1233" hidden="1"/>
    <col min="11628" max="11628" width="6.08984375" style="1233" hidden="1"/>
    <col min="11629" max="11629" width="3" style="1233" hidden="1"/>
    <col min="11630" max="11869" width="8.6328125" style="1233" hidden="1"/>
    <col min="11870" max="11875" width="14.90625" style="1233" hidden="1"/>
    <col min="11876" max="11877" width="15.90625" style="1233" hidden="1"/>
    <col min="11878" max="11883" width="16.08984375" style="1233" hidden="1"/>
    <col min="11884" max="11884" width="6.08984375" style="1233" hidden="1"/>
    <col min="11885" max="11885" width="3" style="1233" hidden="1"/>
    <col min="11886" max="12125" width="8.6328125" style="1233" hidden="1"/>
    <col min="12126" max="12131" width="14.90625" style="1233" hidden="1"/>
    <col min="12132" max="12133" width="15.90625" style="1233" hidden="1"/>
    <col min="12134" max="12139" width="16.08984375" style="1233" hidden="1"/>
    <col min="12140" max="12140" width="6.08984375" style="1233" hidden="1"/>
    <col min="12141" max="12141" width="3" style="1233" hidden="1"/>
    <col min="12142" max="12381" width="8.6328125" style="1233" hidden="1"/>
    <col min="12382" max="12387" width="14.90625" style="1233" hidden="1"/>
    <col min="12388" max="12389" width="15.90625" style="1233" hidden="1"/>
    <col min="12390" max="12395" width="16.08984375" style="1233" hidden="1"/>
    <col min="12396" max="12396" width="6.08984375" style="1233" hidden="1"/>
    <col min="12397" max="12397" width="3" style="1233" hidden="1"/>
    <col min="12398" max="12637" width="8.6328125" style="1233" hidden="1"/>
    <col min="12638" max="12643" width="14.90625" style="1233" hidden="1"/>
    <col min="12644" max="12645" width="15.90625" style="1233" hidden="1"/>
    <col min="12646" max="12651" width="16.08984375" style="1233" hidden="1"/>
    <col min="12652" max="12652" width="6.08984375" style="1233" hidden="1"/>
    <col min="12653" max="12653" width="3" style="1233" hidden="1"/>
    <col min="12654" max="12893" width="8.6328125" style="1233" hidden="1"/>
    <col min="12894" max="12899" width="14.90625" style="1233" hidden="1"/>
    <col min="12900" max="12901" width="15.90625" style="1233" hidden="1"/>
    <col min="12902" max="12907" width="16.08984375" style="1233" hidden="1"/>
    <col min="12908" max="12908" width="6.08984375" style="1233" hidden="1"/>
    <col min="12909" max="12909" width="3" style="1233" hidden="1"/>
    <col min="12910" max="13149" width="8.6328125" style="1233" hidden="1"/>
    <col min="13150" max="13155" width="14.90625" style="1233" hidden="1"/>
    <col min="13156" max="13157" width="15.90625" style="1233" hidden="1"/>
    <col min="13158" max="13163" width="16.08984375" style="1233" hidden="1"/>
    <col min="13164" max="13164" width="6.08984375" style="1233" hidden="1"/>
    <col min="13165" max="13165" width="3" style="1233" hidden="1"/>
    <col min="13166" max="13405" width="8.6328125" style="1233" hidden="1"/>
    <col min="13406" max="13411" width="14.90625" style="1233" hidden="1"/>
    <col min="13412" max="13413" width="15.90625" style="1233" hidden="1"/>
    <col min="13414" max="13419" width="16.08984375" style="1233" hidden="1"/>
    <col min="13420" max="13420" width="6.08984375" style="1233" hidden="1"/>
    <col min="13421" max="13421" width="3" style="1233" hidden="1"/>
    <col min="13422" max="13661" width="8.6328125" style="1233" hidden="1"/>
    <col min="13662" max="13667" width="14.90625" style="1233" hidden="1"/>
    <col min="13668" max="13669" width="15.90625" style="1233" hidden="1"/>
    <col min="13670" max="13675" width="16.08984375" style="1233" hidden="1"/>
    <col min="13676" max="13676" width="6.08984375" style="1233" hidden="1"/>
    <col min="13677" max="13677" width="3" style="1233" hidden="1"/>
    <col min="13678" max="13917" width="8.6328125" style="1233" hidden="1"/>
    <col min="13918" max="13923" width="14.90625" style="1233" hidden="1"/>
    <col min="13924" max="13925" width="15.90625" style="1233" hidden="1"/>
    <col min="13926" max="13931" width="16.08984375" style="1233" hidden="1"/>
    <col min="13932" max="13932" width="6.08984375" style="1233" hidden="1"/>
    <col min="13933" max="13933" width="3" style="1233" hidden="1"/>
    <col min="13934" max="14173" width="8.6328125" style="1233" hidden="1"/>
    <col min="14174" max="14179" width="14.90625" style="1233" hidden="1"/>
    <col min="14180" max="14181" width="15.90625" style="1233" hidden="1"/>
    <col min="14182" max="14187" width="16.08984375" style="1233" hidden="1"/>
    <col min="14188" max="14188" width="6.08984375" style="1233" hidden="1"/>
    <col min="14189" max="14189" width="3" style="1233" hidden="1"/>
    <col min="14190" max="14429" width="8.6328125" style="1233" hidden="1"/>
    <col min="14430" max="14435" width="14.90625" style="1233" hidden="1"/>
    <col min="14436" max="14437" width="15.90625" style="1233" hidden="1"/>
    <col min="14438" max="14443" width="16.08984375" style="1233" hidden="1"/>
    <col min="14444" max="14444" width="6.08984375" style="1233" hidden="1"/>
    <col min="14445" max="14445" width="3" style="1233" hidden="1"/>
    <col min="14446" max="14685" width="8.6328125" style="1233" hidden="1"/>
    <col min="14686" max="14691" width="14.90625" style="1233" hidden="1"/>
    <col min="14692" max="14693" width="15.90625" style="1233" hidden="1"/>
    <col min="14694" max="14699" width="16.08984375" style="1233" hidden="1"/>
    <col min="14700" max="14700" width="6.08984375" style="1233" hidden="1"/>
    <col min="14701" max="14701" width="3" style="1233" hidden="1"/>
    <col min="14702" max="14941" width="8.6328125" style="1233" hidden="1"/>
    <col min="14942" max="14947" width="14.90625" style="1233" hidden="1"/>
    <col min="14948" max="14949" width="15.90625" style="1233" hidden="1"/>
    <col min="14950" max="14955" width="16.08984375" style="1233" hidden="1"/>
    <col min="14956" max="14956" width="6.08984375" style="1233" hidden="1"/>
    <col min="14957" max="14957" width="3" style="1233" hidden="1"/>
    <col min="14958" max="15197" width="8.6328125" style="1233" hidden="1"/>
    <col min="15198" max="15203" width="14.90625" style="1233" hidden="1"/>
    <col min="15204" max="15205" width="15.90625" style="1233" hidden="1"/>
    <col min="15206" max="15211" width="16.08984375" style="1233" hidden="1"/>
    <col min="15212" max="15212" width="6.08984375" style="1233" hidden="1"/>
    <col min="15213" max="15213" width="3" style="1233" hidden="1"/>
    <col min="15214" max="15453" width="8.6328125" style="1233" hidden="1"/>
    <col min="15454" max="15459" width="14.90625" style="1233" hidden="1"/>
    <col min="15460" max="15461" width="15.90625" style="1233" hidden="1"/>
    <col min="15462" max="15467" width="16.08984375" style="1233" hidden="1"/>
    <col min="15468" max="15468" width="6.08984375" style="1233" hidden="1"/>
    <col min="15469" max="15469" width="3" style="1233" hidden="1"/>
    <col min="15470" max="15709" width="8.6328125" style="1233" hidden="1"/>
    <col min="15710" max="15715" width="14.90625" style="1233" hidden="1"/>
    <col min="15716" max="15717" width="15.90625" style="1233" hidden="1"/>
    <col min="15718" max="15723" width="16.08984375" style="1233" hidden="1"/>
    <col min="15724" max="15724" width="6.08984375" style="1233" hidden="1"/>
    <col min="15725" max="15725" width="3" style="1233" hidden="1"/>
    <col min="15726" max="15965" width="8.6328125" style="1233" hidden="1"/>
    <col min="15966" max="15971" width="14.90625" style="1233" hidden="1"/>
    <col min="15972" max="15973" width="15.90625" style="1233" hidden="1"/>
    <col min="15974" max="15979" width="16.08984375" style="1233" hidden="1"/>
    <col min="15980" max="15980" width="6.08984375" style="1233" hidden="1"/>
    <col min="15981" max="15981" width="3" style="1233" hidden="1"/>
    <col min="15982" max="16221" width="8.6328125" style="1233" hidden="1"/>
    <col min="16222" max="16227" width="14.90625" style="1233" hidden="1"/>
    <col min="16228" max="16229" width="15.90625" style="1233" hidden="1"/>
    <col min="16230" max="16235" width="16.08984375" style="1233" hidden="1"/>
    <col min="16236" max="16236" width="6.08984375" style="1233" hidden="1"/>
    <col min="16237" max="16237" width="3" style="1233" hidden="1"/>
    <col min="16238" max="16384" width="8.6328125" style="1233" hidden="1"/>
  </cols>
  <sheetData>
    <row r="1" spans="1:143" ht="42.75" customHeight="1" x14ac:dyDescent="0.2">
      <c r="A1" s="1293"/>
      <c r="B1" s="1292"/>
      <c r="DD1" s="1233"/>
      <c r="DE1" s="1233"/>
    </row>
    <row r="2" spans="1:143" ht="25.5" customHeight="1" x14ac:dyDescent="0.2">
      <c r="A2" s="1291"/>
      <c r="C2" s="1291"/>
      <c r="O2" s="1291"/>
      <c r="P2" s="1291"/>
      <c r="Q2" s="1291"/>
      <c r="R2" s="1291"/>
      <c r="S2" s="1291"/>
      <c r="T2" s="1291"/>
      <c r="U2" s="1291"/>
      <c r="V2" s="1291"/>
      <c r="W2" s="1291"/>
      <c r="X2" s="1291"/>
      <c r="Y2" s="1291"/>
      <c r="Z2" s="1291"/>
      <c r="AA2" s="1291"/>
      <c r="AB2" s="1291"/>
      <c r="AC2" s="1291"/>
      <c r="AD2" s="1291"/>
      <c r="AE2" s="1291"/>
      <c r="AF2" s="1291"/>
      <c r="AG2" s="1291"/>
      <c r="AH2" s="1291"/>
      <c r="AI2" s="1291"/>
      <c r="AU2" s="1291"/>
      <c r="BG2" s="1291"/>
      <c r="BS2" s="1291"/>
      <c r="CE2" s="1291"/>
      <c r="CQ2" s="1291"/>
      <c r="DD2" s="1233"/>
      <c r="DE2" s="1233"/>
    </row>
    <row r="3" spans="1:143" ht="25.5" customHeight="1" x14ac:dyDescent="0.2">
      <c r="A3" s="1291"/>
      <c r="C3" s="1291"/>
      <c r="O3" s="1291"/>
      <c r="P3" s="1291"/>
      <c r="Q3" s="1291"/>
      <c r="R3" s="1291"/>
      <c r="S3" s="1291"/>
      <c r="T3" s="1291"/>
      <c r="U3" s="1291"/>
      <c r="V3" s="1291"/>
      <c r="W3" s="1291"/>
      <c r="X3" s="1291"/>
      <c r="Y3" s="1291"/>
      <c r="Z3" s="1291"/>
      <c r="AA3" s="1291"/>
      <c r="AB3" s="1291"/>
      <c r="AC3" s="1291"/>
      <c r="AD3" s="1291"/>
      <c r="AE3" s="1291"/>
      <c r="AF3" s="1291"/>
      <c r="AG3" s="1291"/>
      <c r="AH3" s="1291"/>
      <c r="AI3" s="1291"/>
      <c r="AU3" s="1291"/>
      <c r="BG3" s="1291"/>
      <c r="BS3" s="1291"/>
      <c r="CE3" s="1291"/>
      <c r="CQ3" s="1291"/>
      <c r="DD3" s="1233"/>
      <c r="DE3" s="1233"/>
    </row>
    <row r="4" spans="1:143" s="278" customFormat="1" ht="13" x14ac:dyDescent="0.2">
      <c r="A4" s="1291"/>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1291"/>
      <c r="BM4" s="1291"/>
      <c r="BN4" s="1291"/>
      <c r="BO4" s="1291"/>
      <c r="BP4" s="1291"/>
      <c r="BQ4" s="1291"/>
      <c r="BR4" s="1291"/>
      <c r="BS4" s="1291"/>
      <c r="BT4" s="1291"/>
      <c r="BU4" s="1291"/>
      <c r="BV4" s="1291"/>
      <c r="BW4" s="1291"/>
      <c r="BX4" s="1291"/>
      <c r="BY4" s="1291"/>
      <c r="BZ4" s="1291"/>
      <c r="CA4" s="1291"/>
      <c r="CB4" s="1291"/>
      <c r="CC4" s="1291"/>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c r="DB4" s="1291"/>
      <c r="DC4" s="1291"/>
      <c r="DD4" s="1291"/>
      <c r="DE4" s="1291"/>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91"/>
      <c r="B5" s="1291"/>
      <c r="C5" s="1291"/>
      <c r="D5" s="1291"/>
      <c r="E5" s="1291"/>
      <c r="F5" s="1291"/>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c r="AW5" s="1291"/>
      <c r="AX5" s="1291"/>
      <c r="AY5" s="1291"/>
      <c r="AZ5" s="1291"/>
      <c r="BA5" s="1291"/>
      <c r="BB5" s="1291"/>
      <c r="BC5" s="1291"/>
      <c r="BD5" s="1291"/>
      <c r="BE5" s="1291"/>
      <c r="BF5" s="1291"/>
      <c r="BG5" s="1291"/>
      <c r="BH5" s="1291"/>
      <c r="BI5" s="1291"/>
      <c r="BJ5" s="1291"/>
      <c r="BK5" s="1291"/>
      <c r="BL5" s="1291"/>
      <c r="BM5" s="1291"/>
      <c r="BN5" s="1291"/>
      <c r="BO5" s="1291"/>
      <c r="BP5" s="1291"/>
      <c r="BQ5" s="1291"/>
      <c r="BR5" s="1291"/>
      <c r="BS5" s="1291"/>
      <c r="BT5" s="1291"/>
      <c r="BU5" s="1291"/>
      <c r="BV5" s="1291"/>
      <c r="BW5" s="1291"/>
      <c r="BX5" s="1291"/>
      <c r="BY5" s="1291"/>
      <c r="BZ5" s="1291"/>
      <c r="CA5" s="1291"/>
      <c r="CB5" s="1291"/>
      <c r="CC5" s="129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c r="DB5" s="1291"/>
      <c r="DC5" s="1291"/>
      <c r="DD5" s="1291"/>
      <c r="DE5" s="1291"/>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91"/>
      <c r="B6" s="1291"/>
      <c r="C6" s="1291"/>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c r="DB6" s="1291"/>
      <c r="DC6" s="1291"/>
      <c r="DD6" s="1291"/>
      <c r="DE6" s="1291"/>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91"/>
      <c r="B7" s="1291"/>
      <c r="C7" s="1291"/>
      <c r="D7" s="1291"/>
      <c r="E7" s="1291"/>
      <c r="F7" s="1291"/>
      <c r="G7" s="1291"/>
      <c r="H7" s="1291"/>
      <c r="I7" s="1291"/>
      <c r="J7" s="1291"/>
      <c r="K7" s="1291"/>
      <c r="L7" s="1291"/>
      <c r="M7" s="1291"/>
      <c r="N7" s="1291"/>
      <c r="O7" s="1291"/>
      <c r="P7" s="1291"/>
      <c r="Q7" s="1291"/>
      <c r="R7" s="1291"/>
      <c r="S7" s="1291"/>
      <c r="T7" s="1291"/>
      <c r="U7" s="1291"/>
      <c r="V7" s="1291"/>
      <c r="W7" s="1291"/>
      <c r="X7" s="1291"/>
      <c r="Y7" s="1291"/>
      <c r="Z7" s="1291"/>
      <c r="AA7" s="1291"/>
      <c r="AB7" s="1291"/>
      <c r="AC7" s="1291"/>
      <c r="AD7" s="1291"/>
      <c r="AE7" s="1291"/>
      <c r="AF7" s="1291"/>
      <c r="AG7" s="1291"/>
      <c r="AH7" s="1291"/>
      <c r="AI7" s="1291"/>
      <c r="AJ7" s="1291"/>
      <c r="AK7" s="1291"/>
      <c r="AL7" s="1291"/>
      <c r="AM7" s="1291"/>
      <c r="AN7" s="1291"/>
      <c r="AO7" s="1291"/>
      <c r="AP7" s="1291"/>
      <c r="AQ7" s="1291"/>
      <c r="AR7" s="1291"/>
      <c r="AS7" s="1291"/>
      <c r="AT7" s="1291"/>
      <c r="AU7" s="1291"/>
      <c r="AV7" s="1291"/>
      <c r="AW7" s="1291"/>
      <c r="AX7" s="1291"/>
      <c r="AY7" s="1291"/>
      <c r="AZ7" s="1291"/>
      <c r="BA7" s="1291"/>
      <c r="BB7" s="1291"/>
      <c r="BC7" s="1291"/>
      <c r="BD7" s="1291"/>
      <c r="BE7" s="1291"/>
      <c r="BF7" s="1291"/>
      <c r="BG7" s="1291"/>
      <c r="BH7" s="1291"/>
      <c r="BI7" s="1291"/>
      <c r="BJ7" s="1291"/>
      <c r="BK7" s="1291"/>
      <c r="BL7" s="1291"/>
      <c r="BM7" s="1291"/>
      <c r="BN7" s="1291"/>
      <c r="BO7" s="1291"/>
      <c r="BP7" s="1291"/>
      <c r="BQ7" s="1291"/>
      <c r="BR7" s="1291"/>
      <c r="BS7" s="1291"/>
      <c r="BT7" s="1291"/>
      <c r="BU7" s="1291"/>
      <c r="BV7" s="1291"/>
      <c r="BW7" s="1291"/>
      <c r="BX7" s="1291"/>
      <c r="BY7" s="1291"/>
      <c r="BZ7" s="1291"/>
      <c r="CA7" s="1291"/>
      <c r="CB7" s="1291"/>
      <c r="CC7" s="1291"/>
      <c r="CD7" s="1291"/>
      <c r="CE7" s="1291"/>
      <c r="CF7" s="1291"/>
      <c r="CG7" s="1291"/>
      <c r="CH7" s="1291"/>
      <c r="CI7" s="1291"/>
      <c r="CJ7" s="1291"/>
      <c r="CK7" s="1291"/>
      <c r="CL7" s="1291"/>
      <c r="CM7" s="1291"/>
      <c r="CN7" s="1291"/>
      <c r="CO7" s="1291"/>
      <c r="CP7" s="1291"/>
      <c r="CQ7" s="1291"/>
      <c r="CR7" s="1291"/>
      <c r="CS7" s="1291"/>
      <c r="CT7" s="1291"/>
      <c r="CU7" s="1291"/>
      <c r="CV7" s="1291"/>
      <c r="CW7" s="1291"/>
      <c r="CX7" s="1291"/>
      <c r="CY7" s="1291"/>
      <c r="CZ7" s="1291"/>
      <c r="DA7" s="1291"/>
      <c r="DB7" s="1291"/>
      <c r="DC7" s="1291"/>
      <c r="DD7" s="1291"/>
      <c r="DE7" s="1291"/>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91"/>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91"/>
      <c r="B9" s="1291"/>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1"/>
      <c r="AE9" s="1291"/>
      <c r="AF9" s="1291"/>
      <c r="AG9" s="1291"/>
      <c r="AH9" s="1291"/>
      <c r="AI9" s="1291"/>
      <c r="AJ9" s="1291"/>
      <c r="AK9" s="1291"/>
      <c r="AL9" s="1291"/>
      <c r="AM9" s="1291"/>
      <c r="AN9" s="1291"/>
      <c r="AO9" s="1291"/>
      <c r="AP9" s="1291"/>
      <c r="AQ9" s="1291"/>
      <c r="AR9" s="1291"/>
      <c r="AS9" s="1291"/>
      <c r="AT9" s="1291"/>
      <c r="AU9" s="1291"/>
      <c r="AV9" s="1291"/>
      <c r="AW9" s="1291"/>
      <c r="AX9" s="1291"/>
      <c r="AY9" s="1291"/>
      <c r="AZ9" s="1291"/>
      <c r="BA9" s="1291"/>
      <c r="BB9" s="1291"/>
      <c r="BC9" s="1291"/>
      <c r="BD9" s="1291"/>
      <c r="BE9" s="1291"/>
      <c r="BF9" s="1291"/>
      <c r="BG9" s="1291"/>
      <c r="BH9" s="1291"/>
      <c r="BI9" s="1291"/>
      <c r="BJ9" s="1291"/>
      <c r="BK9" s="1291"/>
      <c r="BL9" s="1291"/>
      <c r="BM9" s="1291"/>
      <c r="BN9" s="1291"/>
      <c r="BO9" s="1291"/>
      <c r="BP9" s="1291"/>
      <c r="BQ9" s="1291"/>
      <c r="BR9" s="1291"/>
      <c r="BS9" s="1291"/>
      <c r="BT9" s="1291"/>
      <c r="BU9" s="1291"/>
      <c r="BV9" s="1291"/>
      <c r="BW9" s="1291"/>
      <c r="BX9" s="1291"/>
      <c r="BY9" s="1291"/>
      <c r="BZ9" s="1291"/>
      <c r="CA9" s="1291"/>
      <c r="CB9" s="1291"/>
      <c r="CC9" s="1291"/>
      <c r="CD9" s="1291"/>
      <c r="CE9" s="1291"/>
      <c r="CF9" s="1291"/>
      <c r="CG9" s="1291"/>
      <c r="CH9" s="1291"/>
      <c r="CI9" s="1291"/>
      <c r="CJ9" s="1291"/>
      <c r="CK9" s="1291"/>
      <c r="CL9" s="1291"/>
      <c r="CM9" s="1291"/>
      <c r="CN9" s="1291"/>
      <c r="CO9" s="1291"/>
      <c r="CP9" s="1291"/>
      <c r="CQ9" s="1291"/>
      <c r="CR9" s="1291"/>
      <c r="CS9" s="1291"/>
      <c r="CT9" s="1291"/>
      <c r="CU9" s="1291"/>
      <c r="CV9" s="1291"/>
      <c r="CW9" s="1291"/>
      <c r="CX9" s="1291"/>
      <c r="CY9" s="1291"/>
      <c r="CZ9" s="1291"/>
      <c r="DA9" s="1291"/>
      <c r="DB9" s="1291"/>
      <c r="DC9" s="1291"/>
      <c r="DD9" s="1291"/>
      <c r="DE9" s="1291"/>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91"/>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c r="AG10" s="1291"/>
      <c r="AH10" s="1291"/>
      <c r="AI10" s="1291"/>
      <c r="AJ10" s="1291"/>
      <c r="AK10" s="1291"/>
      <c r="AL10" s="1291"/>
      <c r="AM10" s="1291"/>
      <c r="AN10" s="1291"/>
      <c r="AO10" s="1291"/>
      <c r="AP10" s="1291"/>
      <c r="AQ10" s="1291"/>
      <c r="AR10" s="1291"/>
      <c r="AS10" s="1291"/>
      <c r="AT10" s="1291"/>
      <c r="AU10" s="1291"/>
      <c r="AV10" s="1291"/>
      <c r="AW10" s="1291"/>
      <c r="AX10" s="1291"/>
      <c r="AY10" s="1291"/>
      <c r="AZ10" s="1291"/>
      <c r="BA10" s="1291"/>
      <c r="BB10" s="1291"/>
      <c r="BC10" s="1291"/>
      <c r="BD10" s="1291"/>
      <c r="BE10" s="1291"/>
      <c r="BF10" s="1291"/>
      <c r="BG10" s="1291"/>
      <c r="BH10" s="1291"/>
      <c r="BI10" s="1291"/>
      <c r="BJ10" s="1291"/>
      <c r="BK10" s="1291"/>
      <c r="BL10" s="1291"/>
      <c r="BM10" s="1291"/>
      <c r="BN10" s="1291"/>
      <c r="BO10" s="1291"/>
      <c r="BP10" s="1291"/>
      <c r="BQ10" s="1291"/>
      <c r="BR10" s="1291"/>
      <c r="BS10" s="1291"/>
      <c r="BT10" s="1291"/>
      <c r="BU10" s="1291"/>
      <c r="BV10" s="1291"/>
      <c r="BW10" s="1291"/>
      <c r="BX10" s="1291"/>
      <c r="BY10" s="1291"/>
      <c r="BZ10" s="1291"/>
      <c r="CA10" s="1291"/>
      <c r="CB10" s="1291"/>
      <c r="CC10" s="1291"/>
      <c r="CD10" s="1291"/>
      <c r="CE10" s="1291"/>
      <c r="CF10" s="1291"/>
      <c r="CG10" s="1291"/>
      <c r="CH10" s="1291"/>
      <c r="CI10" s="1291"/>
      <c r="CJ10" s="1291"/>
      <c r="CK10" s="1291"/>
      <c r="CL10" s="1291"/>
      <c r="CM10" s="1291"/>
      <c r="CN10" s="1291"/>
      <c r="CO10" s="1291"/>
      <c r="CP10" s="1291"/>
      <c r="CQ10" s="1291"/>
      <c r="CR10" s="1291"/>
      <c r="CS10" s="1291"/>
      <c r="CT10" s="1291"/>
      <c r="CU10" s="1291"/>
      <c r="CV10" s="1291"/>
      <c r="CW10" s="1291"/>
      <c r="CX10" s="1291"/>
      <c r="CY10" s="1291"/>
      <c r="CZ10" s="1291"/>
      <c r="DA10" s="1291"/>
      <c r="DB10" s="1291"/>
      <c r="DC10" s="1291"/>
      <c r="DD10" s="1291"/>
      <c r="DE10" s="1291"/>
      <c r="DF10" s="279"/>
      <c r="DG10" s="279"/>
      <c r="DH10" s="279"/>
      <c r="DI10" s="279"/>
      <c r="DJ10" s="279"/>
      <c r="DK10" s="279"/>
      <c r="DL10" s="279"/>
      <c r="DM10" s="279"/>
      <c r="DN10" s="279"/>
      <c r="DO10" s="279"/>
      <c r="DP10" s="279"/>
      <c r="DQ10" s="279"/>
      <c r="DR10" s="279"/>
      <c r="DS10" s="279"/>
      <c r="DT10" s="279"/>
      <c r="DU10" s="279"/>
      <c r="DV10" s="279"/>
      <c r="DW10" s="279"/>
      <c r="EM10" s="278" t="s">
        <v>607</v>
      </c>
    </row>
    <row r="11" spans="1:143" s="278" customFormat="1" ht="13" x14ac:dyDescent="0.2">
      <c r="A11" s="1291"/>
      <c r="B11" s="1291"/>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c r="AC11" s="1291"/>
      <c r="AD11" s="1291"/>
      <c r="AE11" s="1291"/>
      <c r="AF11" s="1291"/>
      <c r="AG11" s="1291"/>
      <c r="AH11" s="1291"/>
      <c r="AI11" s="1291"/>
      <c r="AJ11" s="1291"/>
      <c r="AK11" s="1291"/>
      <c r="AL11" s="1291"/>
      <c r="AM11" s="1291"/>
      <c r="AN11" s="1291"/>
      <c r="AO11" s="1291"/>
      <c r="AP11" s="1291"/>
      <c r="AQ11" s="1291"/>
      <c r="AR11" s="1291"/>
      <c r="AS11" s="1291"/>
      <c r="AT11" s="1291"/>
      <c r="AU11" s="1291"/>
      <c r="AV11" s="1291"/>
      <c r="AW11" s="1291"/>
      <c r="AX11" s="1291"/>
      <c r="AY11" s="1291"/>
      <c r="AZ11" s="1291"/>
      <c r="BA11" s="1291"/>
      <c r="BB11" s="1291"/>
      <c r="BC11" s="1291"/>
      <c r="BD11" s="1291"/>
      <c r="BE11" s="1291"/>
      <c r="BF11" s="1291"/>
      <c r="BG11" s="1291"/>
      <c r="BH11" s="1291"/>
      <c r="BI11" s="1291"/>
      <c r="BJ11" s="1291"/>
      <c r="BK11" s="1291"/>
      <c r="BL11" s="1291"/>
      <c r="BM11" s="1291"/>
      <c r="BN11" s="1291"/>
      <c r="BO11" s="1291"/>
      <c r="BP11" s="1291"/>
      <c r="BQ11" s="1291"/>
      <c r="BR11" s="1291"/>
      <c r="BS11" s="1291"/>
      <c r="BT11" s="1291"/>
      <c r="BU11" s="1291"/>
      <c r="BV11" s="1291"/>
      <c r="BW11" s="1291"/>
      <c r="BX11" s="1291"/>
      <c r="BY11" s="1291"/>
      <c r="BZ11" s="1291"/>
      <c r="CA11" s="1291"/>
      <c r="CB11" s="1291"/>
      <c r="CC11" s="1291"/>
      <c r="CD11" s="1291"/>
      <c r="CE11" s="1291"/>
      <c r="CF11" s="1291"/>
      <c r="CG11" s="1291"/>
      <c r="CH11" s="1291"/>
      <c r="CI11" s="1291"/>
      <c r="CJ11" s="1291"/>
      <c r="CK11" s="1291"/>
      <c r="CL11" s="1291"/>
      <c r="CM11" s="1291"/>
      <c r="CN11" s="1291"/>
      <c r="CO11" s="1291"/>
      <c r="CP11" s="1291"/>
      <c r="CQ11" s="1291"/>
      <c r="CR11" s="1291"/>
      <c r="CS11" s="1291"/>
      <c r="CT11" s="1291"/>
      <c r="CU11" s="1291"/>
      <c r="CV11" s="1291"/>
      <c r="CW11" s="1291"/>
      <c r="CX11" s="1291"/>
      <c r="CY11" s="1291"/>
      <c r="CZ11" s="1291"/>
      <c r="DA11" s="1291"/>
      <c r="DB11" s="1291"/>
      <c r="DC11" s="1291"/>
      <c r="DD11" s="1291"/>
      <c r="DE11" s="1291"/>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91"/>
      <c r="B12" s="1291"/>
      <c r="C12" s="1291"/>
      <c r="D12" s="1291"/>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1"/>
      <c r="AO12" s="1291"/>
      <c r="AP12" s="1291"/>
      <c r="AQ12" s="1291"/>
      <c r="AR12" s="1291"/>
      <c r="AS12" s="1291"/>
      <c r="AT12" s="1291"/>
      <c r="AU12" s="1291"/>
      <c r="AV12" s="1291"/>
      <c r="AW12" s="1291"/>
      <c r="AX12" s="1291"/>
      <c r="AY12" s="1291"/>
      <c r="AZ12" s="1291"/>
      <c r="BA12" s="1291"/>
      <c r="BB12" s="1291"/>
      <c r="BC12" s="1291"/>
      <c r="BD12" s="1291"/>
      <c r="BE12" s="1291"/>
      <c r="BF12" s="1291"/>
      <c r="BG12" s="1291"/>
      <c r="BH12" s="1291"/>
      <c r="BI12" s="1291"/>
      <c r="BJ12" s="1291"/>
      <c r="BK12" s="1291"/>
      <c r="BL12" s="1291"/>
      <c r="BM12" s="1291"/>
      <c r="BN12" s="1291"/>
      <c r="BO12" s="1291"/>
      <c r="BP12" s="1291"/>
      <c r="BQ12" s="1291"/>
      <c r="BR12" s="1291"/>
      <c r="BS12" s="1291"/>
      <c r="BT12" s="1291"/>
      <c r="BU12" s="1291"/>
      <c r="BV12" s="1291"/>
      <c r="BW12" s="1291"/>
      <c r="BX12" s="1291"/>
      <c r="BY12" s="1291"/>
      <c r="BZ12" s="1291"/>
      <c r="CA12" s="1291"/>
      <c r="CB12" s="1291"/>
      <c r="CC12" s="1291"/>
      <c r="CD12" s="1291"/>
      <c r="CE12" s="1291"/>
      <c r="CF12" s="1291"/>
      <c r="CG12" s="1291"/>
      <c r="CH12" s="1291"/>
      <c r="CI12" s="1291"/>
      <c r="CJ12" s="1291"/>
      <c r="CK12" s="1291"/>
      <c r="CL12" s="1291"/>
      <c r="CM12" s="1291"/>
      <c r="CN12" s="1291"/>
      <c r="CO12" s="1291"/>
      <c r="CP12" s="1291"/>
      <c r="CQ12" s="1291"/>
      <c r="CR12" s="1291"/>
      <c r="CS12" s="1291"/>
      <c r="CT12" s="1291"/>
      <c r="CU12" s="1291"/>
      <c r="CV12" s="1291"/>
      <c r="CW12" s="1291"/>
      <c r="CX12" s="1291"/>
      <c r="CY12" s="1291"/>
      <c r="CZ12" s="1291"/>
      <c r="DA12" s="1291"/>
      <c r="DB12" s="1291"/>
      <c r="DC12" s="1291"/>
      <c r="DD12" s="1291"/>
      <c r="DE12" s="1291"/>
      <c r="DF12" s="279"/>
      <c r="DG12" s="279"/>
      <c r="DH12" s="279"/>
      <c r="DI12" s="279"/>
      <c r="DJ12" s="279"/>
      <c r="DK12" s="279"/>
      <c r="DL12" s="279"/>
      <c r="DM12" s="279"/>
      <c r="DN12" s="279"/>
      <c r="DO12" s="279"/>
      <c r="DP12" s="279"/>
      <c r="DQ12" s="279"/>
      <c r="DR12" s="279"/>
      <c r="DS12" s="279"/>
      <c r="DT12" s="279"/>
      <c r="DU12" s="279"/>
      <c r="DV12" s="279"/>
      <c r="DW12" s="279"/>
      <c r="EM12" s="278" t="s">
        <v>607</v>
      </c>
    </row>
    <row r="13" spans="1:143" s="278" customFormat="1" ht="13" x14ac:dyDescent="0.2">
      <c r="A13" s="1291"/>
      <c r="B13" s="1291"/>
      <c r="C13" s="1291"/>
      <c r="D13" s="1291"/>
      <c r="E13" s="1291"/>
      <c r="F13" s="1291"/>
      <c r="G13" s="1291"/>
      <c r="H13" s="1291"/>
      <c r="I13" s="1291"/>
      <c r="J13" s="1291"/>
      <c r="K13" s="1291"/>
      <c r="L13" s="1291"/>
      <c r="M13" s="1291"/>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1291"/>
      <c r="AL13" s="1291"/>
      <c r="AM13" s="1291"/>
      <c r="AN13" s="1291"/>
      <c r="AO13" s="1291"/>
      <c r="AP13" s="1291"/>
      <c r="AQ13" s="1291"/>
      <c r="AR13" s="1291"/>
      <c r="AS13" s="1291"/>
      <c r="AT13" s="1291"/>
      <c r="AU13" s="1291"/>
      <c r="AV13" s="1291"/>
      <c r="AW13" s="1291"/>
      <c r="AX13" s="1291"/>
      <c r="AY13" s="1291"/>
      <c r="AZ13" s="1291"/>
      <c r="BA13" s="1291"/>
      <c r="BB13" s="1291"/>
      <c r="BC13" s="1291"/>
      <c r="BD13" s="1291"/>
      <c r="BE13" s="1291"/>
      <c r="BF13" s="1291"/>
      <c r="BG13" s="1291"/>
      <c r="BH13" s="1291"/>
      <c r="BI13" s="1291"/>
      <c r="BJ13" s="1291"/>
      <c r="BK13" s="1291"/>
      <c r="BL13" s="1291"/>
      <c r="BM13" s="1291"/>
      <c r="BN13" s="1291"/>
      <c r="BO13" s="1291"/>
      <c r="BP13" s="1291"/>
      <c r="BQ13" s="1291"/>
      <c r="BR13" s="1291"/>
      <c r="BS13" s="1291"/>
      <c r="BT13" s="1291"/>
      <c r="BU13" s="1291"/>
      <c r="BV13" s="1291"/>
      <c r="BW13" s="1291"/>
      <c r="BX13" s="1291"/>
      <c r="BY13" s="1291"/>
      <c r="BZ13" s="1291"/>
      <c r="CA13" s="1291"/>
      <c r="CB13" s="1291"/>
      <c r="CC13" s="1291"/>
      <c r="CD13" s="1291"/>
      <c r="CE13" s="1291"/>
      <c r="CF13" s="1291"/>
      <c r="CG13" s="1291"/>
      <c r="CH13" s="1291"/>
      <c r="CI13" s="1291"/>
      <c r="CJ13" s="1291"/>
      <c r="CK13" s="1291"/>
      <c r="CL13" s="1291"/>
      <c r="CM13" s="1291"/>
      <c r="CN13" s="1291"/>
      <c r="CO13" s="1291"/>
      <c r="CP13" s="1291"/>
      <c r="CQ13" s="1291"/>
      <c r="CR13" s="1291"/>
      <c r="CS13" s="1291"/>
      <c r="CT13" s="1291"/>
      <c r="CU13" s="1291"/>
      <c r="CV13" s="1291"/>
      <c r="CW13" s="1291"/>
      <c r="CX13" s="1291"/>
      <c r="CY13" s="1291"/>
      <c r="CZ13" s="1291"/>
      <c r="DA13" s="1291"/>
      <c r="DB13" s="1291"/>
      <c r="DC13" s="1291"/>
      <c r="DD13" s="1291"/>
      <c r="DE13" s="1291"/>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91"/>
      <c r="B14" s="1291"/>
      <c r="C14" s="1291"/>
      <c r="D14" s="1291"/>
      <c r="E14" s="1291"/>
      <c r="F14" s="1291"/>
      <c r="G14" s="1291"/>
      <c r="H14" s="1291"/>
      <c r="I14" s="1291"/>
      <c r="J14" s="1291"/>
      <c r="K14" s="1291"/>
      <c r="L14" s="1291"/>
      <c r="M14" s="1291"/>
      <c r="N14" s="1291"/>
      <c r="O14" s="1291"/>
      <c r="P14" s="1291"/>
      <c r="Q14" s="1291"/>
      <c r="R14" s="1291"/>
      <c r="S14" s="1291"/>
      <c r="T14" s="1291"/>
      <c r="U14" s="1291"/>
      <c r="V14" s="1291"/>
      <c r="W14" s="1291"/>
      <c r="X14" s="1291"/>
      <c r="Y14" s="1291"/>
      <c r="Z14" s="1291"/>
      <c r="AA14" s="1291"/>
      <c r="AB14" s="1291"/>
      <c r="AC14" s="1291"/>
      <c r="AD14" s="1291"/>
      <c r="AE14" s="1291"/>
      <c r="AF14" s="1291"/>
      <c r="AG14" s="1291"/>
      <c r="AH14" s="1291"/>
      <c r="AI14" s="1291"/>
      <c r="AJ14" s="1291"/>
      <c r="AK14" s="1291"/>
      <c r="AL14" s="1291"/>
      <c r="AM14" s="1291"/>
      <c r="AN14" s="1291"/>
      <c r="AO14" s="1291"/>
      <c r="AP14" s="1291"/>
      <c r="AQ14" s="1291"/>
      <c r="AR14" s="1291"/>
      <c r="AS14" s="1291"/>
      <c r="AT14" s="1291"/>
      <c r="AU14" s="1291"/>
      <c r="AV14" s="1291"/>
      <c r="AW14" s="1291"/>
      <c r="AX14" s="1291"/>
      <c r="AY14" s="1291"/>
      <c r="AZ14" s="1291"/>
      <c r="BA14" s="1291"/>
      <c r="BB14" s="1291"/>
      <c r="BC14" s="1291"/>
      <c r="BD14" s="1291"/>
      <c r="BE14" s="1291"/>
      <c r="BF14" s="1291"/>
      <c r="BG14" s="1291"/>
      <c r="BH14" s="1291"/>
      <c r="BI14" s="1291"/>
      <c r="BJ14" s="1291"/>
      <c r="BK14" s="1291"/>
      <c r="BL14" s="1291"/>
      <c r="BM14" s="1291"/>
      <c r="BN14" s="1291"/>
      <c r="BO14" s="1291"/>
      <c r="BP14" s="1291"/>
      <c r="BQ14" s="1291"/>
      <c r="BR14" s="1291"/>
      <c r="BS14" s="1291"/>
      <c r="BT14" s="1291"/>
      <c r="BU14" s="1291"/>
      <c r="BV14" s="1291"/>
      <c r="BW14" s="1291"/>
      <c r="BX14" s="1291"/>
      <c r="BY14" s="1291"/>
      <c r="BZ14" s="1291"/>
      <c r="CA14" s="1291"/>
      <c r="CB14" s="1291"/>
      <c r="CC14" s="1291"/>
      <c r="CD14" s="1291"/>
      <c r="CE14" s="1291"/>
      <c r="CF14" s="1291"/>
      <c r="CG14" s="1291"/>
      <c r="CH14" s="1291"/>
      <c r="CI14" s="1291"/>
      <c r="CJ14" s="1291"/>
      <c r="CK14" s="1291"/>
      <c r="CL14" s="1291"/>
      <c r="CM14" s="1291"/>
      <c r="CN14" s="1291"/>
      <c r="CO14" s="1291"/>
      <c r="CP14" s="1291"/>
      <c r="CQ14" s="1291"/>
      <c r="CR14" s="1291"/>
      <c r="CS14" s="1291"/>
      <c r="CT14" s="1291"/>
      <c r="CU14" s="1291"/>
      <c r="CV14" s="1291"/>
      <c r="CW14" s="1291"/>
      <c r="CX14" s="1291"/>
      <c r="CY14" s="1291"/>
      <c r="CZ14" s="1291"/>
      <c r="DA14" s="1291"/>
      <c r="DB14" s="1291"/>
      <c r="DC14" s="1291"/>
      <c r="DD14" s="1291"/>
      <c r="DE14" s="1291"/>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3"/>
      <c r="B15" s="1291"/>
      <c r="C15" s="1291"/>
      <c r="D15" s="1291"/>
      <c r="E15" s="1291"/>
      <c r="F15" s="1291"/>
      <c r="G15" s="1291"/>
      <c r="H15" s="1291"/>
      <c r="I15" s="1291"/>
      <c r="J15" s="1291"/>
      <c r="K15" s="1291"/>
      <c r="L15" s="1291"/>
      <c r="M15" s="1291"/>
      <c r="N15" s="1291"/>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1"/>
      <c r="AM15" s="1291"/>
      <c r="AN15" s="1291"/>
      <c r="AO15" s="1291"/>
      <c r="AP15" s="1291"/>
      <c r="AQ15" s="1291"/>
      <c r="AR15" s="1291"/>
      <c r="AS15" s="1291"/>
      <c r="AT15" s="1291"/>
      <c r="AU15" s="1291"/>
      <c r="AV15" s="1291"/>
      <c r="AW15" s="1291"/>
      <c r="AX15" s="1291"/>
      <c r="AY15" s="1291"/>
      <c r="AZ15" s="1291"/>
      <c r="BA15" s="1291"/>
      <c r="BB15" s="1291"/>
      <c r="BC15" s="1291"/>
      <c r="BD15" s="1291"/>
      <c r="BE15" s="1291"/>
      <c r="BF15" s="1291"/>
      <c r="BG15" s="1291"/>
      <c r="BH15" s="1291"/>
      <c r="BI15" s="1291"/>
      <c r="BJ15" s="1291"/>
      <c r="BK15" s="1291"/>
      <c r="BL15" s="1291"/>
      <c r="BM15" s="1291"/>
      <c r="BN15" s="1291"/>
      <c r="BO15" s="1291"/>
      <c r="BP15" s="1291"/>
      <c r="BQ15" s="1291"/>
      <c r="BR15" s="1291"/>
      <c r="BS15" s="1291"/>
      <c r="BT15" s="1291"/>
      <c r="BU15" s="1291"/>
      <c r="BV15" s="1291"/>
      <c r="BW15" s="1291"/>
      <c r="BX15" s="1291"/>
      <c r="BY15" s="1291"/>
      <c r="BZ15" s="1291"/>
      <c r="CA15" s="1291"/>
      <c r="CB15" s="1291"/>
      <c r="CC15" s="1291"/>
      <c r="CD15" s="1291"/>
      <c r="CE15" s="1291"/>
      <c r="CF15" s="1291"/>
      <c r="CG15" s="1291"/>
      <c r="CH15" s="1291"/>
      <c r="CI15" s="1291"/>
      <c r="CJ15" s="1291"/>
      <c r="CK15" s="1291"/>
      <c r="CL15" s="1291"/>
      <c r="CM15" s="1291"/>
      <c r="CN15" s="1291"/>
      <c r="CO15" s="1291"/>
      <c r="CP15" s="1291"/>
      <c r="CQ15" s="1291"/>
      <c r="CR15" s="1291"/>
      <c r="CS15" s="1291"/>
      <c r="CT15" s="1291"/>
      <c r="CU15" s="1291"/>
      <c r="CV15" s="1291"/>
      <c r="CW15" s="1291"/>
      <c r="CX15" s="1291"/>
      <c r="CY15" s="1291"/>
      <c r="CZ15" s="1291"/>
      <c r="DA15" s="1291"/>
      <c r="DB15" s="1291"/>
      <c r="DC15" s="1291"/>
      <c r="DD15" s="1291"/>
      <c r="DE15" s="1291"/>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3"/>
      <c r="B16" s="1291"/>
      <c r="C16" s="1291"/>
      <c r="D16" s="1291"/>
      <c r="E16" s="1291"/>
      <c r="F16" s="1291"/>
      <c r="G16" s="1291"/>
      <c r="H16" s="1291"/>
      <c r="I16" s="1291"/>
      <c r="J16" s="1291"/>
      <c r="K16" s="1291"/>
      <c r="L16" s="1291"/>
      <c r="M16" s="1291"/>
      <c r="N16" s="1291"/>
      <c r="O16" s="1291"/>
      <c r="P16" s="1291"/>
      <c r="Q16" s="1291"/>
      <c r="R16" s="1291"/>
      <c r="S16" s="1291"/>
      <c r="T16" s="1291"/>
      <c r="U16" s="1291"/>
      <c r="V16" s="1291"/>
      <c r="W16" s="1291"/>
      <c r="X16" s="1291"/>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1291"/>
      <c r="AT16" s="1291"/>
      <c r="AU16" s="1291"/>
      <c r="AV16" s="1291"/>
      <c r="AW16" s="1291"/>
      <c r="AX16" s="1291"/>
      <c r="AY16" s="1291"/>
      <c r="AZ16" s="1291"/>
      <c r="BA16" s="1291"/>
      <c r="BB16" s="1291"/>
      <c r="BC16" s="1291"/>
      <c r="BD16" s="1291"/>
      <c r="BE16" s="1291"/>
      <c r="BF16" s="1291"/>
      <c r="BG16" s="1291"/>
      <c r="BH16" s="1291"/>
      <c r="BI16" s="1291"/>
      <c r="BJ16" s="1291"/>
      <c r="BK16" s="1291"/>
      <c r="BL16" s="1291"/>
      <c r="BM16" s="1291"/>
      <c r="BN16" s="1291"/>
      <c r="BO16" s="1291"/>
      <c r="BP16" s="1291"/>
      <c r="BQ16" s="1291"/>
      <c r="BR16" s="1291"/>
      <c r="BS16" s="1291"/>
      <c r="BT16" s="1291"/>
      <c r="BU16" s="1291"/>
      <c r="BV16" s="1291"/>
      <c r="BW16" s="1291"/>
      <c r="BX16" s="1291"/>
      <c r="BY16" s="1291"/>
      <c r="BZ16" s="1291"/>
      <c r="CA16" s="1291"/>
      <c r="CB16" s="1291"/>
      <c r="CC16" s="1291"/>
      <c r="CD16" s="1291"/>
      <c r="CE16" s="1291"/>
      <c r="CF16" s="1291"/>
      <c r="CG16" s="1291"/>
      <c r="CH16" s="1291"/>
      <c r="CI16" s="1291"/>
      <c r="CJ16" s="1291"/>
      <c r="CK16" s="1291"/>
      <c r="CL16" s="1291"/>
      <c r="CM16" s="1291"/>
      <c r="CN16" s="1291"/>
      <c r="CO16" s="1291"/>
      <c r="CP16" s="1291"/>
      <c r="CQ16" s="1291"/>
      <c r="CR16" s="1291"/>
      <c r="CS16" s="1291"/>
      <c r="CT16" s="1291"/>
      <c r="CU16" s="1291"/>
      <c r="CV16" s="1291"/>
      <c r="CW16" s="1291"/>
      <c r="CX16" s="1291"/>
      <c r="CY16" s="1291"/>
      <c r="CZ16" s="1291"/>
      <c r="DA16" s="1291"/>
      <c r="DB16" s="1291"/>
      <c r="DC16" s="1291"/>
      <c r="DD16" s="1291"/>
      <c r="DE16" s="1291"/>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3"/>
      <c r="B17" s="1291"/>
      <c r="C17" s="1291"/>
      <c r="D17" s="1291"/>
      <c r="E17" s="1291"/>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91"/>
      <c r="AT17" s="1291"/>
      <c r="AU17" s="1291"/>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c r="DB17" s="1291"/>
      <c r="DC17" s="1291"/>
      <c r="DD17" s="1291"/>
      <c r="DE17" s="1291"/>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3"/>
      <c r="B18" s="1291"/>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1291"/>
      <c r="AW18" s="1291"/>
      <c r="AX18" s="1291"/>
      <c r="AY18" s="1291"/>
      <c r="AZ18" s="1291"/>
      <c r="BA18" s="1291"/>
      <c r="BB18" s="1291"/>
      <c r="BC18" s="1291"/>
      <c r="BD18" s="1291"/>
      <c r="BE18" s="1291"/>
      <c r="BF18" s="1291"/>
      <c r="BG18" s="1291"/>
      <c r="BH18" s="1291"/>
      <c r="BI18" s="1291"/>
      <c r="BJ18" s="1291"/>
      <c r="BK18" s="1291"/>
      <c r="BL18" s="1291"/>
      <c r="BM18" s="1291"/>
      <c r="BN18" s="1291"/>
      <c r="BO18" s="1291"/>
      <c r="BP18" s="1291"/>
      <c r="BQ18" s="1291"/>
      <c r="BR18" s="1291"/>
      <c r="BS18" s="1291"/>
      <c r="BT18" s="1291"/>
      <c r="BU18" s="1291"/>
      <c r="BV18" s="1291"/>
      <c r="BW18" s="1291"/>
      <c r="BX18" s="1291"/>
      <c r="BY18" s="1291"/>
      <c r="BZ18" s="1291"/>
      <c r="CA18" s="1291"/>
      <c r="CB18" s="1291"/>
      <c r="CC18" s="1291"/>
      <c r="CD18" s="1291"/>
      <c r="CE18" s="1291"/>
      <c r="CF18" s="1291"/>
      <c r="CG18" s="1291"/>
      <c r="CH18" s="1291"/>
      <c r="CI18" s="1291"/>
      <c r="CJ18" s="1291"/>
      <c r="CK18" s="1291"/>
      <c r="CL18" s="1291"/>
      <c r="CM18" s="1291"/>
      <c r="CN18" s="1291"/>
      <c r="CO18" s="1291"/>
      <c r="CP18" s="1291"/>
      <c r="CQ18" s="1291"/>
      <c r="CR18" s="1291"/>
      <c r="CS18" s="1291"/>
      <c r="CT18" s="1291"/>
      <c r="CU18" s="1291"/>
      <c r="CV18" s="1291"/>
      <c r="CW18" s="1291"/>
      <c r="CX18" s="1291"/>
      <c r="CY18" s="1291"/>
      <c r="CZ18" s="1291"/>
      <c r="DA18" s="1291"/>
      <c r="DB18" s="1291"/>
      <c r="DC18" s="1291"/>
      <c r="DD18" s="1291"/>
      <c r="DE18" s="1291"/>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3"/>
      <c r="DE19" s="1233"/>
    </row>
    <row r="20" spans="1:351" ht="13" x14ac:dyDescent="0.2">
      <c r="DD20" s="1233"/>
      <c r="DE20" s="1233"/>
    </row>
    <row r="21" spans="1:351" ht="16.5" x14ac:dyDescent="0.2">
      <c r="B21" s="1290"/>
      <c r="C21" s="1286"/>
      <c r="D21" s="1286"/>
      <c r="E21" s="1286"/>
      <c r="F21" s="1286"/>
      <c r="G21" s="1286"/>
      <c r="H21" s="1286"/>
      <c r="I21" s="1286"/>
      <c r="J21" s="1286"/>
      <c r="K21" s="1286"/>
      <c r="L21" s="1286"/>
      <c r="M21" s="1286"/>
      <c r="N21" s="1289"/>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6"/>
      <c r="AL21" s="1286"/>
      <c r="AM21" s="1286"/>
      <c r="AN21" s="1286"/>
      <c r="AO21" s="1286"/>
      <c r="AP21" s="1286"/>
      <c r="AQ21" s="1286"/>
      <c r="AR21" s="1286"/>
      <c r="AS21" s="1286"/>
      <c r="AT21" s="1289"/>
      <c r="AU21" s="1286"/>
      <c r="AV21" s="1286"/>
      <c r="AW21" s="1286"/>
      <c r="AX21" s="1286"/>
      <c r="AY21" s="1286"/>
      <c r="AZ21" s="1286"/>
      <c r="BA21" s="1286"/>
      <c r="BB21" s="1286"/>
      <c r="BC21" s="1286"/>
      <c r="BD21" s="1286"/>
      <c r="BE21" s="1286"/>
      <c r="BF21" s="1289"/>
      <c r="BG21" s="1286"/>
      <c r="BH21" s="1286"/>
      <c r="BI21" s="1286"/>
      <c r="BJ21" s="1286"/>
      <c r="BK21" s="1286"/>
      <c r="BL21" s="1286"/>
      <c r="BM21" s="1286"/>
      <c r="BN21" s="1286"/>
      <c r="BO21" s="1286"/>
      <c r="BP21" s="1286"/>
      <c r="BQ21" s="1286"/>
      <c r="BR21" s="1289"/>
      <c r="BS21" s="1286"/>
      <c r="BT21" s="1286"/>
      <c r="BU21" s="1286"/>
      <c r="BV21" s="1286"/>
      <c r="BW21" s="1286"/>
      <c r="BX21" s="1286"/>
      <c r="BY21" s="1286"/>
      <c r="BZ21" s="1286"/>
      <c r="CA21" s="1286"/>
      <c r="CB21" s="1286"/>
      <c r="CC21" s="1286"/>
      <c r="CD21" s="1289"/>
      <c r="CE21" s="1286"/>
      <c r="CF21" s="1286"/>
      <c r="CG21" s="1286"/>
      <c r="CH21" s="1286"/>
      <c r="CI21" s="1286"/>
      <c r="CJ21" s="1286"/>
      <c r="CK21" s="1286"/>
      <c r="CL21" s="1286"/>
      <c r="CM21" s="1286"/>
      <c r="CN21" s="1286"/>
      <c r="CO21" s="1286"/>
      <c r="CP21" s="1289"/>
      <c r="CQ21" s="1286"/>
      <c r="CR21" s="1286"/>
      <c r="CS21" s="1286"/>
      <c r="CT21" s="1286"/>
      <c r="CU21" s="1286"/>
      <c r="CV21" s="1286"/>
      <c r="CW21" s="1286"/>
      <c r="CX21" s="1286"/>
      <c r="CY21" s="1286"/>
      <c r="CZ21" s="1286"/>
      <c r="DA21" s="1286"/>
      <c r="DB21" s="1289"/>
      <c r="DC21" s="1286"/>
      <c r="DD21" s="1285"/>
      <c r="DE21" s="1233"/>
      <c r="MM21" s="1288"/>
    </row>
    <row r="22" spans="1:351" ht="16.5" x14ac:dyDescent="0.2">
      <c r="B22" s="1234"/>
      <c r="MM22" s="1288"/>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9"/>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c r="BM39" s="1238"/>
      <c r="BN39" s="1238"/>
      <c r="BO39" s="1238"/>
      <c r="BP39" s="1238"/>
      <c r="BQ39" s="1238"/>
      <c r="BR39" s="1238"/>
      <c r="BS39" s="1238"/>
      <c r="BT39" s="1238"/>
      <c r="BU39" s="1238"/>
      <c r="BV39" s="1238"/>
      <c r="BW39" s="1238"/>
      <c r="BX39" s="1238"/>
      <c r="BY39" s="1238"/>
      <c r="BZ39" s="1238"/>
      <c r="CA39" s="1238"/>
      <c r="CB39" s="1238"/>
      <c r="CC39" s="1238"/>
      <c r="CD39" s="1238"/>
      <c r="CE39" s="1238"/>
      <c r="CF39" s="1238"/>
      <c r="CG39" s="1238"/>
      <c r="CH39" s="1238"/>
      <c r="CI39" s="1238"/>
      <c r="CJ39" s="1238"/>
      <c r="CK39" s="1238"/>
      <c r="CL39" s="1238"/>
      <c r="CM39" s="1238"/>
      <c r="CN39" s="1238"/>
      <c r="CO39" s="1238"/>
      <c r="CP39" s="1238"/>
      <c r="CQ39" s="1238"/>
      <c r="CR39" s="1238"/>
      <c r="CS39" s="1238"/>
      <c r="CT39" s="1238"/>
      <c r="CU39" s="1238"/>
      <c r="CV39" s="1238"/>
      <c r="CW39" s="1238"/>
      <c r="CX39" s="1238"/>
      <c r="CY39" s="1238"/>
      <c r="CZ39" s="1238"/>
      <c r="DA39" s="1238"/>
      <c r="DB39" s="1238"/>
      <c r="DC39" s="1238"/>
      <c r="DD39" s="1237"/>
    </row>
    <row r="40" spans="2:109" ht="13" x14ac:dyDescent="0.2">
      <c r="B40" s="1275"/>
      <c r="DD40" s="1275"/>
      <c r="DE40" s="1233"/>
    </row>
    <row r="41" spans="2:109" ht="16.5" x14ac:dyDescent="0.2">
      <c r="B41" s="1287" t="s">
        <v>606</v>
      </c>
      <c r="C41" s="1286"/>
      <c r="D41" s="1286"/>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6"/>
      <c r="AI41" s="1286"/>
      <c r="AJ41" s="1286"/>
      <c r="AK41" s="1286"/>
      <c r="AL41" s="1286"/>
      <c r="AM41" s="1286"/>
      <c r="AN41" s="1286"/>
      <c r="AO41" s="1286"/>
      <c r="AP41" s="1286"/>
      <c r="AQ41" s="1286"/>
      <c r="AR41" s="1286"/>
      <c r="AS41" s="1286"/>
      <c r="AT41" s="1286"/>
      <c r="AU41" s="1286"/>
      <c r="AV41" s="1286"/>
      <c r="AW41" s="1286"/>
      <c r="AX41" s="1286"/>
      <c r="AY41" s="1286"/>
      <c r="AZ41" s="1286"/>
      <c r="BA41" s="1286"/>
      <c r="BB41" s="1286"/>
      <c r="BC41" s="1286"/>
      <c r="BD41" s="1286"/>
      <c r="BE41" s="1286"/>
      <c r="BF41" s="1286"/>
      <c r="BG41" s="1286"/>
      <c r="BH41" s="1286"/>
      <c r="BI41" s="1286"/>
      <c r="BJ41" s="1286"/>
      <c r="BK41" s="1286"/>
      <c r="BL41" s="1286"/>
      <c r="BM41" s="1286"/>
      <c r="BN41" s="1286"/>
      <c r="BO41" s="1286"/>
      <c r="BP41" s="1286"/>
      <c r="BQ41" s="1286"/>
      <c r="BR41" s="1286"/>
      <c r="BS41" s="1286"/>
      <c r="BT41" s="1286"/>
      <c r="BU41" s="1286"/>
      <c r="BV41" s="1286"/>
      <c r="BW41" s="1286"/>
      <c r="BX41" s="1286"/>
      <c r="BY41" s="1286"/>
      <c r="BZ41" s="1286"/>
      <c r="CA41" s="1286"/>
      <c r="CB41" s="1286"/>
      <c r="CC41" s="1286"/>
      <c r="CD41" s="1286"/>
      <c r="CE41" s="1286"/>
      <c r="CF41" s="1286"/>
      <c r="CG41" s="1286"/>
      <c r="CH41" s="1286"/>
      <c r="CI41" s="1286"/>
      <c r="CJ41" s="1286"/>
      <c r="CK41" s="1286"/>
      <c r="CL41" s="1286"/>
      <c r="CM41" s="1286"/>
      <c r="CN41" s="1286"/>
      <c r="CO41" s="1286"/>
      <c r="CP41" s="1286"/>
      <c r="CQ41" s="1286"/>
      <c r="CR41" s="1286"/>
      <c r="CS41" s="1286"/>
      <c r="CT41" s="1286"/>
      <c r="CU41" s="1286"/>
      <c r="CV41" s="1286"/>
      <c r="CW41" s="1286"/>
      <c r="CX41" s="1286"/>
      <c r="CY41" s="1286"/>
      <c r="CZ41" s="1286"/>
      <c r="DA41" s="1286"/>
      <c r="DB41" s="1286"/>
      <c r="DC41" s="1286"/>
      <c r="DD41" s="1285"/>
    </row>
    <row r="42" spans="2:109" ht="13" x14ac:dyDescent="0.2">
      <c r="B42" s="1234"/>
      <c r="G42" s="1271"/>
      <c r="I42" s="1270"/>
      <c r="J42" s="1270"/>
      <c r="K42" s="1270"/>
      <c r="AM42" s="1271"/>
      <c r="AN42" s="1271" t="s">
        <v>602</v>
      </c>
      <c r="AP42" s="1270"/>
      <c r="AQ42" s="1270"/>
      <c r="AR42" s="1270"/>
      <c r="AY42" s="1271"/>
      <c r="BA42" s="1270"/>
      <c r="BB42" s="1270"/>
      <c r="BC42" s="1270"/>
      <c r="BK42" s="1271"/>
      <c r="BM42" s="1270"/>
      <c r="BN42" s="1270"/>
      <c r="BO42" s="1270"/>
      <c r="BW42" s="1271"/>
      <c r="BY42" s="1270"/>
      <c r="BZ42" s="1270"/>
      <c r="CA42" s="1270"/>
      <c r="CI42" s="1271"/>
      <c r="CK42" s="1270"/>
      <c r="CL42" s="1270"/>
      <c r="CM42" s="1270"/>
      <c r="CU42" s="1271"/>
      <c r="CW42" s="1270"/>
      <c r="CX42" s="1270"/>
      <c r="CY42" s="1270"/>
    </row>
    <row r="43" spans="2:109" ht="13.5" customHeight="1" x14ac:dyDescent="0.2">
      <c r="B43" s="1234"/>
      <c r="AN43" s="1269" t="s">
        <v>605</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7"/>
    </row>
    <row r="44" spans="2:109" ht="13" x14ac:dyDescent="0.2">
      <c r="B44" s="1234"/>
      <c r="AN44" s="1266"/>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4"/>
    </row>
    <row r="45" spans="2:109" ht="13" x14ac:dyDescent="0.2">
      <c r="B45" s="1234"/>
      <c r="AN45" s="1266"/>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4"/>
    </row>
    <row r="46" spans="2:109" ht="13" x14ac:dyDescent="0.2">
      <c r="B46" s="1234"/>
      <c r="AN46" s="1266"/>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4"/>
    </row>
    <row r="47" spans="2:109" ht="13" x14ac:dyDescent="0.2">
      <c r="B47" s="1234"/>
      <c r="AN47" s="1263"/>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1"/>
    </row>
    <row r="48" spans="2:109" ht="13" x14ac:dyDescent="0.2">
      <c r="B48" s="1234"/>
      <c r="H48" s="1248"/>
      <c r="I48" s="1248"/>
      <c r="J48" s="1248"/>
      <c r="AN48" s="1248"/>
      <c r="AO48" s="1248"/>
      <c r="AP48" s="1248"/>
      <c r="AZ48" s="1248"/>
      <c r="BA48" s="1248"/>
      <c r="BB48" s="1248"/>
      <c r="BL48" s="1248"/>
      <c r="BM48" s="1248"/>
      <c r="BN48" s="1248"/>
      <c r="BX48" s="1248"/>
      <c r="BY48" s="1248"/>
      <c r="BZ48" s="1248"/>
      <c r="CJ48" s="1248"/>
      <c r="CK48" s="1248"/>
      <c r="CL48" s="1248"/>
      <c r="CV48" s="1248"/>
      <c r="CW48" s="1248"/>
      <c r="CX48" s="1248"/>
    </row>
    <row r="49" spans="1:109" ht="13" x14ac:dyDescent="0.2">
      <c r="B49" s="1234"/>
      <c r="AN49" s="1233" t="s">
        <v>600</v>
      </c>
    </row>
    <row r="50" spans="1:109" ht="13" x14ac:dyDescent="0.2">
      <c r="B50" s="1234"/>
      <c r="G50" s="1246"/>
      <c r="H50" s="1246"/>
      <c r="I50" s="1246"/>
      <c r="J50" s="1246"/>
      <c r="K50" s="1255"/>
      <c r="L50" s="1255"/>
      <c r="M50" s="1254"/>
      <c r="N50" s="1254"/>
      <c r="AN50" s="1253"/>
      <c r="AO50" s="1252"/>
      <c r="AP50" s="1252"/>
      <c r="AQ50" s="1252"/>
      <c r="AR50" s="1252"/>
      <c r="AS50" s="1252"/>
      <c r="AT50" s="1252"/>
      <c r="AU50" s="1252"/>
      <c r="AV50" s="1252"/>
      <c r="AW50" s="1252"/>
      <c r="AX50" s="1252"/>
      <c r="AY50" s="1252"/>
      <c r="AZ50" s="1252"/>
      <c r="BA50" s="1252"/>
      <c r="BB50" s="1252"/>
      <c r="BC50" s="1252"/>
      <c r="BD50" s="1252"/>
      <c r="BE50" s="1252"/>
      <c r="BF50" s="1252"/>
      <c r="BG50" s="1252"/>
      <c r="BH50" s="1252"/>
      <c r="BI50" s="1252"/>
      <c r="BJ50" s="1252"/>
      <c r="BK50" s="1252"/>
      <c r="BL50" s="1252"/>
      <c r="BM50" s="1252"/>
      <c r="BN50" s="1252"/>
      <c r="BO50" s="1251"/>
      <c r="BP50" s="1243" t="s">
        <v>545</v>
      </c>
      <c r="BQ50" s="1243"/>
      <c r="BR50" s="1243"/>
      <c r="BS50" s="1243"/>
      <c r="BT50" s="1243"/>
      <c r="BU50" s="1243"/>
      <c r="BV50" s="1243"/>
      <c r="BW50" s="1243"/>
      <c r="BX50" s="1243" t="s">
        <v>546</v>
      </c>
      <c r="BY50" s="1243"/>
      <c r="BZ50" s="1243"/>
      <c r="CA50" s="1243"/>
      <c r="CB50" s="1243"/>
      <c r="CC50" s="1243"/>
      <c r="CD50" s="1243"/>
      <c r="CE50" s="1243"/>
      <c r="CF50" s="1243" t="s">
        <v>547</v>
      </c>
      <c r="CG50" s="1243"/>
      <c r="CH50" s="1243"/>
      <c r="CI50" s="1243"/>
      <c r="CJ50" s="1243"/>
      <c r="CK50" s="1243"/>
      <c r="CL50" s="1243"/>
      <c r="CM50" s="1243"/>
      <c r="CN50" s="1243" t="s">
        <v>548</v>
      </c>
      <c r="CO50" s="1243"/>
      <c r="CP50" s="1243"/>
      <c r="CQ50" s="1243"/>
      <c r="CR50" s="1243"/>
      <c r="CS50" s="1243"/>
      <c r="CT50" s="1243"/>
      <c r="CU50" s="1243"/>
      <c r="CV50" s="1243" t="s">
        <v>549</v>
      </c>
      <c r="CW50" s="1243"/>
      <c r="CX50" s="1243"/>
      <c r="CY50" s="1243"/>
      <c r="CZ50" s="1243"/>
      <c r="DA50" s="1243"/>
      <c r="DB50" s="1243"/>
      <c r="DC50" s="1243"/>
    </row>
    <row r="51" spans="1:109" ht="13.5" customHeight="1" x14ac:dyDescent="0.2">
      <c r="B51" s="1234"/>
      <c r="G51" s="1250"/>
      <c r="H51" s="1250"/>
      <c r="I51" s="1284"/>
      <c r="J51" s="1284"/>
      <c r="K51" s="1249"/>
      <c r="L51" s="1249"/>
      <c r="M51" s="1249"/>
      <c r="N51" s="1249"/>
      <c r="AM51" s="1248"/>
      <c r="AN51" s="1242" t="s">
        <v>599</v>
      </c>
      <c r="AO51" s="1242"/>
      <c r="AP51" s="1242"/>
      <c r="AQ51" s="1242"/>
      <c r="AR51" s="1242"/>
      <c r="AS51" s="1242"/>
      <c r="AT51" s="1242"/>
      <c r="AU51" s="1242"/>
      <c r="AV51" s="1242"/>
      <c r="AW51" s="1242"/>
      <c r="AX51" s="1242"/>
      <c r="AY51" s="1242"/>
      <c r="AZ51" s="1242"/>
      <c r="BA51" s="1242"/>
      <c r="BB51" s="1242" t="s">
        <v>597</v>
      </c>
      <c r="BC51" s="1242"/>
      <c r="BD51" s="1242"/>
      <c r="BE51" s="1242"/>
      <c r="BF51" s="1242"/>
      <c r="BG51" s="1242"/>
      <c r="BH51" s="1242"/>
      <c r="BI51" s="1242"/>
      <c r="BJ51" s="1242"/>
      <c r="BK51" s="1242"/>
      <c r="BL51" s="1242"/>
      <c r="BM51" s="1242"/>
      <c r="BN51" s="1242"/>
      <c r="BO51" s="1242"/>
      <c r="BP51" s="1283"/>
      <c r="BQ51" s="1241"/>
      <c r="BR51" s="1241"/>
      <c r="BS51" s="1241"/>
      <c r="BT51" s="1241"/>
      <c r="BU51" s="1241"/>
      <c r="BV51" s="1241"/>
      <c r="BW51" s="1241"/>
      <c r="BX51" s="1241">
        <v>193.9</v>
      </c>
      <c r="BY51" s="1241"/>
      <c r="BZ51" s="1241"/>
      <c r="CA51" s="1241"/>
      <c r="CB51" s="1241"/>
      <c r="CC51" s="1241"/>
      <c r="CD51" s="1241"/>
      <c r="CE51" s="1241"/>
      <c r="CF51" s="1241">
        <v>196</v>
      </c>
      <c r="CG51" s="1241"/>
      <c r="CH51" s="1241"/>
      <c r="CI51" s="1241"/>
      <c r="CJ51" s="1241"/>
      <c r="CK51" s="1241"/>
      <c r="CL51" s="1241"/>
      <c r="CM51" s="1241"/>
      <c r="CN51" s="1241">
        <v>197.5</v>
      </c>
      <c r="CO51" s="1241"/>
      <c r="CP51" s="1241"/>
      <c r="CQ51" s="1241"/>
      <c r="CR51" s="1241"/>
      <c r="CS51" s="1241"/>
      <c r="CT51" s="1241"/>
      <c r="CU51" s="1241"/>
      <c r="CV51" s="1241">
        <v>203.6</v>
      </c>
      <c r="CW51" s="1241"/>
      <c r="CX51" s="1241"/>
      <c r="CY51" s="1241"/>
      <c r="CZ51" s="1241"/>
      <c r="DA51" s="1241"/>
      <c r="DB51" s="1241"/>
      <c r="DC51" s="1241"/>
    </row>
    <row r="52" spans="1:109" ht="13" x14ac:dyDescent="0.2">
      <c r="B52" s="1234"/>
      <c r="G52" s="1250"/>
      <c r="H52" s="1250"/>
      <c r="I52" s="1284"/>
      <c r="J52" s="1284"/>
      <c r="K52" s="1249"/>
      <c r="L52" s="1249"/>
      <c r="M52" s="1249"/>
      <c r="N52" s="1249"/>
      <c r="AM52" s="1248"/>
      <c r="AN52" s="1242"/>
      <c r="AO52" s="1242"/>
      <c r="AP52" s="1242"/>
      <c r="AQ52" s="1242"/>
      <c r="AR52" s="1242"/>
      <c r="AS52" s="1242"/>
      <c r="AT52" s="1242"/>
      <c r="AU52" s="1242"/>
      <c r="AV52" s="1242"/>
      <c r="AW52" s="1242"/>
      <c r="AX52" s="1242"/>
      <c r="AY52" s="1242"/>
      <c r="AZ52" s="1242"/>
      <c r="BA52" s="1242"/>
      <c r="BB52" s="1242"/>
      <c r="BC52" s="1242"/>
      <c r="BD52" s="1242"/>
      <c r="BE52" s="1242"/>
      <c r="BF52" s="1242"/>
      <c r="BG52" s="1242"/>
      <c r="BH52" s="1242"/>
      <c r="BI52" s="1242"/>
      <c r="BJ52" s="1242"/>
      <c r="BK52" s="1242"/>
      <c r="BL52" s="1242"/>
      <c r="BM52" s="1242"/>
      <c r="BN52" s="1242"/>
      <c r="BO52" s="1242"/>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ht="13" x14ac:dyDescent="0.2">
      <c r="A53" s="1270"/>
      <c r="B53" s="1234"/>
      <c r="G53" s="1250"/>
      <c r="H53" s="1250"/>
      <c r="I53" s="1246"/>
      <c r="J53" s="1246"/>
      <c r="K53" s="1249"/>
      <c r="L53" s="1249"/>
      <c r="M53" s="1249"/>
      <c r="N53" s="1249"/>
      <c r="AM53" s="1248"/>
      <c r="AN53" s="1242"/>
      <c r="AO53" s="1242"/>
      <c r="AP53" s="1242"/>
      <c r="AQ53" s="1242"/>
      <c r="AR53" s="1242"/>
      <c r="AS53" s="1242"/>
      <c r="AT53" s="1242"/>
      <c r="AU53" s="1242"/>
      <c r="AV53" s="1242"/>
      <c r="AW53" s="1242"/>
      <c r="AX53" s="1242"/>
      <c r="AY53" s="1242"/>
      <c r="AZ53" s="1242"/>
      <c r="BA53" s="1242"/>
      <c r="BB53" s="1242" t="s">
        <v>604</v>
      </c>
      <c r="BC53" s="1242"/>
      <c r="BD53" s="1242"/>
      <c r="BE53" s="1242"/>
      <c r="BF53" s="1242"/>
      <c r="BG53" s="1242"/>
      <c r="BH53" s="1242"/>
      <c r="BI53" s="1242"/>
      <c r="BJ53" s="1242"/>
      <c r="BK53" s="1242"/>
      <c r="BL53" s="1242"/>
      <c r="BM53" s="1242"/>
      <c r="BN53" s="1242"/>
      <c r="BO53" s="1242"/>
      <c r="BP53" s="1283"/>
      <c r="BQ53" s="1241"/>
      <c r="BR53" s="1241"/>
      <c r="BS53" s="1241"/>
      <c r="BT53" s="1241"/>
      <c r="BU53" s="1241"/>
      <c r="BV53" s="1241"/>
      <c r="BW53" s="1241"/>
      <c r="BX53" s="1241">
        <v>53.3</v>
      </c>
      <c r="BY53" s="1241"/>
      <c r="BZ53" s="1241"/>
      <c r="CA53" s="1241"/>
      <c r="CB53" s="1241"/>
      <c r="CC53" s="1241"/>
      <c r="CD53" s="1241"/>
      <c r="CE53" s="1241"/>
      <c r="CF53" s="1241">
        <v>54.5</v>
      </c>
      <c r="CG53" s="1241"/>
      <c r="CH53" s="1241"/>
      <c r="CI53" s="1241"/>
      <c r="CJ53" s="1241"/>
      <c r="CK53" s="1241"/>
      <c r="CL53" s="1241"/>
      <c r="CM53" s="1241"/>
      <c r="CN53" s="1241">
        <v>55.6</v>
      </c>
      <c r="CO53" s="1241"/>
      <c r="CP53" s="1241"/>
      <c r="CQ53" s="1241"/>
      <c r="CR53" s="1241"/>
      <c r="CS53" s="1241"/>
      <c r="CT53" s="1241"/>
      <c r="CU53" s="1241"/>
      <c r="CV53" s="1241">
        <v>56.8</v>
      </c>
      <c r="CW53" s="1241"/>
      <c r="CX53" s="1241"/>
      <c r="CY53" s="1241"/>
      <c r="CZ53" s="1241"/>
      <c r="DA53" s="1241"/>
      <c r="DB53" s="1241"/>
      <c r="DC53" s="1241"/>
    </row>
    <row r="54" spans="1:109" ht="13" x14ac:dyDescent="0.2">
      <c r="A54" s="1270"/>
      <c r="B54" s="1234"/>
      <c r="G54" s="1250"/>
      <c r="H54" s="1250"/>
      <c r="I54" s="1246"/>
      <c r="J54" s="1246"/>
      <c r="K54" s="1249"/>
      <c r="L54" s="1249"/>
      <c r="M54" s="1249"/>
      <c r="N54" s="1249"/>
      <c r="AM54" s="1248"/>
      <c r="AN54" s="1242"/>
      <c r="AO54" s="1242"/>
      <c r="AP54" s="1242"/>
      <c r="AQ54" s="1242"/>
      <c r="AR54" s="1242"/>
      <c r="AS54" s="1242"/>
      <c r="AT54" s="1242"/>
      <c r="AU54" s="1242"/>
      <c r="AV54" s="1242"/>
      <c r="AW54" s="1242"/>
      <c r="AX54" s="1242"/>
      <c r="AY54" s="1242"/>
      <c r="AZ54" s="1242"/>
      <c r="BA54" s="1242"/>
      <c r="BB54" s="1242"/>
      <c r="BC54" s="1242"/>
      <c r="BD54" s="1242"/>
      <c r="BE54" s="1242"/>
      <c r="BF54" s="1242"/>
      <c r="BG54" s="1242"/>
      <c r="BH54" s="1242"/>
      <c r="BI54" s="1242"/>
      <c r="BJ54" s="1242"/>
      <c r="BK54" s="1242"/>
      <c r="BL54" s="1242"/>
      <c r="BM54" s="1242"/>
      <c r="BN54" s="1242"/>
      <c r="BO54" s="1242"/>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ht="13" x14ac:dyDescent="0.2">
      <c r="A55" s="1270"/>
      <c r="B55" s="1234"/>
      <c r="G55" s="1246"/>
      <c r="H55" s="1246"/>
      <c r="I55" s="1246"/>
      <c r="J55" s="1246"/>
      <c r="K55" s="1249"/>
      <c r="L55" s="1249"/>
      <c r="M55" s="1249"/>
      <c r="N55" s="1249"/>
      <c r="AN55" s="1243" t="s">
        <v>598</v>
      </c>
      <c r="AO55" s="1243"/>
      <c r="AP55" s="1243"/>
      <c r="AQ55" s="1243"/>
      <c r="AR55" s="1243"/>
      <c r="AS55" s="1243"/>
      <c r="AT55" s="1243"/>
      <c r="AU55" s="1243"/>
      <c r="AV55" s="1243"/>
      <c r="AW55" s="1243"/>
      <c r="AX55" s="1243"/>
      <c r="AY55" s="1243"/>
      <c r="AZ55" s="1243"/>
      <c r="BA55" s="1243"/>
      <c r="BB55" s="1242" t="s">
        <v>597</v>
      </c>
      <c r="BC55" s="1242"/>
      <c r="BD55" s="1242"/>
      <c r="BE55" s="1242"/>
      <c r="BF55" s="1242"/>
      <c r="BG55" s="1242"/>
      <c r="BH55" s="1242"/>
      <c r="BI55" s="1242"/>
      <c r="BJ55" s="1242"/>
      <c r="BK55" s="1242"/>
      <c r="BL55" s="1242"/>
      <c r="BM55" s="1242"/>
      <c r="BN55" s="1242"/>
      <c r="BO55" s="1242"/>
      <c r="BP55" s="1283"/>
      <c r="BQ55" s="1241"/>
      <c r="BR55" s="1241"/>
      <c r="BS55" s="1241"/>
      <c r="BT55" s="1241"/>
      <c r="BU55" s="1241"/>
      <c r="BV55" s="1241"/>
      <c r="BW55" s="1241"/>
      <c r="BX55" s="1241">
        <v>174.6</v>
      </c>
      <c r="BY55" s="1241"/>
      <c r="BZ55" s="1241"/>
      <c r="CA55" s="1241"/>
      <c r="CB55" s="1241"/>
      <c r="CC55" s="1241"/>
      <c r="CD55" s="1241"/>
      <c r="CE55" s="1241"/>
      <c r="CF55" s="1241">
        <v>173</v>
      </c>
      <c r="CG55" s="1241"/>
      <c r="CH55" s="1241"/>
      <c r="CI55" s="1241"/>
      <c r="CJ55" s="1241"/>
      <c r="CK55" s="1241"/>
      <c r="CL55" s="1241"/>
      <c r="CM55" s="1241"/>
      <c r="CN55" s="1241">
        <v>171.9</v>
      </c>
      <c r="CO55" s="1241"/>
      <c r="CP55" s="1241"/>
      <c r="CQ55" s="1241"/>
      <c r="CR55" s="1241"/>
      <c r="CS55" s="1241"/>
      <c r="CT55" s="1241"/>
      <c r="CU55" s="1241"/>
      <c r="CV55" s="1241">
        <v>173</v>
      </c>
      <c r="CW55" s="1241"/>
      <c r="CX55" s="1241"/>
      <c r="CY55" s="1241"/>
      <c r="CZ55" s="1241"/>
      <c r="DA55" s="1241"/>
      <c r="DB55" s="1241"/>
      <c r="DC55" s="1241"/>
    </row>
    <row r="56" spans="1:109" ht="13" x14ac:dyDescent="0.2">
      <c r="A56" s="1270"/>
      <c r="B56" s="1234"/>
      <c r="G56" s="1246"/>
      <c r="H56" s="1246"/>
      <c r="I56" s="1246"/>
      <c r="J56" s="1246"/>
      <c r="K56" s="1249"/>
      <c r="L56" s="1249"/>
      <c r="M56" s="1249"/>
      <c r="N56" s="1249"/>
      <c r="AN56" s="1243"/>
      <c r="AO56" s="1243"/>
      <c r="AP56" s="1243"/>
      <c r="AQ56" s="1243"/>
      <c r="AR56" s="1243"/>
      <c r="AS56" s="1243"/>
      <c r="AT56" s="1243"/>
      <c r="AU56" s="1243"/>
      <c r="AV56" s="1243"/>
      <c r="AW56" s="1243"/>
      <c r="AX56" s="1243"/>
      <c r="AY56" s="1243"/>
      <c r="AZ56" s="1243"/>
      <c r="BA56" s="1243"/>
      <c r="BB56" s="1242"/>
      <c r="BC56" s="1242"/>
      <c r="BD56" s="1242"/>
      <c r="BE56" s="1242"/>
      <c r="BF56" s="1242"/>
      <c r="BG56" s="1242"/>
      <c r="BH56" s="1242"/>
      <c r="BI56" s="1242"/>
      <c r="BJ56" s="1242"/>
      <c r="BK56" s="1242"/>
      <c r="BL56" s="1242"/>
      <c r="BM56" s="1242"/>
      <c r="BN56" s="1242"/>
      <c r="BO56" s="1242"/>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1270" customFormat="1" ht="13" x14ac:dyDescent="0.2">
      <c r="B57" s="1276"/>
      <c r="G57" s="1246"/>
      <c r="H57" s="1246"/>
      <c r="I57" s="1245"/>
      <c r="J57" s="1245"/>
      <c r="K57" s="1249"/>
      <c r="L57" s="1249"/>
      <c r="M57" s="1249"/>
      <c r="N57" s="1249"/>
      <c r="AM57" s="1233"/>
      <c r="AN57" s="1243"/>
      <c r="AO57" s="1243"/>
      <c r="AP57" s="1243"/>
      <c r="AQ57" s="1243"/>
      <c r="AR57" s="1243"/>
      <c r="AS57" s="1243"/>
      <c r="AT57" s="1243"/>
      <c r="AU57" s="1243"/>
      <c r="AV57" s="1243"/>
      <c r="AW57" s="1243"/>
      <c r="AX57" s="1243"/>
      <c r="AY57" s="1243"/>
      <c r="AZ57" s="1243"/>
      <c r="BA57" s="1243"/>
      <c r="BB57" s="1242" t="s">
        <v>604</v>
      </c>
      <c r="BC57" s="1242"/>
      <c r="BD57" s="1242"/>
      <c r="BE57" s="1242"/>
      <c r="BF57" s="1242"/>
      <c r="BG57" s="1242"/>
      <c r="BH57" s="1242"/>
      <c r="BI57" s="1242"/>
      <c r="BJ57" s="1242"/>
      <c r="BK57" s="1242"/>
      <c r="BL57" s="1242"/>
      <c r="BM57" s="1242"/>
      <c r="BN57" s="1242"/>
      <c r="BO57" s="1242"/>
      <c r="BP57" s="1283"/>
      <c r="BQ57" s="1241"/>
      <c r="BR57" s="1241"/>
      <c r="BS57" s="1241"/>
      <c r="BT57" s="1241"/>
      <c r="BU57" s="1241"/>
      <c r="BV57" s="1241"/>
      <c r="BW57" s="1241"/>
      <c r="BX57" s="1241">
        <v>53.3</v>
      </c>
      <c r="BY57" s="1241"/>
      <c r="BZ57" s="1241"/>
      <c r="CA57" s="1241"/>
      <c r="CB57" s="1241"/>
      <c r="CC57" s="1241"/>
      <c r="CD57" s="1241"/>
      <c r="CE57" s="1241"/>
      <c r="CF57" s="1241">
        <v>53.7</v>
      </c>
      <c r="CG57" s="1241"/>
      <c r="CH57" s="1241"/>
      <c r="CI57" s="1241"/>
      <c r="CJ57" s="1241"/>
      <c r="CK57" s="1241"/>
      <c r="CL57" s="1241"/>
      <c r="CM57" s="1241"/>
      <c r="CN57" s="1241">
        <v>55.8</v>
      </c>
      <c r="CO57" s="1241"/>
      <c r="CP57" s="1241"/>
      <c r="CQ57" s="1241"/>
      <c r="CR57" s="1241"/>
      <c r="CS57" s="1241"/>
      <c r="CT57" s="1241"/>
      <c r="CU57" s="1241"/>
      <c r="CV57" s="1241">
        <v>57.2</v>
      </c>
      <c r="CW57" s="1241"/>
      <c r="CX57" s="1241"/>
      <c r="CY57" s="1241"/>
      <c r="CZ57" s="1241"/>
      <c r="DA57" s="1241"/>
      <c r="DB57" s="1241"/>
      <c r="DC57" s="1241"/>
      <c r="DD57" s="1281"/>
      <c r="DE57" s="1276"/>
    </row>
    <row r="58" spans="1:109" s="1270" customFormat="1" ht="13" x14ac:dyDescent="0.2">
      <c r="A58" s="1233"/>
      <c r="B58" s="1276"/>
      <c r="G58" s="1246"/>
      <c r="H58" s="1246"/>
      <c r="I58" s="1245"/>
      <c r="J58" s="1245"/>
      <c r="K58" s="1249"/>
      <c r="L58" s="1249"/>
      <c r="M58" s="1249"/>
      <c r="N58" s="1249"/>
      <c r="AM58" s="1233"/>
      <c r="AN58" s="1243"/>
      <c r="AO58" s="1243"/>
      <c r="AP58" s="1243"/>
      <c r="AQ58" s="1243"/>
      <c r="AR58" s="1243"/>
      <c r="AS58" s="1243"/>
      <c r="AT58" s="1243"/>
      <c r="AU58" s="1243"/>
      <c r="AV58" s="1243"/>
      <c r="AW58" s="1243"/>
      <c r="AX58" s="1243"/>
      <c r="AY58" s="1243"/>
      <c r="AZ58" s="1243"/>
      <c r="BA58" s="1243"/>
      <c r="BB58" s="1242"/>
      <c r="BC58" s="1242"/>
      <c r="BD58" s="1242"/>
      <c r="BE58" s="1242"/>
      <c r="BF58" s="1242"/>
      <c r="BG58" s="1242"/>
      <c r="BH58" s="1242"/>
      <c r="BI58" s="1242"/>
      <c r="BJ58" s="1242"/>
      <c r="BK58" s="1242"/>
      <c r="BL58" s="1242"/>
      <c r="BM58" s="1242"/>
      <c r="BN58" s="1242"/>
      <c r="BO58" s="1242"/>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1281"/>
      <c r="DE58" s="1276"/>
    </row>
    <row r="59" spans="1:109" s="1270" customFormat="1" ht="13" x14ac:dyDescent="0.2">
      <c r="A59" s="1233"/>
      <c r="B59" s="1276"/>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6"/>
    </row>
    <row r="60" spans="1:109" s="1270" customFormat="1" ht="13" x14ac:dyDescent="0.2">
      <c r="A60" s="1233"/>
      <c r="B60" s="1276"/>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6"/>
    </row>
    <row r="61" spans="1:109" s="1270" customFormat="1" ht="13" x14ac:dyDescent="0.2">
      <c r="A61" s="1233"/>
      <c r="B61" s="1280"/>
      <c r="C61" s="1279"/>
      <c r="D61" s="1279"/>
      <c r="E61" s="1279"/>
      <c r="F61" s="1279"/>
      <c r="G61" s="1279"/>
      <c r="H61" s="1279"/>
      <c r="I61" s="1279"/>
      <c r="J61" s="1279"/>
      <c r="K61" s="1279"/>
      <c r="L61" s="1279"/>
      <c r="M61" s="1278"/>
      <c r="N61" s="1278"/>
      <c r="O61" s="1279"/>
      <c r="P61" s="1279"/>
      <c r="Q61" s="1279"/>
      <c r="R61" s="1279"/>
      <c r="S61" s="1279"/>
      <c r="T61" s="1279"/>
      <c r="U61" s="1279"/>
      <c r="V61" s="1279"/>
      <c r="W61" s="1279"/>
      <c r="X61" s="1279"/>
      <c r="Y61" s="1279"/>
      <c r="Z61" s="1279"/>
      <c r="AA61" s="1279"/>
      <c r="AB61" s="1279"/>
      <c r="AC61" s="1279"/>
      <c r="AD61" s="1279"/>
      <c r="AE61" s="1279"/>
      <c r="AF61" s="1279"/>
      <c r="AG61" s="1279"/>
      <c r="AH61" s="1279"/>
      <c r="AI61" s="1279"/>
      <c r="AJ61" s="1279"/>
      <c r="AK61" s="1279"/>
      <c r="AL61" s="1279"/>
      <c r="AM61" s="1279"/>
      <c r="AN61" s="1279"/>
      <c r="AO61" s="1279"/>
      <c r="AP61" s="1279"/>
      <c r="AQ61" s="1279"/>
      <c r="AR61" s="1279"/>
      <c r="AS61" s="1278"/>
      <c r="AT61" s="1278"/>
      <c r="AU61" s="1279"/>
      <c r="AV61" s="1279"/>
      <c r="AW61" s="1279"/>
      <c r="AX61" s="1279"/>
      <c r="AY61" s="1279"/>
      <c r="AZ61" s="1279"/>
      <c r="BA61" s="1279"/>
      <c r="BB61" s="1279"/>
      <c r="BC61" s="1279"/>
      <c r="BD61" s="1279"/>
      <c r="BE61" s="1278"/>
      <c r="BF61" s="1278"/>
      <c r="BG61" s="1279"/>
      <c r="BH61" s="1279"/>
      <c r="BI61" s="1279"/>
      <c r="BJ61" s="1279"/>
      <c r="BK61" s="1279"/>
      <c r="BL61" s="1279"/>
      <c r="BM61" s="1279"/>
      <c r="BN61" s="1279"/>
      <c r="BO61" s="1279"/>
      <c r="BP61" s="1279"/>
      <c r="BQ61" s="1278"/>
      <c r="BR61" s="1278"/>
      <c r="BS61" s="1279"/>
      <c r="BT61" s="1279"/>
      <c r="BU61" s="1279"/>
      <c r="BV61" s="1279"/>
      <c r="BW61" s="1279"/>
      <c r="BX61" s="1279"/>
      <c r="BY61" s="1279"/>
      <c r="BZ61" s="1279"/>
      <c r="CA61" s="1279"/>
      <c r="CB61" s="1279"/>
      <c r="CC61" s="1278"/>
      <c r="CD61" s="1278"/>
      <c r="CE61" s="1279"/>
      <c r="CF61" s="1279"/>
      <c r="CG61" s="1279"/>
      <c r="CH61" s="1279"/>
      <c r="CI61" s="1279"/>
      <c r="CJ61" s="1279"/>
      <c r="CK61" s="1279"/>
      <c r="CL61" s="1279"/>
      <c r="CM61" s="1279"/>
      <c r="CN61" s="1279"/>
      <c r="CO61" s="1278"/>
      <c r="CP61" s="1278"/>
      <c r="CQ61" s="1279"/>
      <c r="CR61" s="1279"/>
      <c r="CS61" s="1279"/>
      <c r="CT61" s="1279"/>
      <c r="CU61" s="1279"/>
      <c r="CV61" s="1279"/>
      <c r="CW61" s="1279"/>
      <c r="CX61" s="1279"/>
      <c r="CY61" s="1279"/>
      <c r="CZ61" s="1279"/>
      <c r="DA61" s="1278"/>
      <c r="DB61" s="1278"/>
      <c r="DC61" s="1278"/>
      <c r="DD61" s="1277"/>
      <c r="DE61" s="1276"/>
    </row>
    <row r="62" spans="1:109" ht="13" x14ac:dyDescent="0.2">
      <c r="B62" s="1275"/>
      <c r="C62" s="1275"/>
      <c r="D62" s="1275"/>
      <c r="E62" s="1275"/>
      <c r="F62" s="1275"/>
      <c r="G62" s="1275"/>
      <c r="H62" s="1275"/>
      <c r="I62" s="1275"/>
      <c r="J62" s="1275"/>
      <c r="K62" s="1275"/>
      <c r="L62" s="1275"/>
      <c r="M62" s="1275"/>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5"/>
      <c r="AM62" s="1275"/>
      <c r="AN62" s="1275"/>
      <c r="AO62" s="1275"/>
      <c r="AP62" s="1275"/>
      <c r="AQ62" s="1275"/>
      <c r="AR62" s="1275"/>
      <c r="AS62" s="1275"/>
      <c r="AT62" s="1275"/>
      <c r="AU62" s="1275"/>
      <c r="AV62" s="1275"/>
      <c r="AW62" s="1275"/>
      <c r="AX62" s="1275"/>
      <c r="AY62" s="1275"/>
      <c r="AZ62" s="1275"/>
      <c r="BA62" s="1275"/>
      <c r="BB62" s="1275"/>
      <c r="BC62" s="1275"/>
      <c r="BD62" s="1275"/>
      <c r="BE62" s="1275"/>
      <c r="BF62" s="1275"/>
      <c r="BG62" s="1275"/>
      <c r="BH62" s="1275"/>
      <c r="BI62" s="1275"/>
      <c r="BJ62" s="1275"/>
      <c r="BK62" s="1275"/>
      <c r="BL62" s="1275"/>
      <c r="BM62" s="1275"/>
      <c r="BN62" s="1275"/>
      <c r="BO62" s="1275"/>
      <c r="BP62" s="1275"/>
      <c r="BQ62" s="1275"/>
      <c r="BR62" s="1275"/>
      <c r="BS62" s="1275"/>
      <c r="BT62" s="1275"/>
      <c r="BU62" s="1275"/>
      <c r="BV62" s="1275"/>
      <c r="BW62" s="1275"/>
      <c r="BX62" s="1275"/>
      <c r="BY62" s="1275"/>
      <c r="BZ62" s="1275"/>
      <c r="CA62" s="1275"/>
      <c r="CB62" s="1275"/>
      <c r="CC62" s="1275"/>
      <c r="CD62" s="1275"/>
      <c r="CE62" s="1275"/>
      <c r="CF62" s="1275"/>
      <c r="CG62" s="1275"/>
      <c r="CH62" s="1275"/>
      <c r="CI62" s="1275"/>
      <c r="CJ62" s="1275"/>
      <c r="CK62" s="1275"/>
      <c r="CL62" s="1275"/>
      <c r="CM62" s="1275"/>
      <c r="CN62" s="1275"/>
      <c r="CO62" s="1275"/>
      <c r="CP62" s="1275"/>
      <c r="CQ62" s="1275"/>
      <c r="CR62" s="1275"/>
      <c r="CS62" s="1275"/>
      <c r="CT62" s="1275"/>
      <c r="CU62" s="1275"/>
      <c r="CV62" s="1275"/>
      <c r="CW62" s="1275"/>
      <c r="CX62" s="1275"/>
      <c r="CY62" s="1275"/>
      <c r="CZ62" s="1275"/>
      <c r="DA62" s="1275"/>
      <c r="DB62" s="1275"/>
      <c r="DC62" s="1275"/>
      <c r="DD62" s="1275"/>
      <c r="DE62" s="1233"/>
    </row>
    <row r="63" spans="1:109" ht="16.5" x14ac:dyDescent="0.2">
      <c r="B63" s="1274" t="s">
        <v>603</v>
      </c>
    </row>
    <row r="64" spans="1:109" ht="13" x14ac:dyDescent="0.2">
      <c r="B64" s="1234"/>
      <c r="G64" s="1271"/>
      <c r="I64" s="1273"/>
      <c r="J64" s="1273"/>
      <c r="K64" s="1273"/>
      <c r="L64" s="1273"/>
      <c r="M64" s="1273"/>
      <c r="N64" s="1272"/>
      <c r="AM64" s="1271"/>
      <c r="AN64" s="1271" t="s">
        <v>602</v>
      </c>
      <c r="AP64" s="1270"/>
      <c r="AQ64" s="1270"/>
      <c r="AR64" s="1270"/>
      <c r="AY64" s="1271"/>
      <c r="BA64" s="1270"/>
      <c r="BB64" s="1270"/>
      <c r="BC64" s="1270"/>
      <c r="BK64" s="1271"/>
      <c r="BM64" s="1270"/>
      <c r="BN64" s="1270"/>
      <c r="BO64" s="1270"/>
      <c r="BW64" s="1271"/>
      <c r="BY64" s="1270"/>
      <c r="BZ64" s="1270"/>
      <c r="CA64" s="1270"/>
      <c r="CI64" s="1271"/>
      <c r="CK64" s="1270"/>
      <c r="CL64" s="1270"/>
      <c r="CM64" s="1270"/>
      <c r="CU64" s="1271"/>
      <c r="CW64" s="1270"/>
      <c r="CX64" s="1270"/>
      <c r="CY64" s="1270"/>
    </row>
    <row r="65" spans="2:107" ht="13" x14ac:dyDescent="0.2">
      <c r="B65" s="1234"/>
      <c r="AN65" s="1269" t="s">
        <v>601</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7"/>
    </row>
    <row r="66" spans="2:107" ht="13" x14ac:dyDescent="0.2">
      <c r="B66" s="1234"/>
      <c r="AN66" s="1266"/>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4"/>
    </row>
    <row r="67" spans="2:107" ht="13" x14ac:dyDescent="0.2">
      <c r="B67" s="1234"/>
      <c r="AN67" s="1266"/>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4"/>
    </row>
    <row r="68" spans="2:107" ht="13" x14ac:dyDescent="0.2">
      <c r="B68" s="1234"/>
      <c r="AN68" s="1266"/>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4"/>
    </row>
    <row r="69" spans="2:107" ht="13" x14ac:dyDescent="0.2">
      <c r="B69" s="1234"/>
      <c r="AN69" s="1263"/>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1"/>
    </row>
    <row r="70" spans="2:107" ht="13" x14ac:dyDescent="0.2">
      <c r="B70" s="1234"/>
      <c r="H70" s="1260"/>
      <c r="I70" s="1260"/>
      <c r="J70" s="1258"/>
      <c r="K70" s="1258"/>
      <c r="L70" s="1257"/>
      <c r="M70" s="1258"/>
      <c r="N70" s="1257"/>
      <c r="AN70" s="1248"/>
      <c r="AO70" s="1248"/>
      <c r="AP70" s="1248"/>
      <c r="AZ70" s="1248"/>
      <c r="BA70" s="1248"/>
      <c r="BB70" s="1248"/>
      <c r="BL70" s="1248"/>
      <c r="BM70" s="1248"/>
      <c r="BN70" s="1248"/>
      <c r="BX70" s="1248"/>
      <c r="BY70" s="1248"/>
      <c r="BZ70" s="1248"/>
      <c r="CJ70" s="1248"/>
      <c r="CK70" s="1248"/>
      <c r="CL70" s="1248"/>
      <c r="CV70" s="1248"/>
      <c r="CW70" s="1248"/>
      <c r="CX70" s="1248"/>
    </row>
    <row r="71" spans="2:107" ht="13" x14ac:dyDescent="0.2">
      <c r="B71" s="1234"/>
      <c r="G71" s="1256"/>
      <c r="I71" s="1259"/>
      <c r="J71" s="1258"/>
      <c r="K71" s="1258"/>
      <c r="L71" s="1257"/>
      <c r="M71" s="1258"/>
      <c r="N71" s="1257"/>
      <c r="AM71" s="1256"/>
      <c r="AN71" s="1233" t="s">
        <v>600</v>
      </c>
    </row>
    <row r="72" spans="2:107" ht="13" x14ac:dyDescent="0.2">
      <c r="B72" s="1234"/>
      <c r="G72" s="1246"/>
      <c r="H72" s="1246"/>
      <c r="I72" s="1246"/>
      <c r="J72" s="1246"/>
      <c r="K72" s="1255"/>
      <c r="L72" s="1255"/>
      <c r="M72" s="1254"/>
      <c r="N72" s="1254"/>
      <c r="AN72" s="1253"/>
      <c r="AO72" s="1252"/>
      <c r="AP72" s="1252"/>
      <c r="AQ72" s="1252"/>
      <c r="AR72" s="1252"/>
      <c r="AS72" s="1252"/>
      <c r="AT72" s="1252"/>
      <c r="AU72" s="1252"/>
      <c r="AV72" s="1252"/>
      <c r="AW72" s="1252"/>
      <c r="AX72" s="1252"/>
      <c r="AY72" s="1252"/>
      <c r="AZ72" s="1252"/>
      <c r="BA72" s="1252"/>
      <c r="BB72" s="1252"/>
      <c r="BC72" s="1252"/>
      <c r="BD72" s="1252"/>
      <c r="BE72" s="1252"/>
      <c r="BF72" s="1252"/>
      <c r="BG72" s="1252"/>
      <c r="BH72" s="1252"/>
      <c r="BI72" s="1252"/>
      <c r="BJ72" s="1252"/>
      <c r="BK72" s="1252"/>
      <c r="BL72" s="1252"/>
      <c r="BM72" s="1252"/>
      <c r="BN72" s="1252"/>
      <c r="BO72" s="1251"/>
      <c r="BP72" s="1243" t="s">
        <v>545</v>
      </c>
      <c r="BQ72" s="1243"/>
      <c r="BR72" s="1243"/>
      <c r="BS72" s="1243"/>
      <c r="BT72" s="1243"/>
      <c r="BU72" s="1243"/>
      <c r="BV72" s="1243"/>
      <c r="BW72" s="1243"/>
      <c r="BX72" s="1243" t="s">
        <v>546</v>
      </c>
      <c r="BY72" s="1243"/>
      <c r="BZ72" s="1243"/>
      <c r="CA72" s="1243"/>
      <c r="CB72" s="1243"/>
      <c r="CC72" s="1243"/>
      <c r="CD72" s="1243"/>
      <c r="CE72" s="1243"/>
      <c r="CF72" s="1243" t="s">
        <v>547</v>
      </c>
      <c r="CG72" s="1243"/>
      <c r="CH72" s="1243"/>
      <c r="CI72" s="1243"/>
      <c r="CJ72" s="1243"/>
      <c r="CK72" s="1243"/>
      <c r="CL72" s="1243"/>
      <c r="CM72" s="1243"/>
      <c r="CN72" s="1243" t="s">
        <v>548</v>
      </c>
      <c r="CO72" s="1243"/>
      <c r="CP72" s="1243"/>
      <c r="CQ72" s="1243"/>
      <c r="CR72" s="1243"/>
      <c r="CS72" s="1243"/>
      <c r="CT72" s="1243"/>
      <c r="CU72" s="1243"/>
      <c r="CV72" s="1243" t="s">
        <v>549</v>
      </c>
      <c r="CW72" s="1243"/>
      <c r="CX72" s="1243"/>
      <c r="CY72" s="1243"/>
      <c r="CZ72" s="1243"/>
      <c r="DA72" s="1243"/>
      <c r="DB72" s="1243"/>
      <c r="DC72" s="1243"/>
    </row>
    <row r="73" spans="2:107" ht="13" x14ac:dyDescent="0.2">
      <c r="B73" s="1234"/>
      <c r="G73" s="1250"/>
      <c r="H73" s="1250"/>
      <c r="I73" s="1250"/>
      <c r="J73" s="1250"/>
      <c r="K73" s="1247"/>
      <c r="L73" s="1247"/>
      <c r="M73" s="1247"/>
      <c r="N73" s="1247"/>
      <c r="AM73" s="1248"/>
      <c r="AN73" s="1242" t="s">
        <v>599</v>
      </c>
      <c r="AO73" s="1242"/>
      <c r="AP73" s="1242"/>
      <c r="AQ73" s="1242"/>
      <c r="AR73" s="1242"/>
      <c r="AS73" s="1242"/>
      <c r="AT73" s="1242"/>
      <c r="AU73" s="1242"/>
      <c r="AV73" s="1242"/>
      <c r="AW73" s="1242"/>
      <c r="AX73" s="1242"/>
      <c r="AY73" s="1242"/>
      <c r="AZ73" s="1242"/>
      <c r="BA73" s="1242"/>
      <c r="BB73" s="1242" t="s">
        <v>597</v>
      </c>
      <c r="BC73" s="1242"/>
      <c r="BD73" s="1242"/>
      <c r="BE73" s="1242"/>
      <c r="BF73" s="1242"/>
      <c r="BG73" s="1242"/>
      <c r="BH73" s="1242"/>
      <c r="BI73" s="1242"/>
      <c r="BJ73" s="1242"/>
      <c r="BK73" s="1242"/>
      <c r="BL73" s="1242"/>
      <c r="BM73" s="1242"/>
      <c r="BN73" s="1242"/>
      <c r="BO73" s="1242"/>
      <c r="BP73" s="1241">
        <v>187.9</v>
      </c>
      <c r="BQ73" s="1241"/>
      <c r="BR73" s="1241"/>
      <c r="BS73" s="1241"/>
      <c r="BT73" s="1241"/>
      <c r="BU73" s="1241"/>
      <c r="BV73" s="1241"/>
      <c r="BW73" s="1241"/>
      <c r="BX73" s="1241">
        <v>193.9</v>
      </c>
      <c r="BY73" s="1241"/>
      <c r="BZ73" s="1241"/>
      <c r="CA73" s="1241"/>
      <c r="CB73" s="1241"/>
      <c r="CC73" s="1241"/>
      <c r="CD73" s="1241"/>
      <c r="CE73" s="1241"/>
      <c r="CF73" s="1241">
        <v>196</v>
      </c>
      <c r="CG73" s="1241"/>
      <c r="CH73" s="1241"/>
      <c r="CI73" s="1241"/>
      <c r="CJ73" s="1241"/>
      <c r="CK73" s="1241"/>
      <c r="CL73" s="1241"/>
      <c r="CM73" s="1241"/>
      <c r="CN73" s="1241">
        <v>197.5</v>
      </c>
      <c r="CO73" s="1241"/>
      <c r="CP73" s="1241"/>
      <c r="CQ73" s="1241"/>
      <c r="CR73" s="1241"/>
      <c r="CS73" s="1241"/>
      <c r="CT73" s="1241"/>
      <c r="CU73" s="1241"/>
      <c r="CV73" s="1241">
        <v>203.6</v>
      </c>
      <c r="CW73" s="1241"/>
      <c r="CX73" s="1241"/>
      <c r="CY73" s="1241"/>
      <c r="CZ73" s="1241"/>
      <c r="DA73" s="1241"/>
      <c r="DB73" s="1241"/>
      <c r="DC73" s="1241"/>
    </row>
    <row r="74" spans="2:107" ht="13" x14ac:dyDescent="0.2">
      <c r="B74" s="1234"/>
      <c r="G74" s="1250"/>
      <c r="H74" s="1250"/>
      <c r="I74" s="1250"/>
      <c r="J74" s="1250"/>
      <c r="K74" s="1247"/>
      <c r="L74" s="1247"/>
      <c r="M74" s="1247"/>
      <c r="N74" s="1247"/>
      <c r="AM74" s="1248"/>
      <c r="AN74" s="1242"/>
      <c r="AO74" s="1242"/>
      <c r="AP74" s="1242"/>
      <c r="AQ74" s="1242"/>
      <c r="AR74" s="1242"/>
      <c r="AS74" s="1242"/>
      <c r="AT74" s="1242"/>
      <c r="AU74" s="1242"/>
      <c r="AV74" s="1242"/>
      <c r="AW74" s="1242"/>
      <c r="AX74" s="1242"/>
      <c r="AY74" s="1242"/>
      <c r="AZ74" s="1242"/>
      <c r="BA74" s="1242"/>
      <c r="BB74" s="1242"/>
      <c r="BC74" s="1242"/>
      <c r="BD74" s="1242"/>
      <c r="BE74" s="1242"/>
      <c r="BF74" s="1242"/>
      <c r="BG74" s="1242"/>
      <c r="BH74" s="1242"/>
      <c r="BI74" s="1242"/>
      <c r="BJ74" s="1242"/>
      <c r="BK74" s="1242"/>
      <c r="BL74" s="1242"/>
      <c r="BM74" s="1242"/>
      <c r="BN74" s="1242"/>
      <c r="BO74" s="1242"/>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ht="13" x14ac:dyDescent="0.2">
      <c r="B75" s="1234"/>
      <c r="G75" s="1250"/>
      <c r="H75" s="1250"/>
      <c r="I75" s="1246"/>
      <c r="J75" s="1246"/>
      <c r="K75" s="1249"/>
      <c r="L75" s="1249"/>
      <c r="M75" s="1249"/>
      <c r="N75" s="1249"/>
      <c r="AM75" s="1248"/>
      <c r="AN75" s="1242"/>
      <c r="AO75" s="1242"/>
      <c r="AP75" s="1242"/>
      <c r="AQ75" s="1242"/>
      <c r="AR75" s="1242"/>
      <c r="AS75" s="1242"/>
      <c r="AT75" s="1242"/>
      <c r="AU75" s="1242"/>
      <c r="AV75" s="1242"/>
      <c r="AW75" s="1242"/>
      <c r="AX75" s="1242"/>
      <c r="AY75" s="1242"/>
      <c r="AZ75" s="1242"/>
      <c r="BA75" s="1242"/>
      <c r="BB75" s="1242" t="s">
        <v>596</v>
      </c>
      <c r="BC75" s="1242"/>
      <c r="BD75" s="1242"/>
      <c r="BE75" s="1242"/>
      <c r="BF75" s="1242"/>
      <c r="BG75" s="1242"/>
      <c r="BH75" s="1242"/>
      <c r="BI75" s="1242"/>
      <c r="BJ75" s="1242"/>
      <c r="BK75" s="1242"/>
      <c r="BL75" s="1242"/>
      <c r="BM75" s="1242"/>
      <c r="BN75" s="1242"/>
      <c r="BO75" s="1242"/>
      <c r="BP75" s="1241">
        <v>10.6</v>
      </c>
      <c r="BQ75" s="1241"/>
      <c r="BR75" s="1241"/>
      <c r="BS75" s="1241"/>
      <c r="BT75" s="1241"/>
      <c r="BU75" s="1241"/>
      <c r="BV75" s="1241"/>
      <c r="BW75" s="1241"/>
      <c r="BX75" s="1241">
        <v>9.5</v>
      </c>
      <c r="BY75" s="1241"/>
      <c r="BZ75" s="1241"/>
      <c r="CA75" s="1241"/>
      <c r="CB75" s="1241"/>
      <c r="CC75" s="1241"/>
      <c r="CD75" s="1241"/>
      <c r="CE75" s="1241"/>
      <c r="CF75" s="1241">
        <v>8.6999999999999993</v>
      </c>
      <c r="CG75" s="1241"/>
      <c r="CH75" s="1241"/>
      <c r="CI75" s="1241"/>
      <c r="CJ75" s="1241"/>
      <c r="CK75" s="1241"/>
      <c r="CL75" s="1241"/>
      <c r="CM75" s="1241"/>
      <c r="CN75" s="1241">
        <v>7.8</v>
      </c>
      <c r="CO75" s="1241"/>
      <c r="CP75" s="1241"/>
      <c r="CQ75" s="1241"/>
      <c r="CR75" s="1241"/>
      <c r="CS75" s="1241"/>
      <c r="CT75" s="1241"/>
      <c r="CU75" s="1241"/>
      <c r="CV75" s="1241">
        <v>7.5</v>
      </c>
      <c r="CW75" s="1241"/>
      <c r="CX75" s="1241"/>
      <c r="CY75" s="1241"/>
      <c r="CZ75" s="1241"/>
      <c r="DA75" s="1241"/>
      <c r="DB75" s="1241"/>
      <c r="DC75" s="1241"/>
    </row>
    <row r="76" spans="2:107" ht="13" x14ac:dyDescent="0.2">
      <c r="B76" s="1234"/>
      <c r="G76" s="1250"/>
      <c r="H76" s="1250"/>
      <c r="I76" s="1246"/>
      <c r="J76" s="1246"/>
      <c r="K76" s="1249"/>
      <c r="L76" s="1249"/>
      <c r="M76" s="1249"/>
      <c r="N76" s="1249"/>
      <c r="AM76" s="1248"/>
      <c r="AN76" s="1242"/>
      <c r="AO76" s="1242"/>
      <c r="AP76" s="1242"/>
      <c r="AQ76" s="1242"/>
      <c r="AR76" s="1242"/>
      <c r="AS76" s="1242"/>
      <c r="AT76" s="1242"/>
      <c r="AU76" s="1242"/>
      <c r="AV76" s="1242"/>
      <c r="AW76" s="1242"/>
      <c r="AX76" s="1242"/>
      <c r="AY76" s="1242"/>
      <c r="AZ76" s="1242"/>
      <c r="BA76" s="1242"/>
      <c r="BB76" s="1242"/>
      <c r="BC76" s="1242"/>
      <c r="BD76" s="1242"/>
      <c r="BE76" s="1242"/>
      <c r="BF76" s="1242"/>
      <c r="BG76" s="1242"/>
      <c r="BH76" s="1242"/>
      <c r="BI76" s="1242"/>
      <c r="BJ76" s="1242"/>
      <c r="BK76" s="1242"/>
      <c r="BL76" s="1242"/>
      <c r="BM76" s="1242"/>
      <c r="BN76" s="1242"/>
      <c r="BO76" s="1242"/>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ht="13" x14ac:dyDescent="0.2">
      <c r="B77" s="1234"/>
      <c r="G77" s="1246"/>
      <c r="H77" s="1246"/>
      <c r="I77" s="1246"/>
      <c r="J77" s="1246"/>
      <c r="K77" s="1247"/>
      <c r="L77" s="1247"/>
      <c r="M77" s="1247"/>
      <c r="N77" s="1247"/>
      <c r="AN77" s="1243" t="s">
        <v>598</v>
      </c>
      <c r="AO77" s="1243"/>
      <c r="AP77" s="1243"/>
      <c r="AQ77" s="1243"/>
      <c r="AR77" s="1243"/>
      <c r="AS77" s="1243"/>
      <c r="AT77" s="1243"/>
      <c r="AU77" s="1243"/>
      <c r="AV77" s="1243"/>
      <c r="AW77" s="1243"/>
      <c r="AX77" s="1243"/>
      <c r="AY77" s="1243"/>
      <c r="AZ77" s="1243"/>
      <c r="BA77" s="1243"/>
      <c r="BB77" s="1242" t="s">
        <v>597</v>
      </c>
      <c r="BC77" s="1242"/>
      <c r="BD77" s="1242"/>
      <c r="BE77" s="1242"/>
      <c r="BF77" s="1242"/>
      <c r="BG77" s="1242"/>
      <c r="BH77" s="1242"/>
      <c r="BI77" s="1242"/>
      <c r="BJ77" s="1242"/>
      <c r="BK77" s="1242"/>
      <c r="BL77" s="1242"/>
      <c r="BM77" s="1242"/>
      <c r="BN77" s="1242"/>
      <c r="BO77" s="1242"/>
      <c r="BP77" s="1241">
        <v>169.1</v>
      </c>
      <c r="BQ77" s="1241"/>
      <c r="BR77" s="1241"/>
      <c r="BS77" s="1241"/>
      <c r="BT77" s="1241"/>
      <c r="BU77" s="1241"/>
      <c r="BV77" s="1241"/>
      <c r="BW77" s="1241"/>
      <c r="BX77" s="1241">
        <v>174.6</v>
      </c>
      <c r="BY77" s="1241"/>
      <c r="BZ77" s="1241"/>
      <c r="CA77" s="1241"/>
      <c r="CB77" s="1241"/>
      <c r="CC77" s="1241"/>
      <c r="CD77" s="1241"/>
      <c r="CE77" s="1241"/>
      <c r="CF77" s="1241">
        <v>173</v>
      </c>
      <c r="CG77" s="1241"/>
      <c r="CH77" s="1241"/>
      <c r="CI77" s="1241"/>
      <c r="CJ77" s="1241"/>
      <c r="CK77" s="1241"/>
      <c r="CL77" s="1241"/>
      <c r="CM77" s="1241"/>
      <c r="CN77" s="1241">
        <v>171.9</v>
      </c>
      <c r="CO77" s="1241"/>
      <c r="CP77" s="1241"/>
      <c r="CQ77" s="1241"/>
      <c r="CR77" s="1241"/>
      <c r="CS77" s="1241"/>
      <c r="CT77" s="1241"/>
      <c r="CU77" s="1241"/>
      <c r="CV77" s="1241">
        <v>173</v>
      </c>
      <c r="CW77" s="1241"/>
      <c r="CX77" s="1241"/>
      <c r="CY77" s="1241"/>
      <c r="CZ77" s="1241"/>
      <c r="DA77" s="1241"/>
      <c r="DB77" s="1241"/>
      <c r="DC77" s="1241"/>
    </row>
    <row r="78" spans="2:107" ht="13" x14ac:dyDescent="0.2">
      <c r="B78" s="1234"/>
      <c r="G78" s="1246"/>
      <c r="H78" s="1246"/>
      <c r="I78" s="1246"/>
      <c r="J78" s="1246"/>
      <c r="K78" s="1247"/>
      <c r="L78" s="1247"/>
      <c r="M78" s="1247"/>
      <c r="N78" s="1247"/>
      <c r="AN78" s="1243"/>
      <c r="AO78" s="1243"/>
      <c r="AP78" s="1243"/>
      <c r="AQ78" s="1243"/>
      <c r="AR78" s="1243"/>
      <c r="AS78" s="1243"/>
      <c r="AT78" s="1243"/>
      <c r="AU78" s="1243"/>
      <c r="AV78" s="1243"/>
      <c r="AW78" s="1243"/>
      <c r="AX78" s="1243"/>
      <c r="AY78" s="1243"/>
      <c r="AZ78" s="1243"/>
      <c r="BA78" s="1243"/>
      <c r="BB78" s="1242"/>
      <c r="BC78" s="1242"/>
      <c r="BD78" s="1242"/>
      <c r="BE78" s="1242"/>
      <c r="BF78" s="1242"/>
      <c r="BG78" s="1242"/>
      <c r="BH78" s="1242"/>
      <c r="BI78" s="1242"/>
      <c r="BJ78" s="1242"/>
      <c r="BK78" s="1242"/>
      <c r="BL78" s="1242"/>
      <c r="BM78" s="1242"/>
      <c r="BN78" s="1242"/>
      <c r="BO78" s="1242"/>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ht="13" x14ac:dyDescent="0.2">
      <c r="B79" s="1234"/>
      <c r="G79" s="1246"/>
      <c r="H79" s="1246"/>
      <c r="I79" s="1245"/>
      <c r="J79" s="1245"/>
      <c r="K79" s="1244"/>
      <c r="L79" s="1244"/>
      <c r="M79" s="1244"/>
      <c r="N79" s="1244"/>
      <c r="AN79" s="1243"/>
      <c r="AO79" s="1243"/>
      <c r="AP79" s="1243"/>
      <c r="AQ79" s="1243"/>
      <c r="AR79" s="1243"/>
      <c r="AS79" s="1243"/>
      <c r="AT79" s="1243"/>
      <c r="AU79" s="1243"/>
      <c r="AV79" s="1243"/>
      <c r="AW79" s="1243"/>
      <c r="AX79" s="1243"/>
      <c r="AY79" s="1243"/>
      <c r="AZ79" s="1243"/>
      <c r="BA79" s="1243"/>
      <c r="BB79" s="1242" t="s">
        <v>596</v>
      </c>
      <c r="BC79" s="1242"/>
      <c r="BD79" s="1242"/>
      <c r="BE79" s="1242"/>
      <c r="BF79" s="1242"/>
      <c r="BG79" s="1242"/>
      <c r="BH79" s="1242"/>
      <c r="BI79" s="1242"/>
      <c r="BJ79" s="1242"/>
      <c r="BK79" s="1242"/>
      <c r="BL79" s="1242"/>
      <c r="BM79" s="1242"/>
      <c r="BN79" s="1242"/>
      <c r="BO79" s="1242"/>
      <c r="BP79" s="1241">
        <v>14.1</v>
      </c>
      <c r="BQ79" s="1241"/>
      <c r="BR79" s="1241"/>
      <c r="BS79" s="1241"/>
      <c r="BT79" s="1241"/>
      <c r="BU79" s="1241"/>
      <c r="BV79" s="1241"/>
      <c r="BW79" s="1241"/>
      <c r="BX79" s="1241">
        <v>13.1</v>
      </c>
      <c r="BY79" s="1241"/>
      <c r="BZ79" s="1241"/>
      <c r="CA79" s="1241"/>
      <c r="CB79" s="1241"/>
      <c r="CC79" s="1241"/>
      <c r="CD79" s="1241"/>
      <c r="CE79" s="1241"/>
      <c r="CF79" s="1241">
        <v>12.2</v>
      </c>
      <c r="CG79" s="1241"/>
      <c r="CH79" s="1241"/>
      <c r="CI79" s="1241"/>
      <c r="CJ79" s="1241"/>
      <c r="CK79" s="1241"/>
      <c r="CL79" s="1241"/>
      <c r="CM79" s="1241"/>
      <c r="CN79" s="1241">
        <v>11.7</v>
      </c>
      <c r="CO79" s="1241"/>
      <c r="CP79" s="1241"/>
      <c r="CQ79" s="1241"/>
      <c r="CR79" s="1241"/>
      <c r="CS79" s="1241"/>
      <c r="CT79" s="1241"/>
      <c r="CU79" s="1241"/>
      <c r="CV79" s="1241">
        <v>11.1</v>
      </c>
      <c r="CW79" s="1241"/>
      <c r="CX79" s="1241"/>
      <c r="CY79" s="1241"/>
      <c r="CZ79" s="1241"/>
      <c r="DA79" s="1241"/>
      <c r="DB79" s="1241"/>
      <c r="DC79" s="1241"/>
    </row>
    <row r="80" spans="2:107" ht="13" x14ac:dyDescent="0.2">
      <c r="B80" s="1234"/>
      <c r="G80" s="1246"/>
      <c r="H80" s="1246"/>
      <c r="I80" s="1245"/>
      <c r="J80" s="1245"/>
      <c r="K80" s="1244"/>
      <c r="L80" s="1244"/>
      <c r="M80" s="1244"/>
      <c r="N80" s="1244"/>
      <c r="AN80" s="1243"/>
      <c r="AO80" s="1243"/>
      <c r="AP80" s="1243"/>
      <c r="AQ80" s="1243"/>
      <c r="AR80" s="1243"/>
      <c r="AS80" s="1243"/>
      <c r="AT80" s="1243"/>
      <c r="AU80" s="1243"/>
      <c r="AV80" s="1243"/>
      <c r="AW80" s="1243"/>
      <c r="AX80" s="1243"/>
      <c r="AY80" s="1243"/>
      <c r="AZ80" s="1243"/>
      <c r="BA80" s="1243"/>
      <c r="BB80" s="1242"/>
      <c r="BC80" s="1242"/>
      <c r="BD80" s="1242"/>
      <c r="BE80" s="1242"/>
      <c r="BF80" s="1242"/>
      <c r="BG80" s="1242"/>
      <c r="BH80" s="1242"/>
      <c r="BI80" s="1242"/>
      <c r="BJ80" s="1242"/>
      <c r="BK80" s="1242"/>
      <c r="BL80" s="1242"/>
      <c r="BM80" s="1242"/>
      <c r="BN80" s="1242"/>
      <c r="BO80" s="1242"/>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ht="13" x14ac:dyDescent="0.2">
      <c r="B81" s="1234"/>
    </row>
    <row r="82" spans="2:109" ht="16.5" x14ac:dyDescent="0.2">
      <c r="B82" s="1234"/>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 x14ac:dyDescent="0.2">
      <c r="B83" s="1239"/>
      <c r="C83" s="1238"/>
      <c r="D83" s="1238"/>
      <c r="E83" s="1238"/>
      <c r="F83" s="1238"/>
      <c r="G83" s="1238"/>
      <c r="H83" s="1238"/>
      <c r="I83" s="1238"/>
      <c r="J83" s="1238"/>
      <c r="K83" s="1238"/>
      <c r="L83" s="1238"/>
      <c r="M83" s="1238"/>
      <c r="N83" s="1238"/>
      <c r="O83" s="1238"/>
      <c r="P83" s="1238"/>
      <c r="Q83" s="1238"/>
      <c r="R83" s="1238"/>
      <c r="S83" s="1238"/>
      <c r="T83" s="1238"/>
      <c r="U83" s="1238"/>
      <c r="V83" s="1238"/>
      <c r="W83" s="1238"/>
      <c r="X83" s="1238"/>
      <c r="Y83" s="1238"/>
      <c r="Z83" s="1238"/>
      <c r="AA83" s="1238"/>
      <c r="AB83" s="1238"/>
      <c r="AC83" s="1238"/>
      <c r="AD83" s="1238"/>
      <c r="AE83" s="1238"/>
      <c r="AF83" s="1238"/>
      <c r="AG83" s="1238"/>
      <c r="AH83" s="1238"/>
      <c r="AI83" s="1238"/>
      <c r="AJ83" s="1238"/>
      <c r="AK83" s="1238"/>
      <c r="AL83" s="1238"/>
      <c r="AM83" s="1238"/>
      <c r="AN83" s="1238"/>
      <c r="AO83" s="1238"/>
      <c r="AP83" s="1238"/>
      <c r="AQ83" s="1238"/>
      <c r="AR83" s="1238"/>
      <c r="AS83" s="1238"/>
      <c r="AT83" s="1238"/>
      <c r="AU83" s="1238"/>
      <c r="AV83" s="1238"/>
      <c r="AW83" s="1238"/>
      <c r="AX83" s="1238"/>
      <c r="AY83" s="1238"/>
      <c r="AZ83" s="1238"/>
      <c r="BA83" s="1238"/>
      <c r="BB83" s="1238"/>
      <c r="BC83" s="1238"/>
      <c r="BD83" s="1238"/>
      <c r="BE83" s="1238"/>
      <c r="BF83" s="1238"/>
      <c r="BG83" s="1238"/>
      <c r="BH83" s="1238"/>
      <c r="BI83" s="1238"/>
      <c r="BJ83" s="1238"/>
      <c r="BK83" s="1238"/>
      <c r="BL83" s="1238"/>
      <c r="BM83" s="1238"/>
      <c r="BN83" s="1238"/>
      <c r="BO83" s="1238"/>
      <c r="BP83" s="1238"/>
      <c r="BQ83" s="1238"/>
      <c r="BR83" s="1238"/>
      <c r="BS83" s="1238"/>
      <c r="BT83" s="1238"/>
      <c r="BU83" s="1238"/>
      <c r="BV83" s="1238"/>
      <c r="BW83" s="1238"/>
      <c r="BX83" s="1238"/>
      <c r="BY83" s="1238"/>
      <c r="BZ83" s="1238"/>
      <c r="CA83" s="1238"/>
      <c r="CB83" s="1238"/>
      <c r="CC83" s="1238"/>
      <c r="CD83" s="1238"/>
      <c r="CE83" s="1238"/>
      <c r="CF83" s="1238"/>
      <c r="CG83" s="1238"/>
      <c r="CH83" s="1238"/>
      <c r="CI83" s="1238"/>
      <c r="CJ83" s="1238"/>
      <c r="CK83" s="1238"/>
      <c r="CL83" s="1238"/>
      <c r="CM83" s="1238"/>
      <c r="CN83" s="1238"/>
      <c r="CO83" s="1238"/>
      <c r="CP83" s="1238"/>
      <c r="CQ83" s="1238"/>
      <c r="CR83" s="1238"/>
      <c r="CS83" s="1238"/>
      <c r="CT83" s="1238"/>
      <c r="CU83" s="1238"/>
      <c r="CV83" s="1238"/>
      <c r="CW83" s="1238"/>
      <c r="CX83" s="1238"/>
      <c r="CY83" s="1238"/>
      <c r="CZ83" s="1238"/>
      <c r="DA83" s="1238"/>
      <c r="DB83" s="1238"/>
      <c r="DC83" s="1238"/>
      <c r="DD83" s="1237"/>
    </row>
    <row r="84" spans="2:109" ht="13" x14ac:dyDescent="0.2">
      <c r="DD84" s="1233"/>
      <c r="DE84" s="1233"/>
    </row>
    <row r="85" spans="2:109" ht="13" x14ac:dyDescent="0.2">
      <c r="DD85" s="1233"/>
      <c r="DE85" s="1233"/>
    </row>
    <row r="86" spans="2:109" ht="13" hidden="1" x14ac:dyDescent="0.2">
      <c r="DD86" s="1233"/>
      <c r="DE86" s="1233"/>
    </row>
    <row r="87" spans="2:109" ht="13" hidden="1" x14ac:dyDescent="0.2">
      <c r="K87" s="1236"/>
      <c r="AQ87" s="1236"/>
      <c r="BC87" s="1236"/>
      <c r="BO87" s="1236"/>
      <c r="CA87" s="1236"/>
      <c r="CM87" s="1236"/>
      <c r="CY87" s="1236"/>
      <c r="DD87" s="1233"/>
      <c r="DE87" s="1233"/>
    </row>
    <row r="88" spans="2:109" ht="13" hidden="1" x14ac:dyDescent="0.2">
      <c r="DD88" s="1233"/>
      <c r="DE88" s="1233"/>
    </row>
    <row r="89" spans="2:109" ht="13" hidden="1" x14ac:dyDescent="0.2">
      <c r="DD89" s="1233"/>
      <c r="DE89" s="1233"/>
    </row>
    <row r="90" spans="2:109" ht="13" hidden="1" x14ac:dyDescent="0.2">
      <c r="DD90" s="1233"/>
      <c r="DE90" s="1233"/>
    </row>
    <row r="91" spans="2:109" ht="13" hidden="1" x14ac:dyDescent="0.2">
      <c r="DD91" s="1233"/>
      <c r="DE91" s="1233"/>
    </row>
    <row r="92" spans="2:109" ht="13.5" hidden="1" customHeight="1" x14ac:dyDescent="0.2">
      <c r="DD92" s="1233"/>
      <c r="DE92" s="1233"/>
    </row>
    <row r="93" spans="2:109" ht="13.5" hidden="1" customHeight="1" x14ac:dyDescent="0.2">
      <c r="DD93" s="1233"/>
      <c r="DE93" s="1233"/>
    </row>
    <row r="94" spans="2:109" ht="13.5" hidden="1" customHeight="1" x14ac:dyDescent="0.2">
      <c r="DD94" s="1233"/>
      <c r="DE94" s="1233"/>
    </row>
    <row r="95" spans="2:109" ht="13.5" hidden="1" customHeight="1" x14ac:dyDescent="0.2">
      <c r="DD95" s="1233"/>
      <c r="DE95" s="1233"/>
    </row>
    <row r="96" spans="2:109" ht="13.5" hidden="1" customHeight="1" x14ac:dyDescent="0.2">
      <c r="DD96" s="1233"/>
      <c r="DE96" s="1233"/>
    </row>
    <row r="97" s="1233" customFormat="1" ht="13.5" hidden="1" customHeight="1" x14ac:dyDescent="0.2"/>
    <row r="98" s="1233" customFormat="1" ht="13.5" hidden="1" customHeight="1" x14ac:dyDescent="0.2"/>
    <row r="99" s="1233" customFormat="1" ht="13.5" hidden="1" customHeight="1" x14ac:dyDescent="0.2"/>
    <row r="100" s="1233" customFormat="1" ht="13.5" hidden="1" customHeight="1" x14ac:dyDescent="0.2"/>
    <row r="101" s="1233" customFormat="1" ht="13.5" hidden="1" customHeight="1" x14ac:dyDescent="0.2"/>
    <row r="102" s="1233" customFormat="1" ht="13.5" hidden="1" customHeight="1" x14ac:dyDescent="0.2"/>
    <row r="103" s="1233" customFormat="1" ht="13.5" hidden="1" customHeight="1" x14ac:dyDescent="0.2"/>
    <row r="104" s="1233" customFormat="1" ht="13.5" hidden="1" customHeight="1" x14ac:dyDescent="0.2"/>
    <row r="105" s="1233" customFormat="1" ht="13.5" hidden="1" customHeight="1" x14ac:dyDescent="0.2"/>
    <row r="106" s="1233" customFormat="1" ht="13.5" hidden="1" customHeight="1" x14ac:dyDescent="0.2"/>
    <row r="107" s="1233" customFormat="1" ht="13.5" hidden="1" customHeight="1" x14ac:dyDescent="0.2"/>
    <row r="108" s="1233" customFormat="1" ht="13.5" hidden="1" customHeight="1" x14ac:dyDescent="0.2"/>
    <row r="109" s="1233" customFormat="1" ht="13.5" hidden="1" customHeight="1" x14ac:dyDescent="0.2"/>
    <row r="110" s="1233" customFormat="1" ht="13.5" hidden="1" customHeight="1" x14ac:dyDescent="0.2"/>
    <row r="111" s="1233" customFormat="1" ht="13.5" hidden="1" customHeight="1" x14ac:dyDescent="0.2"/>
    <row r="112" s="1233" customFormat="1" ht="13.5" hidden="1" customHeight="1" x14ac:dyDescent="0.2"/>
    <row r="113" s="1233" customFormat="1" ht="13.5" hidden="1" customHeight="1" x14ac:dyDescent="0.2"/>
    <row r="114" s="1233" customFormat="1" ht="13.5" hidden="1" customHeight="1" x14ac:dyDescent="0.2"/>
    <row r="115" s="1233" customFormat="1" ht="13.5" hidden="1" customHeight="1" x14ac:dyDescent="0.2"/>
    <row r="116" s="1233" customFormat="1" ht="13.5" hidden="1" customHeight="1" x14ac:dyDescent="0.2"/>
    <row r="117" s="1233" customFormat="1" ht="13.5" hidden="1" customHeight="1" x14ac:dyDescent="0.2"/>
    <row r="118" s="1233" customFormat="1" ht="13.5" hidden="1" customHeight="1" x14ac:dyDescent="0.2"/>
    <row r="119" s="1233" customFormat="1" ht="13.5" hidden="1" customHeight="1" x14ac:dyDescent="0.2"/>
    <row r="120" s="1233" customFormat="1" ht="13.5" hidden="1" customHeight="1" x14ac:dyDescent="0.2"/>
    <row r="121" s="1233" customFormat="1" ht="13.5" hidden="1" customHeight="1" x14ac:dyDescent="0.2"/>
    <row r="122" s="1233" customFormat="1" ht="13.5" hidden="1" customHeight="1" x14ac:dyDescent="0.2"/>
    <row r="123" s="1233" customFormat="1" ht="13.5" hidden="1" customHeight="1" x14ac:dyDescent="0.2"/>
    <row r="124" s="1233" customFormat="1" ht="13.5" hidden="1" customHeight="1" x14ac:dyDescent="0.2"/>
    <row r="125" s="1233" customFormat="1" ht="13.5" hidden="1" customHeight="1" x14ac:dyDescent="0.2"/>
    <row r="126" s="1233" customFormat="1" ht="13.5" hidden="1" customHeight="1" x14ac:dyDescent="0.2"/>
    <row r="127" s="1233" customFormat="1" ht="13.5" hidden="1" customHeight="1" x14ac:dyDescent="0.2"/>
    <row r="128" s="1233" customFormat="1" ht="13.5" hidden="1" customHeight="1" x14ac:dyDescent="0.2"/>
    <row r="129" s="1233" customFormat="1" ht="13.5" hidden="1" customHeight="1" x14ac:dyDescent="0.2"/>
    <row r="130" s="1233" customFormat="1" ht="13.5" hidden="1" customHeight="1" x14ac:dyDescent="0.2"/>
    <row r="131" s="1233" customFormat="1" ht="13.5" hidden="1" customHeight="1" x14ac:dyDescent="0.2"/>
    <row r="132" s="1233" customFormat="1" ht="13.5" hidden="1" customHeight="1" x14ac:dyDescent="0.2"/>
    <row r="133" s="1233" customFormat="1" ht="13.5" hidden="1" customHeight="1" x14ac:dyDescent="0.2"/>
    <row r="134" s="1233" customFormat="1" ht="13.5" hidden="1" customHeight="1" x14ac:dyDescent="0.2"/>
    <row r="135" s="1233" customFormat="1" ht="13.5" hidden="1" customHeight="1" x14ac:dyDescent="0.2"/>
    <row r="136" s="1233" customFormat="1" ht="13.5" hidden="1" customHeight="1" x14ac:dyDescent="0.2"/>
    <row r="137" s="1233" customFormat="1" ht="13.5" hidden="1" customHeight="1" x14ac:dyDescent="0.2"/>
    <row r="138" s="1233" customFormat="1" ht="13.5" hidden="1" customHeight="1" x14ac:dyDescent="0.2"/>
    <row r="139" s="1233" customFormat="1" ht="13.5" hidden="1" customHeight="1" x14ac:dyDescent="0.2"/>
    <row r="140" s="1233" customFormat="1" ht="13.5" hidden="1" customHeight="1" x14ac:dyDescent="0.2"/>
    <row r="141" s="1233" customFormat="1" ht="13.5" hidden="1" customHeight="1" x14ac:dyDescent="0.2"/>
    <row r="142" s="1233" customFormat="1" ht="13.5" hidden="1" customHeight="1" x14ac:dyDescent="0.2"/>
    <row r="143" s="1233" customFormat="1" ht="13.5" hidden="1" customHeight="1" x14ac:dyDescent="0.2"/>
    <row r="144" s="1233" customFormat="1" ht="13.5" hidden="1" customHeight="1" x14ac:dyDescent="0.2"/>
    <row r="145" s="1233" customFormat="1" ht="13.5" hidden="1" customHeight="1" x14ac:dyDescent="0.2"/>
    <row r="146" s="1233" customFormat="1" ht="13.5" hidden="1" customHeight="1" x14ac:dyDescent="0.2"/>
    <row r="147" s="1233" customFormat="1" ht="13.5" hidden="1" customHeight="1" x14ac:dyDescent="0.2"/>
    <row r="148" s="1233" customFormat="1" ht="13.5" hidden="1" customHeight="1" x14ac:dyDescent="0.2"/>
    <row r="149" s="1233" customFormat="1" ht="13.5" hidden="1" customHeight="1" x14ac:dyDescent="0.2"/>
    <row r="150" s="1233" customFormat="1" ht="13.5" hidden="1" customHeight="1" x14ac:dyDescent="0.2"/>
    <row r="151" s="1233" customFormat="1" ht="13.5" hidden="1" customHeight="1" x14ac:dyDescent="0.2"/>
    <row r="152" s="1233" customFormat="1" ht="13.5" hidden="1" customHeight="1" x14ac:dyDescent="0.2"/>
    <row r="153" s="1233" customFormat="1" ht="13.5" hidden="1" customHeight="1" x14ac:dyDescent="0.2"/>
    <row r="154" s="1233" customFormat="1" ht="13.5" hidden="1" customHeight="1" x14ac:dyDescent="0.2"/>
    <row r="155" s="1233" customFormat="1" ht="13.5" hidden="1" customHeight="1" x14ac:dyDescent="0.2"/>
    <row r="156" s="1233" customFormat="1" ht="13.5" hidden="1" customHeight="1" x14ac:dyDescent="0.2"/>
    <row r="157" s="1233" customFormat="1" ht="13.5" hidden="1" customHeight="1" x14ac:dyDescent="0.2"/>
    <row r="158" s="1233" customFormat="1" ht="13.5" hidden="1" customHeight="1" x14ac:dyDescent="0.2"/>
    <row r="159" s="1233" customFormat="1" ht="13.5" hidden="1" customHeight="1" x14ac:dyDescent="0.2"/>
    <row r="160" s="1233" customFormat="1" ht="13.5" hidden="1" customHeight="1" x14ac:dyDescent="0.2"/>
  </sheetData>
  <sheetProtection algorithmName="SHA-512" hashValue="XG3SaaOcU6GCCO2P39MBHG4hwajsfQDzUWwjedyR66Oxu/zRJF9RtEGUqA9Ca2H5HZsPxx7mJr+qB7CKVVh9fQ==" saltValue="GqIdvtrndpcnP9wIi2TKc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5AB4D-8AC6-4893-8271-E48F2CBA881A}">
  <sheetPr>
    <pageSetUpPr fitToPage="1"/>
  </sheetPr>
  <dimension ref="A1:DR125"/>
  <sheetViews>
    <sheetView showGridLines="0" zoomScaleNormal="100" zoomScaleSheetLayoutView="55" workbookViewId="0">
      <selection activeCell="BN91" sqref="BN91:BN92"/>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492</v>
      </c>
    </row>
  </sheetData>
  <sheetProtection algorithmName="SHA-512" hashValue="Wq25FKsMagS2RPkqsGQCTFYkRU2PyCUpiOZ+t/Rwr9KJ+gaVHi3jH8Bto+Pr7Ci/UAPeZszq0UMRciYlS8vaNA==" saltValue="RoJxPVgX3yyUgfcZ4r01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2DAB-063B-4747-A461-D98CC01DA2BC}">
  <sheetPr>
    <pageSetUpPr fitToPage="1"/>
  </sheetPr>
  <dimension ref="A1:DR125"/>
  <sheetViews>
    <sheetView showGridLines="0" zoomScaleNormal="100" zoomScaleSheetLayoutView="55" workbookViewId="0">
      <selection activeCell="BN91" sqref="BN91:BN92"/>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492</v>
      </c>
    </row>
  </sheetData>
  <sheetProtection algorithmName="SHA-512" hashValue="T4d9sYlp6nIuzPLhXQmnV3NMvxHaxavv6vggdeSXlMB7ysb1Q1V42lBvkmPHIf1BP+4HwfaOK+IxQIFwCYFBSQ==" saltValue="YMrwEz75TAY9v0SPtlMD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536</v>
      </c>
      <c r="B3" s="131"/>
      <c r="C3" s="132"/>
      <c r="D3" s="133">
        <v>109670</v>
      </c>
      <c r="E3" s="134"/>
      <c r="F3" s="135">
        <v>97161</v>
      </c>
      <c r="G3" s="136"/>
      <c r="H3" s="137"/>
    </row>
    <row r="4" spans="1:8" x14ac:dyDescent="0.2">
      <c r="A4" s="138"/>
      <c r="B4" s="139"/>
      <c r="C4" s="140"/>
      <c r="D4" s="141">
        <v>26044</v>
      </c>
      <c r="E4" s="142"/>
      <c r="F4" s="143">
        <v>26543</v>
      </c>
      <c r="G4" s="144"/>
      <c r="H4" s="145"/>
    </row>
    <row r="5" spans="1:8" x14ac:dyDescent="0.2">
      <c r="A5" s="126" t="s">
        <v>538</v>
      </c>
      <c r="B5" s="131"/>
      <c r="C5" s="132"/>
      <c r="D5" s="133">
        <v>106473</v>
      </c>
      <c r="E5" s="134"/>
      <c r="F5" s="135">
        <v>101731</v>
      </c>
      <c r="G5" s="136"/>
      <c r="H5" s="137"/>
    </row>
    <row r="6" spans="1:8" x14ac:dyDescent="0.2">
      <c r="A6" s="138"/>
      <c r="B6" s="139"/>
      <c r="C6" s="140"/>
      <c r="D6" s="141">
        <v>26455</v>
      </c>
      <c r="E6" s="142"/>
      <c r="F6" s="143">
        <v>26906</v>
      </c>
      <c r="G6" s="144"/>
      <c r="H6" s="145"/>
    </row>
    <row r="7" spans="1:8" x14ac:dyDescent="0.2">
      <c r="A7" s="126" t="s">
        <v>539</v>
      </c>
      <c r="B7" s="131"/>
      <c r="C7" s="132"/>
      <c r="D7" s="133">
        <v>104655</v>
      </c>
      <c r="E7" s="134"/>
      <c r="F7" s="135">
        <v>108224</v>
      </c>
      <c r="G7" s="136"/>
      <c r="H7" s="137"/>
    </row>
    <row r="8" spans="1:8" x14ac:dyDescent="0.2">
      <c r="A8" s="138"/>
      <c r="B8" s="139"/>
      <c r="C8" s="140"/>
      <c r="D8" s="141">
        <v>21433</v>
      </c>
      <c r="E8" s="142"/>
      <c r="F8" s="143">
        <v>27358</v>
      </c>
      <c r="G8" s="144"/>
      <c r="H8" s="145"/>
    </row>
    <row r="9" spans="1:8" x14ac:dyDescent="0.2">
      <c r="A9" s="126" t="s">
        <v>540</v>
      </c>
      <c r="B9" s="131"/>
      <c r="C9" s="132"/>
      <c r="D9" s="133">
        <v>118133</v>
      </c>
      <c r="E9" s="134"/>
      <c r="F9" s="135">
        <v>105585</v>
      </c>
      <c r="G9" s="136"/>
      <c r="H9" s="137"/>
    </row>
    <row r="10" spans="1:8" x14ac:dyDescent="0.2">
      <c r="A10" s="138"/>
      <c r="B10" s="139"/>
      <c r="C10" s="140"/>
      <c r="D10" s="141">
        <v>23793</v>
      </c>
      <c r="E10" s="142"/>
      <c r="F10" s="143">
        <v>26225</v>
      </c>
      <c r="G10" s="144"/>
      <c r="H10" s="145"/>
    </row>
    <row r="11" spans="1:8" x14ac:dyDescent="0.2">
      <c r="A11" s="126" t="s">
        <v>541</v>
      </c>
      <c r="B11" s="131"/>
      <c r="C11" s="132"/>
      <c r="D11" s="133">
        <v>128891</v>
      </c>
      <c r="E11" s="134"/>
      <c r="F11" s="135">
        <v>111577</v>
      </c>
      <c r="G11" s="136"/>
      <c r="H11" s="137"/>
    </row>
    <row r="12" spans="1:8" x14ac:dyDescent="0.2">
      <c r="A12" s="138"/>
      <c r="B12" s="139"/>
      <c r="C12" s="146"/>
      <c r="D12" s="141">
        <v>26839</v>
      </c>
      <c r="E12" s="142"/>
      <c r="F12" s="143">
        <v>26257</v>
      </c>
      <c r="G12" s="144"/>
      <c r="H12" s="145"/>
    </row>
    <row r="13" spans="1:8" x14ac:dyDescent="0.2">
      <c r="A13" s="126"/>
      <c r="B13" s="131"/>
      <c r="C13" s="147"/>
      <c r="D13" s="148">
        <v>113564</v>
      </c>
      <c r="E13" s="149"/>
      <c r="F13" s="150">
        <v>104856</v>
      </c>
      <c r="G13" s="151"/>
      <c r="H13" s="137"/>
    </row>
    <row r="14" spans="1:8" x14ac:dyDescent="0.2">
      <c r="A14" s="138"/>
      <c r="B14" s="139"/>
      <c r="C14" s="140"/>
      <c r="D14" s="141">
        <v>24913</v>
      </c>
      <c r="E14" s="142"/>
      <c r="F14" s="143">
        <v>26658</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1.23</v>
      </c>
      <c r="C19" s="152">
        <f>ROUND(VALUE(SUBSTITUTE(実質収支比率等に係る経年分析!G$48,"▲","-")),2)</f>
        <v>1.24</v>
      </c>
      <c r="D19" s="152">
        <f>ROUND(VALUE(SUBSTITUTE(実質収支比率等に係る経年分析!H$48,"▲","-")),2)</f>
        <v>1.99</v>
      </c>
      <c r="E19" s="152">
        <f>ROUND(VALUE(SUBSTITUTE(実質収支比率等に係る経年分析!I$48,"▲","-")),2)</f>
        <v>1.1599999999999999</v>
      </c>
      <c r="F19" s="152">
        <f>ROUND(VALUE(SUBSTITUTE(実質収支比率等に係る経年分析!J$48,"▲","-")),2)</f>
        <v>2.29</v>
      </c>
    </row>
    <row r="20" spans="1:11" x14ac:dyDescent="0.2">
      <c r="A20" s="152" t="s">
        <v>53</v>
      </c>
      <c r="B20" s="152">
        <f>ROUND(VALUE(SUBSTITUTE(実質収支比率等に係る経年分析!F$47,"▲","-")),2)</f>
        <v>1.37</v>
      </c>
      <c r="C20" s="152">
        <f>ROUND(VALUE(SUBSTITUTE(実質収支比率等に係る経年分析!G$47,"▲","-")),2)</f>
        <v>1.38</v>
      </c>
      <c r="D20" s="152">
        <f>ROUND(VALUE(SUBSTITUTE(実質収支比率等に係る経年分析!H$47,"▲","-")),2)</f>
        <v>1.38</v>
      </c>
      <c r="E20" s="152">
        <f>ROUND(VALUE(SUBSTITUTE(実質収支比率等に係る経年分析!I$47,"▲","-")),2)</f>
        <v>1.38</v>
      </c>
      <c r="F20" s="152">
        <f>ROUND(VALUE(SUBSTITUTE(実質収支比率等に係る経年分析!J$47,"▲","-")),2)</f>
        <v>1.06</v>
      </c>
    </row>
    <row r="21" spans="1:11" x14ac:dyDescent="0.2">
      <c r="A21" s="152" t="s">
        <v>54</v>
      </c>
      <c r="B21" s="152">
        <f>IF(ISNUMBER(VALUE(SUBSTITUTE(実質収支比率等に係る経年分析!F$49,"▲","-"))),ROUND(VALUE(SUBSTITUTE(実質収支比率等に係る経年分析!F$49,"▲","-")),2),NA())</f>
        <v>0.76</v>
      </c>
      <c r="C21" s="152">
        <f>IF(ISNUMBER(VALUE(SUBSTITUTE(実質収支比率等に係る経年分析!G$49,"▲","-"))),ROUND(VALUE(SUBSTITUTE(実質収支比率等に係る経年分析!G$49,"▲","-")),2),NA())</f>
        <v>0.62</v>
      </c>
      <c r="D21" s="152">
        <f>IF(ISNUMBER(VALUE(SUBSTITUTE(実質収支比率等に係る経年分析!H$49,"▲","-"))),ROUND(VALUE(SUBSTITUTE(実質収支比率等に係る経年分析!H$49,"▲","-")),2),NA())</f>
        <v>1.82</v>
      </c>
      <c r="E21" s="152">
        <f>IF(ISNUMBER(VALUE(SUBSTITUTE(実質収支比率等に係る経年分析!I$49,"▲","-"))),ROUND(VALUE(SUBSTITUTE(実質収支比率等に係る経年分析!I$49,"▲","-")),2),NA())</f>
        <v>0.18</v>
      </c>
      <c r="F21" s="152">
        <f>IF(ISNUMBER(VALUE(SUBSTITUTE(実質収支比率等に係る経年分析!J$49,"▲","-"))),ROUND(VALUE(SUBSTITUTE(実質収支比率等に係る経年分析!J$49,"▲","-")),2),NA())</f>
        <v>1.36</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職員住宅特別会計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県営港湾施設管理特別会計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2">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#VALUE!</v>
      </c>
      <c r="I31" s="153" t="e">
        <f>IF(ROUND(VALUE(SUBSTITUTE(連結実質赤字比率に係る赤字・黒字の構成分析!I$39,"▲", "-")), 2) &gt;= 0, ABS(ROUND(VALUE(SUBSTITUTE(連結実質赤字比率に係る赤字・黒字の構成分析!I$39,"▲", "-")), 2)), NA())</f>
        <v>#VALUE!</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2">
      <c r="A32" s="153" t="str">
        <f>IF(連結実質赤字比率に係る赤字・黒字の構成分析!C$38="",NA(),連結実質赤字比率に係る赤字・黒字の構成分析!C$38)</f>
        <v>県立こころの医療センター事業会計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0.03</v>
      </c>
    </row>
    <row r="33" spans="1:16" x14ac:dyDescent="0.2">
      <c r="A33" s="153" t="str">
        <f>IF(連結実質赤字比率に係る赤字・黒字の構成分析!C$37="",NA(),連結実質赤字比率に係る赤字・黒字の構成分析!C$37)</f>
        <v>県営競輪事業特別会計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0.16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0.13</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0.2</v>
      </c>
    </row>
    <row r="35" spans="1:16" x14ac:dyDescent="0.2">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1.01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1.1299999999999999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1.03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1.03</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1.21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1.97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1.1499999999999999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2.2799999999999998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51444</v>
      </c>
      <c r="E42" s="154"/>
      <c r="F42" s="154"/>
      <c r="G42" s="154">
        <f>'実質公債費比率（分子）の構造'!L$52</f>
        <v>52947</v>
      </c>
      <c r="H42" s="154"/>
      <c r="I42" s="154"/>
      <c r="J42" s="154">
        <f>'実質公債費比率（分子）の構造'!M$52</f>
        <v>53621</v>
      </c>
      <c r="K42" s="154"/>
      <c r="L42" s="154"/>
      <c r="M42" s="154">
        <f>'実質公債費比率（分子）の構造'!N$52</f>
        <v>55501</v>
      </c>
      <c r="N42" s="154"/>
      <c r="O42" s="154"/>
      <c r="P42" s="154">
        <f>'実質公債費比率（分子）の構造'!O$52</f>
        <v>56789</v>
      </c>
    </row>
    <row r="43" spans="1:16" x14ac:dyDescent="0.2">
      <c r="A43" s="154" t="s">
        <v>62</v>
      </c>
      <c r="B43" s="154">
        <f>'実質公債費比率（分子）の構造'!K$51</f>
        <v>8</v>
      </c>
      <c r="C43" s="154"/>
      <c r="D43" s="154"/>
      <c r="E43" s="154">
        <f>'実質公債費比率（分子）の構造'!L$51</f>
        <v>6</v>
      </c>
      <c r="F43" s="154"/>
      <c r="G43" s="154"/>
      <c r="H43" s="154">
        <f>'実質公債費比率（分子）の構造'!M$51</f>
        <v>2</v>
      </c>
      <c r="I43" s="154"/>
      <c r="J43" s="154"/>
      <c r="K43" s="154">
        <f>'実質公債費比率（分子）の構造'!N$51</f>
        <v>1</v>
      </c>
      <c r="L43" s="154"/>
      <c r="M43" s="154"/>
      <c r="N43" s="154">
        <f>'実質公債費比率（分子）の構造'!O$51</f>
        <v>1</v>
      </c>
      <c r="O43" s="154"/>
      <c r="P43" s="154"/>
    </row>
    <row r="44" spans="1:16" x14ac:dyDescent="0.2">
      <c r="A44" s="154" t="s">
        <v>63</v>
      </c>
      <c r="B44" s="154">
        <f>'実質公債費比率（分子）の構造'!K$50</f>
        <v>933</v>
      </c>
      <c r="C44" s="154"/>
      <c r="D44" s="154"/>
      <c r="E44" s="154">
        <f>'実質公債費比率（分子）の構造'!L$50</f>
        <v>836</v>
      </c>
      <c r="F44" s="154"/>
      <c r="G44" s="154"/>
      <c r="H44" s="154">
        <f>'実質公債費比率（分子）の構造'!M$50</f>
        <v>454</v>
      </c>
      <c r="I44" s="154"/>
      <c r="J44" s="154"/>
      <c r="K44" s="154">
        <f>'実質公債費比率（分子）の構造'!N$50</f>
        <v>320</v>
      </c>
      <c r="L44" s="154"/>
      <c r="M44" s="154"/>
      <c r="N44" s="154">
        <f>'実質公債費比率（分子）の構造'!O$50</f>
        <v>317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865</v>
      </c>
      <c r="C46" s="154"/>
      <c r="D46" s="154"/>
      <c r="E46" s="154">
        <f>'実質公債費比率（分子）の構造'!L$48</f>
        <v>776</v>
      </c>
      <c r="F46" s="154"/>
      <c r="G46" s="154"/>
      <c r="H46" s="154">
        <f>'実質公債費比率（分子）の構造'!M$48</f>
        <v>781</v>
      </c>
      <c r="I46" s="154"/>
      <c r="J46" s="154"/>
      <c r="K46" s="154">
        <f>'実質公債費比率（分子）の構造'!N$48</f>
        <v>906</v>
      </c>
      <c r="L46" s="154"/>
      <c r="M46" s="154"/>
      <c r="N46" s="154">
        <f>'実質公債費比率（分子）の構造'!O$48</f>
        <v>995</v>
      </c>
      <c r="O46" s="154"/>
      <c r="P46" s="154"/>
    </row>
    <row r="47" spans="1:16" x14ac:dyDescent="0.2">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74295</v>
      </c>
      <c r="C49" s="154"/>
      <c r="D49" s="154"/>
      <c r="E49" s="154">
        <f>'実質公債費比率（分子）の構造'!L$45</f>
        <v>72587</v>
      </c>
      <c r="F49" s="154"/>
      <c r="G49" s="154"/>
      <c r="H49" s="154">
        <f>'実質公債費比率（分子）の構造'!M$45</f>
        <v>71110</v>
      </c>
      <c r="I49" s="154"/>
      <c r="J49" s="154"/>
      <c r="K49" s="154">
        <f>'実質公債費比率（分子）の構造'!N$45</f>
        <v>72129</v>
      </c>
      <c r="L49" s="154"/>
      <c r="M49" s="154"/>
      <c r="N49" s="154">
        <f>'実質公債費比率（分子）の構造'!O$45</f>
        <v>73816</v>
      </c>
      <c r="O49" s="154"/>
      <c r="P49" s="154"/>
    </row>
    <row r="50" spans="1:16" x14ac:dyDescent="0.2">
      <c r="A50" s="154" t="s">
        <v>69</v>
      </c>
      <c r="B50" s="154" t="e">
        <f>NA()</f>
        <v>#N/A</v>
      </c>
      <c r="C50" s="154">
        <f>IF(ISNUMBER('実質公債費比率（分子）の構造'!K$53),'実質公債費比率（分子）の構造'!K$53,NA())</f>
        <v>24657</v>
      </c>
      <c r="D50" s="154" t="e">
        <f>NA()</f>
        <v>#N/A</v>
      </c>
      <c r="E50" s="154" t="e">
        <f>NA()</f>
        <v>#N/A</v>
      </c>
      <c r="F50" s="154">
        <f>IF(ISNUMBER('実質公債費比率（分子）の構造'!L$53),'実質公債費比率（分子）の構造'!L$53,NA())</f>
        <v>21258</v>
      </c>
      <c r="G50" s="154" t="e">
        <f>NA()</f>
        <v>#N/A</v>
      </c>
      <c r="H50" s="154" t="e">
        <f>NA()</f>
        <v>#N/A</v>
      </c>
      <c r="I50" s="154">
        <f>IF(ISNUMBER('実質公債費比率（分子）の構造'!M$53),'実質公債費比率（分子）の構造'!M$53,NA())</f>
        <v>18726</v>
      </c>
      <c r="J50" s="154" t="e">
        <f>NA()</f>
        <v>#N/A</v>
      </c>
      <c r="K50" s="154" t="e">
        <f>NA()</f>
        <v>#N/A</v>
      </c>
      <c r="L50" s="154">
        <f>IF(ISNUMBER('実質公債費比率（分子）の構造'!N$53),'実質公債費比率（分子）の構造'!N$53,NA())</f>
        <v>17855</v>
      </c>
      <c r="M50" s="154" t="e">
        <f>NA()</f>
        <v>#N/A</v>
      </c>
      <c r="N50" s="154" t="e">
        <f>NA()</f>
        <v>#N/A</v>
      </c>
      <c r="O50" s="154">
        <f>IF(ISNUMBER('実質公債費比率（分子）の構造'!O$53),'実質公債費比率（分子）の構造'!O$53,NA())</f>
        <v>18340</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632652</v>
      </c>
      <c r="E56" s="153"/>
      <c r="F56" s="153"/>
      <c r="G56" s="153">
        <f>'将来負担比率（分子）の構造'!J$52</f>
        <v>627999</v>
      </c>
      <c r="H56" s="153"/>
      <c r="I56" s="153"/>
      <c r="J56" s="153">
        <f>'将来負担比率（分子）の構造'!K$52</f>
        <v>621795</v>
      </c>
      <c r="K56" s="153"/>
      <c r="L56" s="153"/>
      <c r="M56" s="153">
        <f>'将来負担比率（分子）の構造'!L$52</f>
        <v>611568</v>
      </c>
      <c r="N56" s="153"/>
      <c r="O56" s="153"/>
      <c r="P56" s="153">
        <f>'将来負担比率（分子）の構造'!M$52</f>
        <v>606506</v>
      </c>
    </row>
    <row r="57" spans="1:16" x14ac:dyDescent="0.2">
      <c r="A57" s="153" t="s">
        <v>40</v>
      </c>
      <c r="B57" s="153"/>
      <c r="C57" s="153"/>
      <c r="D57" s="153">
        <f>'将来負担比率（分子）の構造'!I$51</f>
        <v>14027</v>
      </c>
      <c r="E57" s="153"/>
      <c r="F57" s="153"/>
      <c r="G57" s="153">
        <f>'将来負担比率（分子）の構造'!J$51</f>
        <v>13735</v>
      </c>
      <c r="H57" s="153"/>
      <c r="I57" s="153"/>
      <c r="J57" s="153">
        <f>'将来負担比率（分子）の構造'!K$51</f>
        <v>16456</v>
      </c>
      <c r="K57" s="153"/>
      <c r="L57" s="153"/>
      <c r="M57" s="153">
        <f>'将来負担比率（分子）の構造'!L$51</f>
        <v>18965</v>
      </c>
      <c r="N57" s="153"/>
      <c r="O57" s="153"/>
      <c r="P57" s="153">
        <f>'将来負担比率（分子）の構造'!M$51</f>
        <v>18808</v>
      </c>
    </row>
    <row r="58" spans="1:16" x14ac:dyDescent="0.2">
      <c r="A58" s="153" t="s">
        <v>39</v>
      </c>
      <c r="B58" s="153"/>
      <c r="C58" s="153"/>
      <c r="D58" s="153">
        <f>'将来負担比率（分子）の構造'!I$50</f>
        <v>62770</v>
      </c>
      <c r="E58" s="153"/>
      <c r="F58" s="153"/>
      <c r="G58" s="153">
        <f>'将来負担比率（分子）の構造'!J$50</f>
        <v>63674</v>
      </c>
      <c r="H58" s="153"/>
      <c r="I58" s="153"/>
      <c r="J58" s="153">
        <f>'将来負担比率（分子）の構造'!K$50</f>
        <v>63890</v>
      </c>
      <c r="K58" s="153"/>
      <c r="L58" s="153"/>
      <c r="M58" s="153">
        <f>'将来負担比率（分子）の構造'!L$50</f>
        <v>65072</v>
      </c>
      <c r="N58" s="153"/>
      <c r="O58" s="153"/>
      <c r="P58" s="153">
        <f>'将来負担比率（分子）の構造'!M$50</f>
        <v>63235</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25582</v>
      </c>
      <c r="C61" s="153"/>
      <c r="D61" s="153"/>
      <c r="E61" s="153">
        <f>'将来負担比率（分子）の構造'!J$46</f>
        <v>25792</v>
      </c>
      <c r="F61" s="153"/>
      <c r="G61" s="153"/>
      <c r="H61" s="153">
        <f>'将来負担比率（分子）の構造'!K$46</f>
        <v>25558</v>
      </c>
      <c r="I61" s="153"/>
      <c r="J61" s="153"/>
      <c r="K61" s="153">
        <f>'将来負担比率（分子）の構造'!L$46</f>
        <v>25218</v>
      </c>
      <c r="L61" s="153"/>
      <c r="M61" s="153"/>
      <c r="N61" s="153">
        <f>'将来負担比率（分子）の構造'!M$46</f>
        <v>24281</v>
      </c>
      <c r="O61" s="153"/>
      <c r="P61" s="153"/>
    </row>
    <row r="62" spans="1:16" x14ac:dyDescent="0.2">
      <c r="A62" s="153" t="s">
        <v>33</v>
      </c>
      <c r="B62" s="153">
        <f>'将来負担比率（分子）の構造'!I$45</f>
        <v>118043</v>
      </c>
      <c r="C62" s="153"/>
      <c r="D62" s="153"/>
      <c r="E62" s="153">
        <f>'将来負担比率（分子）の構造'!J$45</f>
        <v>114775</v>
      </c>
      <c r="F62" s="153"/>
      <c r="G62" s="153"/>
      <c r="H62" s="153">
        <f>'将来負担比率（分子）の構造'!K$45</f>
        <v>110926</v>
      </c>
      <c r="I62" s="153"/>
      <c r="J62" s="153"/>
      <c r="K62" s="153">
        <f>'将来負担比率（分子）の構造'!L$45</f>
        <v>105665</v>
      </c>
      <c r="L62" s="153"/>
      <c r="M62" s="153"/>
      <c r="N62" s="153">
        <f>'将来負担比率（分子）の構造'!M$45</f>
        <v>97840</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17578</v>
      </c>
      <c r="C64" s="153"/>
      <c r="D64" s="153"/>
      <c r="E64" s="153">
        <f>'将来負担比率（分子）の構造'!J$43</f>
        <v>16844</v>
      </c>
      <c r="F64" s="153"/>
      <c r="G64" s="153"/>
      <c r="H64" s="153">
        <f>'将来負担比率（分子）の構造'!K$43</f>
        <v>16082</v>
      </c>
      <c r="I64" s="153"/>
      <c r="J64" s="153"/>
      <c r="K64" s="153">
        <f>'将来負担比率（分子）の構造'!L$43</f>
        <v>15220</v>
      </c>
      <c r="L64" s="153"/>
      <c r="M64" s="153"/>
      <c r="N64" s="153">
        <f>'将来負担比率（分子）の構造'!M$43</f>
        <v>14301</v>
      </c>
      <c r="O64" s="153"/>
      <c r="P64" s="153"/>
    </row>
    <row r="65" spans="1:16" x14ac:dyDescent="0.2">
      <c r="A65" s="153" t="s">
        <v>30</v>
      </c>
      <c r="B65" s="153">
        <f>'将来負担比率（分子）の構造'!I$42</f>
        <v>8139</v>
      </c>
      <c r="C65" s="153"/>
      <c r="D65" s="153"/>
      <c r="E65" s="153">
        <f>'将来負担比率（分子）の構造'!J$42</f>
        <v>3865</v>
      </c>
      <c r="F65" s="153"/>
      <c r="G65" s="153"/>
      <c r="H65" s="153">
        <f>'将来負担比率（分子）の構造'!K$42</f>
        <v>3443</v>
      </c>
      <c r="I65" s="153"/>
      <c r="J65" s="153"/>
      <c r="K65" s="153">
        <f>'将来負担比率（分子）の構造'!L$42</f>
        <v>3154</v>
      </c>
      <c r="L65" s="153"/>
      <c r="M65" s="153"/>
      <c r="N65" s="153">
        <f>'将来負担比率（分子）の構造'!M$42</f>
        <v>2867</v>
      </c>
      <c r="O65" s="153"/>
      <c r="P65" s="153"/>
    </row>
    <row r="66" spans="1:16" x14ac:dyDescent="0.2">
      <c r="A66" s="153" t="s">
        <v>29</v>
      </c>
      <c r="B66" s="153">
        <f>'将来負担比率（分子）の構造'!I$41</f>
        <v>1006493</v>
      </c>
      <c r="C66" s="153"/>
      <c r="D66" s="153"/>
      <c r="E66" s="153">
        <f>'将来負担比率（分子）の構造'!J$41</f>
        <v>1020761</v>
      </c>
      <c r="F66" s="153"/>
      <c r="G66" s="153"/>
      <c r="H66" s="153">
        <f>'将来負担比率（分子）の構造'!K$41</f>
        <v>1024364</v>
      </c>
      <c r="I66" s="153"/>
      <c r="J66" s="153"/>
      <c r="K66" s="153">
        <f>'将来負担比率（分子）の構造'!L$41</f>
        <v>1029197</v>
      </c>
      <c r="L66" s="153"/>
      <c r="M66" s="153"/>
      <c r="N66" s="153">
        <f>'将来負担比率（分子）の構造'!M$41</f>
        <v>1041122</v>
      </c>
      <c r="O66" s="153"/>
      <c r="P66" s="153"/>
    </row>
    <row r="67" spans="1:16" x14ac:dyDescent="0.2">
      <c r="A67" s="153" t="s">
        <v>73</v>
      </c>
      <c r="B67" s="153" t="e">
        <f>NA()</f>
        <v>#N/A</v>
      </c>
      <c r="C67" s="153">
        <f>IF(ISNUMBER('将来負担比率（分子）の構造'!I$53), IF('将来負担比率（分子）の構造'!I$53 &lt; 0, 0, '将来負担比率（分子）の構造'!I$53), NA())</f>
        <v>466385</v>
      </c>
      <c r="D67" s="153" t="e">
        <f>NA()</f>
        <v>#N/A</v>
      </c>
      <c r="E67" s="153" t="e">
        <f>NA()</f>
        <v>#N/A</v>
      </c>
      <c r="F67" s="153">
        <f>IF(ISNUMBER('将来負担比率（分子）の構造'!J$53), IF('将来負担比率（分子）の構造'!J$53 &lt; 0, 0, '将来負担比率（分子）の構造'!J$53), NA())</f>
        <v>476630</v>
      </c>
      <c r="G67" s="153" t="e">
        <f>NA()</f>
        <v>#N/A</v>
      </c>
      <c r="H67" s="153" t="e">
        <f>NA()</f>
        <v>#N/A</v>
      </c>
      <c r="I67" s="153">
        <f>IF(ISNUMBER('将来負担比率（分子）の構造'!K$53), IF('将来負担比率（分子）の構造'!K$53 &lt; 0, 0, '将来負担比率（分子）の構造'!K$53), NA())</f>
        <v>478231</v>
      </c>
      <c r="J67" s="153" t="e">
        <f>NA()</f>
        <v>#N/A</v>
      </c>
      <c r="K67" s="153" t="e">
        <f>NA()</f>
        <v>#N/A</v>
      </c>
      <c r="L67" s="153">
        <f>IF(ISNUMBER('将来負担比率（分子）の構造'!L$53), IF('将来負担比率（分子）の構造'!L$53 &lt; 0, 0, '将来負担比率（分子）の構造'!L$53), NA())</f>
        <v>482848</v>
      </c>
      <c r="M67" s="153" t="e">
        <f>NA()</f>
        <v>#N/A</v>
      </c>
      <c r="N67" s="153" t="e">
        <f>NA()</f>
        <v>#N/A</v>
      </c>
      <c r="O67" s="153">
        <f>IF(ISNUMBER('将来負担比率（分子）の構造'!M$53), IF('将来負担比率（分子）の構造'!M$53 &lt; 0, 0, '将来負担比率（分子）の構造'!M$53), NA())</f>
        <v>491862</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4094</v>
      </c>
      <c r="C72" s="157">
        <f>基金残高に係る経年分析!G55</f>
        <v>4095</v>
      </c>
      <c r="D72" s="157">
        <f>基金残高に係る経年分析!H55</f>
        <v>3106</v>
      </c>
    </row>
    <row r="73" spans="1:16" x14ac:dyDescent="0.2">
      <c r="A73" s="156" t="s">
        <v>76</v>
      </c>
      <c r="B73" s="157">
        <f>基金残高に係る経年分析!F56</f>
        <v>17775</v>
      </c>
      <c r="C73" s="157">
        <f>基金残高に係る経年分析!G56</f>
        <v>17784</v>
      </c>
      <c r="D73" s="157">
        <f>基金残高に係る経年分析!H56</f>
        <v>17787</v>
      </c>
    </row>
    <row r="74" spans="1:16" x14ac:dyDescent="0.2">
      <c r="A74" s="156" t="s">
        <v>77</v>
      </c>
      <c r="B74" s="157">
        <f>基金残高に係る経年分析!F57</f>
        <v>32422</v>
      </c>
      <c r="C74" s="157">
        <f>基金残高に係る経年分析!G57</f>
        <v>33215</v>
      </c>
      <c r="D74" s="157">
        <f>基金残高に係る経年分析!H57</f>
        <v>32475</v>
      </c>
    </row>
  </sheetData>
  <sheetProtection algorithmName="SHA-512" hashValue="iQM6+M7p3wYTORpIk7lHlXGULCw2EcbRu9iAtO20IvQwDS5Cn1TGlqXjBkhH2v10KVmoq4papbg1jpUofTKGhA==" saltValue="Cd5MDuiw9ooJQkys7m/Oa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N91" sqref="BN91:BN92"/>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184</v>
      </c>
      <c r="DD1" s="702"/>
      <c r="DE1" s="702"/>
      <c r="DF1" s="702"/>
      <c r="DG1" s="702"/>
      <c r="DH1" s="702"/>
      <c r="DI1" s="703"/>
      <c r="DK1" s="701" t="s">
        <v>185</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4" t="s">
        <v>187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188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6"/>
      <c r="BY3" s="674" t="s">
        <v>189</v>
      </c>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6"/>
    </row>
    <row r="4" spans="2:138" ht="11.25" customHeight="1" x14ac:dyDescent="0.2">
      <c r="B4" s="674" t="s">
        <v>1</v>
      </c>
      <c r="C4" s="675"/>
      <c r="D4" s="675"/>
      <c r="E4" s="675"/>
      <c r="F4" s="675"/>
      <c r="G4" s="675"/>
      <c r="H4" s="675"/>
      <c r="I4" s="675"/>
      <c r="J4" s="675"/>
      <c r="K4" s="675"/>
      <c r="L4" s="675"/>
      <c r="M4" s="675"/>
      <c r="N4" s="675"/>
      <c r="O4" s="675"/>
      <c r="P4" s="675"/>
      <c r="Q4" s="676"/>
      <c r="R4" s="674" t="s">
        <v>190</v>
      </c>
      <c r="S4" s="675"/>
      <c r="T4" s="675"/>
      <c r="U4" s="675"/>
      <c r="V4" s="675"/>
      <c r="W4" s="675"/>
      <c r="X4" s="675"/>
      <c r="Y4" s="676"/>
      <c r="Z4" s="674" t="s">
        <v>191</v>
      </c>
      <c r="AA4" s="675"/>
      <c r="AB4" s="675"/>
      <c r="AC4" s="676"/>
      <c r="AD4" s="674" t="s">
        <v>192</v>
      </c>
      <c r="AE4" s="675"/>
      <c r="AF4" s="675"/>
      <c r="AG4" s="675"/>
      <c r="AH4" s="675"/>
      <c r="AI4" s="675"/>
      <c r="AJ4" s="675"/>
      <c r="AK4" s="676"/>
      <c r="AL4" s="674" t="s">
        <v>191</v>
      </c>
      <c r="AM4" s="675"/>
      <c r="AN4" s="675"/>
      <c r="AO4" s="676"/>
      <c r="AP4" s="704" t="s">
        <v>193</v>
      </c>
      <c r="AQ4" s="704"/>
      <c r="AR4" s="704"/>
      <c r="AS4" s="704"/>
      <c r="AT4" s="704"/>
      <c r="AU4" s="704"/>
      <c r="AV4" s="704"/>
      <c r="AW4" s="704"/>
      <c r="AX4" s="704"/>
      <c r="AY4" s="704"/>
      <c r="AZ4" s="704"/>
      <c r="BA4" s="704"/>
      <c r="BB4" s="704"/>
      <c r="BC4" s="704"/>
      <c r="BD4" s="704" t="s">
        <v>194</v>
      </c>
      <c r="BE4" s="704"/>
      <c r="BF4" s="704"/>
      <c r="BG4" s="704"/>
      <c r="BH4" s="704"/>
      <c r="BI4" s="704"/>
      <c r="BJ4" s="704"/>
      <c r="BK4" s="704"/>
      <c r="BL4" s="704" t="s">
        <v>191</v>
      </c>
      <c r="BM4" s="704"/>
      <c r="BN4" s="704"/>
      <c r="BO4" s="704"/>
      <c r="BP4" s="704" t="s">
        <v>195</v>
      </c>
      <c r="BQ4" s="704"/>
      <c r="BR4" s="704"/>
      <c r="BS4" s="704"/>
      <c r="BT4" s="704"/>
      <c r="BU4" s="704"/>
      <c r="BV4" s="704"/>
      <c r="BW4" s="704"/>
      <c r="BY4" s="674" t="s">
        <v>196</v>
      </c>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6"/>
    </row>
    <row r="5" spans="2:138" s="213" customFormat="1" ht="11.25" customHeight="1" x14ac:dyDescent="0.2">
      <c r="B5" s="666" t="s">
        <v>197</v>
      </c>
      <c r="C5" s="667"/>
      <c r="D5" s="667"/>
      <c r="E5" s="667"/>
      <c r="F5" s="667"/>
      <c r="G5" s="667"/>
      <c r="H5" s="667"/>
      <c r="I5" s="667"/>
      <c r="J5" s="667"/>
      <c r="K5" s="667"/>
      <c r="L5" s="667"/>
      <c r="M5" s="667"/>
      <c r="N5" s="667"/>
      <c r="O5" s="667"/>
      <c r="P5" s="667"/>
      <c r="Q5" s="668"/>
      <c r="R5" s="687">
        <v>110334840</v>
      </c>
      <c r="S5" s="688"/>
      <c r="T5" s="688"/>
      <c r="U5" s="688"/>
      <c r="V5" s="688"/>
      <c r="W5" s="688"/>
      <c r="X5" s="688"/>
      <c r="Y5" s="689"/>
      <c r="Z5" s="699">
        <v>20.100000000000001</v>
      </c>
      <c r="AA5" s="699"/>
      <c r="AB5" s="699"/>
      <c r="AC5" s="699"/>
      <c r="AD5" s="700">
        <v>90853944</v>
      </c>
      <c r="AE5" s="700"/>
      <c r="AF5" s="700"/>
      <c r="AG5" s="700"/>
      <c r="AH5" s="700"/>
      <c r="AI5" s="700"/>
      <c r="AJ5" s="700"/>
      <c r="AK5" s="700"/>
      <c r="AL5" s="684">
        <v>32.6</v>
      </c>
      <c r="AM5" s="685"/>
      <c r="AN5" s="685"/>
      <c r="AO5" s="686"/>
      <c r="AP5" s="666" t="s">
        <v>198</v>
      </c>
      <c r="AQ5" s="667"/>
      <c r="AR5" s="667"/>
      <c r="AS5" s="667"/>
      <c r="AT5" s="667"/>
      <c r="AU5" s="667"/>
      <c r="AV5" s="667"/>
      <c r="AW5" s="667"/>
      <c r="AX5" s="667"/>
      <c r="AY5" s="667"/>
      <c r="AZ5" s="667"/>
      <c r="BA5" s="667"/>
      <c r="BB5" s="667"/>
      <c r="BC5" s="668"/>
      <c r="BD5" s="613">
        <v>110319872</v>
      </c>
      <c r="BE5" s="614"/>
      <c r="BF5" s="614"/>
      <c r="BG5" s="614"/>
      <c r="BH5" s="614"/>
      <c r="BI5" s="614"/>
      <c r="BJ5" s="614"/>
      <c r="BK5" s="615"/>
      <c r="BL5" s="677">
        <v>100</v>
      </c>
      <c r="BM5" s="677"/>
      <c r="BN5" s="677"/>
      <c r="BO5" s="677"/>
      <c r="BP5" s="672">
        <v>691730</v>
      </c>
      <c r="BQ5" s="672"/>
      <c r="BR5" s="672"/>
      <c r="BS5" s="672"/>
      <c r="BT5" s="672"/>
      <c r="BU5" s="672"/>
      <c r="BV5" s="672"/>
      <c r="BW5" s="673"/>
      <c r="BY5" s="674" t="s">
        <v>193</v>
      </c>
      <c r="BZ5" s="675"/>
      <c r="CA5" s="675"/>
      <c r="CB5" s="675"/>
      <c r="CC5" s="675"/>
      <c r="CD5" s="675"/>
      <c r="CE5" s="675"/>
      <c r="CF5" s="675"/>
      <c r="CG5" s="675"/>
      <c r="CH5" s="675"/>
      <c r="CI5" s="675"/>
      <c r="CJ5" s="675"/>
      <c r="CK5" s="675"/>
      <c r="CL5" s="676"/>
      <c r="CM5" s="674" t="s">
        <v>199</v>
      </c>
      <c r="CN5" s="675"/>
      <c r="CO5" s="675"/>
      <c r="CP5" s="675"/>
      <c r="CQ5" s="675"/>
      <c r="CR5" s="675"/>
      <c r="CS5" s="675"/>
      <c r="CT5" s="676"/>
      <c r="CU5" s="674" t="s">
        <v>191</v>
      </c>
      <c r="CV5" s="675"/>
      <c r="CW5" s="675"/>
      <c r="CX5" s="676"/>
      <c r="CY5" s="674" t="s">
        <v>200</v>
      </c>
      <c r="CZ5" s="675"/>
      <c r="DA5" s="675"/>
      <c r="DB5" s="675"/>
      <c r="DC5" s="675"/>
      <c r="DD5" s="675"/>
      <c r="DE5" s="675"/>
      <c r="DF5" s="675"/>
      <c r="DG5" s="675"/>
      <c r="DH5" s="675"/>
      <c r="DI5" s="675"/>
      <c r="DJ5" s="675"/>
      <c r="DK5" s="676"/>
      <c r="DL5" s="674" t="s">
        <v>201</v>
      </c>
      <c r="DM5" s="675"/>
      <c r="DN5" s="675"/>
      <c r="DO5" s="675"/>
      <c r="DP5" s="675"/>
      <c r="DQ5" s="675"/>
      <c r="DR5" s="675"/>
      <c r="DS5" s="675"/>
      <c r="DT5" s="675"/>
      <c r="DU5" s="675"/>
      <c r="DV5" s="675"/>
      <c r="DW5" s="675"/>
      <c r="DX5" s="676"/>
    </row>
    <row r="6" spans="2:138" ht="11.25" customHeight="1" x14ac:dyDescent="0.2">
      <c r="B6" s="610" t="s">
        <v>202</v>
      </c>
      <c r="C6" s="611"/>
      <c r="D6" s="611"/>
      <c r="E6" s="611"/>
      <c r="F6" s="611"/>
      <c r="G6" s="611"/>
      <c r="H6" s="611"/>
      <c r="I6" s="611"/>
      <c r="J6" s="611"/>
      <c r="K6" s="611"/>
      <c r="L6" s="611"/>
      <c r="M6" s="611"/>
      <c r="N6" s="611"/>
      <c r="O6" s="611"/>
      <c r="P6" s="611"/>
      <c r="Q6" s="612"/>
      <c r="R6" s="613">
        <v>16684176</v>
      </c>
      <c r="S6" s="614"/>
      <c r="T6" s="614"/>
      <c r="U6" s="614"/>
      <c r="V6" s="614"/>
      <c r="W6" s="614"/>
      <c r="X6" s="614"/>
      <c r="Y6" s="615"/>
      <c r="Z6" s="677">
        <v>3</v>
      </c>
      <c r="AA6" s="677"/>
      <c r="AB6" s="677"/>
      <c r="AC6" s="677"/>
      <c r="AD6" s="672">
        <v>16684176</v>
      </c>
      <c r="AE6" s="672"/>
      <c r="AF6" s="672"/>
      <c r="AG6" s="672"/>
      <c r="AH6" s="672"/>
      <c r="AI6" s="672"/>
      <c r="AJ6" s="672"/>
      <c r="AK6" s="672"/>
      <c r="AL6" s="616">
        <v>6</v>
      </c>
      <c r="AM6" s="678"/>
      <c r="AN6" s="678"/>
      <c r="AO6" s="679"/>
      <c r="AP6" s="610" t="s">
        <v>203</v>
      </c>
      <c r="AQ6" s="611"/>
      <c r="AR6" s="611"/>
      <c r="AS6" s="611"/>
      <c r="AT6" s="611"/>
      <c r="AU6" s="611"/>
      <c r="AV6" s="611"/>
      <c r="AW6" s="611"/>
      <c r="AX6" s="611"/>
      <c r="AY6" s="611"/>
      <c r="AZ6" s="611"/>
      <c r="BA6" s="611"/>
      <c r="BB6" s="611"/>
      <c r="BC6" s="612"/>
      <c r="BD6" s="613">
        <v>110319872</v>
      </c>
      <c r="BE6" s="614"/>
      <c r="BF6" s="614"/>
      <c r="BG6" s="614"/>
      <c r="BH6" s="614"/>
      <c r="BI6" s="614"/>
      <c r="BJ6" s="614"/>
      <c r="BK6" s="615"/>
      <c r="BL6" s="677">
        <v>100</v>
      </c>
      <c r="BM6" s="677"/>
      <c r="BN6" s="677"/>
      <c r="BO6" s="677"/>
      <c r="BP6" s="672">
        <v>691730</v>
      </c>
      <c r="BQ6" s="672"/>
      <c r="BR6" s="672"/>
      <c r="BS6" s="672"/>
      <c r="BT6" s="672"/>
      <c r="BU6" s="672"/>
      <c r="BV6" s="672"/>
      <c r="BW6" s="673"/>
      <c r="BY6" s="666" t="s">
        <v>204</v>
      </c>
      <c r="BZ6" s="667"/>
      <c r="CA6" s="667"/>
      <c r="CB6" s="667"/>
      <c r="CC6" s="667"/>
      <c r="CD6" s="667"/>
      <c r="CE6" s="667"/>
      <c r="CF6" s="667"/>
      <c r="CG6" s="667"/>
      <c r="CH6" s="667"/>
      <c r="CI6" s="667"/>
      <c r="CJ6" s="667"/>
      <c r="CK6" s="667"/>
      <c r="CL6" s="668"/>
      <c r="CM6" s="613">
        <v>1215986</v>
      </c>
      <c r="CN6" s="614"/>
      <c r="CO6" s="614"/>
      <c r="CP6" s="614"/>
      <c r="CQ6" s="614"/>
      <c r="CR6" s="614"/>
      <c r="CS6" s="614"/>
      <c r="CT6" s="615"/>
      <c r="CU6" s="677">
        <v>0.2</v>
      </c>
      <c r="CV6" s="677"/>
      <c r="CW6" s="677"/>
      <c r="CX6" s="677"/>
      <c r="CY6" s="619">
        <v>7398</v>
      </c>
      <c r="CZ6" s="614"/>
      <c r="DA6" s="614"/>
      <c r="DB6" s="614"/>
      <c r="DC6" s="614"/>
      <c r="DD6" s="614"/>
      <c r="DE6" s="614"/>
      <c r="DF6" s="614"/>
      <c r="DG6" s="614"/>
      <c r="DH6" s="614"/>
      <c r="DI6" s="614"/>
      <c r="DJ6" s="614"/>
      <c r="DK6" s="615"/>
      <c r="DL6" s="619">
        <v>1214357</v>
      </c>
      <c r="DM6" s="614"/>
      <c r="DN6" s="614"/>
      <c r="DO6" s="614"/>
      <c r="DP6" s="614"/>
      <c r="DQ6" s="614"/>
      <c r="DR6" s="614"/>
      <c r="DS6" s="614"/>
      <c r="DT6" s="614"/>
      <c r="DU6" s="614"/>
      <c r="DV6" s="614"/>
      <c r="DW6" s="614"/>
      <c r="DX6" s="697"/>
    </row>
    <row r="7" spans="2:138" ht="11.25" customHeight="1" x14ac:dyDescent="0.2">
      <c r="B7" s="610" t="s">
        <v>205</v>
      </c>
      <c r="C7" s="611"/>
      <c r="D7" s="611"/>
      <c r="E7" s="611"/>
      <c r="F7" s="611"/>
      <c r="G7" s="611"/>
      <c r="H7" s="611"/>
      <c r="I7" s="611"/>
      <c r="J7" s="611"/>
      <c r="K7" s="611"/>
      <c r="L7" s="611"/>
      <c r="M7" s="611"/>
      <c r="N7" s="611"/>
      <c r="O7" s="611"/>
      <c r="P7" s="611"/>
      <c r="Q7" s="612"/>
      <c r="R7" s="613">
        <v>1748626</v>
      </c>
      <c r="S7" s="614"/>
      <c r="T7" s="614"/>
      <c r="U7" s="614"/>
      <c r="V7" s="614"/>
      <c r="W7" s="614"/>
      <c r="X7" s="614"/>
      <c r="Y7" s="615"/>
      <c r="Z7" s="677">
        <v>0.3</v>
      </c>
      <c r="AA7" s="677"/>
      <c r="AB7" s="677"/>
      <c r="AC7" s="677"/>
      <c r="AD7" s="672">
        <v>1748626</v>
      </c>
      <c r="AE7" s="672"/>
      <c r="AF7" s="672"/>
      <c r="AG7" s="672"/>
      <c r="AH7" s="672"/>
      <c r="AI7" s="672"/>
      <c r="AJ7" s="672"/>
      <c r="AK7" s="672"/>
      <c r="AL7" s="616">
        <v>0.6</v>
      </c>
      <c r="AM7" s="678"/>
      <c r="AN7" s="678"/>
      <c r="AO7" s="679"/>
      <c r="AP7" s="610" t="s">
        <v>206</v>
      </c>
      <c r="AQ7" s="611"/>
      <c r="AR7" s="611"/>
      <c r="AS7" s="611"/>
      <c r="AT7" s="611"/>
      <c r="AU7" s="611"/>
      <c r="AV7" s="611"/>
      <c r="AW7" s="611"/>
      <c r="AX7" s="611"/>
      <c r="AY7" s="611"/>
      <c r="AZ7" s="611"/>
      <c r="BA7" s="611"/>
      <c r="BB7" s="611"/>
      <c r="BC7" s="612"/>
      <c r="BD7" s="613">
        <v>34103645</v>
      </c>
      <c r="BE7" s="614"/>
      <c r="BF7" s="614"/>
      <c r="BG7" s="614"/>
      <c r="BH7" s="614"/>
      <c r="BI7" s="614"/>
      <c r="BJ7" s="614"/>
      <c r="BK7" s="615"/>
      <c r="BL7" s="677">
        <v>30.9</v>
      </c>
      <c r="BM7" s="677"/>
      <c r="BN7" s="677"/>
      <c r="BO7" s="677"/>
      <c r="BP7" s="672">
        <v>691730</v>
      </c>
      <c r="BQ7" s="672"/>
      <c r="BR7" s="672"/>
      <c r="BS7" s="672"/>
      <c r="BT7" s="672"/>
      <c r="BU7" s="672"/>
      <c r="BV7" s="672"/>
      <c r="BW7" s="673"/>
      <c r="BY7" s="610" t="s">
        <v>207</v>
      </c>
      <c r="BZ7" s="611"/>
      <c r="CA7" s="611"/>
      <c r="CB7" s="611"/>
      <c r="CC7" s="611"/>
      <c r="CD7" s="611"/>
      <c r="CE7" s="611"/>
      <c r="CF7" s="611"/>
      <c r="CG7" s="611"/>
      <c r="CH7" s="611"/>
      <c r="CI7" s="611"/>
      <c r="CJ7" s="611"/>
      <c r="CK7" s="611"/>
      <c r="CL7" s="612"/>
      <c r="CM7" s="613">
        <v>25882350</v>
      </c>
      <c r="CN7" s="614"/>
      <c r="CO7" s="614"/>
      <c r="CP7" s="614"/>
      <c r="CQ7" s="614"/>
      <c r="CR7" s="614"/>
      <c r="CS7" s="614"/>
      <c r="CT7" s="615"/>
      <c r="CU7" s="677">
        <v>4.8</v>
      </c>
      <c r="CV7" s="677"/>
      <c r="CW7" s="677"/>
      <c r="CX7" s="677"/>
      <c r="CY7" s="619">
        <v>947474</v>
      </c>
      <c r="CZ7" s="614"/>
      <c r="DA7" s="614"/>
      <c r="DB7" s="614"/>
      <c r="DC7" s="614"/>
      <c r="DD7" s="614"/>
      <c r="DE7" s="614"/>
      <c r="DF7" s="614"/>
      <c r="DG7" s="614"/>
      <c r="DH7" s="614"/>
      <c r="DI7" s="614"/>
      <c r="DJ7" s="614"/>
      <c r="DK7" s="615"/>
      <c r="DL7" s="619">
        <v>22608204</v>
      </c>
      <c r="DM7" s="614"/>
      <c r="DN7" s="614"/>
      <c r="DO7" s="614"/>
      <c r="DP7" s="614"/>
      <c r="DQ7" s="614"/>
      <c r="DR7" s="614"/>
      <c r="DS7" s="614"/>
      <c r="DT7" s="614"/>
      <c r="DU7" s="614"/>
      <c r="DV7" s="614"/>
      <c r="DW7" s="614"/>
      <c r="DX7" s="697"/>
    </row>
    <row r="8" spans="2:138" ht="11.25" customHeight="1" x14ac:dyDescent="0.2">
      <c r="B8" s="610" t="s">
        <v>208</v>
      </c>
      <c r="C8" s="611"/>
      <c r="D8" s="611"/>
      <c r="E8" s="611"/>
      <c r="F8" s="611"/>
      <c r="G8" s="611"/>
      <c r="H8" s="611"/>
      <c r="I8" s="611"/>
      <c r="J8" s="611"/>
      <c r="K8" s="611"/>
      <c r="L8" s="611"/>
      <c r="M8" s="611"/>
      <c r="N8" s="611"/>
      <c r="O8" s="611"/>
      <c r="P8" s="611"/>
      <c r="Q8" s="612"/>
      <c r="R8" s="613">
        <v>1</v>
      </c>
      <c r="S8" s="614"/>
      <c r="T8" s="614"/>
      <c r="U8" s="614"/>
      <c r="V8" s="614"/>
      <c r="W8" s="614"/>
      <c r="X8" s="614"/>
      <c r="Y8" s="615"/>
      <c r="Z8" s="677">
        <v>0</v>
      </c>
      <c r="AA8" s="677"/>
      <c r="AB8" s="677"/>
      <c r="AC8" s="677"/>
      <c r="AD8" s="672">
        <v>1</v>
      </c>
      <c r="AE8" s="672"/>
      <c r="AF8" s="672"/>
      <c r="AG8" s="672"/>
      <c r="AH8" s="672"/>
      <c r="AI8" s="672"/>
      <c r="AJ8" s="672"/>
      <c r="AK8" s="672"/>
      <c r="AL8" s="616">
        <v>0</v>
      </c>
      <c r="AM8" s="678"/>
      <c r="AN8" s="678"/>
      <c r="AO8" s="679"/>
      <c r="AP8" s="610" t="s">
        <v>209</v>
      </c>
      <c r="AQ8" s="611"/>
      <c r="AR8" s="611"/>
      <c r="AS8" s="611"/>
      <c r="AT8" s="611"/>
      <c r="AU8" s="611"/>
      <c r="AV8" s="611"/>
      <c r="AW8" s="611"/>
      <c r="AX8" s="611"/>
      <c r="AY8" s="611"/>
      <c r="AZ8" s="611"/>
      <c r="BA8" s="611"/>
      <c r="BB8" s="611"/>
      <c r="BC8" s="612"/>
      <c r="BD8" s="613">
        <v>887962</v>
      </c>
      <c r="BE8" s="614"/>
      <c r="BF8" s="614"/>
      <c r="BG8" s="614"/>
      <c r="BH8" s="614"/>
      <c r="BI8" s="614"/>
      <c r="BJ8" s="614"/>
      <c r="BK8" s="615"/>
      <c r="BL8" s="677">
        <v>0.8</v>
      </c>
      <c r="BM8" s="677"/>
      <c r="BN8" s="677"/>
      <c r="BO8" s="677"/>
      <c r="BP8" s="672">
        <v>222033</v>
      </c>
      <c r="BQ8" s="672"/>
      <c r="BR8" s="672"/>
      <c r="BS8" s="672"/>
      <c r="BT8" s="672"/>
      <c r="BU8" s="672"/>
      <c r="BV8" s="672"/>
      <c r="BW8" s="673"/>
      <c r="BY8" s="610" t="s">
        <v>210</v>
      </c>
      <c r="BZ8" s="611"/>
      <c r="CA8" s="611"/>
      <c r="CB8" s="611"/>
      <c r="CC8" s="611"/>
      <c r="CD8" s="611"/>
      <c r="CE8" s="611"/>
      <c r="CF8" s="611"/>
      <c r="CG8" s="611"/>
      <c r="CH8" s="611"/>
      <c r="CI8" s="611"/>
      <c r="CJ8" s="611"/>
      <c r="CK8" s="611"/>
      <c r="CL8" s="612"/>
      <c r="CM8" s="613">
        <v>77008851</v>
      </c>
      <c r="CN8" s="614"/>
      <c r="CO8" s="614"/>
      <c r="CP8" s="614"/>
      <c r="CQ8" s="614"/>
      <c r="CR8" s="614"/>
      <c r="CS8" s="614"/>
      <c r="CT8" s="615"/>
      <c r="CU8" s="616">
        <v>14.4</v>
      </c>
      <c r="CV8" s="678"/>
      <c r="CW8" s="678"/>
      <c r="CX8" s="680"/>
      <c r="CY8" s="619">
        <v>999635</v>
      </c>
      <c r="CZ8" s="614"/>
      <c r="DA8" s="614"/>
      <c r="DB8" s="614"/>
      <c r="DC8" s="614"/>
      <c r="DD8" s="614"/>
      <c r="DE8" s="614"/>
      <c r="DF8" s="614"/>
      <c r="DG8" s="614"/>
      <c r="DH8" s="614"/>
      <c r="DI8" s="614"/>
      <c r="DJ8" s="614"/>
      <c r="DK8" s="615"/>
      <c r="DL8" s="619">
        <v>67014228</v>
      </c>
      <c r="DM8" s="614"/>
      <c r="DN8" s="614"/>
      <c r="DO8" s="614"/>
      <c r="DP8" s="614"/>
      <c r="DQ8" s="614"/>
      <c r="DR8" s="614"/>
      <c r="DS8" s="614"/>
      <c r="DT8" s="614"/>
      <c r="DU8" s="614"/>
      <c r="DV8" s="614"/>
      <c r="DW8" s="614"/>
      <c r="DX8" s="697"/>
    </row>
    <row r="9" spans="2:138" ht="11.25" customHeight="1" x14ac:dyDescent="0.2">
      <c r="B9" s="610" t="s">
        <v>211</v>
      </c>
      <c r="C9" s="611"/>
      <c r="D9" s="611"/>
      <c r="E9" s="611"/>
      <c r="F9" s="611"/>
      <c r="G9" s="611"/>
      <c r="H9" s="611"/>
      <c r="I9" s="611"/>
      <c r="J9" s="611"/>
      <c r="K9" s="611"/>
      <c r="L9" s="611"/>
      <c r="M9" s="611"/>
      <c r="N9" s="611"/>
      <c r="O9" s="611"/>
      <c r="P9" s="611"/>
      <c r="Q9" s="612"/>
      <c r="R9" s="613" t="s">
        <v>212</v>
      </c>
      <c r="S9" s="614"/>
      <c r="T9" s="614"/>
      <c r="U9" s="614"/>
      <c r="V9" s="614"/>
      <c r="W9" s="614"/>
      <c r="X9" s="614"/>
      <c r="Y9" s="615"/>
      <c r="Z9" s="677" t="s">
        <v>119</v>
      </c>
      <c r="AA9" s="677"/>
      <c r="AB9" s="677"/>
      <c r="AC9" s="677"/>
      <c r="AD9" s="672" t="s">
        <v>212</v>
      </c>
      <c r="AE9" s="672"/>
      <c r="AF9" s="672"/>
      <c r="AG9" s="672"/>
      <c r="AH9" s="672"/>
      <c r="AI9" s="672"/>
      <c r="AJ9" s="672"/>
      <c r="AK9" s="672"/>
      <c r="AL9" s="616" t="s">
        <v>213</v>
      </c>
      <c r="AM9" s="678"/>
      <c r="AN9" s="678"/>
      <c r="AO9" s="679"/>
      <c r="AP9" s="610" t="s">
        <v>214</v>
      </c>
      <c r="AQ9" s="611"/>
      <c r="AR9" s="611"/>
      <c r="AS9" s="611"/>
      <c r="AT9" s="611"/>
      <c r="AU9" s="611"/>
      <c r="AV9" s="611"/>
      <c r="AW9" s="611"/>
      <c r="AX9" s="611"/>
      <c r="AY9" s="611"/>
      <c r="AZ9" s="611"/>
      <c r="BA9" s="611"/>
      <c r="BB9" s="611"/>
      <c r="BC9" s="612"/>
      <c r="BD9" s="613">
        <v>27540578</v>
      </c>
      <c r="BE9" s="614"/>
      <c r="BF9" s="614"/>
      <c r="BG9" s="614"/>
      <c r="BH9" s="614"/>
      <c r="BI9" s="614"/>
      <c r="BJ9" s="614"/>
      <c r="BK9" s="615"/>
      <c r="BL9" s="677">
        <v>25</v>
      </c>
      <c r="BM9" s="677"/>
      <c r="BN9" s="677"/>
      <c r="BO9" s="677"/>
      <c r="BP9" s="672" t="s">
        <v>212</v>
      </c>
      <c r="BQ9" s="672"/>
      <c r="BR9" s="672"/>
      <c r="BS9" s="672"/>
      <c r="BT9" s="672"/>
      <c r="BU9" s="672"/>
      <c r="BV9" s="672"/>
      <c r="BW9" s="673"/>
      <c r="BY9" s="610" t="s">
        <v>215</v>
      </c>
      <c r="BZ9" s="611"/>
      <c r="CA9" s="611"/>
      <c r="CB9" s="611"/>
      <c r="CC9" s="611"/>
      <c r="CD9" s="611"/>
      <c r="CE9" s="611"/>
      <c r="CF9" s="611"/>
      <c r="CG9" s="611"/>
      <c r="CH9" s="611"/>
      <c r="CI9" s="611"/>
      <c r="CJ9" s="611"/>
      <c r="CK9" s="611"/>
      <c r="CL9" s="612"/>
      <c r="CM9" s="613">
        <v>12499882</v>
      </c>
      <c r="CN9" s="614"/>
      <c r="CO9" s="614"/>
      <c r="CP9" s="614"/>
      <c r="CQ9" s="614"/>
      <c r="CR9" s="614"/>
      <c r="CS9" s="614"/>
      <c r="CT9" s="615"/>
      <c r="CU9" s="616">
        <v>2.2999999999999998</v>
      </c>
      <c r="CV9" s="678"/>
      <c r="CW9" s="678"/>
      <c r="CX9" s="680"/>
      <c r="CY9" s="619">
        <v>1965614</v>
      </c>
      <c r="CZ9" s="614"/>
      <c r="DA9" s="614"/>
      <c r="DB9" s="614"/>
      <c r="DC9" s="614"/>
      <c r="DD9" s="614"/>
      <c r="DE9" s="614"/>
      <c r="DF9" s="614"/>
      <c r="DG9" s="614"/>
      <c r="DH9" s="614"/>
      <c r="DI9" s="614"/>
      <c r="DJ9" s="614"/>
      <c r="DK9" s="615"/>
      <c r="DL9" s="619">
        <v>7751237</v>
      </c>
      <c r="DM9" s="614"/>
      <c r="DN9" s="614"/>
      <c r="DO9" s="614"/>
      <c r="DP9" s="614"/>
      <c r="DQ9" s="614"/>
      <c r="DR9" s="614"/>
      <c r="DS9" s="614"/>
      <c r="DT9" s="614"/>
      <c r="DU9" s="614"/>
      <c r="DV9" s="614"/>
      <c r="DW9" s="614"/>
      <c r="DX9" s="697"/>
    </row>
    <row r="10" spans="2:138" ht="11.25" customHeight="1" x14ac:dyDescent="0.2">
      <c r="B10" s="610" t="s">
        <v>216</v>
      </c>
      <c r="C10" s="611"/>
      <c r="D10" s="611"/>
      <c r="E10" s="611"/>
      <c r="F10" s="611"/>
      <c r="G10" s="611"/>
      <c r="H10" s="611"/>
      <c r="I10" s="611"/>
      <c r="J10" s="611"/>
      <c r="K10" s="611"/>
      <c r="L10" s="611"/>
      <c r="M10" s="611"/>
      <c r="N10" s="611"/>
      <c r="O10" s="611"/>
      <c r="P10" s="611"/>
      <c r="Q10" s="612"/>
      <c r="R10" s="613">
        <v>80030</v>
      </c>
      <c r="S10" s="614"/>
      <c r="T10" s="614"/>
      <c r="U10" s="614"/>
      <c r="V10" s="614"/>
      <c r="W10" s="614"/>
      <c r="X10" s="614"/>
      <c r="Y10" s="615"/>
      <c r="Z10" s="677">
        <v>0</v>
      </c>
      <c r="AA10" s="677"/>
      <c r="AB10" s="677"/>
      <c r="AC10" s="677"/>
      <c r="AD10" s="672">
        <v>80030</v>
      </c>
      <c r="AE10" s="672"/>
      <c r="AF10" s="672"/>
      <c r="AG10" s="672"/>
      <c r="AH10" s="672"/>
      <c r="AI10" s="672"/>
      <c r="AJ10" s="672"/>
      <c r="AK10" s="672"/>
      <c r="AL10" s="616">
        <v>0</v>
      </c>
      <c r="AM10" s="678"/>
      <c r="AN10" s="678"/>
      <c r="AO10" s="679"/>
      <c r="AP10" s="610" t="s">
        <v>217</v>
      </c>
      <c r="AQ10" s="611"/>
      <c r="AR10" s="611"/>
      <c r="AS10" s="611"/>
      <c r="AT10" s="611"/>
      <c r="AU10" s="611"/>
      <c r="AV10" s="611"/>
      <c r="AW10" s="611"/>
      <c r="AX10" s="611"/>
      <c r="AY10" s="611"/>
      <c r="AZ10" s="611"/>
      <c r="BA10" s="611"/>
      <c r="BB10" s="611"/>
      <c r="BC10" s="612"/>
      <c r="BD10" s="613">
        <v>1126164</v>
      </c>
      <c r="BE10" s="614"/>
      <c r="BF10" s="614"/>
      <c r="BG10" s="614"/>
      <c r="BH10" s="614"/>
      <c r="BI10" s="614"/>
      <c r="BJ10" s="614"/>
      <c r="BK10" s="615"/>
      <c r="BL10" s="677">
        <v>1</v>
      </c>
      <c r="BM10" s="677"/>
      <c r="BN10" s="677"/>
      <c r="BO10" s="677"/>
      <c r="BP10" s="672">
        <v>53648</v>
      </c>
      <c r="BQ10" s="672"/>
      <c r="BR10" s="672"/>
      <c r="BS10" s="672"/>
      <c r="BT10" s="672"/>
      <c r="BU10" s="672"/>
      <c r="BV10" s="672"/>
      <c r="BW10" s="673"/>
      <c r="BY10" s="610" t="s">
        <v>218</v>
      </c>
      <c r="BZ10" s="611"/>
      <c r="CA10" s="611"/>
      <c r="CB10" s="611"/>
      <c r="CC10" s="611"/>
      <c r="CD10" s="611"/>
      <c r="CE10" s="611"/>
      <c r="CF10" s="611"/>
      <c r="CG10" s="611"/>
      <c r="CH10" s="611"/>
      <c r="CI10" s="611"/>
      <c r="CJ10" s="611"/>
      <c r="CK10" s="611"/>
      <c r="CL10" s="612"/>
      <c r="CM10" s="613">
        <v>1398504</v>
      </c>
      <c r="CN10" s="614"/>
      <c r="CO10" s="614"/>
      <c r="CP10" s="614"/>
      <c r="CQ10" s="614"/>
      <c r="CR10" s="614"/>
      <c r="CS10" s="614"/>
      <c r="CT10" s="615"/>
      <c r="CU10" s="616">
        <v>0.3</v>
      </c>
      <c r="CV10" s="678"/>
      <c r="CW10" s="678"/>
      <c r="CX10" s="680"/>
      <c r="CY10" s="619">
        <v>331028</v>
      </c>
      <c r="CZ10" s="614"/>
      <c r="DA10" s="614"/>
      <c r="DB10" s="614"/>
      <c r="DC10" s="614"/>
      <c r="DD10" s="614"/>
      <c r="DE10" s="614"/>
      <c r="DF10" s="614"/>
      <c r="DG10" s="614"/>
      <c r="DH10" s="614"/>
      <c r="DI10" s="614"/>
      <c r="DJ10" s="614"/>
      <c r="DK10" s="615"/>
      <c r="DL10" s="619">
        <v>723983</v>
      </c>
      <c r="DM10" s="614"/>
      <c r="DN10" s="614"/>
      <c r="DO10" s="614"/>
      <c r="DP10" s="614"/>
      <c r="DQ10" s="614"/>
      <c r="DR10" s="614"/>
      <c r="DS10" s="614"/>
      <c r="DT10" s="614"/>
      <c r="DU10" s="614"/>
      <c r="DV10" s="614"/>
      <c r="DW10" s="614"/>
      <c r="DX10" s="697"/>
    </row>
    <row r="11" spans="2:138" ht="11.25" customHeight="1" x14ac:dyDescent="0.2">
      <c r="B11" s="610" t="s">
        <v>219</v>
      </c>
      <c r="C11" s="611"/>
      <c r="D11" s="611"/>
      <c r="E11" s="611"/>
      <c r="F11" s="611"/>
      <c r="G11" s="611"/>
      <c r="H11" s="611"/>
      <c r="I11" s="611"/>
      <c r="J11" s="611"/>
      <c r="K11" s="611"/>
      <c r="L11" s="611"/>
      <c r="M11" s="611"/>
      <c r="N11" s="611"/>
      <c r="O11" s="611"/>
      <c r="P11" s="611"/>
      <c r="Q11" s="612"/>
      <c r="R11" s="613">
        <v>60124</v>
      </c>
      <c r="S11" s="614"/>
      <c r="T11" s="614"/>
      <c r="U11" s="614"/>
      <c r="V11" s="614"/>
      <c r="W11" s="614"/>
      <c r="X11" s="614"/>
      <c r="Y11" s="615"/>
      <c r="Z11" s="677">
        <v>0</v>
      </c>
      <c r="AA11" s="677"/>
      <c r="AB11" s="677"/>
      <c r="AC11" s="677"/>
      <c r="AD11" s="672">
        <v>60124</v>
      </c>
      <c r="AE11" s="672"/>
      <c r="AF11" s="672"/>
      <c r="AG11" s="672"/>
      <c r="AH11" s="672"/>
      <c r="AI11" s="672"/>
      <c r="AJ11" s="672"/>
      <c r="AK11" s="672"/>
      <c r="AL11" s="616">
        <v>0</v>
      </c>
      <c r="AM11" s="678"/>
      <c r="AN11" s="678"/>
      <c r="AO11" s="679"/>
      <c r="AP11" s="610" t="s">
        <v>220</v>
      </c>
      <c r="AQ11" s="611"/>
      <c r="AR11" s="611"/>
      <c r="AS11" s="611"/>
      <c r="AT11" s="611"/>
      <c r="AU11" s="611"/>
      <c r="AV11" s="611"/>
      <c r="AW11" s="611"/>
      <c r="AX11" s="611"/>
      <c r="AY11" s="611"/>
      <c r="AZ11" s="611"/>
      <c r="BA11" s="611"/>
      <c r="BB11" s="611"/>
      <c r="BC11" s="612"/>
      <c r="BD11" s="613">
        <v>2357556</v>
      </c>
      <c r="BE11" s="614"/>
      <c r="BF11" s="614"/>
      <c r="BG11" s="614"/>
      <c r="BH11" s="614"/>
      <c r="BI11" s="614"/>
      <c r="BJ11" s="614"/>
      <c r="BK11" s="615"/>
      <c r="BL11" s="677">
        <v>2.1</v>
      </c>
      <c r="BM11" s="677"/>
      <c r="BN11" s="677"/>
      <c r="BO11" s="677"/>
      <c r="BP11" s="672">
        <v>416049</v>
      </c>
      <c r="BQ11" s="672"/>
      <c r="BR11" s="672"/>
      <c r="BS11" s="672"/>
      <c r="BT11" s="672"/>
      <c r="BU11" s="672"/>
      <c r="BV11" s="672"/>
      <c r="BW11" s="673"/>
      <c r="BY11" s="610" t="s">
        <v>221</v>
      </c>
      <c r="BZ11" s="611"/>
      <c r="CA11" s="611"/>
      <c r="CB11" s="611"/>
      <c r="CC11" s="611"/>
      <c r="CD11" s="611"/>
      <c r="CE11" s="611"/>
      <c r="CF11" s="611"/>
      <c r="CG11" s="611"/>
      <c r="CH11" s="611"/>
      <c r="CI11" s="611"/>
      <c r="CJ11" s="611"/>
      <c r="CK11" s="611"/>
      <c r="CL11" s="612"/>
      <c r="CM11" s="613">
        <v>29713107</v>
      </c>
      <c r="CN11" s="614"/>
      <c r="CO11" s="614"/>
      <c r="CP11" s="614"/>
      <c r="CQ11" s="614"/>
      <c r="CR11" s="614"/>
      <c r="CS11" s="614"/>
      <c r="CT11" s="615"/>
      <c r="CU11" s="616">
        <v>5.5</v>
      </c>
      <c r="CV11" s="678"/>
      <c r="CW11" s="678"/>
      <c r="CX11" s="680"/>
      <c r="CY11" s="619">
        <v>19888595</v>
      </c>
      <c r="CZ11" s="614"/>
      <c r="DA11" s="614"/>
      <c r="DB11" s="614"/>
      <c r="DC11" s="614"/>
      <c r="DD11" s="614"/>
      <c r="DE11" s="614"/>
      <c r="DF11" s="614"/>
      <c r="DG11" s="614"/>
      <c r="DH11" s="614"/>
      <c r="DI11" s="614"/>
      <c r="DJ11" s="614"/>
      <c r="DK11" s="615"/>
      <c r="DL11" s="619">
        <v>10805730</v>
      </c>
      <c r="DM11" s="614"/>
      <c r="DN11" s="614"/>
      <c r="DO11" s="614"/>
      <c r="DP11" s="614"/>
      <c r="DQ11" s="614"/>
      <c r="DR11" s="614"/>
      <c r="DS11" s="614"/>
      <c r="DT11" s="614"/>
      <c r="DU11" s="614"/>
      <c r="DV11" s="614"/>
      <c r="DW11" s="614"/>
      <c r="DX11" s="697"/>
    </row>
    <row r="12" spans="2:138" ht="11.25" customHeight="1" x14ac:dyDescent="0.2">
      <c r="B12" s="610" t="s">
        <v>222</v>
      </c>
      <c r="C12" s="611"/>
      <c r="D12" s="611"/>
      <c r="E12" s="611"/>
      <c r="F12" s="611"/>
      <c r="G12" s="611"/>
      <c r="H12" s="611"/>
      <c r="I12" s="611"/>
      <c r="J12" s="611"/>
      <c r="K12" s="611"/>
      <c r="L12" s="611"/>
      <c r="M12" s="611"/>
      <c r="N12" s="611"/>
      <c r="O12" s="611"/>
      <c r="P12" s="611"/>
      <c r="Q12" s="612"/>
      <c r="R12" s="613">
        <v>9857</v>
      </c>
      <c r="S12" s="614"/>
      <c r="T12" s="614"/>
      <c r="U12" s="614"/>
      <c r="V12" s="614"/>
      <c r="W12" s="614"/>
      <c r="X12" s="614"/>
      <c r="Y12" s="615"/>
      <c r="Z12" s="677">
        <v>0</v>
      </c>
      <c r="AA12" s="677"/>
      <c r="AB12" s="677"/>
      <c r="AC12" s="677"/>
      <c r="AD12" s="672">
        <v>9857</v>
      </c>
      <c r="AE12" s="672"/>
      <c r="AF12" s="672"/>
      <c r="AG12" s="672"/>
      <c r="AH12" s="672"/>
      <c r="AI12" s="672"/>
      <c r="AJ12" s="672"/>
      <c r="AK12" s="672"/>
      <c r="AL12" s="616">
        <v>0</v>
      </c>
      <c r="AM12" s="678"/>
      <c r="AN12" s="678"/>
      <c r="AO12" s="679"/>
      <c r="AP12" s="610" t="s">
        <v>223</v>
      </c>
      <c r="AQ12" s="611"/>
      <c r="AR12" s="611"/>
      <c r="AS12" s="611"/>
      <c r="AT12" s="611"/>
      <c r="AU12" s="611"/>
      <c r="AV12" s="611"/>
      <c r="AW12" s="611"/>
      <c r="AX12" s="611"/>
      <c r="AY12" s="611"/>
      <c r="AZ12" s="611"/>
      <c r="BA12" s="611"/>
      <c r="BB12" s="611"/>
      <c r="BC12" s="612"/>
      <c r="BD12" s="613">
        <v>266364</v>
      </c>
      <c r="BE12" s="614"/>
      <c r="BF12" s="614"/>
      <c r="BG12" s="614"/>
      <c r="BH12" s="614"/>
      <c r="BI12" s="614"/>
      <c r="BJ12" s="614"/>
      <c r="BK12" s="615"/>
      <c r="BL12" s="677">
        <v>0.2</v>
      </c>
      <c r="BM12" s="677"/>
      <c r="BN12" s="677"/>
      <c r="BO12" s="677"/>
      <c r="BP12" s="672" t="s">
        <v>212</v>
      </c>
      <c r="BQ12" s="672"/>
      <c r="BR12" s="672"/>
      <c r="BS12" s="672"/>
      <c r="BT12" s="672"/>
      <c r="BU12" s="672"/>
      <c r="BV12" s="672"/>
      <c r="BW12" s="673"/>
      <c r="BY12" s="610" t="s">
        <v>224</v>
      </c>
      <c r="BZ12" s="611"/>
      <c r="CA12" s="611"/>
      <c r="CB12" s="611"/>
      <c r="CC12" s="611"/>
      <c r="CD12" s="611"/>
      <c r="CE12" s="611"/>
      <c r="CF12" s="611"/>
      <c r="CG12" s="611"/>
      <c r="CH12" s="611"/>
      <c r="CI12" s="611"/>
      <c r="CJ12" s="611"/>
      <c r="CK12" s="611"/>
      <c r="CL12" s="612"/>
      <c r="CM12" s="613">
        <v>51720853</v>
      </c>
      <c r="CN12" s="614"/>
      <c r="CO12" s="614"/>
      <c r="CP12" s="614"/>
      <c r="CQ12" s="614"/>
      <c r="CR12" s="614"/>
      <c r="CS12" s="614"/>
      <c r="CT12" s="615"/>
      <c r="CU12" s="616">
        <v>9.6999999999999993</v>
      </c>
      <c r="CV12" s="678"/>
      <c r="CW12" s="678"/>
      <c r="CX12" s="680"/>
      <c r="CY12" s="619">
        <v>768300</v>
      </c>
      <c r="CZ12" s="614"/>
      <c r="DA12" s="614"/>
      <c r="DB12" s="614"/>
      <c r="DC12" s="614"/>
      <c r="DD12" s="614"/>
      <c r="DE12" s="614"/>
      <c r="DF12" s="614"/>
      <c r="DG12" s="614"/>
      <c r="DH12" s="614"/>
      <c r="DI12" s="614"/>
      <c r="DJ12" s="614"/>
      <c r="DK12" s="615"/>
      <c r="DL12" s="619">
        <v>5705932</v>
      </c>
      <c r="DM12" s="614"/>
      <c r="DN12" s="614"/>
      <c r="DO12" s="614"/>
      <c r="DP12" s="614"/>
      <c r="DQ12" s="614"/>
      <c r="DR12" s="614"/>
      <c r="DS12" s="614"/>
      <c r="DT12" s="614"/>
      <c r="DU12" s="614"/>
      <c r="DV12" s="614"/>
      <c r="DW12" s="614"/>
      <c r="DX12" s="697"/>
    </row>
    <row r="13" spans="2:138" ht="11.25" customHeight="1" x14ac:dyDescent="0.2">
      <c r="B13" s="610" t="s">
        <v>225</v>
      </c>
      <c r="C13" s="611"/>
      <c r="D13" s="611"/>
      <c r="E13" s="611"/>
      <c r="F13" s="611"/>
      <c r="G13" s="611"/>
      <c r="H13" s="611"/>
      <c r="I13" s="611"/>
      <c r="J13" s="611"/>
      <c r="K13" s="611"/>
      <c r="L13" s="611"/>
      <c r="M13" s="611"/>
      <c r="N13" s="611"/>
      <c r="O13" s="611"/>
      <c r="P13" s="611"/>
      <c r="Q13" s="612"/>
      <c r="R13" s="613">
        <v>14689411</v>
      </c>
      <c r="S13" s="614"/>
      <c r="T13" s="614"/>
      <c r="U13" s="614"/>
      <c r="V13" s="614"/>
      <c r="W13" s="614"/>
      <c r="X13" s="614"/>
      <c r="Y13" s="615"/>
      <c r="Z13" s="677">
        <v>2.7</v>
      </c>
      <c r="AA13" s="677"/>
      <c r="AB13" s="677"/>
      <c r="AC13" s="677"/>
      <c r="AD13" s="672">
        <v>14689411</v>
      </c>
      <c r="AE13" s="672"/>
      <c r="AF13" s="672"/>
      <c r="AG13" s="672"/>
      <c r="AH13" s="672"/>
      <c r="AI13" s="672"/>
      <c r="AJ13" s="672"/>
      <c r="AK13" s="672"/>
      <c r="AL13" s="616">
        <v>5.3</v>
      </c>
      <c r="AM13" s="678"/>
      <c r="AN13" s="678"/>
      <c r="AO13" s="679"/>
      <c r="AP13" s="610" t="s">
        <v>226</v>
      </c>
      <c r="AQ13" s="611"/>
      <c r="AR13" s="611"/>
      <c r="AS13" s="611"/>
      <c r="AT13" s="611"/>
      <c r="AU13" s="611"/>
      <c r="AV13" s="611"/>
      <c r="AW13" s="611"/>
      <c r="AX13" s="611"/>
      <c r="AY13" s="611"/>
      <c r="AZ13" s="611"/>
      <c r="BA13" s="611"/>
      <c r="BB13" s="611"/>
      <c r="BC13" s="612"/>
      <c r="BD13" s="613">
        <v>1261943</v>
      </c>
      <c r="BE13" s="614"/>
      <c r="BF13" s="614"/>
      <c r="BG13" s="614"/>
      <c r="BH13" s="614"/>
      <c r="BI13" s="614"/>
      <c r="BJ13" s="614"/>
      <c r="BK13" s="615"/>
      <c r="BL13" s="677">
        <v>1.1000000000000001</v>
      </c>
      <c r="BM13" s="677"/>
      <c r="BN13" s="677"/>
      <c r="BO13" s="677"/>
      <c r="BP13" s="672" t="s">
        <v>119</v>
      </c>
      <c r="BQ13" s="672"/>
      <c r="BR13" s="672"/>
      <c r="BS13" s="672"/>
      <c r="BT13" s="672"/>
      <c r="BU13" s="672"/>
      <c r="BV13" s="672"/>
      <c r="BW13" s="673"/>
      <c r="BY13" s="610" t="s">
        <v>227</v>
      </c>
      <c r="BZ13" s="611"/>
      <c r="CA13" s="611"/>
      <c r="CB13" s="611"/>
      <c r="CC13" s="611"/>
      <c r="CD13" s="611"/>
      <c r="CE13" s="611"/>
      <c r="CF13" s="611"/>
      <c r="CG13" s="611"/>
      <c r="CH13" s="611"/>
      <c r="CI13" s="611"/>
      <c r="CJ13" s="611"/>
      <c r="CK13" s="611"/>
      <c r="CL13" s="612"/>
      <c r="CM13" s="613">
        <v>100177127</v>
      </c>
      <c r="CN13" s="614"/>
      <c r="CO13" s="614"/>
      <c r="CP13" s="614"/>
      <c r="CQ13" s="614"/>
      <c r="CR13" s="614"/>
      <c r="CS13" s="614"/>
      <c r="CT13" s="615"/>
      <c r="CU13" s="616">
        <v>18.7</v>
      </c>
      <c r="CV13" s="678"/>
      <c r="CW13" s="678"/>
      <c r="CX13" s="680"/>
      <c r="CY13" s="619">
        <v>90011567</v>
      </c>
      <c r="CZ13" s="614"/>
      <c r="DA13" s="614"/>
      <c r="DB13" s="614"/>
      <c r="DC13" s="614"/>
      <c r="DD13" s="614"/>
      <c r="DE13" s="614"/>
      <c r="DF13" s="614"/>
      <c r="DG13" s="614"/>
      <c r="DH13" s="614"/>
      <c r="DI13" s="614"/>
      <c r="DJ13" s="614"/>
      <c r="DK13" s="615"/>
      <c r="DL13" s="619">
        <v>13087376</v>
      </c>
      <c r="DM13" s="614"/>
      <c r="DN13" s="614"/>
      <c r="DO13" s="614"/>
      <c r="DP13" s="614"/>
      <c r="DQ13" s="614"/>
      <c r="DR13" s="614"/>
      <c r="DS13" s="614"/>
      <c r="DT13" s="614"/>
      <c r="DU13" s="614"/>
      <c r="DV13" s="614"/>
      <c r="DW13" s="614"/>
      <c r="DX13" s="697"/>
    </row>
    <row r="14" spans="2:138" ht="11.25" customHeight="1" x14ac:dyDescent="0.2">
      <c r="B14" s="610" t="s">
        <v>228</v>
      </c>
      <c r="C14" s="611"/>
      <c r="D14" s="611"/>
      <c r="E14" s="611"/>
      <c r="F14" s="611"/>
      <c r="G14" s="611"/>
      <c r="H14" s="611"/>
      <c r="I14" s="611"/>
      <c r="J14" s="611"/>
      <c r="K14" s="611"/>
      <c r="L14" s="611"/>
      <c r="M14" s="611"/>
      <c r="N14" s="611"/>
      <c r="O14" s="611"/>
      <c r="P14" s="611"/>
      <c r="Q14" s="612"/>
      <c r="R14" s="613">
        <v>96127</v>
      </c>
      <c r="S14" s="614"/>
      <c r="T14" s="614"/>
      <c r="U14" s="614"/>
      <c r="V14" s="614"/>
      <c r="W14" s="614"/>
      <c r="X14" s="614"/>
      <c r="Y14" s="615"/>
      <c r="Z14" s="677">
        <v>0</v>
      </c>
      <c r="AA14" s="677"/>
      <c r="AB14" s="677"/>
      <c r="AC14" s="677"/>
      <c r="AD14" s="672">
        <v>96127</v>
      </c>
      <c r="AE14" s="672"/>
      <c r="AF14" s="672"/>
      <c r="AG14" s="672"/>
      <c r="AH14" s="672"/>
      <c r="AI14" s="672"/>
      <c r="AJ14" s="672"/>
      <c r="AK14" s="672"/>
      <c r="AL14" s="616">
        <v>0</v>
      </c>
      <c r="AM14" s="678"/>
      <c r="AN14" s="678"/>
      <c r="AO14" s="679"/>
      <c r="AP14" s="610" t="s">
        <v>229</v>
      </c>
      <c r="AQ14" s="611"/>
      <c r="AR14" s="611"/>
      <c r="AS14" s="611"/>
      <c r="AT14" s="611"/>
      <c r="AU14" s="611"/>
      <c r="AV14" s="611"/>
      <c r="AW14" s="611"/>
      <c r="AX14" s="611"/>
      <c r="AY14" s="611"/>
      <c r="AZ14" s="611"/>
      <c r="BA14" s="611"/>
      <c r="BB14" s="611"/>
      <c r="BC14" s="612"/>
      <c r="BD14" s="613">
        <v>663078</v>
      </c>
      <c r="BE14" s="614"/>
      <c r="BF14" s="614"/>
      <c r="BG14" s="614"/>
      <c r="BH14" s="614"/>
      <c r="BI14" s="614"/>
      <c r="BJ14" s="614"/>
      <c r="BK14" s="615"/>
      <c r="BL14" s="677">
        <v>0.6</v>
      </c>
      <c r="BM14" s="677"/>
      <c r="BN14" s="677"/>
      <c r="BO14" s="677"/>
      <c r="BP14" s="672" t="s">
        <v>212</v>
      </c>
      <c r="BQ14" s="672"/>
      <c r="BR14" s="672"/>
      <c r="BS14" s="672"/>
      <c r="BT14" s="672"/>
      <c r="BU14" s="672"/>
      <c r="BV14" s="672"/>
      <c r="BW14" s="673"/>
      <c r="BY14" s="610" t="s">
        <v>230</v>
      </c>
      <c r="BZ14" s="611"/>
      <c r="CA14" s="611"/>
      <c r="CB14" s="611"/>
      <c r="CC14" s="611"/>
      <c r="CD14" s="611"/>
      <c r="CE14" s="611"/>
      <c r="CF14" s="611"/>
      <c r="CG14" s="611"/>
      <c r="CH14" s="611"/>
      <c r="CI14" s="611"/>
      <c r="CJ14" s="611"/>
      <c r="CK14" s="611"/>
      <c r="CL14" s="612"/>
      <c r="CM14" s="613">
        <v>28144797</v>
      </c>
      <c r="CN14" s="614"/>
      <c r="CO14" s="614"/>
      <c r="CP14" s="614"/>
      <c r="CQ14" s="614"/>
      <c r="CR14" s="614"/>
      <c r="CS14" s="614"/>
      <c r="CT14" s="615"/>
      <c r="CU14" s="616">
        <v>5.3</v>
      </c>
      <c r="CV14" s="678"/>
      <c r="CW14" s="678"/>
      <c r="CX14" s="680"/>
      <c r="CY14" s="619">
        <v>2671188</v>
      </c>
      <c r="CZ14" s="614"/>
      <c r="DA14" s="614"/>
      <c r="DB14" s="614"/>
      <c r="DC14" s="614"/>
      <c r="DD14" s="614"/>
      <c r="DE14" s="614"/>
      <c r="DF14" s="614"/>
      <c r="DG14" s="614"/>
      <c r="DH14" s="614"/>
      <c r="DI14" s="614"/>
      <c r="DJ14" s="614"/>
      <c r="DK14" s="615"/>
      <c r="DL14" s="619">
        <v>25086225</v>
      </c>
      <c r="DM14" s="614"/>
      <c r="DN14" s="614"/>
      <c r="DO14" s="614"/>
      <c r="DP14" s="614"/>
      <c r="DQ14" s="614"/>
      <c r="DR14" s="614"/>
      <c r="DS14" s="614"/>
      <c r="DT14" s="614"/>
      <c r="DU14" s="614"/>
      <c r="DV14" s="614"/>
      <c r="DW14" s="614"/>
      <c r="DX14" s="697"/>
    </row>
    <row r="15" spans="2:138" ht="11.25" customHeight="1" x14ac:dyDescent="0.2">
      <c r="B15" s="610" t="s">
        <v>231</v>
      </c>
      <c r="C15" s="611"/>
      <c r="D15" s="611"/>
      <c r="E15" s="611"/>
      <c r="F15" s="611"/>
      <c r="G15" s="611"/>
      <c r="H15" s="611"/>
      <c r="I15" s="611"/>
      <c r="J15" s="611"/>
      <c r="K15" s="611"/>
      <c r="L15" s="611"/>
      <c r="M15" s="611"/>
      <c r="N15" s="611"/>
      <c r="O15" s="611"/>
      <c r="P15" s="611"/>
      <c r="Q15" s="612"/>
      <c r="R15" s="613" t="s">
        <v>212</v>
      </c>
      <c r="S15" s="614"/>
      <c r="T15" s="614"/>
      <c r="U15" s="614"/>
      <c r="V15" s="614"/>
      <c r="W15" s="614"/>
      <c r="X15" s="614"/>
      <c r="Y15" s="615"/>
      <c r="Z15" s="677" t="s">
        <v>152</v>
      </c>
      <c r="AA15" s="677"/>
      <c r="AB15" s="677"/>
      <c r="AC15" s="677"/>
      <c r="AD15" s="672" t="s">
        <v>212</v>
      </c>
      <c r="AE15" s="672"/>
      <c r="AF15" s="672"/>
      <c r="AG15" s="672"/>
      <c r="AH15" s="672"/>
      <c r="AI15" s="672"/>
      <c r="AJ15" s="672"/>
      <c r="AK15" s="672"/>
      <c r="AL15" s="616" t="s">
        <v>152</v>
      </c>
      <c r="AM15" s="678"/>
      <c r="AN15" s="678"/>
      <c r="AO15" s="679"/>
      <c r="AP15" s="610" t="s">
        <v>232</v>
      </c>
      <c r="AQ15" s="611"/>
      <c r="AR15" s="611"/>
      <c r="AS15" s="611"/>
      <c r="AT15" s="611"/>
      <c r="AU15" s="611"/>
      <c r="AV15" s="611"/>
      <c r="AW15" s="611"/>
      <c r="AX15" s="611"/>
      <c r="AY15" s="611"/>
      <c r="AZ15" s="611"/>
      <c r="BA15" s="611"/>
      <c r="BB15" s="611"/>
      <c r="BC15" s="612"/>
      <c r="BD15" s="613">
        <v>20403546</v>
      </c>
      <c r="BE15" s="614"/>
      <c r="BF15" s="614"/>
      <c r="BG15" s="614"/>
      <c r="BH15" s="614"/>
      <c r="BI15" s="614"/>
      <c r="BJ15" s="614"/>
      <c r="BK15" s="615"/>
      <c r="BL15" s="677">
        <v>18.5</v>
      </c>
      <c r="BM15" s="677"/>
      <c r="BN15" s="677"/>
      <c r="BO15" s="677"/>
      <c r="BP15" s="672" t="s">
        <v>212</v>
      </c>
      <c r="BQ15" s="672"/>
      <c r="BR15" s="672"/>
      <c r="BS15" s="672"/>
      <c r="BT15" s="672"/>
      <c r="BU15" s="672"/>
      <c r="BV15" s="672"/>
      <c r="BW15" s="673"/>
      <c r="BY15" s="610" t="s">
        <v>233</v>
      </c>
      <c r="BZ15" s="611"/>
      <c r="CA15" s="611"/>
      <c r="CB15" s="611"/>
      <c r="CC15" s="611"/>
      <c r="CD15" s="611"/>
      <c r="CE15" s="611"/>
      <c r="CF15" s="611"/>
      <c r="CG15" s="611"/>
      <c r="CH15" s="611"/>
      <c r="CI15" s="611"/>
      <c r="CJ15" s="611"/>
      <c r="CK15" s="611"/>
      <c r="CL15" s="612"/>
      <c r="CM15" s="613" t="s">
        <v>212</v>
      </c>
      <c r="CN15" s="614"/>
      <c r="CO15" s="614"/>
      <c r="CP15" s="614"/>
      <c r="CQ15" s="614"/>
      <c r="CR15" s="614"/>
      <c r="CS15" s="614"/>
      <c r="CT15" s="615"/>
      <c r="CU15" s="616" t="s">
        <v>212</v>
      </c>
      <c r="CV15" s="678"/>
      <c r="CW15" s="678"/>
      <c r="CX15" s="680"/>
      <c r="CY15" s="619" t="s">
        <v>119</v>
      </c>
      <c r="CZ15" s="614"/>
      <c r="DA15" s="614"/>
      <c r="DB15" s="614"/>
      <c r="DC15" s="614"/>
      <c r="DD15" s="614"/>
      <c r="DE15" s="614"/>
      <c r="DF15" s="614"/>
      <c r="DG15" s="614"/>
      <c r="DH15" s="614"/>
      <c r="DI15" s="614"/>
      <c r="DJ15" s="614"/>
      <c r="DK15" s="615"/>
      <c r="DL15" s="619" t="s">
        <v>119</v>
      </c>
      <c r="DM15" s="614"/>
      <c r="DN15" s="614"/>
      <c r="DO15" s="614"/>
      <c r="DP15" s="614"/>
      <c r="DQ15" s="614"/>
      <c r="DR15" s="614"/>
      <c r="DS15" s="614"/>
      <c r="DT15" s="614"/>
      <c r="DU15" s="614"/>
      <c r="DV15" s="614"/>
      <c r="DW15" s="614"/>
      <c r="DX15" s="697"/>
    </row>
    <row r="16" spans="2:138" ht="11.25" customHeight="1" x14ac:dyDescent="0.2">
      <c r="B16" s="610" t="s">
        <v>234</v>
      </c>
      <c r="C16" s="611"/>
      <c r="D16" s="611"/>
      <c r="E16" s="611"/>
      <c r="F16" s="611"/>
      <c r="G16" s="611"/>
      <c r="H16" s="611"/>
      <c r="I16" s="611"/>
      <c r="J16" s="611"/>
      <c r="K16" s="611"/>
      <c r="L16" s="611"/>
      <c r="M16" s="611"/>
      <c r="N16" s="611"/>
      <c r="O16" s="611"/>
      <c r="P16" s="611"/>
      <c r="Q16" s="612"/>
      <c r="R16" s="613">
        <v>998424</v>
      </c>
      <c r="S16" s="614"/>
      <c r="T16" s="614"/>
      <c r="U16" s="614"/>
      <c r="V16" s="614"/>
      <c r="W16" s="614"/>
      <c r="X16" s="614"/>
      <c r="Y16" s="615"/>
      <c r="Z16" s="677">
        <v>0.2</v>
      </c>
      <c r="AA16" s="677"/>
      <c r="AB16" s="677"/>
      <c r="AC16" s="677"/>
      <c r="AD16" s="672">
        <v>998424</v>
      </c>
      <c r="AE16" s="672"/>
      <c r="AF16" s="672"/>
      <c r="AG16" s="672"/>
      <c r="AH16" s="672"/>
      <c r="AI16" s="672"/>
      <c r="AJ16" s="672"/>
      <c r="AK16" s="672"/>
      <c r="AL16" s="616">
        <v>0.4</v>
      </c>
      <c r="AM16" s="678"/>
      <c r="AN16" s="678"/>
      <c r="AO16" s="679"/>
      <c r="AP16" s="610" t="s">
        <v>235</v>
      </c>
      <c r="AQ16" s="611"/>
      <c r="AR16" s="611"/>
      <c r="AS16" s="611"/>
      <c r="AT16" s="611"/>
      <c r="AU16" s="611"/>
      <c r="AV16" s="611"/>
      <c r="AW16" s="611"/>
      <c r="AX16" s="611"/>
      <c r="AY16" s="611"/>
      <c r="AZ16" s="611"/>
      <c r="BA16" s="611"/>
      <c r="BB16" s="611"/>
      <c r="BC16" s="612"/>
      <c r="BD16" s="613">
        <v>1082213</v>
      </c>
      <c r="BE16" s="614"/>
      <c r="BF16" s="614"/>
      <c r="BG16" s="614"/>
      <c r="BH16" s="614"/>
      <c r="BI16" s="614"/>
      <c r="BJ16" s="614"/>
      <c r="BK16" s="615"/>
      <c r="BL16" s="677">
        <v>1</v>
      </c>
      <c r="BM16" s="677"/>
      <c r="BN16" s="677"/>
      <c r="BO16" s="677"/>
      <c r="BP16" s="672" t="s">
        <v>212</v>
      </c>
      <c r="BQ16" s="672"/>
      <c r="BR16" s="672"/>
      <c r="BS16" s="672"/>
      <c r="BT16" s="672"/>
      <c r="BU16" s="672"/>
      <c r="BV16" s="672"/>
      <c r="BW16" s="673"/>
      <c r="BY16" s="610" t="s">
        <v>236</v>
      </c>
      <c r="BZ16" s="611"/>
      <c r="CA16" s="611"/>
      <c r="CB16" s="611"/>
      <c r="CC16" s="611"/>
      <c r="CD16" s="611"/>
      <c r="CE16" s="611"/>
      <c r="CF16" s="611"/>
      <c r="CG16" s="611"/>
      <c r="CH16" s="611"/>
      <c r="CI16" s="611"/>
      <c r="CJ16" s="611"/>
      <c r="CK16" s="611"/>
      <c r="CL16" s="612"/>
      <c r="CM16" s="613">
        <v>106322211</v>
      </c>
      <c r="CN16" s="614"/>
      <c r="CO16" s="614"/>
      <c r="CP16" s="614"/>
      <c r="CQ16" s="614"/>
      <c r="CR16" s="614"/>
      <c r="CS16" s="614"/>
      <c r="CT16" s="615"/>
      <c r="CU16" s="616">
        <v>19.8</v>
      </c>
      <c r="CV16" s="678"/>
      <c r="CW16" s="678"/>
      <c r="CX16" s="680"/>
      <c r="CY16" s="619">
        <v>5404895</v>
      </c>
      <c r="CZ16" s="614"/>
      <c r="DA16" s="614"/>
      <c r="DB16" s="614"/>
      <c r="DC16" s="614"/>
      <c r="DD16" s="614"/>
      <c r="DE16" s="614"/>
      <c r="DF16" s="614"/>
      <c r="DG16" s="614"/>
      <c r="DH16" s="614"/>
      <c r="DI16" s="614"/>
      <c r="DJ16" s="614"/>
      <c r="DK16" s="615"/>
      <c r="DL16" s="619">
        <v>80061470</v>
      </c>
      <c r="DM16" s="614"/>
      <c r="DN16" s="614"/>
      <c r="DO16" s="614"/>
      <c r="DP16" s="614"/>
      <c r="DQ16" s="614"/>
      <c r="DR16" s="614"/>
      <c r="DS16" s="614"/>
      <c r="DT16" s="614"/>
      <c r="DU16" s="614"/>
      <c r="DV16" s="614"/>
      <c r="DW16" s="614"/>
      <c r="DX16" s="697"/>
    </row>
    <row r="17" spans="2:128" ht="11.25" customHeight="1" x14ac:dyDescent="0.2">
      <c r="B17" s="610" t="s">
        <v>237</v>
      </c>
      <c r="C17" s="611"/>
      <c r="D17" s="611"/>
      <c r="E17" s="611"/>
      <c r="F17" s="611"/>
      <c r="G17" s="611"/>
      <c r="H17" s="611"/>
      <c r="I17" s="611"/>
      <c r="J17" s="611"/>
      <c r="K17" s="611"/>
      <c r="L17" s="611"/>
      <c r="M17" s="611"/>
      <c r="N17" s="611"/>
      <c r="O17" s="611"/>
      <c r="P17" s="611"/>
      <c r="Q17" s="612"/>
      <c r="R17" s="613">
        <v>481391</v>
      </c>
      <c r="S17" s="614"/>
      <c r="T17" s="614"/>
      <c r="U17" s="614"/>
      <c r="V17" s="614"/>
      <c r="W17" s="614"/>
      <c r="X17" s="614"/>
      <c r="Y17" s="615"/>
      <c r="Z17" s="677">
        <v>0.1</v>
      </c>
      <c r="AA17" s="677"/>
      <c r="AB17" s="677"/>
      <c r="AC17" s="677"/>
      <c r="AD17" s="672">
        <v>481391</v>
      </c>
      <c r="AE17" s="672"/>
      <c r="AF17" s="672"/>
      <c r="AG17" s="672"/>
      <c r="AH17" s="672"/>
      <c r="AI17" s="672"/>
      <c r="AJ17" s="672"/>
      <c r="AK17" s="672"/>
      <c r="AL17" s="616">
        <v>0.2</v>
      </c>
      <c r="AM17" s="678"/>
      <c r="AN17" s="678"/>
      <c r="AO17" s="679"/>
      <c r="AP17" s="610" t="s">
        <v>238</v>
      </c>
      <c r="AQ17" s="611"/>
      <c r="AR17" s="611"/>
      <c r="AS17" s="611"/>
      <c r="AT17" s="611"/>
      <c r="AU17" s="611"/>
      <c r="AV17" s="611"/>
      <c r="AW17" s="611"/>
      <c r="AX17" s="611"/>
      <c r="AY17" s="611"/>
      <c r="AZ17" s="611"/>
      <c r="BA17" s="611"/>
      <c r="BB17" s="611"/>
      <c r="BC17" s="612"/>
      <c r="BD17" s="613">
        <v>19321333</v>
      </c>
      <c r="BE17" s="614"/>
      <c r="BF17" s="614"/>
      <c r="BG17" s="614"/>
      <c r="BH17" s="614"/>
      <c r="BI17" s="614"/>
      <c r="BJ17" s="614"/>
      <c r="BK17" s="615"/>
      <c r="BL17" s="677">
        <v>17.5</v>
      </c>
      <c r="BM17" s="677"/>
      <c r="BN17" s="677"/>
      <c r="BO17" s="677"/>
      <c r="BP17" s="672" t="s">
        <v>119</v>
      </c>
      <c r="BQ17" s="672"/>
      <c r="BR17" s="672"/>
      <c r="BS17" s="672"/>
      <c r="BT17" s="672"/>
      <c r="BU17" s="672"/>
      <c r="BV17" s="672"/>
      <c r="BW17" s="673"/>
      <c r="BY17" s="610" t="s">
        <v>239</v>
      </c>
      <c r="BZ17" s="611"/>
      <c r="CA17" s="611"/>
      <c r="CB17" s="611"/>
      <c r="CC17" s="611"/>
      <c r="CD17" s="611"/>
      <c r="CE17" s="611"/>
      <c r="CF17" s="611"/>
      <c r="CG17" s="611"/>
      <c r="CH17" s="611"/>
      <c r="CI17" s="611"/>
      <c r="CJ17" s="611"/>
      <c r="CK17" s="611"/>
      <c r="CL17" s="612"/>
      <c r="CM17" s="613">
        <v>7398186</v>
      </c>
      <c r="CN17" s="614"/>
      <c r="CO17" s="614"/>
      <c r="CP17" s="614"/>
      <c r="CQ17" s="614"/>
      <c r="CR17" s="614"/>
      <c r="CS17" s="614"/>
      <c r="CT17" s="615"/>
      <c r="CU17" s="616">
        <v>1.4</v>
      </c>
      <c r="CV17" s="678"/>
      <c r="CW17" s="678"/>
      <c r="CX17" s="680"/>
      <c r="CY17" s="619" t="s">
        <v>119</v>
      </c>
      <c r="CZ17" s="614"/>
      <c r="DA17" s="614"/>
      <c r="DB17" s="614"/>
      <c r="DC17" s="614"/>
      <c r="DD17" s="614"/>
      <c r="DE17" s="614"/>
      <c r="DF17" s="614"/>
      <c r="DG17" s="614"/>
      <c r="DH17" s="614"/>
      <c r="DI17" s="614"/>
      <c r="DJ17" s="614"/>
      <c r="DK17" s="615"/>
      <c r="DL17" s="619">
        <v>85823</v>
      </c>
      <c r="DM17" s="614"/>
      <c r="DN17" s="614"/>
      <c r="DO17" s="614"/>
      <c r="DP17" s="614"/>
      <c r="DQ17" s="614"/>
      <c r="DR17" s="614"/>
      <c r="DS17" s="614"/>
      <c r="DT17" s="614"/>
      <c r="DU17" s="614"/>
      <c r="DV17" s="614"/>
      <c r="DW17" s="614"/>
      <c r="DX17" s="697"/>
    </row>
    <row r="18" spans="2:128" ht="11.25" customHeight="1" x14ac:dyDescent="0.2">
      <c r="B18" s="610" t="s">
        <v>240</v>
      </c>
      <c r="C18" s="611"/>
      <c r="D18" s="611"/>
      <c r="E18" s="611"/>
      <c r="F18" s="611"/>
      <c r="G18" s="611"/>
      <c r="H18" s="611"/>
      <c r="I18" s="611"/>
      <c r="J18" s="611"/>
      <c r="K18" s="611"/>
      <c r="L18" s="611"/>
      <c r="M18" s="611"/>
      <c r="N18" s="611"/>
      <c r="O18" s="611"/>
      <c r="P18" s="611"/>
      <c r="Q18" s="612"/>
      <c r="R18" s="613">
        <v>83299</v>
      </c>
      <c r="S18" s="614"/>
      <c r="T18" s="614"/>
      <c r="U18" s="614"/>
      <c r="V18" s="614"/>
      <c r="W18" s="614"/>
      <c r="X18" s="614"/>
      <c r="Y18" s="615"/>
      <c r="Z18" s="677">
        <v>0</v>
      </c>
      <c r="AA18" s="677"/>
      <c r="AB18" s="677"/>
      <c r="AC18" s="677"/>
      <c r="AD18" s="672">
        <v>83299</v>
      </c>
      <c r="AE18" s="672"/>
      <c r="AF18" s="672"/>
      <c r="AG18" s="672"/>
      <c r="AH18" s="672"/>
      <c r="AI18" s="672"/>
      <c r="AJ18" s="672"/>
      <c r="AK18" s="672"/>
      <c r="AL18" s="616">
        <v>0</v>
      </c>
      <c r="AM18" s="678"/>
      <c r="AN18" s="678"/>
      <c r="AO18" s="679"/>
      <c r="AP18" s="610" t="s">
        <v>241</v>
      </c>
      <c r="AQ18" s="611"/>
      <c r="AR18" s="611"/>
      <c r="AS18" s="611"/>
      <c r="AT18" s="611"/>
      <c r="AU18" s="611"/>
      <c r="AV18" s="611"/>
      <c r="AW18" s="611"/>
      <c r="AX18" s="611"/>
      <c r="AY18" s="611"/>
      <c r="AZ18" s="611"/>
      <c r="BA18" s="611"/>
      <c r="BB18" s="611"/>
      <c r="BC18" s="612"/>
      <c r="BD18" s="613">
        <v>34484818</v>
      </c>
      <c r="BE18" s="614"/>
      <c r="BF18" s="614"/>
      <c r="BG18" s="614"/>
      <c r="BH18" s="614"/>
      <c r="BI18" s="614"/>
      <c r="BJ18" s="614"/>
      <c r="BK18" s="615"/>
      <c r="BL18" s="677">
        <v>31.3</v>
      </c>
      <c r="BM18" s="677"/>
      <c r="BN18" s="677"/>
      <c r="BO18" s="677"/>
      <c r="BP18" s="672" t="s">
        <v>212</v>
      </c>
      <c r="BQ18" s="672"/>
      <c r="BR18" s="672"/>
      <c r="BS18" s="672"/>
      <c r="BT18" s="672"/>
      <c r="BU18" s="672"/>
      <c r="BV18" s="672"/>
      <c r="BW18" s="673"/>
      <c r="BY18" s="610" t="s">
        <v>242</v>
      </c>
      <c r="BZ18" s="611"/>
      <c r="CA18" s="611"/>
      <c r="CB18" s="611"/>
      <c r="CC18" s="611"/>
      <c r="CD18" s="611"/>
      <c r="CE18" s="611"/>
      <c r="CF18" s="611"/>
      <c r="CG18" s="611"/>
      <c r="CH18" s="611"/>
      <c r="CI18" s="611"/>
      <c r="CJ18" s="611"/>
      <c r="CK18" s="611"/>
      <c r="CL18" s="612"/>
      <c r="CM18" s="613">
        <v>75590313</v>
      </c>
      <c r="CN18" s="614"/>
      <c r="CO18" s="614"/>
      <c r="CP18" s="614"/>
      <c r="CQ18" s="614"/>
      <c r="CR18" s="614"/>
      <c r="CS18" s="614"/>
      <c r="CT18" s="615"/>
      <c r="CU18" s="616">
        <v>14.1</v>
      </c>
      <c r="CV18" s="678"/>
      <c r="CW18" s="678"/>
      <c r="CX18" s="680"/>
      <c r="CY18" s="619" t="s">
        <v>212</v>
      </c>
      <c r="CZ18" s="614"/>
      <c r="DA18" s="614"/>
      <c r="DB18" s="614"/>
      <c r="DC18" s="614"/>
      <c r="DD18" s="614"/>
      <c r="DE18" s="614"/>
      <c r="DF18" s="614"/>
      <c r="DG18" s="614"/>
      <c r="DH18" s="614"/>
      <c r="DI18" s="614"/>
      <c r="DJ18" s="614"/>
      <c r="DK18" s="615"/>
      <c r="DL18" s="619">
        <v>70963307</v>
      </c>
      <c r="DM18" s="614"/>
      <c r="DN18" s="614"/>
      <c r="DO18" s="614"/>
      <c r="DP18" s="614"/>
      <c r="DQ18" s="614"/>
      <c r="DR18" s="614"/>
      <c r="DS18" s="614"/>
      <c r="DT18" s="614"/>
      <c r="DU18" s="614"/>
      <c r="DV18" s="614"/>
      <c r="DW18" s="614"/>
      <c r="DX18" s="697"/>
    </row>
    <row r="19" spans="2:128" ht="11.25" customHeight="1" x14ac:dyDescent="0.2">
      <c r="B19" s="610" t="s">
        <v>243</v>
      </c>
      <c r="C19" s="611"/>
      <c r="D19" s="611"/>
      <c r="E19" s="611"/>
      <c r="F19" s="611"/>
      <c r="G19" s="611"/>
      <c r="H19" s="611"/>
      <c r="I19" s="611"/>
      <c r="J19" s="611"/>
      <c r="K19" s="611"/>
      <c r="L19" s="611"/>
      <c r="M19" s="611"/>
      <c r="N19" s="611"/>
      <c r="O19" s="611"/>
      <c r="P19" s="611"/>
      <c r="Q19" s="612"/>
      <c r="R19" s="613">
        <v>433734</v>
      </c>
      <c r="S19" s="614"/>
      <c r="T19" s="614"/>
      <c r="U19" s="614"/>
      <c r="V19" s="614"/>
      <c r="W19" s="614"/>
      <c r="X19" s="614"/>
      <c r="Y19" s="615"/>
      <c r="Z19" s="677">
        <v>0.1</v>
      </c>
      <c r="AA19" s="677"/>
      <c r="AB19" s="677"/>
      <c r="AC19" s="677"/>
      <c r="AD19" s="672">
        <v>433734</v>
      </c>
      <c r="AE19" s="672"/>
      <c r="AF19" s="672"/>
      <c r="AG19" s="672"/>
      <c r="AH19" s="672"/>
      <c r="AI19" s="672"/>
      <c r="AJ19" s="672"/>
      <c r="AK19" s="672"/>
      <c r="AL19" s="616">
        <v>0.2</v>
      </c>
      <c r="AM19" s="678"/>
      <c r="AN19" s="678"/>
      <c r="AO19" s="679"/>
      <c r="AP19" s="610" t="s">
        <v>244</v>
      </c>
      <c r="AQ19" s="611"/>
      <c r="AR19" s="611"/>
      <c r="AS19" s="611"/>
      <c r="AT19" s="611"/>
      <c r="AU19" s="611"/>
      <c r="AV19" s="611"/>
      <c r="AW19" s="611"/>
      <c r="AX19" s="611"/>
      <c r="AY19" s="611"/>
      <c r="AZ19" s="611"/>
      <c r="BA19" s="611"/>
      <c r="BB19" s="611"/>
      <c r="BC19" s="612"/>
      <c r="BD19" s="613">
        <v>1719093</v>
      </c>
      <c r="BE19" s="614"/>
      <c r="BF19" s="614"/>
      <c r="BG19" s="614"/>
      <c r="BH19" s="614"/>
      <c r="BI19" s="614"/>
      <c r="BJ19" s="614"/>
      <c r="BK19" s="615"/>
      <c r="BL19" s="677">
        <v>1.6</v>
      </c>
      <c r="BM19" s="677"/>
      <c r="BN19" s="677"/>
      <c r="BO19" s="677"/>
      <c r="BP19" s="672" t="s">
        <v>212</v>
      </c>
      <c r="BQ19" s="672"/>
      <c r="BR19" s="672"/>
      <c r="BS19" s="672"/>
      <c r="BT19" s="672"/>
      <c r="BU19" s="672"/>
      <c r="BV19" s="672"/>
      <c r="BW19" s="673"/>
      <c r="BY19" s="610" t="s">
        <v>245</v>
      </c>
      <c r="BZ19" s="611"/>
      <c r="CA19" s="611"/>
      <c r="CB19" s="611"/>
      <c r="CC19" s="611"/>
      <c r="CD19" s="611"/>
      <c r="CE19" s="611"/>
      <c r="CF19" s="611"/>
      <c r="CG19" s="611"/>
      <c r="CH19" s="611"/>
      <c r="CI19" s="611"/>
      <c r="CJ19" s="611"/>
      <c r="CK19" s="611"/>
      <c r="CL19" s="612"/>
      <c r="CM19" s="613" t="s">
        <v>212</v>
      </c>
      <c r="CN19" s="614"/>
      <c r="CO19" s="614"/>
      <c r="CP19" s="614"/>
      <c r="CQ19" s="614"/>
      <c r="CR19" s="614"/>
      <c r="CS19" s="614"/>
      <c r="CT19" s="615"/>
      <c r="CU19" s="616" t="s">
        <v>152</v>
      </c>
      <c r="CV19" s="678"/>
      <c r="CW19" s="678"/>
      <c r="CX19" s="680"/>
      <c r="CY19" s="619" t="s">
        <v>212</v>
      </c>
      <c r="CZ19" s="614"/>
      <c r="DA19" s="614"/>
      <c r="DB19" s="614"/>
      <c r="DC19" s="614"/>
      <c r="DD19" s="614"/>
      <c r="DE19" s="614"/>
      <c r="DF19" s="614"/>
      <c r="DG19" s="614"/>
      <c r="DH19" s="614"/>
      <c r="DI19" s="614"/>
      <c r="DJ19" s="614"/>
      <c r="DK19" s="615"/>
      <c r="DL19" s="619" t="s">
        <v>119</v>
      </c>
      <c r="DM19" s="614"/>
      <c r="DN19" s="614"/>
      <c r="DO19" s="614"/>
      <c r="DP19" s="614"/>
      <c r="DQ19" s="614"/>
      <c r="DR19" s="614"/>
      <c r="DS19" s="614"/>
      <c r="DT19" s="614"/>
      <c r="DU19" s="614"/>
      <c r="DV19" s="614"/>
      <c r="DW19" s="614"/>
      <c r="DX19" s="697"/>
    </row>
    <row r="20" spans="2:128" ht="11.25" customHeight="1" x14ac:dyDescent="0.2">
      <c r="B20" s="610" t="s">
        <v>246</v>
      </c>
      <c r="C20" s="611"/>
      <c r="D20" s="611"/>
      <c r="E20" s="611"/>
      <c r="F20" s="611"/>
      <c r="G20" s="611"/>
      <c r="H20" s="611"/>
      <c r="I20" s="611"/>
      <c r="J20" s="611"/>
      <c r="K20" s="611"/>
      <c r="L20" s="611"/>
      <c r="M20" s="611"/>
      <c r="N20" s="611"/>
      <c r="O20" s="611"/>
      <c r="P20" s="611"/>
      <c r="Q20" s="612"/>
      <c r="R20" s="613">
        <v>171311776</v>
      </c>
      <c r="S20" s="614"/>
      <c r="T20" s="614"/>
      <c r="U20" s="614"/>
      <c r="V20" s="614"/>
      <c r="W20" s="614"/>
      <c r="X20" s="614"/>
      <c r="Y20" s="615"/>
      <c r="Z20" s="677">
        <v>31.2</v>
      </c>
      <c r="AA20" s="677"/>
      <c r="AB20" s="677"/>
      <c r="AC20" s="677"/>
      <c r="AD20" s="672">
        <v>168987743</v>
      </c>
      <c r="AE20" s="672"/>
      <c r="AF20" s="672"/>
      <c r="AG20" s="672"/>
      <c r="AH20" s="672"/>
      <c r="AI20" s="672"/>
      <c r="AJ20" s="672"/>
      <c r="AK20" s="672"/>
      <c r="AL20" s="616">
        <v>60.7</v>
      </c>
      <c r="AM20" s="678"/>
      <c r="AN20" s="678"/>
      <c r="AO20" s="679"/>
      <c r="AP20" s="681" t="s">
        <v>247</v>
      </c>
      <c r="AQ20" s="682"/>
      <c r="AR20" s="682"/>
      <c r="AS20" s="682"/>
      <c r="AT20" s="682"/>
      <c r="AU20" s="682"/>
      <c r="AV20" s="682"/>
      <c r="AW20" s="682"/>
      <c r="AX20" s="682"/>
      <c r="AY20" s="682"/>
      <c r="AZ20" s="682"/>
      <c r="BA20" s="682"/>
      <c r="BB20" s="682"/>
      <c r="BC20" s="683"/>
      <c r="BD20" s="613">
        <v>1058549</v>
      </c>
      <c r="BE20" s="614"/>
      <c r="BF20" s="614"/>
      <c r="BG20" s="614"/>
      <c r="BH20" s="614"/>
      <c r="BI20" s="614"/>
      <c r="BJ20" s="614"/>
      <c r="BK20" s="615"/>
      <c r="BL20" s="677">
        <v>1</v>
      </c>
      <c r="BM20" s="677"/>
      <c r="BN20" s="677"/>
      <c r="BO20" s="677"/>
      <c r="BP20" s="672" t="s">
        <v>152</v>
      </c>
      <c r="BQ20" s="672"/>
      <c r="BR20" s="672"/>
      <c r="BS20" s="672"/>
      <c r="BT20" s="672"/>
      <c r="BU20" s="672"/>
      <c r="BV20" s="672"/>
      <c r="BW20" s="673"/>
      <c r="BY20" s="681" t="s">
        <v>248</v>
      </c>
      <c r="BZ20" s="682"/>
      <c r="CA20" s="682"/>
      <c r="CB20" s="682"/>
      <c r="CC20" s="682"/>
      <c r="CD20" s="682"/>
      <c r="CE20" s="682"/>
      <c r="CF20" s="682"/>
      <c r="CG20" s="682"/>
      <c r="CH20" s="682"/>
      <c r="CI20" s="682"/>
      <c r="CJ20" s="682"/>
      <c r="CK20" s="682"/>
      <c r="CL20" s="683"/>
      <c r="CM20" s="613" t="s">
        <v>213</v>
      </c>
      <c r="CN20" s="614"/>
      <c r="CO20" s="614"/>
      <c r="CP20" s="614"/>
      <c r="CQ20" s="614"/>
      <c r="CR20" s="614"/>
      <c r="CS20" s="614"/>
      <c r="CT20" s="615"/>
      <c r="CU20" s="616" t="s">
        <v>213</v>
      </c>
      <c r="CV20" s="678"/>
      <c r="CW20" s="678"/>
      <c r="CX20" s="680"/>
      <c r="CY20" s="619" t="s">
        <v>212</v>
      </c>
      <c r="CZ20" s="614"/>
      <c r="DA20" s="614"/>
      <c r="DB20" s="614"/>
      <c r="DC20" s="614"/>
      <c r="DD20" s="614"/>
      <c r="DE20" s="614"/>
      <c r="DF20" s="614"/>
      <c r="DG20" s="614"/>
      <c r="DH20" s="614"/>
      <c r="DI20" s="614"/>
      <c r="DJ20" s="614"/>
      <c r="DK20" s="615"/>
      <c r="DL20" s="619" t="s">
        <v>119</v>
      </c>
      <c r="DM20" s="614"/>
      <c r="DN20" s="614"/>
      <c r="DO20" s="614"/>
      <c r="DP20" s="614"/>
      <c r="DQ20" s="614"/>
      <c r="DR20" s="614"/>
      <c r="DS20" s="614"/>
      <c r="DT20" s="614"/>
      <c r="DU20" s="614"/>
      <c r="DV20" s="614"/>
      <c r="DW20" s="614"/>
      <c r="DX20" s="697"/>
    </row>
    <row r="21" spans="2:128" ht="11.25" customHeight="1" x14ac:dyDescent="0.2">
      <c r="B21" s="610" t="s">
        <v>249</v>
      </c>
      <c r="C21" s="611"/>
      <c r="D21" s="611"/>
      <c r="E21" s="611"/>
      <c r="F21" s="611"/>
      <c r="G21" s="611"/>
      <c r="H21" s="611"/>
      <c r="I21" s="611"/>
      <c r="J21" s="611"/>
      <c r="K21" s="611"/>
      <c r="L21" s="611"/>
      <c r="M21" s="611"/>
      <c r="N21" s="611"/>
      <c r="O21" s="611"/>
      <c r="P21" s="611"/>
      <c r="Q21" s="612"/>
      <c r="R21" s="613">
        <v>168987743</v>
      </c>
      <c r="S21" s="614"/>
      <c r="T21" s="614"/>
      <c r="U21" s="614"/>
      <c r="V21" s="614"/>
      <c r="W21" s="614"/>
      <c r="X21" s="614"/>
      <c r="Y21" s="615"/>
      <c r="Z21" s="616">
        <v>30.8</v>
      </c>
      <c r="AA21" s="678"/>
      <c r="AB21" s="678"/>
      <c r="AC21" s="680"/>
      <c r="AD21" s="619">
        <v>168987743</v>
      </c>
      <c r="AE21" s="614"/>
      <c r="AF21" s="614"/>
      <c r="AG21" s="614"/>
      <c r="AH21" s="614"/>
      <c r="AI21" s="614"/>
      <c r="AJ21" s="614"/>
      <c r="AK21" s="615"/>
      <c r="AL21" s="616">
        <v>60.7</v>
      </c>
      <c r="AM21" s="678"/>
      <c r="AN21" s="678"/>
      <c r="AO21" s="679"/>
      <c r="AP21" s="681" t="s">
        <v>250</v>
      </c>
      <c r="AQ21" s="682"/>
      <c r="AR21" s="682"/>
      <c r="AS21" s="682"/>
      <c r="AT21" s="682"/>
      <c r="AU21" s="682"/>
      <c r="AV21" s="682"/>
      <c r="AW21" s="682"/>
      <c r="AX21" s="682"/>
      <c r="AY21" s="682"/>
      <c r="AZ21" s="682"/>
      <c r="BA21" s="682"/>
      <c r="BB21" s="682"/>
      <c r="BC21" s="683"/>
      <c r="BD21" s="613">
        <v>313892</v>
      </c>
      <c r="BE21" s="614"/>
      <c r="BF21" s="614"/>
      <c r="BG21" s="614"/>
      <c r="BH21" s="614"/>
      <c r="BI21" s="614"/>
      <c r="BJ21" s="614"/>
      <c r="BK21" s="615"/>
      <c r="BL21" s="677">
        <v>0.3</v>
      </c>
      <c r="BM21" s="677"/>
      <c r="BN21" s="677"/>
      <c r="BO21" s="677"/>
      <c r="BP21" s="672" t="s">
        <v>212</v>
      </c>
      <c r="BQ21" s="672"/>
      <c r="BR21" s="672"/>
      <c r="BS21" s="672"/>
      <c r="BT21" s="672"/>
      <c r="BU21" s="672"/>
      <c r="BV21" s="672"/>
      <c r="BW21" s="673"/>
      <c r="BY21" s="681" t="s">
        <v>251</v>
      </c>
      <c r="BZ21" s="682"/>
      <c r="CA21" s="682"/>
      <c r="CB21" s="682"/>
      <c r="CC21" s="682"/>
      <c r="CD21" s="682"/>
      <c r="CE21" s="682"/>
      <c r="CF21" s="682"/>
      <c r="CG21" s="682"/>
      <c r="CH21" s="682"/>
      <c r="CI21" s="682"/>
      <c r="CJ21" s="682"/>
      <c r="CK21" s="682"/>
      <c r="CL21" s="683"/>
      <c r="CM21" s="613">
        <v>162048</v>
      </c>
      <c r="CN21" s="614"/>
      <c r="CO21" s="614"/>
      <c r="CP21" s="614"/>
      <c r="CQ21" s="614"/>
      <c r="CR21" s="614"/>
      <c r="CS21" s="614"/>
      <c r="CT21" s="615"/>
      <c r="CU21" s="616">
        <v>0</v>
      </c>
      <c r="CV21" s="678"/>
      <c r="CW21" s="678"/>
      <c r="CX21" s="680"/>
      <c r="CY21" s="619" t="s">
        <v>152</v>
      </c>
      <c r="CZ21" s="614"/>
      <c r="DA21" s="614"/>
      <c r="DB21" s="614"/>
      <c r="DC21" s="614"/>
      <c r="DD21" s="614"/>
      <c r="DE21" s="614"/>
      <c r="DF21" s="614"/>
      <c r="DG21" s="614"/>
      <c r="DH21" s="614"/>
      <c r="DI21" s="614"/>
      <c r="DJ21" s="614"/>
      <c r="DK21" s="615"/>
      <c r="DL21" s="619">
        <v>162048</v>
      </c>
      <c r="DM21" s="614"/>
      <c r="DN21" s="614"/>
      <c r="DO21" s="614"/>
      <c r="DP21" s="614"/>
      <c r="DQ21" s="614"/>
      <c r="DR21" s="614"/>
      <c r="DS21" s="614"/>
      <c r="DT21" s="614"/>
      <c r="DU21" s="614"/>
      <c r="DV21" s="614"/>
      <c r="DW21" s="614"/>
      <c r="DX21" s="697"/>
    </row>
    <row r="22" spans="2:128" ht="11.25" customHeight="1" x14ac:dyDescent="0.2">
      <c r="B22" s="610" t="s">
        <v>252</v>
      </c>
      <c r="C22" s="611"/>
      <c r="D22" s="611"/>
      <c r="E22" s="611"/>
      <c r="F22" s="611"/>
      <c r="G22" s="611"/>
      <c r="H22" s="611"/>
      <c r="I22" s="611"/>
      <c r="J22" s="611"/>
      <c r="K22" s="611"/>
      <c r="L22" s="611"/>
      <c r="M22" s="611"/>
      <c r="N22" s="611"/>
      <c r="O22" s="611"/>
      <c r="P22" s="611"/>
      <c r="Q22" s="612"/>
      <c r="R22" s="613">
        <v>2316099</v>
      </c>
      <c r="S22" s="614"/>
      <c r="T22" s="614"/>
      <c r="U22" s="614"/>
      <c r="V22" s="614"/>
      <c r="W22" s="614"/>
      <c r="X22" s="614"/>
      <c r="Y22" s="615"/>
      <c r="Z22" s="616">
        <v>0.4</v>
      </c>
      <c r="AA22" s="678"/>
      <c r="AB22" s="678"/>
      <c r="AC22" s="680"/>
      <c r="AD22" s="619" t="s">
        <v>212</v>
      </c>
      <c r="AE22" s="614"/>
      <c r="AF22" s="614"/>
      <c r="AG22" s="614"/>
      <c r="AH22" s="614"/>
      <c r="AI22" s="614"/>
      <c r="AJ22" s="614"/>
      <c r="AK22" s="615"/>
      <c r="AL22" s="616" t="s">
        <v>212</v>
      </c>
      <c r="AM22" s="678"/>
      <c r="AN22" s="678"/>
      <c r="AO22" s="679"/>
      <c r="AP22" s="681" t="s">
        <v>253</v>
      </c>
      <c r="AQ22" s="682"/>
      <c r="AR22" s="682"/>
      <c r="AS22" s="682"/>
      <c r="AT22" s="682"/>
      <c r="AU22" s="682"/>
      <c r="AV22" s="682"/>
      <c r="AW22" s="682"/>
      <c r="AX22" s="682"/>
      <c r="AY22" s="682"/>
      <c r="AZ22" s="682"/>
      <c r="BA22" s="682"/>
      <c r="BB22" s="682"/>
      <c r="BC22" s="683"/>
      <c r="BD22" s="613">
        <v>800333</v>
      </c>
      <c r="BE22" s="614"/>
      <c r="BF22" s="614"/>
      <c r="BG22" s="614"/>
      <c r="BH22" s="614"/>
      <c r="BI22" s="614"/>
      <c r="BJ22" s="614"/>
      <c r="BK22" s="615"/>
      <c r="BL22" s="677">
        <v>0.7</v>
      </c>
      <c r="BM22" s="677"/>
      <c r="BN22" s="677"/>
      <c r="BO22" s="677"/>
      <c r="BP22" s="672" t="s">
        <v>119</v>
      </c>
      <c r="BQ22" s="672"/>
      <c r="BR22" s="672"/>
      <c r="BS22" s="672"/>
      <c r="BT22" s="672"/>
      <c r="BU22" s="672"/>
      <c r="BV22" s="672"/>
      <c r="BW22" s="673"/>
      <c r="BY22" s="681" t="s">
        <v>254</v>
      </c>
      <c r="BZ22" s="682"/>
      <c r="CA22" s="682"/>
      <c r="CB22" s="682"/>
      <c r="CC22" s="682"/>
      <c r="CD22" s="682"/>
      <c r="CE22" s="682"/>
      <c r="CF22" s="682"/>
      <c r="CG22" s="682"/>
      <c r="CH22" s="682"/>
      <c r="CI22" s="682"/>
      <c r="CJ22" s="682"/>
      <c r="CK22" s="682"/>
      <c r="CL22" s="683"/>
      <c r="CM22" s="613">
        <v>750618</v>
      </c>
      <c r="CN22" s="614"/>
      <c r="CO22" s="614"/>
      <c r="CP22" s="614"/>
      <c r="CQ22" s="614"/>
      <c r="CR22" s="614"/>
      <c r="CS22" s="614"/>
      <c r="CT22" s="615"/>
      <c r="CU22" s="616">
        <v>0.1</v>
      </c>
      <c r="CV22" s="678"/>
      <c r="CW22" s="678"/>
      <c r="CX22" s="680"/>
      <c r="CY22" s="619" t="s">
        <v>119</v>
      </c>
      <c r="CZ22" s="614"/>
      <c r="DA22" s="614"/>
      <c r="DB22" s="614"/>
      <c r="DC22" s="614"/>
      <c r="DD22" s="614"/>
      <c r="DE22" s="614"/>
      <c r="DF22" s="614"/>
      <c r="DG22" s="614"/>
      <c r="DH22" s="614"/>
      <c r="DI22" s="614"/>
      <c r="DJ22" s="614"/>
      <c r="DK22" s="615"/>
      <c r="DL22" s="619">
        <v>750618</v>
      </c>
      <c r="DM22" s="614"/>
      <c r="DN22" s="614"/>
      <c r="DO22" s="614"/>
      <c r="DP22" s="614"/>
      <c r="DQ22" s="614"/>
      <c r="DR22" s="614"/>
      <c r="DS22" s="614"/>
      <c r="DT22" s="614"/>
      <c r="DU22" s="614"/>
      <c r="DV22" s="614"/>
      <c r="DW22" s="614"/>
      <c r="DX22" s="697"/>
    </row>
    <row r="23" spans="2:128" ht="11.25" customHeight="1" x14ac:dyDescent="0.2">
      <c r="B23" s="610" t="s">
        <v>255</v>
      </c>
      <c r="C23" s="611"/>
      <c r="D23" s="611"/>
      <c r="E23" s="611"/>
      <c r="F23" s="611"/>
      <c r="G23" s="611"/>
      <c r="H23" s="611"/>
      <c r="I23" s="611"/>
      <c r="J23" s="611"/>
      <c r="K23" s="611"/>
      <c r="L23" s="611"/>
      <c r="M23" s="611"/>
      <c r="N23" s="611"/>
      <c r="O23" s="611"/>
      <c r="P23" s="611"/>
      <c r="Q23" s="612"/>
      <c r="R23" s="613">
        <v>7934</v>
      </c>
      <c r="S23" s="614"/>
      <c r="T23" s="614"/>
      <c r="U23" s="614"/>
      <c r="V23" s="614"/>
      <c r="W23" s="614"/>
      <c r="X23" s="614"/>
      <c r="Y23" s="615"/>
      <c r="Z23" s="616">
        <v>0</v>
      </c>
      <c r="AA23" s="678"/>
      <c r="AB23" s="678"/>
      <c r="AC23" s="680"/>
      <c r="AD23" s="619" t="s">
        <v>119</v>
      </c>
      <c r="AE23" s="614"/>
      <c r="AF23" s="614"/>
      <c r="AG23" s="614"/>
      <c r="AH23" s="614"/>
      <c r="AI23" s="614"/>
      <c r="AJ23" s="614"/>
      <c r="AK23" s="615"/>
      <c r="AL23" s="616" t="s">
        <v>119</v>
      </c>
      <c r="AM23" s="678"/>
      <c r="AN23" s="678"/>
      <c r="AO23" s="679"/>
      <c r="AP23" s="681" t="s">
        <v>256</v>
      </c>
      <c r="AQ23" s="682"/>
      <c r="AR23" s="682"/>
      <c r="AS23" s="682"/>
      <c r="AT23" s="682"/>
      <c r="AU23" s="682"/>
      <c r="AV23" s="682"/>
      <c r="AW23" s="682"/>
      <c r="AX23" s="682"/>
      <c r="AY23" s="682"/>
      <c r="AZ23" s="682"/>
      <c r="BA23" s="682"/>
      <c r="BB23" s="682"/>
      <c r="BC23" s="683"/>
      <c r="BD23" s="613">
        <v>6017393</v>
      </c>
      <c r="BE23" s="614"/>
      <c r="BF23" s="614"/>
      <c r="BG23" s="614"/>
      <c r="BH23" s="614"/>
      <c r="BI23" s="614"/>
      <c r="BJ23" s="614"/>
      <c r="BK23" s="615"/>
      <c r="BL23" s="677">
        <v>5.5</v>
      </c>
      <c r="BM23" s="677"/>
      <c r="BN23" s="677"/>
      <c r="BO23" s="677"/>
      <c r="BP23" s="672" t="s">
        <v>212</v>
      </c>
      <c r="BQ23" s="672"/>
      <c r="BR23" s="672"/>
      <c r="BS23" s="672"/>
      <c r="BT23" s="672"/>
      <c r="BU23" s="672"/>
      <c r="BV23" s="672"/>
      <c r="BW23" s="673"/>
      <c r="BY23" s="681" t="s">
        <v>257</v>
      </c>
      <c r="BZ23" s="682"/>
      <c r="CA23" s="682"/>
      <c r="CB23" s="682"/>
      <c r="CC23" s="682"/>
      <c r="CD23" s="682"/>
      <c r="CE23" s="682"/>
      <c r="CF23" s="682"/>
      <c r="CG23" s="682"/>
      <c r="CH23" s="682"/>
      <c r="CI23" s="682"/>
      <c r="CJ23" s="682"/>
      <c r="CK23" s="682"/>
      <c r="CL23" s="683"/>
      <c r="CM23" s="613">
        <v>393401</v>
      </c>
      <c r="CN23" s="614"/>
      <c r="CO23" s="614"/>
      <c r="CP23" s="614"/>
      <c r="CQ23" s="614"/>
      <c r="CR23" s="614"/>
      <c r="CS23" s="614"/>
      <c r="CT23" s="615"/>
      <c r="CU23" s="616">
        <v>0.1</v>
      </c>
      <c r="CV23" s="678"/>
      <c r="CW23" s="678"/>
      <c r="CX23" s="680"/>
      <c r="CY23" s="619" t="s">
        <v>119</v>
      </c>
      <c r="CZ23" s="614"/>
      <c r="DA23" s="614"/>
      <c r="DB23" s="614"/>
      <c r="DC23" s="614"/>
      <c r="DD23" s="614"/>
      <c r="DE23" s="614"/>
      <c r="DF23" s="614"/>
      <c r="DG23" s="614"/>
      <c r="DH23" s="614"/>
      <c r="DI23" s="614"/>
      <c r="DJ23" s="614"/>
      <c r="DK23" s="615"/>
      <c r="DL23" s="619">
        <v>393401</v>
      </c>
      <c r="DM23" s="614"/>
      <c r="DN23" s="614"/>
      <c r="DO23" s="614"/>
      <c r="DP23" s="614"/>
      <c r="DQ23" s="614"/>
      <c r="DR23" s="614"/>
      <c r="DS23" s="614"/>
      <c r="DT23" s="614"/>
      <c r="DU23" s="614"/>
      <c r="DV23" s="614"/>
      <c r="DW23" s="614"/>
      <c r="DX23" s="697"/>
    </row>
    <row r="24" spans="2:128" ht="11.25" customHeight="1" x14ac:dyDescent="0.2">
      <c r="B24" s="610" t="s">
        <v>258</v>
      </c>
      <c r="C24" s="611"/>
      <c r="D24" s="611"/>
      <c r="E24" s="611"/>
      <c r="F24" s="611"/>
      <c r="G24" s="611"/>
      <c r="H24" s="611"/>
      <c r="I24" s="611"/>
      <c r="J24" s="611"/>
      <c r="K24" s="611"/>
      <c r="L24" s="611"/>
      <c r="M24" s="611"/>
      <c r="N24" s="611"/>
      <c r="O24" s="611"/>
      <c r="P24" s="611"/>
      <c r="Q24" s="612"/>
      <c r="R24" s="613">
        <v>299329216</v>
      </c>
      <c r="S24" s="614"/>
      <c r="T24" s="614"/>
      <c r="U24" s="614"/>
      <c r="V24" s="614"/>
      <c r="W24" s="614"/>
      <c r="X24" s="614"/>
      <c r="Y24" s="615"/>
      <c r="Z24" s="616">
        <v>54.6</v>
      </c>
      <c r="AA24" s="678"/>
      <c r="AB24" s="678"/>
      <c r="AC24" s="680"/>
      <c r="AD24" s="619">
        <v>277524287</v>
      </c>
      <c r="AE24" s="614"/>
      <c r="AF24" s="614"/>
      <c r="AG24" s="614"/>
      <c r="AH24" s="614"/>
      <c r="AI24" s="614"/>
      <c r="AJ24" s="614"/>
      <c r="AK24" s="615"/>
      <c r="AL24" s="616">
        <v>99.6</v>
      </c>
      <c r="AM24" s="678"/>
      <c r="AN24" s="678"/>
      <c r="AO24" s="679"/>
      <c r="AP24" s="681" t="s">
        <v>259</v>
      </c>
      <c r="AQ24" s="682"/>
      <c r="AR24" s="682"/>
      <c r="AS24" s="682"/>
      <c r="AT24" s="682"/>
      <c r="AU24" s="682"/>
      <c r="AV24" s="682"/>
      <c r="AW24" s="682"/>
      <c r="AX24" s="682"/>
      <c r="AY24" s="682"/>
      <c r="AZ24" s="682"/>
      <c r="BA24" s="682"/>
      <c r="BB24" s="682"/>
      <c r="BC24" s="683"/>
      <c r="BD24" s="613">
        <v>11418512</v>
      </c>
      <c r="BE24" s="614"/>
      <c r="BF24" s="614"/>
      <c r="BG24" s="614"/>
      <c r="BH24" s="614"/>
      <c r="BI24" s="614"/>
      <c r="BJ24" s="614"/>
      <c r="BK24" s="615"/>
      <c r="BL24" s="677">
        <v>10.3</v>
      </c>
      <c r="BM24" s="677"/>
      <c r="BN24" s="677"/>
      <c r="BO24" s="677"/>
      <c r="BP24" s="672" t="s">
        <v>119</v>
      </c>
      <c r="BQ24" s="672"/>
      <c r="BR24" s="672"/>
      <c r="BS24" s="672"/>
      <c r="BT24" s="672"/>
      <c r="BU24" s="672"/>
      <c r="BV24" s="672"/>
      <c r="BW24" s="673"/>
      <c r="BY24" s="681" t="s">
        <v>260</v>
      </c>
      <c r="BZ24" s="682"/>
      <c r="CA24" s="682"/>
      <c r="CB24" s="682"/>
      <c r="CC24" s="682"/>
      <c r="CD24" s="682"/>
      <c r="CE24" s="682"/>
      <c r="CF24" s="682"/>
      <c r="CG24" s="682"/>
      <c r="CH24" s="682"/>
      <c r="CI24" s="682"/>
      <c r="CJ24" s="682"/>
      <c r="CK24" s="682"/>
      <c r="CL24" s="683"/>
      <c r="CM24" s="613" t="s">
        <v>119</v>
      </c>
      <c r="CN24" s="614"/>
      <c r="CO24" s="614"/>
      <c r="CP24" s="614"/>
      <c r="CQ24" s="614"/>
      <c r="CR24" s="614"/>
      <c r="CS24" s="614"/>
      <c r="CT24" s="615"/>
      <c r="CU24" s="616" t="s">
        <v>212</v>
      </c>
      <c r="CV24" s="678"/>
      <c r="CW24" s="678"/>
      <c r="CX24" s="680"/>
      <c r="CY24" s="619" t="s">
        <v>119</v>
      </c>
      <c r="CZ24" s="614"/>
      <c r="DA24" s="614"/>
      <c r="DB24" s="614"/>
      <c r="DC24" s="614"/>
      <c r="DD24" s="614"/>
      <c r="DE24" s="614"/>
      <c r="DF24" s="614"/>
      <c r="DG24" s="614"/>
      <c r="DH24" s="614"/>
      <c r="DI24" s="614"/>
      <c r="DJ24" s="614"/>
      <c r="DK24" s="615"/>
      <c r="DL24" s="619" t="s">
        <v>212</v>
      </c>
      <c r="DM24" s="614"/>
      <c r="DN24" s="614"/>
      <c r="DO24" s="614"/>
      <c r="DP24" s="614"/>
      <c r="DQ24" s="614"/>
      <c r="DR24" s="614"/>
      <c r="DS24" s="614"/>
      <c r="DT24" s="614"/>
      <c r="DU24" s="614"/>
      <c r="DV24" s="614"/>
      <c r="DW24" s="614"/>
      <c r="DX24" s="697"/>
    </row>
    <row r="25" spans="2:128" ht="11.25" customHeight="1" x14ac:dyDescent="0.2">
      <c r="B25" s="610" t="s">
        <v>261</v>
      </c>
      <c r="C25" s="611"/>
      <c r="D25" s="611"/>
      <c r="E25" s="611"/>
      <c r="F25" s="611"/>
      <c r="G25" s="611"/>
      <c r="H25" s="611"/>
      <c r="I25" s="611"/>
      <c r="J25" s="611"/>
      <c r="K25" s="611"/>
      <c r="L25" s="611"/>
      <c r="M25" s="611"/>
      <c r="N25" s="611"/>
      <c r="O25" s="611"/>
      <c r="P25" s="611"/>
      <c r="Q25" s="612"/>
      <c r="R25" s="613">
        <v>197785</v>
      </c>
      <c r="S25" s="614"/>
      <c r="T25" s="614"/>
      <c r="U25" s="614"/>
      <c r="V25" s="614"/>
      <c r="W25" s="614"/>
      <c r="X25" s="614"/>
      <c r="Y25" s="615"/>
      <c r="Z25" s="616">
        <v>0</v>
      </c>
      <c r="AA25" s="678"/>
      <c r="AB25" s="678"/>
      <c r="AC25" s="680"/>
      <c r="AD25" s="619">
        <v>197785</v>
      </c>
      <c r="AE25" s="614"/>
      <c r="AF25" s="614"/>
      <c r="AG25" s="614"/>
      <c r="AH25" s="614"/>
      <c r="AI25" s="614"/>
      <c r="AJ25" s="614"/>
      <c r="AK25" s="615"/>
      <c r="AL25" s="616">
        <v>0.1</v>
      </c>
      <c r="AM25" s="678"/>
      <c r="AN25" s="678"/>
      <c r="AO25" s="679"/>
      <c r="AP25" s="681" t="s">
        <v>262</v>
      </c>
      <c r="AQ25" s="682"/>
      <c r="AR25" s="682"/>
      <c r="AS25" s="682"/>
      <c r="AT25" s="682"/>
      <c r="AU25" s="682"/>
      <c r="AV25" s="682"/>
      <c r="AW25" s="682"/>
      <c r="AX25" s="682"/>
      <c r="AY25" s="682"/>
      <c r="AZ25" s="682"/>
      <c r="BA25" s="682"/>
      <c r="BB25" s="682"/>
      <c r="BC25" s="683"/>
      <c r="BD25" s="613">
        <v>91</v>
      </c>
      <c r="BE25" s="614"/>
      <c r="BF25" s="614"/>
      <c r="BG25" s="614"/>
      <c r="BH25" s="614"/>
      <c r="BI25" s="614"/>
      <c r="BJ25" s="614"/>
      <c r="BK25" s="615"/>
      <c r="BL25" s="677">
        <v>0</v>
      </c>
      <c r="BM25" s="677"/>
      <c r="BN25" s="677"/>
      <c r="BO25" s="677"/>
      <c r="BP25" s="672" t="s">
        <v>212</v>
      </c>
      <c r="BQ25" s="672"/>
      <c r="BR25" s="672"/>
      <c r="BS25" s="672"/>
      <c r="BT25" s="672"/>
      <c r="BU25" s="672"/>
      <c r="BV25" s="672"/>
      <c r="BW25" s="673"/>
      <c r="BY25" s="681" t="s">
        <v>263</v>
      </c>
      <c r="BZ25" s="682"/>
      <c r="CA25" s="682"/>
      <c r="CB25" s="682"/>
      <c r="CC25" s="682"/>
      <c r="CD25" s="682"/>
      <c r="CE25" s="682"/>
      <c r="CF25" s="682"/>
      <c r="CG25" s="682"/>
      <c r="CH25" s="682"/>
      <c r="CI25" s="682"/>
      <c r="CJ25" s="682"/>
      <c r="CK25" s="682"/>
      <c r="CL25" s="683"/>
      <c r="CM25" s="613">
        <v>16590202</v>
      </c>
      <c r="CN25" s="614"/>
      <c r="CO25" s="614"/>
      <c r="CP25" s="614"/>
      <c r="CQ25" s="614"/>
      <c r="CR25" s="614"/>
      <c r="CS25" s="614"/>
      <c r="CT25" s="615"/>
      <c r="CU25" s="616">
        <v>3.1</v>
      </c>
      <c r="CV25" s="678"/>
      <c r="CW25" s="678"/>
      <c r="CX25" s="680"/>
      <c r="CY25" s="619" t="s">
        <v>119</v>
      </c>
      <c r="CZ25" s="614"/>
      <c r="DA25" s="614"/>
      <c r="DB25" s="614"/>
      <c r="DC25" s="614"/>
      <c r="DD25" s="614"/>
      <c r="DE25" s="614"/>
      <c r="DF25" s="614"/>
      <c r="DG25" s="614"/>
      <c r="DH25" s="614"/>
      <c r="DI25" s="614"/>
      <c r="DJ25" s="614"/>
      <c r="DK25" s="615"/>
      <c r="DL25" s="619">
        <v>16590202</v>
      </c>
      <c r="DM25" s="614"/>
      <c r="DN25" s="614"/>
      <c r="DO25" s="614"/>
      <c r="DP25" s="614"/>
      <c r="DQ25" s="614"/>
      <c r="DR25" s="614"/>
      <c r="DS25" s="614"/>
      <c r="DT25" s="614"/>
      <c r="DU25" s="614"/>
      <c r="DV25" s="614"/>
      <c r="DW25" s="614"/>
      <c r="DX25" s="697"/>
    </row>
    <row r="26" spans="2:128" ht="11.25" customHeight="1" x14ac:dyDescent="0.2">
      <c r="B26" s="610" t="s">
        <v>264</v>
      </c>
      <c r="C26" s="611"/>
      <c r="D26" s="611"/>
      <c r="E26" s="611"/>
      <c r="F26" s="611"/>
      <c r="G26" s="611"/>
      <c r="H26" s="611"/>
      <c r="I26" s="611"/>
      <c r="J26" s="611"/>
      <c r="K26" s="611"/>
      <c r="L26" s="611"/>
      <c r="M26" s="611"/>
      <c r="N26" s="611"/>
      <c r="O26" s="611"/>
      <c r="P26" s="611"/>
      <c r="Q26" s="612"/>
      <c r="R26" s="613">
        <v>1479299</v>
      </c>
      <c r="S26" s="614"/>
      <c r="T26" s="614"/>
      <c r="U26" s="614"/>
      <c r="V26" s="614"/>
      <c r="W26" s="614"/>
      <c r="X26" s="614"/>
      <c r="Y26" s="615"/>
      <c r="Z26" s="616">
        <v>0.3</v>
      </c>
      <c r="AA26" s="678"/>
      <c r="AB26" s="678"/>
      <c r="AC26" s="680"/>
      <c r="AD26" s="619" t="s">
        <v>119</v>
      </c>
      <c r="AE26" s="614"/>
      <c r="AF26" s="614"/>
      <c r="AG26" s="614"/>
      <c r="AH26" s="614"/>
      <c r="AI26" s="614"/>
      <c r="AJ26" s="614"/>
      <c r="AK26" s="615"/>
      <c r="AL26" s="616" t="s">
        <v>212</v>
      </c>
      <c r="AM26" s="678"/>
      <c r="AN26" s="678"/>
      <c r="AO26" s="679"/>
      <c r="AP26" s="681" t="s">
        <v>265</v>
      </c>
      <c r="AQ26" s="682"/>
      <c r="AR26" s="682"/>
      <c r="AS26" s="682"/>
      <c r="AT26" s="682"/>
      <c r="AU26" s="682"/>
      <c r="AV26" s="682"/>
      <c r="AW26" s="682"/>
      <c r="AX26" s="682"/>
      <c r="AY26" s="682"/>
      <c r="AZ26" s="682"/>
      <c r="BA26" s="682"/>
      <c r="BB26" s="682"/>
      <c r="BC26" s="683"/>
      <c r="BD26" s="613" t="s">
        <v>152</v>
      </c>
      <c r="BE26" s="614"/>
      <c r="BF26" s="614"/>
      <c r="BG26" s="614"/>
      <c r="BH26" s="614"/>
      <c r="BI26" s="614"/>
      <c r="BJ26" s="614"/>
      <c r="BK26" s="615"/>
      <c r="BL26" s="677" t="s">
        <v>212</v>
      </c>
      <c r="BM26" s="677"/>
      <c r="BN26" s="677"/>
      <c r="BO26" s="677"/>
      <c r="BP26" s="672" t="s">
        <v>212</v>
      </c>
      <c r="BQ26" s="672"/>
      <c r="BR26" s="672"/>
      <c r="BS26" s="672"/>
      <c r="BT26" s="672"/>
      <c r="BU26" s="672"/>
      <c r="BV26" s="672"/>
      <c r="BW26" s="673"/>
      <c r="BY26" s="681" t="s">
        <v>266</v>
      </c>
      <c r="BZ26" s="682"/>
      <c r="CA26" s="682"/>
      <c r="CB26" s="682"/>
      <c r="CC26" s="682"/>
      <c r="CD26" s="682"/>
      <c r="CE26" s="682"/>
      <c r="CF26" s="682"/>
      <c r="CG26" s="682"/>
      <c r="CH26" s="682"/>
      <c r="CI26" s="682"/>
      <c r="CJ26" s="682"/>
      <c r="CK26" s="682"/>
      <c r="CL26" s="683"/>
      <c r="CM26" s="613">
        <v>219346</v>
      </c>
      <c r="CN26" s="614"/>
      <c r="CO26" s="614"/>
      <c r="CP26" s="614"/>
      <c r="CQ26" s="614"/>
      <c r="CR26" s="614"/>
      <c r="CS26" s="614"/>
      <c r="CT26" s="615"/>
      <c r="CU26" s="616">
        <v>0</v>
      </c>
      <c r="CV26" s="678"/>
      <c r="CW26" s="678"/>
      <c r="CX26" s="680"/>
      <c r="CY26" s="619" t="s">
        <v>212</v>
      </c>
      <c r="CZ26" s="614"/>
      <c r="DA26" s="614"/>
      <c r="DB26" s="614"/>
      <c r="DC26" s="614"/>
      <c r="DD26" s="614"/>
      <c r="DE26" s="614"/>
      <c r="DF26" s="614"/>
      <c r="DG26" s="614"/>
      <c r="DH26" s="614"/>
      <c r="DI26" s="614"/>
      <c r="DJ26" s="614"/>
      <c r="DK26" s="615"/>
      <c r="DL26" s="619">
        <v>219346</v>
      </c>
      <c r="DM26" s="614"/>
      <c r="DN26" s="614"/>
      <c r="DO26" s="614"/>
      <c r="DP26" s="614"/>
      <c r="DQ26" s="614"/>
      <c r="DR26" s="614"/>
      <c r="DS26" s="614"/>
      <c r="DT26" s="614"/>
      <c r="DU26" s="614"/>
      <c r="DV26" s="614"/>
      <c r="DW26" s="614"/>
      <c r="DX26" s="697"/>
    </row>
    <row r="27" spans="2:128" ht="11.25" customHeight="1" x14ac:dyDescent="0.2">
      <c r="B27" s="610" t="s">
        <v>267</v>
      </c>
      <c r="C27" s="611"/>
      <c r="D27" s="611"/>
      <c r="E27" s="611"/>
      <c r="F27" s="611"/>
      <c r="G27" s="611"/>
      <c r="H27" s="611"/>
      <c r="I27" s="611"/>
      <c r="J27" s="611"/>
      <c r="K27" s="611"/>
      <c r="L27" s="611"/>
      <c r="M27" s="611"/>
      <c r="N27" s="611"/>
      <c r="O27" s="611"/>
      <c r="P27" s="611"/>
      <c r="Q27" s="612"/>
      <c r="R27" s="613">
        <v>4588247</v>
      </c>
      <c r="S27" s="614"/>
      <c r="T27" s="614"/>
      <c r="U27" s="614"/>
      <c r="V27" s="614"/>
      <c r="W27" s="614"/>
      <c r="X27" s="614"/>
      <c r="Y27" s="615"/>
      <c r="Z27" s="616">
        <v>0.8</v>
      </c>
      <c r="AA27" s="678"/>
      <c r="AB27" s="678"/>
      <c r="AC27" s="680"/>
      <c r="AD27" s="619">
        <v>533872</v>
      </c>
      <c r="AE27" s="614"/>
      <c r="AF27" s="614"/>
      <c r="AG27" s="614"/>
      <c r="AH27" s="614"/>
      <c r="AI27" s="614"/>
      <c r="AJ27" s="614"/>
      <c r="AK27" s="615"/>
      <c r="AL27" s="616">
        <v>0.2</v>
      </c>
      <c r="AM27" s="678"/>
      <c r="AN27" s="678"/>
      <c r="AO27" s="679"/>
      <c r="AP27" s="681" t="s">
        <v>268</v>
      </c>
      <c r="AQ27" s="682"/>
      <c r="AR27" s="682"/>
      <c r="AS27" s="682"/>
      <c r="AT27" s="682"/>
      <c r="AU27" s="682"/>
      <c r="AV27" s="682"/>
      <c r="AW27" s="682"/>
      <c r="AX27" s="682"/>
      <c r="AY27" s="682"/>
      <c r="AZ27" s="682"/>
      <c r="BA27" s="682"/>
      <c r="BB27" s="682"/>
      <c r="BC27" s="683"/>
      <c r="BD27" s="613" t="s">
        <v>119</v>
      </c>
      <c r="BE27" s="614"/>
      <c r="BF27" s="614"/>
      <c r="BG27" s="614"/>
      <c r="BH27" s="614"/>
      <c r="BI27" s="614"/>
      <c r="BJ27" s="614"/>
      <c r="BK27" s="615"/>
      <c r="BL27" s="677" t="s">
        <v>212</v>
      </c>
      <c r="BM27" s="677"/>
      <c r="BN27" s="677"/>
      <c r="BO27" s="677"/>
      <c r="BP27" s="672" t="s">
        <v>152</v>
      </c>
      <c r="BQ27" s="672"/>
      <c r="BR27" s="672"/>
      <c r="BS27" s="672"/>
      <c r="BT27" s="672"/>
      <c r="BU27" s="672"/>
      <c r="BV27" s="672"/>
      <c r="BW27" s="673"/>
      <c r="BY27" s="681" t="s">
        <v>269</v>
      </c>
      <c r="BZ27" s="682"/>
      <c r="CA27" s="682"/>
      <c r="CB27" s="682"/>
      <c r="CC27" s="682"/>
      <c r="CD27" s="682"/>
      <c r="CE27" s="682"/>
      <c r="CF27" s="682"/>
      <c r="CG27" s="682"/>
      <c r="CH27" s="682"/>
      <c r="CI27" s="682"/>
      <c r="CJ27" s="682"/>
      <c r="CK27" s="682"/>
      <c r="CL27" s="683"/>
      <c r="CM27" s="613" t="s">
        <v>212</v>
      </c>
      <c r="CN27" s="614"/>
      <c r="CO27" s="614"/>
      <c r="CP27" s="614"/>
      <c r="CQ27" s="614"/>
      <c r="CR27" s="614"/>
      <c r="CS27" s="614"/>
      <c r="CT27" s="615"/>
      <c r="CU27" s="616" t="s">
        <v>119</v>
      </c>
      <c r="CV27" s="678"/>
      <c r="CW27" s="678"/>
      <c r="CX27" s="680"/>
      <c r="CY27" s="619" t="s">
        <v>119</v>
      </c>
      <c r="CZ27" s="614"/>
      <c r="DA27" s="614"/>
      <c r="DB27" s="614"/>
      <c r="DC27" s="614"/>
      <c r="DD27" s="614"/>
      <c r="DE27" s="614"/>
      <c r="DF27" s="614"/>
      <c r="DG27" s="614"/>
      <c r="DH27" s="614"/>
      <c r="DI27" s="614"/>
      <c r="DJ27" s="614"/>
      <c r="DK27" s="615"/>
      <c r="DL27" s="619" t="s">
        <v>212</v>
      </c>
      <c r="DM27" s="614"/>
      <c r="DN27" s="614"/>
      <c r="DO27" s="614"/>
      <c r="DP27" s="614"/>
      <c r="DQ27" s="614"/>
      <c r="DR27" s="614"/>
      <c r="DS27" s="614"/>
      <c r="DT27" s="614"/>
      <c r="DU27" s="614"/>
      <c r="DV27" s="614"/>
      <c r="DW27" s="614"/>
      <c r="DX27" s="697"/>
    </row>
    <row r="28" spans="2:128" ht="11.25" customHeight="1" x14ac:dyDescent="0.2">
      <c r="B28" s="610" t="s">
        <v>270</v>
      </c>
      <c r="C28" s="611"/>
      <c r="D28" s="611"/>
      <c r="E28" s="611"/>
      <c r="F28" s="611"/>
      <c r="G28" s="611"/>
      <c r="H28" s="611"/>
      <c r="I28" s="611"/>
      <c r="J28" s="611"/>
      <c r="K28" s="611"/>
      <c r="L28" s="611"/>
      <c r="M28" s="611"/>
      <c r="N28" s="611"/>
      <c r="O28" s="611"/>
      <c r="P28" s="611"/>
      <c r="Q28" s="612"/>
      <c r="R28" s="613">
        <v>1601439</v>
      </c>
      <c r="S28" s="614"/>
      <c r="T28" s="614"/>
      <c r="U28" s="614"/>
      <c r="V28" s="614"/>
      <c r="W28" s="614"/>
      <c r="X28" s="614"/>
      <c r="Y28" s="615"/>
      <c r="Z28" s="616">
        <v>0.3</v>
      </c>
      <c r="AA28" s="678"/>
      <c r="AB28" s="678"/>
      <c r="AC28" s="680"/>
      <c r="AD28" s="619" t="s">
        <v>119</v>
      </c>
      <c r="AE28" s="614"/>
      <c r="AF28" s="614"/>
      <c r="AG28" s="614"/>
      <c r="AH28" s="614"/>
      <c r="AI28" s="614"/>
      <c r="AJ28" s="614"/>
      <c r="AK28" s="615"/>
      <c r="AL28" s="616" t="s">
        <v>152</v>
      </c>
      <c r="AM28" s="678"/>
      <c r="AN28" s="678"/>
      <c r="AO28" s="679"/>
      <c r="AP28" s="681" t="s">
        <v>271</v>
      </c>
      <c r="AQ28" s="682"/>
      <c r="AR28" s="682"/>
      <c r="AS28" s="682"/>
      <c r="AT28" s="682"/>
      <c r="AU28" s="682"/>
      <c r="AV28" s="682"/>
      <c r="AW28" s="682"/>
      <c r="AX28" s="682"/>
      <c r="AY28" s="682"/>
      <c r="AZ28" s="682"/>
      <c r="BA28" s="682"/>
      <c r="BB28" s="682"/>
      <c r="BC28" s="683"/>
      <c r="BD28" s="613">
        <v>14968</v>
      </c>
      <c r="BE28" s="614"/>
      <c r="BF28" s="614"/>
      <c r="BG28" s="614"/>
      <c r="BH28" s="614"/>
      <c r="BI28" s="614"/>
      <c r="BJ28" s="614"/>
      <c r="BK28" s="615"/>
      <c r="BL28" s="677">
        <v>0</v>
      </c>
      <c r="BM28" s="677"/>
      <c r="BN28" s="677"/>
      <c r="BO28" s="677"/>
      <c r="BP28" s="672" t="s">
        <v>212</v>
      </c>
      <c r="BQ28" s="672"/>
      <c r="BR28" s="672"/>
      <c r="BS28" s="672"/>
      <c r="BT28" s="672"/>
      <c r="BU28" s="672"/>
      <c r="BV28" s="672"/>
      <c r="BW28" s="673"/>
      <c r="BY28" s="681" t="s">
        <v>272</v>
      </c>
      <c r="BZ28" s="682"/>
      <c r="CA28" s="682"/>
      <c r="CB28" s="682"/>
      <c r="CC28" s="682"/>
      <c r="CD28" s="682"/>
      <c r="CE28" s="682"/>
      <c r="CF28" s="682"/>
      <c r="CG28" s="682"/>
      <c r="CH28" s="682"/>
      <c r="CI28" s="682"/>
      <c r="CJ28" s="682"/>
      <c r="CK28" s="682"/>
      <c r="CL28" s="683"/>
      <c r="CM28" s="613">
        <v>528314</v>
      </c>
      <c r="CN28" s="614"/>
      <c r="CO28" s="614"/>
      <c r="CP28" s="614"/>
      <c r="CQ28" s="614"/>
      <c r="CR28" s="614"/>
      <c r="CS28" s="614"/>
      <c r="CT28" s="615"/>
      <c r="CU28" s="616">
        <v>0.1</v>
      </c>
      <c r="CV28" s="678"/>
      <c r="CW28" s="678"/>
      <c r="CX28" s="680"/>
      <c r="CY28" s="619" t="s">
        <v>152</v>
      </c>
      <c r="CZ28" s="614"/>
      <c r="DA28" s="614"/>
      <c r="DB28" s="614"/>
      <c r="DC28" s="614"/>
      <c r="DD28" s="614"/>
      <c r="DE28" s="614"/>
      <c r="DF28" s="614"/>
      <c r="DG28" s="614"/>
      <c r="DH28" s="614"/>
      <c r="DI28" s="614"/>
      <c r="DJ28" s="614"/>
      <c r="DK28" s="615"/>
      <c r="DL28" s="619">
        <v>528314</v>
      </c>
      <c r="DM28" s="614"/>
      <c r="DN28" s="614"/>
      <c r="DO28" s="614"/>
      <c r="DP28" s="614"/>
      <c r="DQ28" s="614"/>
      <c r="DR28" s="614"/>
      <c r="DS28" s="614"/>
      <c r="DT28" s="614"/>
      <c r="DU28" s="614"/>
      <c r="DV28" s="614"/>
      <c r="DW28" s="614"/>
      <c r="DX28" s="697"/>
    </row>
    <row r="29" spans="2:128" ht="11.25" customHeight="1" x14ac:dyDescent="0.2">
      <c r="B29" s="610" t="s">
        <v>273</v>
      </c>
      <c r="C29" s="611"/>
      <c r="D29" s="611"/>
      <c r="E29" s="611"/>
      <c r="F29" s="611"/>
      <c r="G29" s="611"/>
      <c r="H29" s="611"/>
      <c r="I29" s="611"/>
      <c r="J29" s="611"/>
      <c r="K29" s="611"/>
      <c r="L29" s="611"/>
      <c r="M29" s="611"/>
      <c r="N29" s="611"/>
      <c r="O29" s="611"/>
      <c r="P29" s="611"/>
      <c r="Q29" s="612"/>
      <c r="R29" s="613">
        <v>82246757</v>
      </c>
      <c r="S29" s="614"/>
      <c r="T29" s="614"/>
      <c r="U29" s="614"/>
      <c r="V29" s="614"/>
      <c r="W29" s="614"/>
      <c r="X29" s="614"/>
      <c r="Y29" s="615"/>
      <c r="Z29" s="616">
        <v>15</v>
      </c>
      <c r="AA29" s="678"/>
      <c r="AB29" s="678"/>
      <c r="AC29" s="680"/>
      <c r="AD29" s="619" t="s">
        <v>152</v>
      </c>
      <c r="AE29" s="614"/>
      <c r="AF29" s="614"/>
      <c r="AG29" s="614"/>
      <c r="AH29" s="614"/>
      <c r="AI29" s="614"/>
      <c r="AJ29" s="614"/>
      <c r="AK29" s="615"/>
      <c r="AL29" s="616" t="s">
        <v>119</v>
      </c>
      <c r="AM29" s="678"/>
      <c r="AN29" s="678"/>
      <c r="AO29" s="679"/>
      <c r="AP29" s="681" t="s">
        <v>274</v>
      </c>
      <c r="AQ29" s="682"/>
      <c r="AR29" s="682"/>
      <c r="AS29" s="682"/>
      <c r="AT29" s="682"/>
      <c r="AU29" s="682"/>
      <c r="AV29" s="682"/>
      <c r="AW29" s="682"/>
      <c r="AX29" s="682"/>
      <c r="AY29" s="682"/>
      <c r="AZ29" s="682"/>
      <c r="BA29" s="682"/>
      <c r="BB29" s="682"/>
      <c r="BC29" s="683"/>
      <c r="BD29" s="613">
        <v>14968</v>
      </c>
      <c r="BE29" s="614"/>
      <c r="BF29" s="614"/>
      <c r="BG29" s="614"/>
      <c r="BH29" s="614"/>
      <c r="BI29" s="614"/>
      <c r="BJ29" s="614"/>
      <c r="BK29" s="615"/>
      <c r="BL29" s="677">
        <v>0</v>
      </c>
      <c r="BM29" s="677"/>
      <c r="BN29" s="677"/>
      <c r="BO29" s="677"/>
      <c r="BP29" s="672" t="s">
        <v>213</v>
      </c>
      <c r="BQ29" s="672"/>
      <c r="BR29" s="672"/>
      <c r="BS29" s="672"/>
      <c r="BT29" s="672"/>
      <c r="BU29" s="672"/>
      <c r="BV29" s="672"/>
      <c r="BW29" s="673"/>
      <c r="BY29" s="681" t="s">
        <v>275</v>
      </c>
      <c r="BZ29" s="698"/>
      <c r="CA29" s="698"/>
      <c r="CB29" s="698"/>
      <c r="CC29" s="698"/>
      <c r="CD29" s="698"/>
      <c r="CE29" s="698"/>
      <c r="CF29" s="698"/>
      <c r="CG29" s="698"/>
      <c r="CH29" s="698"/>
      <c r="CI29" s="698"/>
      <c r="CJ29" s="698"/>
      <c r="CK29" s="698"/>
      <c r="CL29" s="683"/>
      <c r="CM29" s="613" t="s">
        <v>119</v>
      </c>
      <c r="CN29" s="614"/>
      <c r="CO29" s="614"/>
      <c r="CP29" s="614"/>
      <c r="CQ29" s="614"/>
      <c r="CR29" s="614"/>
      <c r="CS29" s="614"/>
      <c r="CT29" s="615"/>
      <c r="CU29" s="616" t="s">
        <v>213</v>
      </c>
      <c r="CV29" s="678"/>
      <c r="CW29" s="678"/>
      <c r="CX29" s="680"/>
      <c r="CY29" s="619" t="s">
        <v>119</v>
      </c>
      <c r="CZ29" s="614"/>
      <c r="DA29" s="614"/>
      <c r="DB29" s="614"/>
      <c r="DC29" s="614"/>
      <c r="DD29" s="614"/>
      <c r="DE29" s="614"/>
      <c r="DF29" s="614"/>
      <c r="DG29" s="614"/>
      <c r="DH29" s="614"/>
      <c r="DI29" s="614"/>
      <c r="DJ29" s="614"/>
      <c r="DK29" s="615"/>
      <c r="DL29" s="619" t="s">
        <v>212</v>
      </c>
      <c r="DM29" s="614"/>
      <c r="DN29" s="614"/>
      <c r="DO29" s="614"/>
      <c r="DP29" s="614"/>
      <c r="DQ29" s="614"/>
      <c r="DR29" s="614"/>
      <c r="DS29" s="614"/>
      <c r="DT29" s="614"/>
      <c r="DU29" s="614"/>
      <c r="DV29" s="614"/>
      <c r="DW29" s="614"/>
      <c r="DX29" s="697"/>
    </row>
    <row r="30" spans="2:128" ht="11.25" customHeight="1" x14ac:dyDescent="0.2">
      <c r="B30" s="610" t="s">
        <v>276</v>
      </c>
      <c r="C30" s="611"/>
      <c r="D30" s="611"/>
      <c r="E30" s="611"/>
      <c r="F30" s="611"/>
      <c r="G30" s="611"/>
      <c r="H30" s="611"/>
      <c r="I30" s="611"/>
      <c r="J30" s="611"/>
      <c r="K30" s="611"/>
      <c r="L30" s="611"/>
      <c r="M30" s="611"/>
      <c r="N30" s="611"/>
      <c r="O30" s="611"/>
      <c r="P30" s="611"/>
      <c r="Q30" s="612"/>
      <c r="R30" s="613" t="s">
        <v>212</v>
      </c>
      <c r="S30" s="614"/>
      <c r="T30" s="614"/>
      <c r="U30" s="614"/>
      <c r="V30" s="614"/>
      <c r="W30" s="614"/>
      <c r="X30" s="614"/>
      <c r="Y30" s="615"/>
      <c r="Z30" s="616" t="s">
        <v>119</v>
      </c>
      <c r="AA30" s="678"/>
      <c r="AB30" s="678"/>
      <c r="AC30" s="680"/>
      <c r="AD30" s="619" t="s">
        <v>119</v>
      </c>
      <c r="AE30" s="614"/>
      <c r="AF30" s="614"/>
      <c r="AG30" s="614"/>
      <c r="AH30" s="614"/>
      <c r="AI30" s="614"/>
      <c r="AJ30" s="614"/>
      <c r="AK30" s="615"/>
      <c r="AL30" s="616" t="s">
        <v>212</v>
      </c>
      <c r="AM30" s="678"/>
      <c r="AN30" s="678"/>
      <c r="AO30" s="679"/>
      <c r="AP30" s="681" t="s">
        <v>277</v>
      </c>
      <c r="AQ30" s="682"/>
      <c r="AR30" s="682"/>
      <c r="AS30" s="682"/>
      <c r="AT30" s="682"/>
      <c r="AU30" s="682"/>
      <c r="AV30" s="682"/>
      <c r="AW30" s="682"/>
      <c r="AX30" s="682"/>
      <c r="AY30" s="682"/>
      <c r="AZ30" s="682"/>
      <c r="BA30" s="682"/>
      <c r="BB30" s="682"/>
      <c r="BC30" s="683"/>
      <c r="BD30" s="613">
        <v>14968</v>
      </c>
      <c r="BE30" s="614"/>
      <c r="BF30" s="614"/>
      <c r="BG30" s="614"/>
      <c r="BH30" s="614"/>
      <c r="BI30" s="614"/>
      <c r="BJ30" s="614"/>
      <c r="BK30" s="615"/>
      <c r="BL30" s="677">
        <v>0</v>
      </c>
      <c r="BM30" s="677"/>
      <c r="BN30" s="677"/>
      <c r="BO30" s="677"/>
      <c r="BP30" s="672" t="s">
        <v>152</v>
      </c>
      <c r="BQ30" s="672"/>
      <c r="BR30" s="672"/>
      <c r="BS30" s="672"/>
      <c r="BT30" s="672"/>
      <c r="BU30" s="672"/>
      <c r="BV30" s="672"/>
      <c r="BW30" s="673"/>
      <c r="BY30" s="681" t="s">
        <v>278</v>
      </c>
      <c r="BZ30" s="698"/>
      <c r="CA30" s="698"/>
      <c r="CB30" s="698"/>
      <c r="CC30" s="698"/>
      <c r="CD30" s="698"/>
      <c r="CE30" s="698"/>
      <c r="CF30" s="698"/>
      <c r="CG30" s="698"/>
      <c r="CH30" s="698"/>
      <c r="CI30" s="698"/>
      <c r="CJ30" s="698"/>
      <c r="CK30" s="698"/>
      <c r="CL30" s="683"/>
      <c r="CM30" s="613">
        <v>145237</v>
      </c>
      <c r="CN30" s="614"/>
      <c r="CO30" s="614"/>
      <c r="CP30" s="614"/>
      <c r="CQ30" s="614"/>
      <c r="CR30" s="614"/>
      <c r="CS30" s="614"/>
      <c r="CT30" s="615"/>
      <c r="CU30" s="616">
        <v>0</v>
      </c>
      <c r="CV30" s="678"/>
      <c r="CW30" s="678"/>
      <c r="CX30" s="680"/>
      <c r="CY30" s="619" t="s">
        <v>212</v>
      </c>
      <c r="CZ30" s="614"/>
      <c r="DA30" s="614"/>
      <c r="DB30" s="614"/>
      <c r="DC30" s="614"/>
      <c r="DD30" s="614"/>
      <c r="DE30" s="614"/>
      <c r="DF30" s="614"/>
      <c r="DG30" s="614"/>
      <c r="DH30" s="614"/>
      <c r="DI30" s="614"/>
      <c r="DJ30" s="614"/>
      <c r="DK30" s="615"/>
      <c r="DL30" s="619">
        <v>145237</v>
      </c>
      <c r="DM30" s="614"/>
      <c r="DN30" s="614"/>
      <c r="DO30" s="614"/>
      <c r="DP30" s="614"/>
      <c r="DQ30" s="614"/>
      <c r="DR30" s="614"/>
      <c r="DS30" s="614"/>
      <c r="DT30" s="614"/>
      <c r="DU30" s="614"/>
      <c r="DV30" s="614"/>
      <c r="DW30" s="614"/>
      <c r="DX30" s="697"/>
    </row>
    <row r="31" spans="2:128" ht="11.25" customHeight="1" x14ac:dyDescent="0.2">
      <c r="B31" s="610" t="s">
        <v>279</v>
      </c>
      <c r="C31" s="611"/>
      <c r="D31" s="611"/>
      <c r="E31" s="611"/>
      <c r="F31" s="611"/>
      <c r="G31" s="611"/>
      <c r="H31" s="611"/>
      <c r="I31" s="611"/>
      <c r="J31" s="611"/>
      <c r="K31" s="611"/>
      <c r="L31" s="611"/>
      <c r="M31" s="611"/>
      <c r="N31" s="611"/>
      <c r="O31" s="611"/>
      <c r="P31" s="611"/>
      <c r="Q31" s="612"/>
      <c r="R31" s="613">
        <v>3126855</v>
      </c>
      <c r="S31" s="614"/>
      <c r="T31" s="614"/>
      <c r="U31" s="614"/>
      <c r="V31" s="614"/>
      <c r="W31" s="614"/>
      <c r="X31" s="614"/>
      <c r="Y31" s="615"/>
      <c r="Z31" s="616">
        <v>0.6</v>
      </c>
      <c r="AA31" s="678"/>
      <c r="AB31" s="678"/>
      <c r="AC31" s="680"/>
      <c r="AD31" s="619" t="s">
        <v>212</v>
      </c>
      <c r="AE31" s="614"/>
      <c r="AF31" s="614"/>
      <c r="AG31" s="614"/>
      <c r="AH31" s="614"/>
      <c r="AI31" s="614"/>
      <c r="AJ31" s="614"/>
      <c r="AK31" s="615"/>
      <c r="AL31" s="616" t="s">
        <v>119</v>
      </c>
      <c r="AM31" s="678"/>
      <c r="AN31" s="678"/>
      <c r="AO31" s="679"/>
      <c r="AP31" s="681" t="s">
        <v>280</v>
      </c>
      <c r="AQ31" s="682"/>
      <c r="AR31" s="682"/>
      <c r="AS31" s="682"/>
      <c r="AT31" s="682"/>
      <c r="AU31" s="682"/>
      <c r="AV31" s="682"/>
      <c r="AW31" s="682"/>
      <c r="AX31" s="682"/>
      <c r="AY31" s="682"/>
      <c r="AZ31" s="682"/>
      <c r="BA31" s="682"/>
      <c r="BB31" s="682"/>
      <c r="BC31" s="683"/>
      <c r="BD31" s="613" t="s">
        <v>212</v>
      </c>
      <c r="BE31" s="614"/>
      <c r="BF31" s="614"/>
      <c r="BG31" s="614"/>
      <c r="BH31" s="614"/>
      <c r="BI31" s="614"/>
      <c r="BJ31" s="614"/>
      <c r="BK31" s="615"/>
      <c r="BL31" s="677" t="s">
        <v>212</v>
      </c>
      <c r="BM31" s="677"/>
      <c r="BN31" s="677"/>
      <c r="BO31" s="677"/>
      <c r="BP31" s="672" t="s">
        <v>212</v>
      </c>
      <c r="BQ31" s="672"/>
      <c r="BR31" s="672"/>
      <c r="BS31" s="672"/>
      <c r="BT31" s="672"/>
      <c r="BU31" s="672"/>
      <c r="BV31" s="672"/>
      <c r="BW31" s="673"/>
      <c r="BY31" s="610" t="s">
        <v>281</v>
      </c>
      <c r="BZ31" s="611"/>
      <c r="CA31" s="611"/>
      <c r="CB31" s="611"/>
      <c r="CC31" s="611"/>
      <c r="CD31" s="611"/>
      <c r="CE31" s="611"/>
      <c r="CF31" s="611"/>
      <c r="CG31" s="611"/>
      <c r="CH31" s="611"/>
      <c r="CI31" s="611"/>
      <c r="CJ31" s="611"/>
      <c r="CK31" s="611"/>
      <c r="CL31" s="612"/>
      <c r="CM31" s="613" t="s">
        <v>119</v>
      </c>
      <c r="CN31" s="614"/>
      <c r="CO31" s="614"/>
      <c r="CP31" s="614"/>
      <c r="CQ31" s="614"/>
      <c r="CR31" s="614"/>
      <c r="CS31" s="614"/>
      <c r="CT31" s="615"/>
      <c r="CU31" s="616" t="s">
        <v>212</v>
      </c>
      <c r="CV31" s="678"/>
      <c r="CW31" s="678"/>
      <c r="CX31" s="680"/>
      <c r="CY31" s="619" t="s">
        <v>119</v>
      </c>
      <c r="CZ31" s="614"/>
      <c r="DA31" s="614"/>
      <c r="DB31" s="614"/>
      <c r="DC31" s="614"/>
      <c r="DD31" s="614"/>
      <c r="DE31" s="614"/>
      <c r="DF31" s="614"/>
      <c r="DG31" s="614"/>
      <c r="DH31" s="614"/>
      <c r="DI31" s="614"/>
      <c r="DJ31" s="614"/>
      <c r="DK31" s="615"/>
      <c r="DL31" s="619" t="s">
        <v>119</v>
      </c>
      <c r="DM31" s="614"/>
      <c r="DN31" s="614"/>
      <c r="DO31" s="614"/>
      <c r="DP31" s="614"/>
      <c r="DQ31" s="614"/>
      <c r="DR31" s="614"/>
      <c r="DS31" s="614"/>
      <c r="DT31" s="614"/>
      <c r="DU31" s="614"/>
      <c r="DV31" s="614"/>
      <c r="DW31" s="614"/>
      <c r="DX31" s="697"/>
    </row>
    <row r="32" spans="2:128" ht="11.25" customHeight="1" x14ac:dyDescent="0.2">
      <c r="B32" s="610" t="s">
        <v>282</v>
      </c>
      <c r="C32" s="611"/>
      <c r="D32" s="611"/>
      <c r="E32" s="611"/>
      <c r="F32" s="611"/>
      <c r="G32" s="611"/>
      <c r="H32" s="611"/>
      <c r="I32" s="611"/>
      <c r="J32" s="611"/>
      <c r="K32" s="611"/>
      <c r="L32" s="611"/>
      <c r="M32" s="611"/>
      <c r="N32" s="611"/>
      <c r="O32" s="611"/>
      <c r="P32" s="611"/>
      <c r="Q32" s="612"/>
      <c r="R32" s="613">
        <v>81364</v>
      </c>
      <c r="S32" s="614"/>
      <c r="T32" s="614"/>
      <c r="U32" s="614"/>
      <c r="V32" s="614"/>
      <c r="W32" s="614"/>
      <c r="X32" s="614"/>
      <c r="Y32" s="615"/>
      <c r="Z32" s="616">
        <v>0</v>
      </c>
      <c r="AA32" s="678"/>
      <c r="AB32" s="678"/>
      <c r="AC32" s="680"/>
      <c r="AD32" s="619" t="s">
        <v>212</v>
      </c>
      <c r="AE32" s="614"/>
      <c r="AF32" s="614"/>
      <c r="AG32" s="614"/>
      <c r="AH32" s="614"/>
      <c r="AI32" s="614"/>
      <c r="AJ32" s="614"/>
      <c r="AK32" s="615"/>
      <c r="AL32" s="616" t="s">
        <v>152</v>
      </c>
      <c r="AM32" s="678"/>
      <c r="AN32" s="678"/>
      <c r="AO32" s="679"/>
      <c r="AP32" s="681" t="s">
        <v>283</v>
      </c>
      <c r="AQ32" s="682"/>
      <c r="AR32" s="682"/>
      <c r="AS32" s="682"/>
      <c r="AT32" s="682"/>
      <c r="AU32" s="682"/>
      <c r="AV32" s="682"/>
      <c r="AW32" s="682"/>
      <c r="AX32" s="682"/>
      <c r="AY32" s="682"/>
      <c r="AZ32" s="682"/>
      <c r="BA32" s="682"/>
      <c r="BB32" s="682"/>
      <c r="BC32" s="683"/>
      <c r="BD32" s="613" t="s">
        <v>152</v>
      </c>
      <c r="BE32" s="614"/>
      <c r="BF32" s="614"/>
      <c r="BG32" s="614"/>
      <c r="BH32" s="614"/>
      <c r="BI32" s="614"/>
      <c r="BJ32" s="614"/>
      <c r="BK32" s="615"/>
      <c r="BL32" s="677" t="s">
        <v>119</v>
      </c>
      <c r="BM32" s="677"/>
      <c r="BN32" s="677"/>
      <c r="BO32" s="677"/>
      <c r="BP32" s="672" t="s">
        <v>119</v>
      </c>
      <c r="BQ32" s="672"/>
      <c r="BR32" s="672"/>
      <c r="BS32" s="672"/>
      <c r="BT32" s="672"/>
      <c r="BU32" s="672"/>
      <c r="BV32" s="672"/>
      <c r="BW32" s="673"/>
      <c r="BY32" s="592" t="s">
        <v>284</v>
      </c>
      <c r="BZ32" s="593"/>
      <c r="CA32" s="593"/>
      <c r="CB32" s="593"/>
      <c r="CC32" s="593"/>
      <c r="CD32" s="593"/>
      <c r="CE32" s="593"/>
      <c r="CF32" s="593"/>
      <c r="CG32" s="593"/>
      <c r="CH32" s="593"/>
      <c r="CI32" s="593"/>
      <c r="CJ32" s="593"/>
      <c r="CK32" s="593"/>
      <c r="CL32" s="594"/>
      <c r="CM32" s="613">
        <v>535861333</v>
      </c>
      <c r="CN32" s="614"/>
      <c r="CO32" s="614"/>
      <c r="CP32" s="614"/>
      <c r="CQ32" s="614"/>
      <c r="CR32" s="614"/>
      <c r="CS32" s="614"/>
      <c r="CT32" s="615"/>
      <c r="CU32" s="598">
        <v>100</v>
      </c>
      <c r="CV32" s="695"/>
      <c r="CW32" s="695"/>
      <c r="CX32" s="696"/>
      <c r="CY32" s="619">
        <v>122995694</v>
      </c>
      <c r="CZ32" s="614"/>
      <c r="DA32" s="614"/>
      <c r="DB32" s="614"/>
      <c r="DC32" s="614"/>
      <c r="DD32" s="614"/>
      <c r="DE32" s="614"/>
      <c r="DF32" s="614"/>
      <c r="DG32" s="614"/>
      <c r="DH32" s="614"/>
      <c r="DI32" s="614"/>
      <c r="DJ32" s="614"/>
      <c r="DK32" s="615"/>
      <c r="DL32" s="619">
        <v>323897038</v>
      </c>
      <c r="DM32" s="614"/>
      <c r="DN32" s="614"/>
      <c r="DO32" s="614"/>
      <c r="DP32" s="614"/>
      <c r="DQ32" s="614"/>
      <c r="DR32" s="614"/>
      <c r="DS32" s="614"/>
      <c r="DT32" s="614"/>
      <c r="DU32" s="614"/>
      <c r="DV32" s="614"/>
      <c r="DW32" s="614"/>
      <c r="DX32" s="697"/>
    </row>
    <row r="33" spans="2:128" ht="11.25" customHeight="1" x14ac:dyDescent="0.2">
      <c r="B33" s="610" t="s">
        <v>285</v>
      </c>
      <c r="C33" s="611"/>
      <c r="D33" s="611"/>
      <c r="E33" s="611"/>
      <c r="F33" s="611"/>
      <c r="G33" s="611"/>
      <c r="H33" s="611"/>
      <c r="I33" s="611"/>
      <c r="J33" s="611"/>
      <c r="K33" s="611"/>
      <c r="L33" s="611"/>
      <c r="M33" s="611"/>
      <c r="N33" s="611"/>
      <c r="O33" s="611"/>
      <c r="P33" s="611"/>
      <c r="Q33" s="612"/>
      <c r="R33" s="613">
        <v>7340395</v>
      </c>
      <c r="S33" s="614"/>
      <c r="T33" s="614"/>
      <c r="U33" s="614"/>
      <c r="V33" s="614"/>
      <c r="W33" s="614"/>
      <c r="X33" s="614"/>
      <c r="Y33" s="615"/>
      <c r="Z33" s="616">
        <v>1.3</v>
      </c>
      <c r="AA33" s="678"/>
      <c r="AB33" s="678"/>
      <c r="AC33" s="680"/>
      <c r="AD33" s="619" t="s">
        <v>119</v>
      </c>
      <c r="AE33" s="614"/>
      <c r="AF33" s="614"/>
      <c r="AG33" s="614"/>
      <c r="AH33" s="614"/>
      <c r="AI33" s="614"/>
      <c r="AJ33" s="614"/>
      <c r="AK33" s="615"/>
      <c r="AL33" s="616" t="s">
        <v>212</v>
      </c>
      <c r="AM33" s="678"/>
      <c r="AN33" s="678"/>
      <c r="AO33" s="679"/>
      <c r="AP33" s="610" t="s">
        <v>155</v>
      </c>
      <c r="AQ33" s="611"/>
      <c r="AR33" s="611"/>
      <c r="AS33" s="611"/>
      <c r="AT33" s="611"/>
      <c r="AU33" s="611"/>
      <c r="AV33" s="611"/>
      <c r="AW33" s="611"/>
      <c r="AX33" s="611"/>
      <c r="AY33" s="611"/>
      <c r="AZ33" s="611"/>
      <c r="BA33" s="611"/>
      <c r="BB33" s="611"/>
      <c r="BC33" s="612"/>
      <c r="BD33" s="613">
        <v>110334840</v>
      </c>
      <c r="BE33" s="614"/>
      <c r="BF33" s="614"/>
      <c r="BG33" s="614"/>
      <c r="BH33" s="614"/>
      <c r="BI33" s="614"/>
      <c r="BJ33" s="614"/>
      <c r="BK33" s="615"/>
      <c r="BL33" s="677">
        <v>100</v>
      </c>
      <c r="BM33" s="677"/>
      <c r="BN33" s="677"/>
      <c r="BO33" s="677"/>
      <c r="BP33" s="672">
        <v>691730</v>
      </c>
      <c r="BQ33" s="672"/>
      <c r="BR33" s="672"/>
      <c r="BS33" s="672"/>
      <c r="BT33" s="672"/>
      <c r="BU33" s="672"/>
      <c r="BV33" s="672"/>
      <c r="BW33" s="673"/>
      <c r="BY33" s="674" t="s">
        <v>286</v>
      </c>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6"/>
    </row>
    <row r="34" spans="2:128" ht="11.25" customHeight="1" x14ac:dyDescent="0.2">
      <c r="B34" s="610" t="s">
        <v>287</v>
      </c>
      <c r="C34" s="611"/>
      <c r="D34" s="611"/>
      <c r="E34" s="611"/>
      <c r="F34" s="611"/>
      <c r="G34" s="611"/>
      <c r="H34" s="611"/>
      <c r="I34" s="611"/>
      <c r="J34" s="611"/>
      <c r="K34" s="611"/>
      <c r="L34" s="611"/>
      <c r="M34" s="611"/>
      <c r="N34" s="611"/>
      <c r="O34" s="611"/>
      <c r="P34" s="611"/>
      <c r="Q34" s="612"/>
      <c r="R34" s="613">
        <v>12880988</v>
      </c>
      <c r="S34" s="614"/>
      <c r="T34" s="614"/>
      <c r="U34" s="614"/>
      <c r="V34" s="614"/>
      <c r="W34" s="614"/>
      <c r="X34" s="614"/>
      <c r="Y34" s="615"/>
      <c r="Z34" s="616">
        <v>2.2999999999999998</v>
      </c>
      <c r="AA34" s="678"/>
      <c r="AB34" s="678"/>
      <c r="AC34" s="680"/>
      <c r="AD34" s="619" t="s">
        <v>119</v>
      </c>
      <c r="AE34" s="614"/>
      <c r="AF34" s="614"/>
      <c r="AG34" s="614"/>
      <c r="AH34" s="614"/>
      <c r="AI34" s="614"/>
      <c r="AJ34" s="614"/>
      <c r="AK34" s="615"/>
      <c r="AL34" s="616" t="s">
        <v>119</v>
      </c>
      <c r="AM34" s="678"/>
      <c r="AN34" s="678"/>
      <c r="AO34" s="679"/>
      <c r="AP34" s="681"/>
      <c r="AQ34" s="682"/>
      <c r="AR34" s="682"/>
      <c r="AS34" s="682"/>
      <c r="AT34" s="682"/>
      <c r="AU34" s="682"/>
      <c r="AV34" s="682"/>
      <c r="AW34" s="682"/>
      <c r="AX34" s="682"/>
      <c r="AY34" s="682"/>
      <c r="AZ34" s="682"/>
      <c r="BA34" s="682"/>
      <c r="BB34" s="682"/>
      <c r="BC34" s="683"/>
      <c r="BD34" s="613"/>
      <c r="BE34" s="614"/>
      <c r="BF34" s="614"/>
      <c r="BG34" s="614"/>
      <c r="BH34" s="614"/>
      <c r="BI34" s="614"/>
      <c r="BJ34" s="614"/>
      <c r="BK34" s="615"/>
      <c r="BL34" s="677"/>
      <c r="BM34" s="677"/>
      <c r="BN34" s="677"/>
      <c r="BO34" s="677"/>
      <c r="BP34" s="672"/>
      <c r="BQ34" s="672"/>
      <c r="BR34" s="672"/>
      <c r="BS34" s="672"/>
      <c r="BT34" s="672"/>
      <c r="BU34" s="672"/>
      <c r="BV34" s="672"/>
      <c r="BW34" s="673"/>
      <c r="BY34" s="674" t="s">
        <v>193</v>
      </c>
      <c r="BZ34" s="675"/>
      <c r="CA34" s="675"/>
      <c r="CB34" s="675"/>
      <c r="CC34" s="675"/>
      <c r="CD34" s="675"/>
      <c r="CE34" s="675"/>
      <c r="CF34" s="675"/>
      <c r="CG34" s="675"/>
      <c r="CH34" s="675"/>
      <c r="CI34" s="675"/>
      <c r="CJ34" s="675"/>
      <c r="CK34" s="675"/>
      <c r="CL34" s="676"/>
      <c r="CM34" s="674" t="s">
        <v>288</v>
      </c>
      <c r="CN34" s="675"/>
      <c r="CO34" s="675"/>
      <c r="CP34" s="675"/>
      <c r="CQ34" s="675"/>
      <c r="CR34" s="675"/>
      <c r="CS34" s="675"/>
      <c r="CT34" s="676"/>
      <c r="CU34" s="674" t="s">
        <v>289</v>
      </c>
      <c r="CV34" s="675"/>
      <c r="CW34" s="675"/>
      <c r="CX34" s="676"/>
      <c r="CY34" s="674" t="s">
        <v>290</v>
      </c>
      <c r="CZ34" s="675"/>
      <c r="DA34" s="675"/>
      <c r="DB34" s="675"/>
      <c r="DC34" s="675"/>
      <c r="DD34" s="675"/>
      <c r="DE34" s="675"/>
      <c r="DF34" s="676"/>
      <c r="DG34" s="692" t="s">
        <v>291</v>
      </c>
      <c r="DH34" s="693"/>
      <c r="DI34" s="693"/>
      <c r="DJ34" s="693"/>
      <c r="DK34" s="693"/>
      <c r="DL34" s="693"/>
      <c r="DM34" s="693"/>
      <c r="DN34" s="693"/>
      <c r="DO34" s="693"/>
      <c r="DP34" s="693"/>
      <c r="DQ34" s="694"/>
      <c r="DR34" s="674" t="s">
        <v>292</v>
      </c>
      <c r="DS34" s="675"/>
      <c r="DT34" s="675"/>
      <c r="DU34" s="675"/>
      <c r="DV34" s="675"/>
      <c r="DW34" s="675"/>
      <c r="DX34" s="676"/>
    </row>
    <row r="35" spans="2:128" ht="11.25" customHeight="1" x14ac:dyDescent="0.2">
      <c r="B35" s="610" t="s">
        <v>293</v>
      </c>
      <c r="C35" s="611"/>
      <c r="D35" s="611"/>
      <c r="E35" s="611"/>
      <c r="F35" s="611"/>
      <c r="G35" s="611"/>
      <c r="H35" s="611"/>
      <c r="I35" s="611"/>
      <c r="J35" s="611"/>
      <c r="K35" s="611"/>
      <c r="L35" s="611"/>
      <c r="M35" s="611"/>
      <c r="N35" s="611"/>
      <c r="O35" s="611"/>
      <c r="P35" s="611"/>
      <c r="Q35" s="612"/>
      <c r="R35" s="613">
        <v>53729460</v>
      </c>
      <c r="S35" s="614"/>
      <c r="T35" s="614"/>
      <c r="U35" s="614"/>
      <c r="V35" s="614"/>
      <c r="W35" s="614"/>
      <c r="X35" s="614"/>
      <c r="Y35" s="615"/>
      <c r="Z35" s="616">
        <v>9.8000000000000007</v>
      </c>
      <c r="AA35" s="678"/>
      <c r="AB35" s="678"/>
      <c r="AC35" s="680"/>
      <c r="AD35" s="619">
        <v>329788</v>
      </c>
      <c r="AE35" s="614"/>
      <c r="AF35" s="614"/>
      <c r="AG35" s="614"/>
      <c r="AH35" s="614"/>
      <c r="AI35" s="614"/>
      <c r="AJ35" s="614"/>
      <c r="AK35" s="615"/>
      <c r="AL35" s="616">
        <v>0.1</v>
      </c>
      <c r="AM35" s="678"/>
      <c r="AN35" s="678"/>
      <c r="AO35" s="679"/>
      <c r="AP35" s="681"/>
      <c r="AQ35" s="682"/>
      <c r="AR35" s="682"/>
      <c r="AS35" s="682"/>
      <c r="AT35" s="682"/>
      <c r="AU35" s="682"/>
      <c r="AV35" s="682"/>
      <c r="AW35" s="682"/>
      <c r="AX35" s="682"/>
      <c r="AY35" s="682"/>
      <c r="AZ35" s="682"/>
      <c r="BA35" s="682"/>
      <c r="BB35" s="682"/>
      <c r="BC35" s="683"/>
      <c r="BD35" s="613"/>
      <c r="BE35" s="614"/>
      <c r="BF35" s="614"/>
      <c r="BG35" s="614"/>
      <c r="BH35" s="614"/>
      <c r="BI35" s="614"/>
      <c r="BJ35" s="614"/>
      <c r="BK35" s="615"/>
      <c r="BL35" s="677"/>
      <c r="BM35" s="677"/>
      <c r="BN35" s="677"/>
      <c r="BO35" s="677"/>
      <c r="BP35" s="672"/>
      <c r="BQ35" s="672"/>
      <c r="BR35" s="672"/>
      <c r="BS35" s="672"/>
      <c r="BT35" s="672"/>
      <c r="BU35" s="672"/>
      <c r="BV35" s="672"/>
      <c r="BW35" s="673"/>
      <c r="BY35" s="666" t="s">
        <v>294</v>
      </c>
      <c r="BZ35" s="667"/>
      <c r="CA35" s="667"/>
      <c r="CB35" s="667"/>
      <c r="CC35" s="667"/>
      <c r="CD35" s="667"/>
      <c r="CE35" s="667"/>
      <c r="CF35" s="667"/>
      <c r="CG35" s="667"/>
      <c r="CH35" s="667"/>
      <c r="CI35" s="667"/>
      <c r="CJ35" s="667"/>
      <c r="CK35" s="667"/>
      <c r="CL35" s="668"/>
      <c r="CM35" s="687">
        <v>224571844</v>
      </c>
      <c r="CN35" s="688"/>
      <c r="CO35" s="688"/>
      <c r="CP35" s="688"/>
      <c r="CQ35" s="688"/>
      <c r="CR35" s="688"/>
      <c r="CS35" s="688"/>
      <c r="CT35" s="689"/>
      <c r="CU35" s="684">
        <v>41.9</v>
      </c>
      <c r="CV35" s="685"/>
      <c r="CW35" s="685"/>
      <c r="CX35" s="690"/>
      <c r="CY35" s="691">
        <v>194273347</v>
      </c>
      <c r="CZ35" s="688"/>
      <c r="DA35" s="688"/>
      <c r="DB35" s="688"/>
      <c r="DC35" s="688"/>
      <c r="DD35" s="688"/>
      <c r="DE35" s="688"/>
      <c r="DF35" s="689"/>
      <c r="DG35" s="691">
        <v>190497240</v>
      </c>
      <c r="DH35" s="688"/>
      <c r="DI35" s="688"/>
      <c r="DJ35" s="688"/>
      <c r="DK35" s="688"/>
      <c r="DL35" s="688"/>
      <c r="DM35" s="688"/>
      <c r="DN35" s="688"/>
      <c r="DO35" s="688"/>
      <c r="DP35" s="688"/>
      <c r="DQ35" s="689"/>
      <c r="DR35" s="684">
        <v>64.5</v>
      </c>
      <c r="DS35" s="685"/>
      <c r="DT35" s="685"/>
      <c r="DU35" s="685"/>
      <c r="DV35" s="685"/>
      <c r="DW35" s="685"/>
      <c r="DX35" s="686"/>
    </row>
    <row r="36" spans="2:128" ht="11.25" customHeight="1" x14ac:dyDescent="0.2">
      <c r="B36" s="610" t="s">
        <v>295</v>
      </c>
      <c r="C36" s="611"/>
      <c r="D36" s="611"/>
      <c r="E36" s="611"/>
      <c r="F36" s="611"/>
      <c r="G36" s="611"/>
      <c r="H36" s="611"/>
      <c r="I36" s="611"/>
      <c r="J36" s="611"/>
      <c r="K36" s="611"/>
      <c r="L36" s="611"/>
      <c r="M36" s="611"/>
      <c r="N36" s="611"/>
      <c r="O36" s="611"/>
      <c r="P36" s="611"/>
      <c r="Q36" s="612"/>
      <c r="R36" s="613">
        <v>81893300</v>
      </c>
      <c r="S36" s="614"/>
      <c r="T36" s="614"/>
      <c r="U36" s="614"/>
      <c r="V36" s="614"/>
      <c r="W36" s="614"/>
      <c r="X36" s="614"/>
      <c r="Y36" s="615"/>
      <c r="Z36" s="616">
        <v>14.9</v>
      </c>
      <c r="AA36" s="678"/>
      <c r="AB36" s="678"/>
      <c r="AC36" s="680"/>
      <c r="AD36" s="619" t="s">
        <v>212</v>
      </c>
      <c r="AE36" s="614"/>
      <c r="AF36" s="614"/>
      <c r="AG36" s="614"/>
      <c r="AH36" s="614"/>
      <c r="AI36" s="614"/>
      <c r="AJ36" s="614"/>
      <c r="AK36" s="615"/>
      <c r="AL36" s="616" t="s">
        <v>119</v>
      </c>
      <c r="AM36" s="678"/>
      <c r="AN36" s="678"/>
      <c r="AO36" s="679"/>
      <c r="AP36" s="681"/>
      <c r="AQ36" s="682"/>
      <c r="AR36" s="682"/>
      <c r="AS36" s="682"/>
      <c r="AT36" s="682"/>
      <c r="AU36" s="682"/>
      <c r="AV36" s="682"/>
      <c r="AW36" s="682"/>
      <c r="AX36" s="682"/>
      <c r="AY36" s="682"/>
      <c r="AZ36" s="682"/>
      <c r="BA36" s="682"/>
      <c r="BB36" s="682"/>
      <c r="BC36" s="683"/>
      <c r="BD36" s="613"/>
      <c r="BE36" s="614"/>
      <c r="BF36" s="614"/>
      <c r="BG36" s="614"/>
      <c r="BH36" s="614"/>
      <c r="BI36" s="614"/>
      <c r="BJ36" s="614"/>
      <c r="BK36" s="615"/>
      <c r="BL36" s="677"/>
      <c r="BM36" s="677"/>
      <c r="BN36" s="677"/>
      <c r="BO36" s="677"/>
      <c r="BP36" s="672"/>
      <c r="BQ36" s="672"/>
      <c r="BR36" s="672"/>
      <c r="BS36" s="672"/>
      <c r="BT36" s="672"/>
      <c r="BU36" s="672"/>
      <c r="BV36" s="672"/>
      <c r="BW36" s="673"/>
      <c r="BY36" s="610" t="s">
        <v>296</v>
      </c>
      <c r="BZ36" s="611"/>
      <c r="CA36" s="611"/>
      <c r="CB36" s="611"/>
      <c r="CC36" s="611"/>
      <c r="CD36" s="611"/>
      <c r="CE36" s="611"/>
      <c r="CF36" s="611"/>
      <c r="CG36" s="611"/>
      <c r="CH36" s="611"/>
      <c r="CI36" s="611"/>
      <c r="CJ36" s="611"/>
      <c r="CK36" s="611"/>
      <c r="CL36" s="612"/>
      <c r="CM36" s="613">
        <v>136733508</v>
      </c>
      <c r="CN36" s="620"/>
      <c r="CO36" s="620"/>
      <c r="CP36" s="620"/>
      <c r="CQ36" s="620"/>
      <c r="CR36" s="620"/>
      <c r="CS36" s="620"/>
      <c r="CT36" s="621"/>
      <c r="CU36" s="616">
        <v>25.5</v>
      </c>
      <c r="CV36" s="617"/>
      <c r="CW36" s="617"/>
      <c r="CX36" s="618"/>
      <c r="CY36" s="619">
        <v>117725499</v>
      </c>
      <c r="CZ36" s="620"/>
      <c r="DA36" s="620"/>
      <c r="DB36" s="620"/>
      <c r="DC36" s="620"/>
      <c r="DD36" s="620"/>
      <c r="DE36" s="620"/>
      <c r="DF36" s="621"/>
      <c r="DG36" s="619">
        <v>115675648</v>
      </c>
      <c r="DH36" s="620"/>
      <c r="DI36" s="620"/>
      <c r="DJ36" s="620"/>
      <c r="DK36" s="620"/>
      <c r="DL36" s="620"/>
      <c r="DM36" s="620"/>
      <c r="DN36" s="620"/>
      <c r="DO36" s="620"/>
      <c r="DP36" s="620"/>
      <c r="DQ36" s="621"/>
      <c r="DR36" s="616">
        <v>39.200000000000003</v>
      </c>
      <c r="DS36" s="617"/>
      <c r="DT36" s="617"/>
      <c r="DU36" s="617"/>
      <c r="DV36" s="617"/>
      <c r="DW36" s="617"/>
      <c r="DX36" s="637"/>
    </row>
    <row r="37" spans="2:128" ht="11.25" customHeight="1" x14ac:dyDescent="0.2">
      <c r="B37" s="610" t="s">
        <v>297</v>
      </c>
      <c r="C37" s="611"/>
      <c r="D37" s="611"/>
      <c r="E37" s="611"/>
      <c r="F37" s="611"/>
      <c r="G37" s="611"/>
      <c r="H37" s="611"/>
      <c r="I37" s="611"/>
      <c r="J37" s="611"/>
      <c r="K37" s="611"/>
      <c r="L37" s="611"/>
      <c r="M37" s="611"/>
      <c r="N37" s="611"/>
      <c r="O37" s="611"/>
      <c r="P37" s="611"/>
      <c r="Q37" s="612"/>
      <c r="R37" s="613" t="s">
        <v>212</v>
      </c>
      <c r="S37" s="614"/>
      <c r="T37" s="614"/>
      <c r="U37" s="614"/>
      <c r="V37" s="614"/>
      <c r="W37" s="614"/>
      <c r="X37" s="614"/>
      <c r="Y37" s="615"/>
      <c r="Z37" s="616" t="s">
        <v>119</v>
      </c>
      <c r="AA37" s="678"/>
      <c r="AB37" s="678"/>
      <c r="AC37" s="680"/>
      <c r="AD37" s="619" t="s">
        <v>152</v>
      </c>
      <c r="AE37" s="614"/>
      <c r="AF37" s="614"/>
      <c r="AG37" s="614"/>
      <c r="AH37" s="614"/>
      <c r="AI37" s="614"/>
      <c r="AJ37" s="614"/>
      <c r="AK37" s="615"/>
      <c r="AL37" s="616" t="s">
        <v>212</v>
      </c>
      <c r="AM37" s="678"/>
      <c r="AN37" s="678"/>
      <c r="AO37" s="679"/>
      <c r="AP37" s="681"/>
      <c r="AQ37" s="682"/>
      <c r="AR37" s="682"/>
      <c r="AS37" s="682"/>
      <c r="AT37" s="682"/>
      <c r="AU37" s="682"/>
      <c r="AV37" s="682"/>
      <c r="AW37" s="682"/>
      <c r="AX37" s="682"/>
      <c r="AY37" s="682"/>
      <c r="AZ37" s="682"/>
      <c r="BA37" s="682"/>
      <c r="BB37" s="682"/>
      <c r="BC37" s="683"/>
      <c r="BD37" s="613"/>
      <c r="BE37" s="614"/>
      <c r="BF37" s="614"/>
      <c r="BG37" s="614"/>
      <c r="BH37" s="614"/>
      <c r="BI37" s="614"/>
      <c r="BJ37" s="614"/>
      <c r="BK37" s="615"/>
      <c r="BL37" s="677"/>
      <c r="BM37" s="677"/>
      <c r="BN37" s="677"/>
      <c r="BO37" s="677"/>
      <c r="BP37" s="672"/>
      <c r="BQ37" s="672"/>
      <c r="BR37" s="672"/>
      <c r="BS37" s="672"/>
      <c r="BT37" s="672"/>
      <c r="BU37" s="672"/>
      <c r="BV37" s="672"/>
      <c r="BW37" s="673"/>
      <c r="BY37" s="610" t="s">
        <v>298</v>
      </c>
      <c r="BZ37" s="611"/>
      <c r="CA37" s="611"/>
      <c r="CB37" s="611"/>
      <c r="CC37" s="611"/>
      <c r="CD37" s="611"/>
      <c r="CE37" s="611"/>
      <c r="CF37" s="611"/>
      <c r="CG37" s="611"/>
      <c r="CH37" s="611"/>
      <c r="CI37" s="611"/>
      <c r="CJ37" s="611"/>
      <c r="CK37" s="611"/>
      <c r="CL37" s="612"/>
      <c r="CM37" s="613">
        <v>98107160</v>
      </c>
      <c r="CN37" s="614"/>
      <c r="CO37" s="614"/>
      <c r="CP37" s="614"/>
      <c r="CQ37" s="614"/>
      <c r="CR37" s="614"/>
      <c r="CS37" s="614"/>
      <c r="CT37" s="615"/>
      <c r="CU37" s="616">
        <v>18.3</v>
      </c>
      <c r="CV37" s="617"/>
      <c r="CW37" s="617"/>
      <c r="CX37" s="618"/>
      <c r="CY37" s="619">
        <v>81759575</v>
      </c>
      <c r="CZ37" s="620"/>
      <c r="DA37" s="620"/>
      <c r="DB37" s="620"/>
      <c r="DC37" s="620"/>
      <c r="DD37" s="620"/>
      <c r="DE37" s="620"/>
      <c r="DF37" s="621"/>
      <c r="DG37" s="619">
        <v>81759575</v>
      </c>
      <c r="DH37" s="620"/>
      <c r="DI37" s="620"/>
      <c r="DJ37" s="620"/>
      <c r="DK37" s="620"/>
      <c r="DL37" s="620"/>
      <c r="DM37" s="620"/>
      <c r="DN37" s="620"/>
      <c r="DO37" s="620"/>
      <c r="DP37" s="620"/>
      <c r="DQ37" s="621"/>
      <c r="DR37" s="616">
        <v>27.7</v>
      </c>
      <c r="DS37" s="617"/>
      <c r="DT37" s="617"/>
      <c r="DU37" s="617"/>
      <c r="DV37" s="617"/>
      <c r="DW37" s="617"/>
      <c r="DX37" s="637"/>
    </row>
    <row r="38" spans="2:128" ht="11.25" customHeight="1" x14ac:dyDescent="0.2">
      <c r="B38" s="610" t="s">
        <v>299</v>
      </c>
      <c r="C38" s="611"/>
      <c r="D38" s="611"/>
      <c r="E38" s="611"/>
      <c r="F38" s="611"/>
      <c r="G38" s="611"/>
      <c r="H38" s="611"/>
      <c r="I38" s="611"/>
      <c r="J38" s="611"/>
      <c r="K38" s="611"/>
      <c r="L38" s="611"/>
      <c r="M38" s="611"/>
      <c r="N38" s="611"/>
      <c r="O38" s="611"/>
      <c r="P38" s="611"/>
      <c r="Q38" s="612"/>
      <c r="R38" s="613">
        <v>16563000</v>
      </c>
      <c r="S38" s="614"/>
      <c r="T38" s="614"/>
      <c r="U38" s="614"/>
      <c r="V38" s="614"/>
      <c r="W38" s="614"/>
      <c r="X38" s="614"/>
      <c r="Y38" s="615"/>
      <c r="Z38" s="616">
        <v>3</v>
      </c>
      <c r="AA38" s="678"/>
      <c r="AB38" s="678"/>
      <c r="AC38" s="680"/>
      <c r="AD38" s="619" t="s">
        <v>119</v>
      </c>
      <c r="AE38" s="614"/>
      <c r="AF38" s="614"/>
      <c r="AG38" s="614"/>
      <c r="AH38" s="614"/>
      <c r="AI38" s="614"/>
      <c r="AJ38" s="614"/>
      <c r="AK38" s="615"/>
      <c r="AL38" s="616" t="s">
        <v>213</v>
      </c>
      <c r="AM38" s="678"/>
      <c r="AN38" s="678"/>
      <c r="AO38" s="679"/>
      <c r="AP38" s="681"/>
      <c r="AQ38" s="682"/>
      <c r="AR38" s="682"/>
      <c r="AS38" s="682"/>
      <c r="AT38" s="682"/>
      <c r="AU38" s="682"/>
      <c r="AV38" s="682"/>
      <c r="AW38" s="682"/>
      <c r="AX38" s="682"/>
      <c r="AY38" s="682"/>
      <c r="AZ38" s="682"/>
      <c r="BA38" s="682"/>
      <c r="BB38" s="682"/>
      <c r="BC38" s="683"/>
      <c r="BD38" s="613"/>
      <c r="BE38" s="614"/>
      <c r="BF38" s="614"/>
      <c r="BG38" s="614"/>
      <c r="BH38" s="614"/>
      <c r="BI38" s="614"/>
      <c r="BJ38" s="614"/>
      <c r="BK38" s="615"/>
      <c r="BL38" s="677"/>
      <c r="BM38" s="677"/>
      <c r="BN38" s="677"/>
      <c r="BO38" s="677"/>
      <c r="BP38" s="672"/>
      <c r="BQ38" s="672"/>
      <c r="BR38" s="672"/>
      <c r="BS38" s="672"/>
      <c r="BT38" s="672"/>
      <c r="BU38" s="672"/>
      <c r="BV38" s="672"/>
      <c r="BW38" s="673"/>
      <c r="BY38" s="610" t="s">
        <v>300</v>
      </c>
      <c r="BZ38" s="611"/>
      <c r="CA38" s="611"/>
      <c r="CB38" s="611"/>
      <c r="CC38" s="611"/>
      <c r="CD38" s="611"/>
      <c r="CE38" s="611"/>
      <c r="CF38" s="611"/>
      <c r="CG38" s="611"/>
      <c r="CH38" s="611"/>
      <c r="CI38" s="611"/>
      <c r="CJ38" s="611"/>
      <c r="CK38" s="611"/>
      <c r="CL38" s="612"/>
      <c r="CM38" s="613">
        <v>12309518</v>
      </c>
      <c r="CN38" s="620"/>
      <c r="CO38" s="620"/>
      <c r="CP38" s="620"/>
      <c r="CQ38" s="620"/>
      <c r="CR38" s="620"/>
      <c r="CS38" s="620"/>
      <c r="CT38" s="621"/>
      <c r="CU38" s="616">
        <v>2.2999999999999998</v>
      </c>
      <c r="CV38" s="617"/>
      <c r="CW38" s="617"/>
      <c r="CX38" s="618"/>
      <c r="CY38" s="619">
        <v>5646036</v>
      </c>
      <c r="CZ38" s="620"/>
      <c r="DA38" s="620"/>
      <c r="DB38" s="620"/>
      <c r="DC38" s="620"/>
      <c r="DD38" s="620"/>
      <c r="DE38" s="620"/>
      <c r="DF38" s="621"/>
      <c r="DG38" s="619">
        <v>5646036</v>
      </c>
      <c r="DH38" s="620"/>
      <c r="DI38" s="620"/>
      <c r="DJ38" s="620"/>
      <c r="DK38" s="620"/>
      <c r="DL38" s="620"/>
      <c r="DM38" s="620"/>
      <c r="DN38" s="620"/>
      <c r="DO38" s="620"/>
      <c r="DP38" s="620"/>
      <c r="DQ38" s="621"/>
      <c r="DR38" s="616">
        <v>1.9</v>
      </c>
      <c r="DS38" s="617"/>
      <c r="DT38" s="617"/>
      <c r="DU38" s="617"/>
      <c r="DV38" s="617"/>
      <c r="DW38" s="617"/>
      <c r="DX38" s="637"/>
    </row>
    <row r="39" spans="2:128" ht="11.25" customHeight="1" x14ac:dyDescent="0.2">
      <c r="B39" s="592" t="s">
        <v>301</v>
      </c>
      <c r="C39" s="593"/>
      <c r="D39" s="593"/>
      <c r="E39" s="593"/>
      <c r="F39" s="593"/>
      <c r="G39" s="593"/>
      <c r="H39" s="593"/>
      <c r="I39" s="593"/>
      <c r="J39" s="593"/>
      <c r="K39" s="593"/>
      <c r="L39" s="593"/>
      <c r="M39" s="593"/>
      <c r="N39" s="593"/>
      <c r="O39" s="593"/>
      <c r="P39" s="593"/>
      <c r="Q39" s="594"/>
      <c r="R39" s="613">
        <v>548495105</v>
      </c>
      <c r="S39" s="614"/>
      <c r="T39" s="614"/>
      <c r="U39" s="614"/>
      <c r="V39" s="614"/>
      <c r="W39" s="614"/>
      <c r="X39" s="614"/>
      <c r="Y39" s="615"/>
      <c r="Z39" s="677">
        <v>100</v>
      </c>
      <c r="AA39" s="677"/>
      <c r="AB39" s="677"/>
      <c r="AC39" s="677"/>
      <c r="AD39" s="672">
        <v>278585732</v>
      </c>
      <c r="AE39" s="672"/>
      <c r="AF39" s="672"/>
      <c r="AG39" s="672"/>
      <c r="AH39" s="672"/>
      <c r="AI39" s="672"/>
      <c r="AJ39" s="672"/>
      <c r="AK39" s="672"/>
      <c r="AL39" s="616">
        <v>100</v>
      </c>
      <c r="AM39" s="678"/>
      <c r="AN39" s="678"/>
      <c r="AO39" s="679"/>
      <c r="AP39" s="592"/>
      <c r="AQ39" s="593"/>
      <c r="AR39" s="593"/>
      <c r="AS39" s="593"/>
      <c r="AT39" s="593"/>
      <c r="AU39" s="593"/>
      <c r="AV39" s="593"/>
      <c r="AW39" s="593"/>
      <c r="AX39" s="593"/>
      <c r="AY39" s="593"/>
      <c r="AZ39" s="593"/>
      <c r="BA39" s="593"/>
      <c r="BB39" s="593"/>
      <c r="BC39" s="594"/>
      <c r="BD39" s="613"/>
      <c r="BE39" s="614"/>
      <c r="BF39" s="614"/>
      <c r="BG39" s="614"/>
      <c r="BH39" s="614"/>
      <c r="BI39" s="614"/>
      <c r="BJ39" s="614"/>
      <c r="BK39" s="615"/>
      <c r="BL39" s="677"/>
      <c r="BM39" s="677"/>
      <c r="BN39" s="677"/>
      <c r="BO39" s="677"/>
      <c r="BP39" s="672"/>
      <c r="BQ39" s="672"/>
      <c r="BR39" s="672"/>
      <c r="BS39" s="672"/>
      <c r="BT39" s="672"/>
      <c r="BU39" s="672"/>
      <c r="BV39" s="672"/>
      <c r="BW39" s="673"/>
      <c r="BY39" s="610" t="s">
        <v>302</v>
      </c>
      <c r="BZ39" s="611"/>
      <c r="CA39" s="611"/>
      <c r="CB39" s="611"/>
      <c r="CC39" s="611"/>
      <c r="CD39" s="611"/>
      <c r="CE39" s="611"/>
      <c r="CF39" s="611"/>
      <c r="CG39" s="611"/>
      <c r="CH39" s="611"/>
      <c r="CI39" s="611"/>
      <c r="CJ39" s="611"/>
      <c r="CK39" s="611"/>
      <c r="CL39" s="612"/>
      <c r="CM39" s="613">
        <v>75528818</v>
      </c>
      <c r="CN39" s="614"/>
      <c r="CO39" s="614"/>
      <c r="CP39" s="614"/>
      <c r="CQ39" s="614"/>
      <c r="CR39" s="614"/>
      <c r="CS39" s="614"/>
      <c r="CT39" s="615"/>
      <c r="CU39" s="616">
        <v>14.1</v>
      </c>
      <c r="CV39" s="617"/>
      <c r="CW39" s="617"/>
      <c r="CX39" s="618"/>
      <c r="CY39" s="619">
        <v>70901812</v>
      </c>
      <c r="CZ39" s="620"/>
      <c r="DA39" s="620"/>
      <c r="DB39" s="620"/>
      <c r="DC39" s="620"/>
      <c r="DD39" s="620"/>
      <c r="DE39" s="620"/>
      <c r="DF39" s="621"/>
      <c r="DG39" s="619">
        <v>69175556</v>
      </c>
      <c r="DH39" s="620"/>
      <c r="DI39" s="620"/>
      <c r="DJ39" s="620"/>
      <c r="DK39" s="620"/>
      <c r="DL39" s="620"/>
      <c r="DM39" s="620"/>
      <c r="DN39" s="620"/>
      <c r="DO39" s="620"/>
      <c r="DP39" s="620"/>
      <c r="DQ39" s="621"/>
      <c r="DR39" s="616">
        <v>23.4</v>
      </c>
      <c r="DS39" s="617"/>
      <c r="DT39" s="617"/>
      <c r="DU39" s="617"/>
      <c r="DV39" s="617"/>
      <c r="DW39" s="617"/>
      <c r="DX39" s="637"/>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0" t="s">
        <v>303</v>
      </c>
      <c r="BZ40" s="631"/>
      <c r="CA40" s="610" t="s">
        <v>68</v>
      </c>
      <c r="CB40" s="611"/>
      <c r="CC40" s="611"/>
      <c r="CD40" s="611"/>
      <c r="CE40" s="611"/>
      <c r="CF40" s="611"/>
      <c r="CG40" s="611"/>
      <c r="CH40" s="611"/>
      <c r="CI40" s="611"/>
      <c r="CJ40" s="611"/>
      <c r="CK40" s="611"/>
      <c r="CL40" s="612"/>
      <c r="CM40" s="613">
        <v>75527706</v>
      </c>
      <c r="CN40" s="620"/>
      <c r="CO40" s="620"/>
      <c r="CP40" s="620"/>
      <c r="CQ40" s="620"/>
      <c r="CR40" s="620"/>
      <c r="CS40" s="620"/>
      <c r="CT40" s="621"/>
      <c r="CU40" s="616">
        <v>14.1</v>
      </c>
      <c r="CV40" s="617"/>
      <c r="CW40" s="617"/>
      <c r="CX40" s="618"/>
      <c r="CY40" s="619">
        <v>70900700</v>
      </c>
      <c r="CZ40" s="620"/>
      <c r="DA40" s="620"/>
      <c r="DB40" s="620"/>
      <c r="DC40" s="620"/>
      <c r="DD40" s="620"/>
      <c r="DE40" s="620"/>
      <c r="DF40" s="621"/>
      <c r="DG40" s="619">
        <v>69174444</v>
      </c>
      <c r="DH40" s="620"/>
      <c r="DI40" s="620"/>
      <c r="DJ40" s="620"/>
      <c r="DK40" s="620"/>
      <c r="DL40" s="620"/>
      <c r="DM40" s="620"/>
      <c r="DN40" s="620"/>
      <c r="DO40" s="620"/>
      <c r="DP40" s="620"/>
      <c r="DQ40" s="621"/>
      <c r="DR40" s="616">
        <v>23.4</v>
      </c>
      <c r="DS40" s="617"/>
      <c r="DT40" s="617"/>
      <c r="DU40" s="617"/>
      <c r="DV40" s="617"/>
      <c r="DW40" s="617"/>
      <c r="DX40" s="637"/>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2"/>
      <c r="BZ41" s="633"/>
      <c r="CA41" s="610" t="s">
        <v>304</v>
      </c>
      <c r="CB41" s="611"/>
      <c r="CC41" s="611"/>
      <c r="CD41" s="611"/>
      <c r="CE41" s="611"/>
      <c r="CF41" s="611"/>
      <c r="CG41" s="611"/>
      <c r="CH41" s="611"/>
      <c r="CI41" s="611"/>
      <c r="CJ41" s="611"/>
      <c r="CK41" s="611"/>
      <c r="CL41" s="612"/>
      <c r="CM41" s="613">
        <v>68977154</v>
      </c>
      <c r="CN41" s="614"/>
      <c r="CO41" s="614"/>
      <c r="CP41" s="614"/>
      <c r="CQ41" s="614"/>
      <c r="CR41" s="614"/>
      <c r="CS41" s="614"/>
      <c r="CT41" s="615"/>
      <c r="CU41" s="616">
        <v>12.9</v>
      </c>
      <c r="CV41" s="617"/>
      <c r="CW41" s="617"/>
      <c r="CX41" s="618"/>
      <c r="CY41" s="619">
        <v>64404242</v>
      </c>
      <c r="CZ41" s="620"/>
      <c r="DA41" s="620"/>
      <c r="DB41" s="620"/>
      <c r="DC41" s="620"/>
      <c r="DD41" s="620"/>
      <c r="DE41" s="620"/>
      <c r="DF41" s="621"/>
      <c r="DG41" s="619">
        <v>62678906</v>
      </c>
      <c r="DH41" s="620"/>
      <c r="DI41" s="620"/>
      <c r="DJ41" s="620"/>
      <c r="DK41" s="620"/>
      <c r="DL41" s="620"/>
      <c r="DM41" s="620"/>
      <c r="DN41" s="620"/>
      <c r="DO41" s="620"/>
      <c r="DP41" s="620"/>
      <c r="DQ41" s="621"/>
      <c r="DR41" s="616">
        <v>21.2</v>
      </c>
      <c r="DS41" s="617"/>
      <c r="DT41" s="617"/>
      <c r="DU41" s="617"/>
      <c r="DV41" s="617"/>
      <c r="DW41" s="617"/>
      <c r="DX41" s="637"/>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4" t="s">
        <v>305</v>
      </c>
      <c r="AQ42" s="675"/>
      <c r="AR42" s="675"/>
      <c r="AS42" s="675"/>
      <c r="AT42" s="675"/>
      <c r="AU42" s="675"/>
      <c r="AV42" s="675"/>
      <c r="AW42" s="675"/>
      <c r="AX42" s="675"/>
      <c r="AY42" s="675"/>
      <c r="AZ42" s="675"/>
      <c r="BA42" s="675"/>
      <c r="BB42" s="675"/>
      <c r="BC42" s="676"/>
      <c r="BD42" s="674" t="s">
        <v>306</v>
      </c>
      <c r="BE42" s="675"/>
      <c r="BF42" s="675"/>
      <c r="BG42" s="675"/>
      <c r="BH42" s="675"/>
      <c r="BI42" s="675"/>
      <c r="BJ42" s="675"/>
      <c r="BK42" s="675"/>
      <c r="BL42" s="675"/>
      <c r="BM42" s="676"/>
      <c r="BN42" s="674" t="s">
        <v>307</v>
      </c>
      <c r="BO42" s="675"/>
      <c r="BP42" s="675"/>
      <c r="BQ42" s="675"/>
      <c r="BR42" s="675"/>
      <c r="BS42" s="675"/>
      <c r="BT42" s="675"/>
      <c r="BU42" s="675"/>
      <c r="BV42" s="675"/>
      <c r="BW42" s="676"/>
      <c r="BY42" s="632"/>
      <c r="BZ42" s="633"/>
      <c r="CA42" s="610" t="s">
        <v>308</v>
      </c>
      <c r="CB42" s="611"/>
      <c r="CC42" s="611"/>
      <c r="CD42" s="611"/>
      <c r="CE42" s="611"/>
      <c r="CF42" s="611"/>
      <c r="CG42" s="611"/>
      <c r="CH42" s="611"/>
      <c r="CI42" s="611"/>
      <c r="CJ42" s="611"/>
      <c r="CK42" s="611"/>
      <c r="CL42" s="612"/>
      <c r="CM42" s="613">
        <v>6550552</v>
      </c>
      <c r="CN42" s="620"/>
      <c r="CO42" s="620"/>
      <c r="CP42" s="620"/>
      <c r="CQ42" s="620"/>
      <c r="CR42" s="620"/>
      <c r="CS42" s="620"/>
      <c r="CT42" s="621"/>
      <c r="CU42" s="616">
        <v>1.2</v>
      </c>
      <c r="CV42" s="617"/>
      <c r="CW42" s="617"/>
      <c r="CX42" s="618"/>
      <c r="CY42" s="619">
        <v>6496458</v>
      </c>
      <c r="CZ42" s="620"/>
      <c r="DA42" s="620"/>
      <c r="DB42" s="620"/>
      <c r="DC42" s="620"/>
      <c r="DD42" s="620"/>
      <c r="DE42" s="620"/>
      <c r="DF42" s="621"/>
      <c r="DG42" s="619">
        <v>6495538</v>
      </c>
      <c r="DH42" s="620"/>
      <c r="DI42" s="620"/>
      <c r="DJ42" s="620"/>
      <c r="DK42" s="620"/>
      <c r="DL42" s="620"/>
      <c r="DM42" s="620"/>
      <c r="DN42" s="620"/>
      <c r="DO42" s="620"/>
      <c r="DP42" s="620"/>
      <c r="DQ42" s="621"/>
      <c r="DR42" s="616">
        <v>2.2000000000000002</v>
      </c>
      <c r="DS42" s="617"/>
      <c r="DT42" s="617"/>
      <c r="DU42" s="617"/>
      <c r="DV42" s="617"/>
      <c r="DW42" s="617"/>
      <c r="DX42" s="637"/>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7" t="s">
        <v>309</v>
      </c>
      <c r="AQ43" s="658"/>
      <c r="AR43" s="658"/>
      <c r="AS43" s="658"/>
      <c r="AT43" s="663" t="s">
        <v>310</v>
      </c>
      <c r="AU43" s="224"/>
      <c r="AV43" s="224"/>
      <c r="AW43" s="224"/>
      <c r="AX43" s="666" t="s">
        <v>155</v>
      </c>
      <c r="AY43" s="667"/>
      <c r="AZ43" s="667"/>
      <c r="BA43" s="667"/>
      <c r="BB43" s="667"/>
      <c r="BC43" s="668"/>
      <c r="BD43" s="669">
        <v>99.5</v>
      </c>
      <c r="BE43" s="670"/>
      <c r="BF43" s="670"/>
      <c r="BG43" s="670"/>
      <c r="BH43" s="670"/>
      <c r="BI43" s="670">
        <v>98.5</v>
      </c>
      <c r="BJ43" s="670"/>
      <c r="BK43" s="670"/>
      <c r="BL43" s="670"/>
      <c r="BM43" s="671"/>
      <c r="BN43" s="669">
        <v>99.6</v>
      </c>
      <c r="BO43" s="670"/>
      <c r="BP43" s="670"/>
      <c r="BQ43" s="670"/>
      <c r="BR43" s="670"/>
      <c r="BS43" s="670">
        <v>98.5</v>
      </c>
      <c r="BT43" s="670"/>
      <c r="BU43" s="670"/>
      <c r="BV43" s="670"/>
      <c r="BW43" s="671"/>
      <c r="BY43" s="634"/>
      <c r="BZ43" s="635"/>
      <c r="CA43" s="610" t="s">
        <v>311</v>
      </c>
      <c r="CB43" s="611"/>
      <c r="CC43" s="611"/>
      <c r="CD43" s="611"/>
      <c r="CE43" s="611"/>
      <c r="CF43" s="611"/>
      <c r="CG43" s="611"/>
      <c r="CH43" s="611"/>
      <c r="CI43" s="611"/>
      <c r="CJ43" s="611"/>
      <c r="CK43" s="611"/>
      <c r="CL43" s="612"/>
      <c r="CM43" s="613">
        <v>1112</v>
      </c>
      <c r="CN43" s="614"/>
      <c r="CO43" s="614"/>
      <c r="CP43" s="614"/>
      <c r="CQ43" s="614"/>
      <c r="CR43" s="614"/>
      <c r="CS43" s="614"/>
      <c r="CT43" s="615"/>
      <c r="CU43" s="616">
        <v>0</v>
      </c>
      <c r="CV43" s="617"/>
      <c r="CW43" s="617"/>
      <c r="CX43" s="618"/>
      <c r="CY43" s="619">
        <v>1112</v>
      </c>
      <c r="CZ43" s="620"/>
      <c r="DA43" s="620"/>
      <c r="DB43" s="620"/>
      <c r="DC43" s="620"/>
      <c r="DD43" s="620"/>
      <c r="DE43" s="620"/>
      <c r="DF43" s="621"/>
      <c r="DG43" s="619">
        <v>1112</v>
      </c>
      <c r="DH43" s="620"/>
      <c r="DI43" s="620"/>
      <c r="DJ43" s="620"/>
      <c r="DK43" s="620"/>
      <c r="DL43" s="620"/>
      <c r="DM43" s="620"/>
      <c r="DN43" s="620"/>
      <c r="DO43" s="620"/>
      <c r="DP43" s="620"/>
      <c r="DQ43" s="621"/>
      <c r="DR43" s="616">
        <v>0</v>
      </c>
      <c r="DS43" s="617"/>
      <c r="DT43" s="617"/>
      <c r="DU43" s="617"/>
      <c r="DV43" s="617"/>
      <c r="DW43" s="617"/>
      <c r="DX43" s="637"/>
    </row>
    <row r="44" spans="2:128" ht="11.25" customHeight="1" x14ac:dyDescent="0.2">
      <c r="AP44" s="659"/>
      <c r="AQ44" s="660"/>
      <c r="AR44" s="660"/>
      <c r="AS44" s="660"/>
      <c r="AT44" s="664"/>
      <c r="AU44" s="213" t="s">
        <v>312</v>
      </c>
      <c r="AV44" s="213"/>
      <c r="AW44" s="213"/>
      <c r="AX44" s="610" t="s">
        <v>313</v>
      </c>
      <c r="AY44" s="611"/>
      <c r="AZ44" s="611"/>
      <c r="BA44" s="611"/>
      <c r="BB44" s="611"/>
      <c r="BC44" s="612"/>
      <c r="BD44" s="655">
        <v>99.2</v>
      </c>
      <c r="BE44" s="629"/>
      <c r="BF44" s="629"/>
      <c r="BG44" s="629"/>
      <c r="BH44" s="629"/>
      <c r="BI44" s="629">
        <v>97.6</v>
      </c>
      <c r="BJ44" s="629"/>
      <c r="BK44" s="629"/>
      <c r="BL44" s="629"/>
      <c r="BM44" s="656"/>
      <c r="BN44" s="655">
        <v>99.2</v>
      </c>
      <c r="BO44" s="629"/>
      <c r="BP44" s="629"/>
      <c r="BQ44" s="629"/>
      <c r="BR44" s="629"/>
      <c r="BS44" s="629">
        <v>97.4</v>
      </c>
      <c r="BT44" s="629"/>
      <c r="BU44" s="629"/>
      <c r="BV44" s="629"/>
      <c r="BW44" s="656"/>
      <c r="BY44" s="610" t="s">
        <v>314</v>
      </c>
      <c r="BZ44" s="611"/>
      <c r="CA44" s="611"/>
      <c r="CB44" s="611"/>
      <c r="CC44" s="611"/>
      <c r="CD44" s="611"/>
      <c r="CE44" s="611"/>
      <c r="CF44" s="611"/>
      <c r="CG44" s="611"/>
      <c r="CH44" s="611"/>
      <c r="CI44" s="611"/>
      <c r="CJ44" s="611"/>
      <c r="CK44" s="611"/>
      <c r="CL44" s="612"/>
      <c r="CM44" s="613">
        <v>180900769</v>
      </c>
      <c r="CN44" s="620"/>
      <c r="CO44" s="620"/>
      <c r="CP44" s="620"/>
      <c r="CQ44" s="620"/>
      <c r="CR44" s="620"/>
      <c r="CS44" s="620"/>
      <c r="CT44" s="621"/>
      <c r="CU44" s="616">
        <v>33.799999999999997</v>
      </c>
      <c r="CV44" s="617"/>
      <c r="CW44" s="617"/>
      <c r="CX44" s="618"/>
      <c r="CY44" s="619">
        <v>119203973</v>
      </c>
      <c r="CZ44" s="620"/>
      <c r="DA44" s="620"/>
      <c r="DB44" s="620"/>
      <c r="DC44" s="620"/>
      <c r="DD44" s="620"/>
      <c r="DE44" s="620"/>
      <c r="DF44" s="621"/>
      <c r="DG44" s="619">
        <v>89367662</v>
      </c>
      <c r="DH44" s="620"/>
      <c r="DI44" s="620"/>
      <c r="DJ44" s="620"/>
      <c r="DK44" s="620"/>
      <c r="DL44" s="620"/>
      <c r="DM44" s="620"/>
      <c r="DN44" s="620"/>
      <c r="DO44" s="620"/>
      <c r="DP44" s="620"/>
      <c r="DQ44" s="621"/>
      <c r="DR44" s="616">
        <v>30.3</v>
      </c>
      <c r="DS44" s="617"/>
      <c r="DT44" s="617"/>
      <c r="DU44" s="617"/>
      <c r="DV44" s="617"/>
      <c r="DW44" s="617"/>
      <c r="DX44" s="637"/>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1"/>
      <c r="AQ45" s="662"/>
      <c r="AR45" s="662"/>
      <c r="AS45" s="662"/>
      <c r="AT45" s="665"/>
      <c r="AU45" s="226"/>
      <c r="AV45" s="226"/>
      <c r="AW45" s="226"/>
      <c r="AX45" s="592" t="s">
        <v>315</v>
      </c>
      <c r="AY45" s="593"/>
      <c r="AZ45" s="593"/>
      <c r="BA45" s="593"/>
      <c r="BB45" s="593"/>
      <c r="BC45" s="594"/>
      <c r="BD45" s="652">
        <v>99.8</v>
      </c>
      <c r="BE45" s="653"/>
      <c r="BF45" s="653"/>
      <c r="BG45" s="653"/>
      <c r="BH45" s="653"/>
      <c r="BI45" s="653">
        <v>99.8</v>
      </c>
      <c r="BJ45" s="653"/>
      <c r="BK45" s="653"/>
      <c r="BL45" s="653"/>
      <c r="BM45" s="654"/>
      <c r="BN45" s="652">
        <v>100</v>
      </c>
      <c r="BO45" s="653"/>
      <c r="BP45" s="653"/>
      <c r="BQ45" s="653"/>
      <c r="BR45" s="653"/>
      <c r="BS45" s="653">
        <v>99.9</v>
      </c>
      <c r="BT45" s="653"/>
      <c r="BU45" s="653"/>
      <c r="BV45" s="653"/>
      <c r="BW45" s="654"/>
      <c r="BY45" s="610" t="s">
        <v>316</v>
      </c>
      <c r="BZ45" s="611"/>
      <c r="CA45" s="611"/>
      <c r="CB45" s="611"/>
      <c r="CC45" s="611"/>
      <c r="CD45" s="611"/>
      <c r="CE45" s="611"/>
      <c r="CF45" s="611"/>
      <c r="CG45" s="611"/>
      <c r="CH45" s="611"/>
      <c r="CI45" s="611"/>
      <c r="CJ45" s="611"/>
      <c r="CK45" s="611"/>
      <c r="CL45" s="612"/>
      <c r="CM45" s="613">
        <v>15778374</v>
      </c>
      <c r="CN45" s="614"/>
      <c r="CO45" s="614"/>
      <c r="CP45" s="614"/>
      <c r="CQ45" s="614"/>
      <c r="CR45" s="614"/>
      <c r="CS45" s="614"/>
      <c r="CT45" s="615"/>
      <c r="CU45" s="616">
        <v>2.9</v>
      </c>
      <c r="CV45" s="617"/>
      <c r="CW45" s="617"/>
      <c r="CX45" s="618"/>
      <c r="CY45" s="619">
        <v>13476511</v>
      </c>
      <c r="CZ45" s="620"/>
      <c r="DA45" s="620"/>
      <c r="DB45" s="620"/>
      <c r="DC45" s="620"/>
      <c r="DD45" s="620"/>
      <c r="DE45" s="620"/>
      <c r="DF45" s="621"/>
      <c r="DG45" s="619">
        <v>12427111</v>
      </c>
      <c r="DH45" s="620"/>
      <c r="DI45" s="620"/>
      <c r="DJ45" s="620"/>
      <c r="DK45" s="620"/>
      <c r="DL45" s="620"/>
      <c r="DM45" s="620"/>
      <c r="DN45" s="620"/>
      <c r="DO45" s="620"/>
      <c r="DP45" s="620"/>
      <c r="DQ45" s="621"/>
      <c r="DR45" s="616">
        <v>4.2</v>
      </c>
      <c r="DS45" s="617"/>
      <c r="DT45" s="617"/>
      <c r="DU45" s="617"/>
      <c r="DV45" s="617"/>
      <c r="DW45" s="617"/>
      <c r="DX45" s="637"/>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5" t="s">
        <v>317</v>
      </c>
      <c r="AQ46" s="646"/>
      <c r="AR46" s="646"/>
      <c r="AS46" s="646"/>
      <c r="AT46" s="646"/>
      <c r="AU46" s="646"/>
      <c r="AV46" s="646"/>
      <c r="AW46" s="647"/>
      <c r="AX46" s="648" t="s">
        <v>318</v>
      </c>
      <c r="AY46" s="648"/>
      <c r="AZ46" s="648"/>
      <c r="BA46" s="648"/>
      <c r="BB46" s="648"/>
      <c r="BC46" s="648"/>
      <c r="BD46" s="649">
        <v>607137</v>
      </c>
      <c r="BE46" s="650"/>
      <c r="BF46" s="650"/>
      <c r="BG46" s="650"/>
      <c r="BH46" s="650"/>
      <c r="BI46" s="650"/>
      <c r="BJ46" s="650"/>
      <c r="BK46" s="650"/>
      <c r="BL46" s="650"/>
      <c r="BM46" s="651"/>
      <c r="BN46" s="649">
        <v>1084017</v>
      </c>
      <c r="BO46" s="650"/>
      <c r="BP46" s="650"/>
      <c r="BQ46" s="650"/>
      <c r="BR46" s="650"/>
      <c r="BS46" s="650"/>
      <c r="BT46" s="650"/>
      <c r="BU46" s="650"/>
      <c r="BV46" s="650"/>
      <c r="BW46" s="651"/>
      <c r="BY46" s="610" t="s">
        <v>319</v>
      </c>
      <c r="BZ46" s="611"/>
      <c r="CA46" s="611"/>
      <c r="CB46" s="611"/>
      <c r="CC46" s="611"/>
      <c r="CD46" s="611"/>
      <c r="CE46" s="611"/>
      <c r="CF46" s="611"/>
      <c r="CG46" s="611"/>
      <c r="CH46" s="611"/>
      <c r="CI46" s="611"/>
      <c r="CJ46" s="611"/>
      <c r="CK46" s="611"/>
      <c r="CL46" s="612"/>
      <c r="CM46" s="613">
        <v>3532593</v>
      </c>
      <c r="CN46" s="620"/>
      <c r="CO46" s="620"/>
      <c r="CP46" s="620"/>
      <c r="CQ46" s="620"/>
      <c r="CR46" s="620"/>
      <c r="CS46" s="620"/>
      <c r="CT46" s="621"/>
      <c r="CU46" s="616">
        <v>0.7</v>
      </c>
      <c r="CV46" s="617"/>
      <c r="CW46" s="617"/>
      <c r="CX46" s="618"/>
      <c r="CY46" s="619">
        <v>3318014</v>
      </c>
      <c r="CZ46" s="620"/>
      <c r="DA46" s="620"/>
      <c r="DB46" s="620"/>
      <c r="DC46" s="620"/>
      <c r="DD46" s="620"/>
      <c r="DE46" s="620"/>
      <c r="DF46" s="621"/>
      <c r="DG46" s="619">
        <v>3318014</v>
      </c>
      <c r="DH46" s="620"/>
      <c r="DI46" s="620"/>
      <c r="DJ46" s="620"/>
      <c r="DK46" s="620"/>
      <c r="DL46" s="620"/>
      <c r="DM46" s="620"/>
      <c r="DN46" s="620"/>
      <c r="DO46" s="620"/>
      <c r="DP46" s="620"/>
      <c r="DQ46" s="621"/>
      <c r="DR46" s="616">
        <v>1.1000000000000001</v>
      </c>
      <c r="DS46" s="617"/>
      <c r="DT46" s="617"/>
      <c r="DU46" s="617"/>
      <c r="DV46" s="617"/>
      <c r="DW46" s="617"/>
      <c r="DX46" s="637"/>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8" t="s">
        <v>320</v>
      </c>
      <c r="AQ47" s="639"/>
      <c r="AR47" s="639"/>
      <c r="AS47" s="639"/>
      <c r="AT47" s="639"/>
      <c r="AU47" s="639"/>
      <c r="AV47" s="639"/>
      <c r="AW47" s="640"/>
      <c r="AX47" s="641" t="s">
        <v>321</v>
      </c>
      <c r="AY47" s="641"/>
      <c r="AZ47" s="641"/>
      <c r="BA47" s="641"/>
      <c r="BB47" s="641"/>
      <c r="BC47" s="641"/>
      <c r="BD47" s="642">
        <v>607137</v>
      </c>
      <c r="BE47" s="643"/>
      <c r="BF47" s="643"/>
      <c r="BG47" s="643"/>
      <c r="BH47" s="643"/>
      <c r="BI47" s="643"/>
      <c r="BJ47" s="643"/>
      <c r="BK47" s="643"/>
      <c r="BL47" s="643"/>
      <c r="BM47" s="644"/>
      <c r="BN47" s="642">
        <v>1084017</v>
      </c>
      <c r="BO47" s="643"/>
      <c r="BP47" s="643"/>
      <c r="BQ47" s="643"/>
      <c r="BR47" s="643"/>
      <c r="BS47" s="643"/>
      <c r="BT47" s="643"/>
      <c r="BU47" s="643"/>
      <c r="BV47" s="643"/>
      <c r="BW47" s="644"/>
      <c r="BY47" s="610" t="s">
        <v>322</v>
      </c>
      <c r="BZ47" s="611"/>
      <c r="CA47" s="611"/>
      <c r="CB47" s="611"/>
      <c r="CC47" s="611"/>
      <c r="CD47" s="611"/>
      <c r="CE47" s="611"/>
      <c r="CF47" s="611"/>
      <c r="CG47" s="611"/>
      <c r="CH47" s="611"/>
      <c r="CI47" s="611"/>
      <c r="CJ47" s="611"/>
      <c r="CK47" s="611"/>
      <c r="CL47" s="612"/>
      <c r="CM47" s="613">
        <v>101989585</v>
      </c>
      <c r="CN47" s="614"/>
      <c r="CO47" s="614"/>
      <c r="CP47" s="614"/>
      <c r="CQ47" s="614"/>
      <c r="CR47" s="614"/>
      <c r="CS47" s="614"/>
      <c r="CT47" s="615"/>
      <c r="CU47" s="616">
        <v>19</v>
      </c>
      <c r="CV47" s="617"/>
      <c r="CW47" s="617"/>
      <c r="CX47" s="618"/>
      <c r="CY47" s="619">
        <v>89915359</v>
      </c>
      <c r="CZ47" s="620"/>
      <c r="DA47" s="620"/>
      <c r="DB47" s="620"/>
      <c r="DC47" s="620"/>
      <c r="DD47" s="620"/>
      <c r="DE47" s="620"/>
      <c r="DF47" s="621"/>
      <c r="DG47" s="619">
        <v>66930856</v>
      </c>
      <c r="DH47" s="620"/>
      <c r="DI47" s="620"/>
      <c r="DJ47" s="620"/>
      <c r="DK47" s="620"/>
      <c r="DL47" s="620"/>
      <c r="DM47" s="620"/>
      <c r="DN47" s="620"/>
      <c r="DO47" s="620"/>
      <c r="DP47" s="620"/>
      <c r="DQ47" s="621"/>
      <c r="DR47" s="616">
        <v>22.7</v>
      </c>
      <c r="DS47" s="617"/>
      <c r="DT47" s="617"/>
      <c r="DU47" s="617"/>
      <c r="DV47" s="617"/>
      <c r="DW47" s="617"/>
      <c r="DX47" s="637"/>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6"/>
      <c r="AQ48" s="636"/>
      <c r="AR48" s="636"/>
      <c r="AS48" s="636"/>
      <c r="AT48" s="219"/>
      <c r="AU48" s="219"/>
      <c r="AV48" s="219"/>
      <c r="AW48" s="219"/>
      <c r="AX48" s="219"/>
      <c r="AY48" s="219"/>
      <c r="AZ48" s="219"/>
      <c r="BA48" s="219"/>
      <c r="BB48" s="219"/>
      <c r="BC48" s="219"/>
      <c r="BD48" s="629"/>
      <c r="BE48" s="629"/>
      <c r="BF48" s="629"/>
      <c r="BG48" s="629"/>
      <c r="BH48" s="629"/>
      <c r="BI48" s="629"/>
      <c r="BJ48" s="629"/>
      <c r="BK48" s="629"/>
      <c r="BL48" s="629"/>
      <c r="BM48" s="629"/>
      <c r="BN48" s="629"/>
      <c r="BO48" s="629"/>
      <c r="BP48" s="629"/>
      <c r="BQ48" s="629"/>
      <c r="BR48" s="629"/>
      <c r="BS48" s="629"/>
      <c r="BT48" s="629"/>
      <c r="BU48" s="629"/>
      <c r="BV48" s="629"/>
      <c r="BW48" s="629"/>
      <c r="BY48" s="610" t="s">
        <v>323</v>
      </c>
      <c r="BZ48" s="611"/>
      <c r="CA48" s="611"/>
      <c r="CB48" s="611"/>
      <c r="CC48" s="611"/>
      <c r="CD48" s="611"/>
      <c r="CE48" s="611"/>
      <c r="CF48" s="611"/>
      <c r="CG48" s="611"/>
      <c r="CH48" s="611"/>
      <c r="CI48" s="611"/>
      <c r="CJ48" s="611"/>
      <c r="CK48" s="611"/>
      <c r="CL48" s="612"/>
      <c r="CM48" s="613">
        <v>6752498</v>
      </c>
      <c r="CN48" s="620"/>
      <c r="CO48" s="620"/>
      <c r="CP48" s="620"/>
      <c r="CQ48" s="620"/>
      <c r="CR48" s="620"/>
      <c r="CS48" s="620"/>
      <c r="CT48" s="621"/>
      <c r="CU48" s="616">
        <v>1.3</v>
      </c>
      <c r="CV48" s="617"/>
      <c r="CW48" s="617"/>
      <c r="CX48" s="618"/>
      <c r="CY48" s="619">
        <v>6751960</v>
      </c>
      <c r="CZ48" s="620"/>
      <c r="DA48" s="620"/>
      <c r="DB48" s="620"/>
      <c r="DC48" s="620"/>
      <c r="DD48" s="620"/>
      <c r="DE48" s="620"/>
      <c r="DF48" s="621"/>
      <c r="DG48" s="619">
        <v>6680841</v>
      </c>
      <c r="DH48" s="620"/>
      <c r="DI48" s="620"/>
      <c r="DJ48" s="620"/>
      <c r="DK48" s="620"/>
      <c r="DL48" s="620"/>
      <c r="DM48" s="620"/>
      <c r="DN48" s="620"/>
      <c r="DO48" s="620"/>
      <c r="DP48" s="620"/>
      <c r="DQ48" s="621"/>
      <c r="DR48" s="616">
        <v>2.2999999999999998</v>
      </c>
      <c r="DS48" s="617"/>
      <c r="DT48" s="617"/>
      <c r="DU48" s="617"/>
      <c r="DV48" s="617"/>
      <c r="DW48" s="617"/>
      <c r="DX48" s="637"/>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6"/>
      <c r="AQ49" s="636"/>
      <c r="AR49" s="636"/>
      <c r="AS49" s="636"/>
      <c r="AT49" s="219"/>
      <c r="AU49" s="219"/>
      <c r="AV49" s="219"/>
      <c r="AW49" s="219"/>
      <c r="AX49" s="219"/>
      <c r="AY49" s="219"/>
      <c r="AZ49" s="219"/>
      <c r="BA49" s="219"/>
      <c r="BB49" s="219"/>
      <c r="BC49" s="219"/>
      <c r="BD49" s="629"/>
      <c r="BE49" s="629"/>
      <c r="BF49" s="629"/>
      <c r="BG49" s="629"/>
      <c r="BH49" s="629"/>
      <c r="BI49" s="629"/>
      <c r="BJ49" s="629"/>
      <c r="BK49" s="629"/>
      <c r="BL49" s="629"/>
      <c r="BM49" s="629"/>
      <c r="BN49" s="629"/>
      <c r="BO49" s="629"/>
      <c r="BP49" s="629"/>
      <c r="BQ49" s="629"/>
      <c r="BR49" s="629"/>
      <c r="BS49" s="629"/>
      <c r="BT49" s="629"/>
      <c r="BU49" s="629"/>
      <c r="BV49" s="629"/>
      <c r="BW49" s="629"/>
      <c r="BY49" s="610" t="s">
        <v>324</v>
      </c>
      <c r="BZ49" s="611"/>
      <c r="CA49" s="611"/>
      <c r="CB49" s="611"/>
      <c r="CC49" s="611"/>
      <c r="CD49" s="611"/>
      <c r="CE49" s="611"/>
      <c r="CF49" s="611"/>
      <c r="CG49" s="611"/>
      <c r="CH49" s="611"/>
      <c r="CI49" s="611"/>
      <c r="CJ49" s="611"/>
      <c r="CK49" s="611"/>
      <c r="CL49" s="612"/>
      <c r="CM49" s="613">
        <v>5532461</v>
      </c>
      <c r="CN49" s="614"/>
      <c r="CO49" s="614"/>
      <c r="CP49" s="614"/>
      <c r="CQ49" s="614"/>
      <c r="CR49" s="614"/>
      <c r="CS49" s="614"/>
      <c r="CT49" s="615"/>
      <c r="CU49" s="616">
        <v>1</v>
      </c>
      <c r="CV49" s="617"/>
      <c r="CW49" s="617"/>
      <c r="CX49" s="618"/>
      <c r="CY49" s="619">
        <v>4728475</v>
      </c>
      <c r="CZ49" s="620"/>
      <c r="DA49" s="620"/>
      <c r="DB49" s="620"/>
      <c r="DC49" s="620"/>
      <c r="DD49" s="620"/>
      <c r="DE49" s="620"/>
      <c r="DF49" s="621"/>
      <c r="DG49" s="619" t="s">
        <v>212</v>
      </c>
      <c r="DH49" s="620"/>
      <c r="DI49" s="620"/>
      <c r="DJ49" s="620"/>
      <c r="DK49" s="620"/>
      <c r="DL49" s="620"/>
      <c r="DM49" s="620"/>
      <c r="DN49" s="620"/>
      <c r="DO49" s="620"/>
      <c r="DP49" s="620"/>
      <c r="DQ49" s="621"/>
      <c r="DR49" s="616" t="s">
        <v>152</v>
      </c>
      <c r="DS49" s="617"/>
      <c r="DT49" s="617"/>
      <c r="DU49" s="617"/>
      <c r="DV49" s="617"/>
      <c r="DW49" s="617"/>
      <c r="DX49" s="637"/>
    </row>
    <row r="50" spans="2:128" ht="11.25" customHeight="1" x14ac:dyDescent="0.2">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0" t="s">
        <v>326</v>
      </c>
      <c r="BZ50" s="611"/>
      <c r="CA50" s="611"/>
      <c r="CB50" s="611"/>
      <c r="CC50" s="611"/>
      <c r="CD50" s="611"/>
      <c r="CE50" s="611"/>
      <c r="CF50" s="611"/>
      <c r="CG50" s="611"/>
      <c r="CH50" s="611"/>
      <c r="CI50" s="611"/>
      <c r="CJ50" s="611"/>
      <c r="CK50" s="611"/>
      <c r="CL50" s="612"/>
      <c r="CM50" s="613">
        <v>405104</v>
      </c>
      <c r="CN50" s="620"/>
      <c r="CO50" s="620"/>
      <c r="CP50" s="620"/>
      <c r="CQ50" s="620"/>
      <c r="CR50" s="620"/>
      <c r="CS50" s="620"/>
      <c r="CT50" s="621"/>
      <c r="CU50" s="616">
        <v>0.1</v>
      </c>
      <c r="CV50" s="617"/>
      <c r="CW50" s="617"/>
      <c r="CX50" s="618"/>
      <c r="CY50" s="619">
        <v>4</v>
      </c>
      <c r="CZ50" s="620"/>
      <c r="DA50" s="620"/>
      <c r="DB50" s="620"/>
      <c r="DC50" s="620"/>
      <c r="DD50" s="620"/>
      <c r="DE50" s="620"/>
      <c r="DF50" s="621"/>
      <c r="DG50" s="619" t="s">
        <v>119</v>
      </c>
      <c r="DH50" s="620"/>
      <c r="DI50" s="620"/>
      <c r="DJ50" s="620"/>
      <c r="DK50" s="620"/>
      <c r="DL50" s="620"/>
      <c r="DM50" s="620"/>
      <c r="DN50" s="620"/>
      <c r="DO50" s="620"/>
      <c r="DP50" s="620"/>
      <c r="DQ50" s="621"/>
      <c r="DR50" s="616" t="s">
        <v>212</v>
      </c>
      <c r="DS50" s="617"/>
      <c r="DT50" s="617"/>
      <c r="DU50" s="617"/>
      <c r="DV50" s="617"/>
      <c r="DW50" s="617"/>
      <c r="DX50" s="637"/>
    </row>
    <row r="51" spans="2:128" ht="11.25" customHeight="1" x14ac:dyDescent="0.2">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0" t="s">
        <v>328</v>
      </c>
      <c r="BZ51" s="611"/>
      <c r="CA51" s="611"/>
      <c r="CB51" s="611"/>
      <c r="CC51" s="611"/>
      <c r="CD51" s="611"/>
      <c r="CE51" s="611"/>
      <c r="CF51" s="611"/>
      <c r="CG51" s="611"/>
      <c r="CH51" s="611"/>
      <c r="CI51" s="611"/>
      <c r="CJ51" s="611"/>
      <c r="CK51" s="611"/>
      <c r="CL51" s="612"/>
      <c r="CM51" s="613">
        <v>46910154</v>
      </c>
      <c r="CN51" s="614"/>
      <c r="CO51" s="614"/>
      <c r="CP51" s="614"/>
      <c r="CQ51" s="614"/>
      <c r="CR51" s="614"/>
      <c r="CS51" s="614"/>
      <c r="CT51" s="615"/>
      <c r="CU51" s="616">
        <v>8.8000000000000007</v>
      </c>
      <c r="CV51" s="617"/>
      <c r="CW51" s="617"/>
      <c r="CX51" s="618"/>
      <c r="CY51" s="619">
        <v>1013650</v>
      </c>
      <c r="CZ51" s="620"/>
      <c r="DA51" s="620"/>
      <c r="DB51" s="620"/>
      <c r="DC51" s="620"/>
      <c r="DD51" s="620"/>
      <c r="DE51" s="620"/>
      <c r="DF51" s="621"/>
      <c r="DG51" s="619">
        <v>10840</v>
      </c>
      <c r="DH51" s="620"/>
      <c r="DI51" s="620"/>
      <c r="DJ51" s="620"/>
      <c r="DK51" s="620"/>
      <c r="DL51" s="620"/>
      <c r="DM51" s="620"/>
      <c r="DN51" s="620"/>
      <c r="DO51" s="620"/>
      <c r="DP51" s="620"/>
      <c r="DQ51" s="621"/>
      <c r="DR51" s="616">
        <v>0</v>
      </c>
      <c r="DS51" s="617"/>
      <c r="DT51" s="617"/>
      <c r="DU51" s="617"/>
      <c r="DV51" s="617"/>
      <c r="DW51" s="617"/>
      <c r="DX51" s="637"/>
    </row>
    <row r="52" spans="2:128" ht="11.25" customHeight="1" x14ac:dyDescent="0.2">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0" t="s">
        <v>330</v>
      </c>
      <c r="BZ52" s="611"/>
      <c r="CA52" s="611"/>
      <c r="CB52" s="611"/>
      <c r="CC52" s="611"/>
      <c r="CD52" s="611"/>
      <c r="CE52" s="611"/>
      <c r="CF52" s="611"/>
      <c r="CG52" s="611"/>
      <c r="CH52" s="611"/>
      <c r="CI52" s="611"/>
      <c r="CJ52" s="611"/>
      <c r="CK52" s="611"/>
      <c r="CL52" s="612"/>
      <c r="CM52" s="613" t="s">
        <v>212</v>
      </c>
      <c r="CN52" s="620"/>
      <c r="CO52" s="620"/>
      <c r="CP52" s="620"/>
      <c r="CQ52" s="620"/>
      <c r="CR52" s="620"/>
      <c r="CS52" s="620"/>
      <c r="CT52" s="621"/>
      <c r="CU52" s="616" t="s">
        <v>212</v>
      </c>
      <c r="CV52" s="617"/>
      <c r="CW52" s="617"/>
      <c r="CX52" s="618"/>
      <c r="CY52" s="619" t="s">
        <v>212</v>
      </c>
      <c r="CZ52" s="620"/>
      <c r="DA52" s="620"/>
      <c r="DB52" s="620"/>
      <c r="DC52" s="620"/>
      <c r="DD52" s="620"/>
      <c r="DE52" s="620"/>
      <c r="DF52" s="621"/>
      <c r="DG52" s="619" t="s">
        <v>212</v>
      </c>
      <c r="DH52" s="620"/>
      <c r="DI52" s="620"/>
      <c r="DJ52" s="620"/>
      <c r="DK52" s="620"/>
      <c r="DL52" s="620"/>
      <c r="DM52" s="620"/>
      <c r="DN52" s="620"/>
      <c r="DO52" s="620"/>
      <c r="DP52" s="620"/>
      <c r="DQ52" s="621"/>
      <c r="DR52" s="616" t="s">
        <v>212</v>
      </c>
      <c r="DS52" s="617"/>
      <c r="DT52" s="617"/>
      <c r="DU52" s="617"/>
      <c r="DV52" s="617"/>
      <c r="DW52" s="617"/>
      <c r="DX52" s="637"/>
    </row>
    <row r="53" spans="2:128" ht="11.25" customHeight="1" x14ac:dyDescent="0.2">
      <c r="AP53" s="636"/>
      <c r="AQ53" s="636"/>
      <c r="AR53" s="636"/>
      <c r="AS53" s="636"/>
      <c r="AT53" s="219"/>
      <c r="AU53" s="219"/>
      <c r="AV53" s="219"/>
      <c r="AW53" s="219"/>
      <c r="AX53" s="219"/>
      <c r="AY53" s="219"/>
      <c r="AZ53" s="219"/>
      <c r="BA53" s="219"/>
      <c r="BB53" s="219"/>
      <c r="BC53" s="219"/>
      <c r="BD53" s="629"/>
      <c r="BE53" s="629"/>
      <c r="BF53" s="629"/>
      <c r="BG53" s="629"/>
      <c r="BH53" s="629"/>
      <c r="BI53" s="629"/>
      <c r="BJ53" s="629"/>
      <c r="BK53" s="629"/>
      <c r="BL53" s="629"/>
      <c r="BM53" s="629"/>
      <c r="BN53" s="629"/>
      <c r="BO53" s="629"/>
      <c r="BP53" s="629"/>
      <c r="BQ53" s="629"/>
      <c r="BR53" s="629"/>
      <c r="BS53" s="629"/>
      <c r="BT53" s="629"/>
      <c r="BU53" s="629"/>
      <c r="BV53" s="629"/>
      <c r="BW53" s="629"/>
      <c r="BY53" s="610" t="s">
        <v>331</v>
      </c>
      <c r="BZ53" s="611"/>
      <c r="CA53" s="611"/>
      <c r="CB53" s="611"/>
      <c r="CC53" s="611"/>
      <c r="CD53" s="611"/>
      <c r="CE53" s="611"/>
      <c r="CF53" s="611"/>
      <c r="CG53" s="611"/>
      <c r="CH53" s="611"/>
      <c r="CI53" s="611"/>
      <c r="CJ53" s="611"/>
      <c r="CK53" s="611"/>
      <c r="CL53" s="612"/>
      <c r="CM53" s="613">
        <v>130388720</v>
      </c>
      <c r="CN53" s="614"/>
      <c r="CO53" s="614"/>
      <c r="CP53" s="614"/>
      <c r="CQ53" s="614"/>
      <c r="CR53" s="614"/>
      <c r="CS53" s="614"/>
      <c r="CT53" s="615"/>
      <c r="CU53" s="616">
        <v>24.3</v>
      </c>
      <c r="CV53" s="617"/>
      <c r="CW53" s="617"/>
      <c r="CX53" s="618"/>
      <c r="CY53" s="619">
        <v>10419718</v>
      </c>
      <c r="CZ53" s="620"/>
      <c r="DA53" s="620"/>
      <c r="DB53" s="620"/>
      <c r="DC53" s="620"/>
      <c r="DD53" s="620"/>
      <c r="DE53" s="620"/>
      <c r="DF53" s="621"/>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6"/>
      <c r="AQ54" s="636"/>
      <c r="AR54" s="636"/>
      <c r="AS54" s="636"/>
      <c r="AT54" s="219"/>
      <c r="AU54" s="219"/>
      <c r="AV54" s="219"/>
      <c r="AW54" s="219"/>
      <c r="AX54" s="219"/>
      <c r="AY54" s="219"/>
      <c r="AZ54" s="219"/>
      <c r="BA54" s="219"/>
      <c r="BB54" s="219"/>
      <c r="BC54" s="219"/>
      <c r="BD54" s="629"/>
      <c r="BE54" s="629"/>
      <c r="BF54" s="629"/>
      <c r="BG54" s="629"/>
      <c r="BH54" s="629"/>
      <c r="BI54" s="629"/>
      <c r="BJ54" s="629"/>
      <c r="BK54" s="629"/>
      <c r="BL54" s="629"/>
      <c r="BM54" s="629"/>
      <c r="BN54" s="629"/>
      <c r="BO54" s="629"/>
      <c r="BP54" s="629"/>
      <c r="BQ54" s="629"/>
      <c r="BR54" s="629"/>
      <c r="BS54" s="629"/>
      <c r="BT54" s="629"/>
      <c r="BU54" s="629"/>
      <c r="BV54" s="629"/>
      <c r="BW54" s="629"/>
      <c r="BY54" s="610" t="s">
        <v>332</v>
      </c>
      <c r="BZ54" s="611"/>
      <c r="CA54" s="611"/>
      <c r="CB54" s="611"/>
      <c r="CC54" s="611"/>
      <c r="CD54" s="611"/>
      <c r="CE54" s="611"/>
      <c r="CF54" s="611"/>
      <c r="CG54" s="611"/>
      <c r="CH54" s="611"/>
      <c r="CI54" s="611"/>
      <c r="CJ54" s="611"/>
      <c r="CK54" s="611"/>
      <c r="CL54" s="612"/>
      <c r="CM54" s="613">
        <v>3407438</v>
      </c>
      <c r="CN54" s="614"/>
      <c r="CO54" s="614"/>
      <c r="CP54" s="614"/>
      <c r="CQ54" s="614"/>
      <c r="CR54" s="614"/>
      <c r="CS54" s="614"/>
      <c r="CT54" s="615"/>
      <c r="CU54" s="616">
        <v>0.6</v>
      </c>
      <c r="CV54" s="617"/>
      <c r="CW54" s="617"/>
      <c r="CX54" s="618"/>
      <c r="CY54" s="619">
        <v>620700</v>
      </c>
      <c r="CZ54" s="620"/>
      <c r="DA54" s="620"/>
      <c r="DB54" s="620"/>
      <c r="DC54" s="620"/>
      <c r="DD54" s="620"/>
      <c r="DE54" s="620"/>
      <c r="DF54" s="621"/>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6"/>
      <c r="AQ55" s="636"/>
      <c r="AR55" s="636"/>
      <c r="AS55" s="636"/>
      <c r="AT55" s="219"/>
      <c r="AU55" s="219"/>
      <c r="AV55" s="219"/>
      <c r="AW55" s="219"/>
      <c r="AX55" s="219"/>
      <c r="AY55" s="219"/>
      <c r="AZ55" s="219"/>
      <c r="BA55" s="219"/>
      <c r="BB55" s="219"/>
      <c r="BC55" s="219"/>
      <c r="BD55" s="629"/>
      <c r="BE55" s="629"/>
      <c r="BF55" s="629"/>
      <c r="BG55" s="629"/>
      <c r="BH55" s="629"/>
      <c r="BI55" s="629"/>
      <c r="BJ55" s="629"/>
      <c r="BK55" s="629"/>
      <c r="BL55" s="629"/>
      <c r="BM55" s="629"/>
      <c r="BN55" s="629"/>
      <c r="BO55" s="629"/>
      <c r="BP55" s="629"/>
      <c r="BQ55" s="629"/>
      <c r="BR55" s="629"/>
      <c r="BS55" s="629"/>
      <c r="BT55" s="629"/>
      <c r="BU55" s="629"/>
      <c r="BV55" s="629"/>
      <c r="BW55" s="629"/>
      <c r="BY55" s="630" t="s">
        <v>303</v>
      </c>
      <c r="BZ55" s="631"/>
      <c r="CA55" s="610" t="s">
        <v>333</v>
      </c>
      <c r="CB55" s="611"/>
      <c r="CC55" s="611"/>
      <c r="CD55" s="611"/>
      <c r="CE55" s="611"/>
      <c r="CF55" s="611"/>
      <c r="CG55" s="611"/>
      <c r="CH55" s="611"/>
      <c r="CI55" s="611"/>
      <c r="CJ55" s="611"/>
      <c r="CK55" s="611"/>
      <c r="CL55" s="612"/>
      <c r="CM55" s="613">
        <v>122995694</v>
      </c>
      <c r="CN55" s="614"/>
      <c r="CO55" s="614"/>
      <c r="CP55" s="614"/>
      <c r="CQ55" s="614"/>
      <c r="CR55" s="614"/>
      <c r="CS55" s="614"/>
      <c r="CT55" s="615"/>
      <c r="CU55" s="616">
        <v>23</v>
      </c>
      <c r="CV55" s="617"/>
      <c r="CW55" s="617"/>
      <c r="CX55" s="618"/>
      <c r="CY55" s="619">
        <v>10339055</v>
      </c>
      <c r="CZ55" s="620"/>
      <c r="DA55" s="620"/>
      <c r="DB55" s="620"/>
      <c r="DC55" s="620"/>
      <c r="DD55" s="620"/>
      <c r="DE55" s="620"/>
      <c r="DF55" s="621"/>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2"/>
      <c r="BZ56" s="633"/>
      <c r="CA56" s="610" t="s">
        <v>334</v>
      </c>
      <c r="CB56" s="611"/>
      <c r="CC56" s="611"/>
      <c r="CD56" s="611"/>
      <c r="CE56" s="611"/>
      <c r="CF56" s="611"/>
      <c r="CG56" s="611"/>
      <c r="CH56" s="611"/>
      <c r="CI56" s="611"/>
      <c r="CJ56" s="611"/>
      <c r="CK56" s="611"/>
      <c r="CL56" s="612"/>
      <c r="CM56" s="613">
        <v>84802653</v>
      </c>
      <c r="CN56" s="614"/>
      <c r="CO56" s="614"/>
      <c r="CP56" s="614"/>
      <c r="CQ56" s="614"/>
      <c r="CR56" s="614"/>
      <c r="CS56" s="614"/>
      <c r="CT56" s="615"/>
      <c r="CU56" s="616">
        <v>15.8</v>
      </c>
      <c r="CV56" s="617"/>
      <c r="CW56" s="617"/>
      <c r="CX56" s="618"/>
      <c r="CY56" s="619">
        <v>2494514</v>
      </c>
      <c r="CZ56" s="620"/>
      <c r="DA56" s="620"/>
      <c r="DB56" s="620"/>
      <c r="DC56" s="620"/>
      <c r="DD56" s="620"/>
      <c r="DE56" s="620"/>
      <c r="DF56" s="621"/>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Y57" s="632"/>
      <c r="BZ57" s="633"/>
      <c r="CA57" s="610" t="s">
        <v>335</v>
      </c>
      <c r="CB57" s="611"/>
      <c r="CC57" s="611"/>
      <c r="CD57" s="611"/>
      <c r="CE57" s="611"/>
      <c r="CF57" s="611"/>
      <c r="CG57" s="611"/>
      <c r="CH57" s="611"/>
      <c r="CI57" s="611"/>
      <c r="CJ57" s="611"/>
      <c r="CK57" s="611"/>
      <c r="CL57" s="612"/>
      <c r="CM57" s="613">
        <v>25611435</v>
      </c>
      <c r="CN57" s="614"/>
      <c r="CO57" s="614"/>
      <c r="CP57" s="614"/>
      <c r="CQ57" s="614"/>
      <c r="CR57" s="614"/>
      <c r="CS57" s="614"/>
      <c r="CT57" s="615"/>
      <c r="CU57" s="616">
        <v>4.8</v>
      </c>
      <c r="CV57" s="617"/>
      <c r="CW57" s="617"/>
      <c r="CX57" s="618"/>
      <c r="CY57" s="619">
        <v>7569349</v>
      </c>
      <c r="CZ57" s="620"/>
      <c r="DA57" s="620"/>
      <c r="DB57" s="620"/>
      <c r="DC57" s="620"/>
      <c r="DD57" s="620"/>
      <c r="DE57" s="620"/>
      <c r="DF57" s="621"/>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2">
      <c r="B58" s="228"/>
      <c r="AP58" s="223"/>
      <c r="AQ58" s="219"/>
      <c r="AR58" s="219"/>
      <c r="AS58" s="219"/>
      <c r="AT58" s="219"/>
      <c r="AU58" s="219"/>
      <c r="AV58" s="219"/>
      <c r="AW58" s="219"/>
      <c r="AX58" s="219"/>
      <c r="AY58" s="219"/>
      <c r="AZ58" s="591"/>
      <c r="BA58" s="591"/>
      <c r="BB58" s="591"/>
      <c r="BC58" s="591"/>
      <c r="BD58" s="219"/>
      <c r="BE58" s="219"/>
      <c r="BF58" s="219"/>
      <c r="BG58" s="219"/>
      <c r="BH58" s="219"/>
      <c r="BI58" s="219"/>
      <c r="BJ58" s="219"/>
      <c r="BK58" s="219"/>
      <c r="BL58" s="219"/>
      <c r="BM58" s="219"/>
      <c r="BN58" s="219"/>
      <c r="BO58" s="219"/>
      <c r="BP58" s="219"/>
      <c r="BQ58" s="219"/>
      <c r="BR58" s="219"/>
      <c r="BS58" s="591"/>
      <c r="BT58" s="591"/>
      <c r="BU58" s="591"/>
      <c r="BV58" s="591"/>
      <c r="BW58" s="591"/>
      <c r="BY58" s="632"/>
      <c r="BZ58" s="633"/>
      <c r="CA58" s="610" t="s">
        <v>336</v>
      </c>
      <c r="CB58" s="611"/>
      <c r="CC58" s="611"/>
      <c r="CD58" s="611"/>
      <c r="CE58" s="611"/>
      <c r="CF58" s="611"/>
      <c r="CG58" s="611"/>
      <c r="CH58" s="611"/>
      <c r="CI58" s="611"/>
      <c r="CJ58" s="611"/>
      <c r="CK58" s="611"/>
      <c r="CL58" s="612"/>
      <c r="CM58" s="613">
        <v>7393026</v>
      </c>
      <c r="CN58" s="614"/>
      <c r="CO58" s="614"/>
      <c r="CP58" s="614"/>
      <c r="CQ58" s="614"/>
      <c r="CR58" s="614"/>
      <c r="CS58" s="614"/>
      <c r="CT58" s="615"/>
      <c r="CU58" s="616">
        <v>1.4</v>
      </c>
      <c r="CV58" s="617"/>
      <c r="CW58" s="617"/>
      <c r="CX58" s="618"/>
      <c r="CY58" s="619">
        <v>80663</v>
      </c>
      <c r="CZ58" s="620"/>
      <c r="DA58" s="620"/>
      <c r="DB58" s="620"/>
      <c r="DC58" s="620"/>
      <c r="DD58" s="620"/>
      <c r="DE58" s="620"/>
      <c r="DF58" s="621"/>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2">
      <c r="AP59" s="219"/>
      <c r="AQ59" s="223"/>
      <c r="AR59" s="223"/>
      <c r="AS59" s="223"/>
      <c r="AT59" s="223"/>
      <c r="AU59" s="223"/>
      <c r="AV59" s="223"/>
      <c r="AW59" s="223"/>
      <c r="AX59" s="223"/>
      <c r="AY59" s="219"/>
      <c r="AZ59" s="591"/>
      <c r="BA59" s="591"/>
      <c r="BB59" s="591"/>
      <c r="BC59" s="591"/>
      <c r="BD59" s="219"/>
      <c r="BE59" s="219"/>
      <c r="BF59" s="219"/>
      <c r="BG59" s="219"/>
      <c r="BH59" s="219"/>
      <c r="BI59" s="219"/>
      <c r="BJ59" s="219"/>
      <c r="BK59" s="219"/>
      <c r="BL59" s="219"/>
      <c r="BM59" s="219"/>
      <c r="BN59" s="219"/>
      <c r="BO59" s="219"/>
      <c r="BP59" s="219"/>
      <c r="BQ59" s="219"/>
      <c r="BR59" s="219"/>
      <c r="BS59" s="591"/>
      <c r="BT59" s="591"/>
      <c r="BU59" s="591"/>
      <c r="BV59" s="591"/>
      <c r="BW59" s="591"/>
      <c r="BY59" s="634"/>
      <c r="BZ59" s="635"/>
      <c r="CA59" s="610" t="s">
        <v>337</v>
      </c>
      <c r="CB59" s="611"/>
      <c r="CC59" s="611"/>
      <c r="CD59" s="611"/>
      <c r="CE59" s="611"/>
      <c r="CF59" s="611"/>
      <c r="CG59" s="611"/>
      <c r="CH59" s="611"/>
      <c r="CI59" s="611"/>
      <c r="CJ59" s="611"/>
      <c r="CK59" s="611"/>
      <c r="CL59" s="612"/>
      <c r="CM59" s="613" t="s">
        <v>212</v>
      </c>
      <c r="CN59" s="614"/>
      <c r="CO59" s="614"/>
      <c r="CP59" s="614"/>
      <c r="CQ59" s="614"/>
      <c r="CR59" s="614"/>
      <c r="CS59" s="614"/>
      <c r="CT59" s="615"/>
      <c r="CU59" s="616" t="s">
        <v>212</v>
      </c>
      <c r="CV59" s="617"/>
      <c r="CW59" s="617"/>
      <c r="CX59" s="618"/>
      <c r="CY59" s="619" t="s">
        <v>212</v>
      </c>
      <c r="CZ59" s="620"/>
      <c r="DA59" s="620"/>
      <c r="DB59" s="620"/>
      <c r="DC59" s="620"/>
      <c r="DD59" s="620"/>
      <c r="DE59" s="620"/>
      <c r="DF59" s="621"/>
      <c r="DG59" s="622"/>
      <c r="DH59" s="623"/>
      <c r="DI59" s="623"/>
      <c r="DJ59" s="623"/>
      <c r="DK59" s="623"/>
      <c r="DL59" s="623"/>
      <c r="DM59" s="623"/>
      <c r="DN59" s="623"/>
      <c r="DO59" s="623"/>
      <c r="DP59" s="623"/>
      <c r="DQ59" s="624"/>
      <c r="DR59" s="625"/>
      <c r="DS59" s="626"/>
      <c r="DT59" s="626"/>
      <c r="DU59" s="626"/>
      <c r="DV59" s="626"/>
      <c r="DW59" s="626"/>
      <c r="DX59" s="627"/>
    </row>
    <row r="60" spans="2:128" ht="11.25" customHeight="1" x14ac:dyDescent="0.2">
      <c r="AP60" s="219"/>
      <c r="AQ60" s="223"/>
      <c r="AR60" s="223"/>
      <c r="AS60" s="223"/>
      <c r="AT60" s="223"/>
      <c r="AU60" s="223"/>
      <c r="AV60" s="223"/>
      <c r="AW60" s="223"/>
      <c r="AX60" s="223"/>
      <c r="AY60" s="219"/>
      <c r="AZ60" s="591"/>
      <c r="BA60" s="591"/>
      <c r="BB60" s="591"/>
      <c r="BC60" s="591"/>
      <c r="BD60" s="219"/>
      <c r="BE60" s="219"/>
      <c r="BF60" s="219"/>
      <c r="BG60" s="219"/>
      <c r="BH60" s="219"/>
      <c r="BI60" s="219"/>
      <c r="BJ60" s="219"/>
      <c r="BK60" s="219"/>
      <c r="BL60" s="219"/>
      <c r="BM60" s="219"/>
      <c r="BN60" s="219"/>
      <c r="BO60" s="219"/>
      <c r="BP60" s="219"/>
      <c r="BQ60" s="219"/>
      <c r="BR60" s="219"/>
      <c r="BS60" s="591"/>
      <c r="BT60" s="591"/>
      <c r="BU60" s="591"/>
      <c r="BV60" s="591"/>
      <c r="BW60" s="591"/>
      <c r="BY60" s="592" t="s">
        <v>338</v>
      </c>
      <c r="BZ60" s="593"/>
      <c r="CA60" s="593"/>
      <c r="CB60" s="593"/>
      <c r="CC60" s="593"/>
      <c r="CD60" s="593"/>
      <c r="CE60" s="593"/>
      <c r="CF60" s="593"/>
      <c r="CG60" s="593"/>
      <c r="CH60" s="593"/>
      <c r="CI60" s="593"/>
      <c r="CJ60" s="593"/>
      <c r="CK60" s="593"/>
      <c r="CL60" s="594"/>
      <c r="CM60" s="595">
        <v>535861333</v>
      </c>
      <c r="CN60" s="596"/>
      <c r="CO60" s="596"/>
      <c r="CP60" s="596"/>
      <c r="CQ60" s="596"/>
      <c r="CR60" s="596"/>
      <c r="CS60" s="596"/>
      <c r="CT60" s="597"/>
      <c r="CU60" s="598">
        <v>100</v>
      </c>
      <c r="CV60" s="599"/>
      <c r="CW60" s="599"/>
      <c r="CX60" s="600"/>
      <c r="CY60" s="601">
        <v>323897038</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9T4+rjDvr+TYLlMoPHOhZELuyLr8gBX/yiJTjAtC23qA4OSgoqhW6infNobrbBbBHn+dRFxRFLojsFpVe/hBHQ==" saltValue="oVl878TbDlNSwYk3jEK6f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N91" sqref="BN91:BN92"/>
    </sheetView>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8" t="s">
        <v>340</v>
      </c>
      <c r="DK2" s="1129"/>
      <c r="DL2" s="1129"/>
      <c r="DM2" s="1129"/>
      <c r="DN2" s="1129"/>
      <c r="DO2" s="1130"/>
      <c r="DP2" s="238"/>
      <c r="DQ2" s="1128" t="s">
        <v>341</v>
      </c>
      <c r="DR2" s="1129"/>
      <c r="DS2" s="1129"/>
      <c r="DT2" s="1129"/>
      <c r="DU2" s="1129"/>
      <c r="DV2" s="1129"/>
      <c r="DW2" s="1129"/>
      <c r="DX2" s="1129"/>
      <c r="DY2" s="1129"/>
      <c r="DZ2" s="1130"/>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2" t="s">
        <v>342</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4" t="s">
        <v>344</v>
      </c>
      <c r="B5" s="995"/>
      <c r="C5" s="995"/>
      <c r="D5" s="995"/>
      <c r="E5" s="995"/>
      <c r="F5" s="995"/>
      <c r="G5" s="995"/>
      <c r="H5" s="995"/>
      <c r="I5" s="995"/>
      <c r="J5" s="995"/>
      <c r="K5" s="995"/>
      <c r="L5" s="995"/>
      <c r="M5" s="995"/>
      <c r="N5" s="995"/>
      <c r="O5" s="995"/>
      <c r="P5" s="996"/>
      <c r="Q5" s="1000" t="s">
        <v>345</v>
      </c>
      <c r="R5" s="1001"/>
      <c r="S5" s="1001"/>
      <c r="T5" s="1001"/>
      <c r="U5" s="1002"/>
      <c r="V5" s="1000" t="s">
        <v>346</v>
      </c>
      <c r="W5" s="1001"/>
      <c r="X5" s="1001"/>
      <c r="Y5" s="1001"/>
      <c r="Z5" s="1002"/>
      <c r="AA5" s="1000" t="s">
        <v>347</v>
      </c>
      <c r="AB5" s="1001"/>
      <c r="AC5" s="1001"/>
      <c r="AD5" s="1001"/>
      <c r="AE5" s="1001"/>
      <c r="AF5" s="1131" t="s">
        <v>348</v>
      </c>
      <c r="AG5" s="1001"/>
      <c r="AH5" s="1001"/>
      <c r="AI5" s="1001"/>
      <c r="AJ5" s="1016"/>
      <c r="AK5" s="1001" t="s">
        <v>349</v>
      </c>
      <c r="AL5" s="1001"/>
      <c r="AM5" s="1001"/>
      <c r="AN5" s="1001"/>
      <c r="AO5" s="1002"/>
      <c r="AP5" s="1000" t="s">
        <v>350</v>
      </c>
      <c r="AQ5" s="1001"/>
      <c r="AR5" s="1001"/>
      <c r="AS5" s="1001"/>
      <c r="AT5" s="1002"/>
      <c r="AU5" s="1000" t="s">
        <v>351</v>
      </c>
      <c r="AV5" s="1001"/>
      <c r="AW5" s="1001"/>
      <c r="AX5" s="1001"/>
      <c r="AY5" s="1016"/>
      <c r="AZ5" s="245"/>
      <c r="BA5" s="245"/>
      <c r="BB5" s="245"/>
      <c r="BC5" s="245"/>
      <c r="BD5" s="245"/>
      <c r="BE5" s="246"/>
      <c r="BF5" s="246"/>
      <c r="BG5" s="246"/>
      <c r="BH5" s="246"/>
      <c r="BI5" s="246"/>
      <c r="BJ5" s="246"/>
      <c r="BK5" s="246"/>
      <c r="BL5" s="246"/>
      <c r="BM5" s="246"/>
      <c r="BN5" s="246"/>
      <c r="BO5" s="246"/>
      <c r="BP5" s="246"/>
      <c r="BQ5" s="994" t="s">
        <v>352</v>
      </c>
      <c r="BR5" s="995"/>
      <c r="BS5" s="995"/>
      <c r="BT5" s="995"/>
      <c r="BU5" s="995"/>
      <c r="BV5" s="995"/>
      <c r="BW5" s="995"/>
      <c r="BX5" s="995"/>
      <c r="BY5" s="995"/>
      <c r="BZ5" s="995"/>
      <c r="CA5" s="995"/>
      <c r="CB5" s="995"/>
      <c r="CC5" s="995"/>
      <c r="CD5" s="995"/>
      <c r="CE5" s="995"/>
      <c r="CF5" s="995"/>
      <c r="CG5" s="996"/>
      <c r="CH5" s="1000" t="s">
        <v>353</v>
      </c>
      <c r="CI5" s="1001"/>
      <c r="CJ5" s="1001"/>
      <c r="CK5" s="1001"/>
      <c r="CL5" s="1002"/>
      <c r="CM5" s="1000" t="s">
        <v>354</v>
      </c>
      <c r="CN5" s="1001"/>
      <c r="CO5" s="1001"/>
      <c r="CP5" s="1001"/>
      <c r="CQ5" s="1002"/>
      <c r="CR5" s="1000" t="s">
        <v>355</v>
      </c>
      <c r="CS5" s="1001"/>
      <c r="CT5" s="1001"/>
      <c r="CU5" s="1001"/>
      <c r="CV5" s="1002"/>
      <c r="CW5" s="1000" t="s">
        <v>356</v>
      </c>
      <c r="CX5" s="1001"/>
      <c r="CY5" s="1001"/>
      <c r="CZ5" s="1001"/>
      <c r="DA5" s="1002"/>
      <c r="DB5" s="1000" t="s">
        <v>357</v>
      </c>
      <c r="DC5" s="1001"/>
      <c r="DD5" s="1001"/>
      <c r="DE5" s="1001"/>
      <c r="DF5" s="1002"/>
      <c r="DG5" s="1116" t="s">
        <v>358</v>
      </c>
      <c r="DH5" s="1117"/>
      <c r="DI5" s="1117"/>
      <c r="DJ5" s="1117"/>
      <c r="DK5" s="1118"/>
      <c r="DL5" s="1116" t="s">
        <v>359</v>
      </c>
      <c r="DM5" s="1117"/>
      <c r="DN5" s="1117"/>
      <c r="DO5" s="1117"/>
      <c r="DP5" s="1118"/>
      <c r="DQ5" s="1000" t="s">
        <v>360</v>
      </c>
      <c r="DR5" s="1001"/>
      <c r="DS5" s="1001"/>
      <c r="DT5" s="1001"/>
      <c r="DU5" s="1002"/>
      <c r="DV5" s="1000" t="s">
        <v>351</v>
      </c>
      <c r="DW5" s="1001"/>
      <c r="DX5" s="1001"/>
      <c r="DY5" s="1001"/>
      <c r="DZ5" s="1016"/>
      <c r="EA5" s="243"/>
    </row>
    <row r="6" spans="1:131" s="244"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32"/>
      <c r="AG6" s="1004"/>
      <c r="AH6" s="1004"/>
      <c r="AI6" s="1004"/>
      <c r="AJ6" s="1017"/>
      <c r="AK6" s="1004"/>
      <c r="AL6" s="1004"/>
      <c r="AM6" s="1004"/>
      <c r="AN6" s="1004"/>
      <c r="AO6" s="1005"/>
      <c r="AP6" s="1003"/>
      <c r="AQ6" s="1004"/>
      <c r="AR6" s="1004"/>
      <c r="AS6" s="1004"/>
      <c r="AT6" s="1005"/>
      <c r="AU6" s="1003"/>
      <c r="AV6" s="1004"/>
      <c r="AW6" s="1004"/>
      <c r="AX6" s="1004"/>
      <c r="AY6" s="1017"/>
      <c r="AZ6" s="241"/>
      <c r="BA6" s="241"/>
      <c r="BB6" s="241"/>
      <c r="BC6" s="241"/>
      <c r="BD6" s="241"/>
      <c r="BE6" s="242"/>
      <c r="BF6" s="242"/>
      <c r="BG6" s="242"/>
      <c r="BH6" s="242"/>
      <c r="BI6" s="242"/>
      <c r="BJ6" s="242"/>
      <c r="BK6" s="242"/>
      <c r="BL6" s="242"/>
      <c r="BM6" s="242"/>
      <c r="BN6" s="242"/>
      <c r="BO6" s="242"/>
      <c r="BP6" s="242"/>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19"/>
      <c r="DH6" s="1120"/>
      <c r="DI6" s="1120"/>
      <c r="DJ6" s="1120"/>
      <c r="DK6" s="1121"/>
      <c r="DL6" s="1119"/>
      <c r="DM6" s="1120"/>
      <c r="DN6" s="1120"/>
      <c r="DO6" s="1120"/>
      <c r="DP6" s="1121"/>
      <c r="DQ6" s="1003"/>
      <c r="DR6" s="1004"/>
      <c r="DS6" s="1004"/>
      <c r="DT6" s="1004"/>
      <c r="DU6" s="1005"/>
      <c r="DV6" s="1003"/>
      <c r="DW6" s="1004"/>
      <c r="DX6" s="1004"/>
      <c r="DY6" s="1004"/>
      <c r="DZ6" s="1017"/>
      <c r="EA6" s="243"/>
    </row>
    <row r="7" spans="1:131" s="244" customFormat="1" ht="26.25" customHeight="1" thickTop="1" x14ac:dyDescent="0.2">
      <c r="A7" s="247">
        <v>1</v>
      </c>
      <c r="B7" s="1059" t="s">
        <v>361</v>
      </c>
      <c r="C7" s="1060"/>
      <c r="D7" s="1060"/>
      <c r="E7" s="1060"/>
      <c r="F7" s="1060"/>
      <c r="G7" s="1060"/>
      <c r="H7" s="1060"/>
      <c r="I7" s="1060"/>
      <c r="J7" s="1060"/>
      <c r="K7" s="1060"/>
      <c r="L7" s="1060"/>
      <c r="M7" s="1060"/>
      <c r="N7" s="1060"/>
      <c r="O7" s="1060"/>
      <c r="P7" s="1061"/>
      <c r="Q7" s="1122">
        <v>556317</v>
      </c>
      <c r="R7" s="1123"/>
      <c r="S7" s="1123"/>
      <c r="T7" s="1123"/>
      <c r="U7" s="1123"/>
      <c r="V7" s="1123">
        <v>546839</v>
      </c>
      <c r="W7" s="1123"/>
      <c r="X7" s="1123"/>
      <c r="Y7" s="1123"/>
      <c r="Z7" s="1123"/>
      <c r="AA7" s="1123">
        <v>9478</v>
      </c>
      <c r="AB7" s="1123"/>
      <c r="AC7" s="1123"/>
      <c r="AD7" s="1123"/>
      <c r="AE7" s="1124"/>
      <c r="AF7" s="1125">
        <v>6703</v>
      </c>
      <c r="AG7" s="1126"/>
      <c r="AH7" s="1126"/>
      <c r="AI7" s="1126"/>
      <c r="AJ7" s="1127"/>
      <c r="AK7" s="1109">
        <v>7915</v>
      </c>
      <c r="AL7" s="1110"/>
      <c r="AM7" s="1110"/>
      <c r="AN7" s="1110"/>
      <c r="AO7" s="1110"/>
      <c r="AP7" s="1110">
        <v>1031439</v>
      </c>
      <c r="AQ7" s="1110"/>
      <c r="AR7" s="1110"/>
      <c r="AS7" s="1110"/>
      <c r="AT7" s="1110"/>
      <c r="AU7" s="1111"/>
      <c r="AV7" s="1111"/>
      <c r="AW7" s="1111"/>
      <c r="AX7" s="1111"/>
      <c r="AY7" s="1112"/>
      <c r="AZ7" s="241"/>
      <c r="BA7" s="241"/>
      <c r="BB7" s="241"/>
      <c r="BC7" s="241"/>
      <c r="BD7" s="241"/>
      <c r="BE7" s="242"/>
      <c r="BF7" s="242"/>
      <c r="BG7" s="242"/>
      <c r="BH7" s="242"/>
      <c r="BI7" s="242"/>
      <c r="BJ7" s="242"/>
      <c r="BK7" s="242"/>
      <c r="BL7" s="242"/>
      <c r="BM7" s="242"/>
      <c r="BN7" s="242"/>
      <c r="BO7" s="242"/>
      <c r="BP7" s="242"/>
      <c r="BQ7" s="248">
        <v>1</v>
      </c>
      <c r="BR7" s="395" t="s">
        <v>566</v>
      </c>
      <c r="BS7" s="1113" t="s">
        <v>567</v>
      </c>
      <c r="BT7" s="1114"/>
      <c r="BU7" s="1114"/>
      <c r="BV7" s="1114"/>
      <c r="BW7" s="1114"/>
      <c r="BX7" s="1114"/>
      <c r="BY7" s="1114"/>
      <c r="BZ7" s="1114"/>
      <c r="CA7" s="1114"/>
      <c r="CB7" s="1114"/>
      <c r="CC7" s="1114"/>
      <c r="CD7" s="1114"/>
      <c r="CE7" s="1114"/>
      <c r="CF7" s="1114"/>
      <c r="CG7" s="1115"/>
      <c r="CH7" s="1106">
        <v>207.79599999999999</v>
      </c>
      <c r="CI7" s="1107"/>
      <c r="CJ7" s="1107"/>
      <c r="CK7" s="1107"/>
      <c r="CL7" s="1108"/>
      <c r="CM7" s="1106">
        <v>-18269.23</v>
      </c>
      <c r="CN7" s="1107"/>
      <c r="CO7" s="1107"/>
      <c r="CP7" s="1107"/>
      <c r="CQ7" s="1108"/>
      <c r="CR7" s="1106">
        <v>50</v>
      </c>
      <c r="CS7" s="1107"/>
      <c r="CT7" s="1107"/>
      <c r="CU7" s="1107"/>
      <c r="CV7" s="1108"/>
      <c r="CW7" s="1106">
        <v>26.827999999999999</v>
      </c>
      <c r="CX7" s="1107"/>
      <c r="CY7" s="1107"/>
      <c r="CZ7" s="1107"/>
      <c r="DA7" s="1108"/>
      <c r="DB7" s="1106">
        <v>13019.534</v>
      </c>
      <c r="DC7" s="1107"/>
      <c r="DD7" s="1107"/>
      <c r="DE7" s="1107"/>
      <c r="DF7" s="1108"/>
      <c r="DG7" s="1106">
        <v>23061.100999999999</v>
      </c>
      <c r="DH7" s="1107"/>
      <c r="DI7" s="1107"/>
      <c r="DJ7" s="1107"/>
      <c r="DK7" s="1108"/>
      <c r="DL7" s="1106" t="s">
        <v>505</v>
      </c>
      <c r="DM7" s="1107"/>
      <c r="DN7" s="1107"/>
      <c r="DO7" s="1107"/>
      <c r="DP7" s="1108"/>
      <c r="DQ7" s="1106">
        <v>20831</v>
      </c>
      <c r="DR7" s="1107"/>
      <c r="DS7" s="1107"/>
      <c r="DT7" s="1107"/>
      <c r="DU7" s="1108"/>
      <c r="DV7" s="1133"/>
      <c r="DW7" s="1134"/>
      <c r="DX7" s="1134"/>
      <c r="DY7" s="1134"/>
      <c r="DZ7" s="1135"/>
      <c r="EA7" s="243"/>
    </row>
    <row r="8" spans="1:131" s="244" customFormat="1" ht="26.25" customHeight="1" x14ac:dyDescent="0.2">
      <c r="A8" s="249">
        <v>2</v>
      </c>
      <c r="B8" s="1045" t="s">
        <v>362</v>
      </c>
      <c r="C8" s="1046"/>
      <c r="D8" s="1046"/>
      <c r="E8" s="1046"/>
      <c r="F8" s="1046"/>
      <c r="G8" s="1046"/>
      <c r="H8" s="1046"/>
      <c r="I8" s="1046"/>
      <c r="J8" s="1046"/>
      <c r="K8" s="1046"/>
      <c r="L8" s="1046"/>
      <c r="M8" s="1046"/>
      <c r="N8" s="1046"/>
      <c r="O8" s="1046"/>
      <c r="P8" s="1047"/>
      <c r="Q8" s="1049">
        <v>927</v>
      </c>
      <c r="R8" s="1041"/>
      <c r="S8" s="1041"/>
      <c r="T8" s="1041"/>
      <c r="U8" s="1041"/>
      <c r="V8" s="1041">
        <v>209</v>
      </c>
      <c r="W8" s="1041"/>
      <c r="X8" s="1041"/>
      <c r="Y8" s="1041"/>
      <c r="Z8" s="1041"/>
      <c r="AA8" s="1041">
        <v>718</v>
      </c>
      <c r="AB8" s="1041"/>
      <c r="AC8" s="1041"/>
      <c r="AD8" s="1041"/>
      <c r="AE8" s="1050"/>
      <c r="AF8" s="1101" t="s">
        <v>119</v>
      </c>
      <c r="AG8" s="1102"/>
      <c r="AH8" s="1102"/>
      <c r="AI8" s="1102"/>
      <c r="AJ8" s="1103"/>
      <c r="AK8" s="1104">
        <v>0</v>
      </c>
      <c r="AL8" s="1105"/>
      <c r="AM8" s="1105"/>
      <c r="AN8" s="1105"/>
      <c r="AO8" s="1105"/>
      <c r="AP8" s="1105">
        <v>37</v>
      </c>
      <c r="AQ8" s="1105"/>
      <c r="AR8" s="1105"/>
      <c r="AS8" s="1105"/>
      <c r="AT8" s="1105"/>
      <c r="AU8" s="1099"/>
      <c r="AV8" s="1099"/>
      <c r="AW8" s="1099"/>
      <c r="AX8" s="1099"/>
      <c r="AY8" s="1100"/>
      <c r="AZ8" s="241"/>
      <c r="BA8" s="241"/>
      <c r="BB8" s="241"/>
      <c r="BC8" s="241"/>
      <c r="BD8" s="241"/>
      <c r="BE8" s="242"/>
      <c r="BF8" s="242"/>
      <c r="BG8" s="242"/>
      <c r="BH8" s="242"/>
      <c r="BI8" s="242"/>
      <c r="BJ8" s="242"/>
      <c r="BK8" s="242"/>
      <c r="BL8" s="242"/>
      <c r="BM8" s="242"/>
      <c r="BN8" s="242"/>
      <c r="BO8" s="242"/>
      <c r="BP8" s="242"/>
      <c r="BQ8" s="250">
        <v>2</v>
      </c>
      <c r="BR8" s="396"/>
      <c r="BS8" s="1056" t="s">
        <v>568</v>
      </c>
      <c r="BT8" s="1057"/>
      <c r="BU8" s="1057"/>
      <c r="BV8" s="1057"/>
      <c r="BW8" s="1057"/>
      <c r="BX8" s="1057"/>
      <c r="BY8" s="1057"/>
      <c r="BZ8" s="1057"/>
      <c r="CA8" s="1057"/>
      <c r="CB8" s="1057"/>
      <c r="CC8" s="1057"/>
      <c r="CD8" s="1057"/>
      <c r="CE8" s="1057"/>
      <c r="CF8" s="1057"/>
      <c r="CG8" s="1058"/>
      <c r="CH8" s="988">
        <v>25</v>
      </c>
      <c r="CI8" s="989"/>
      <c r="CJ8" s="989"/>
      <c r="CK8" s="989"/>
      <c r="CL8" s="990"/>
      <c r="CM8" s="988">
        <v>-315</v>
      </c>
      <c r="CN8" s="989"/>
      <c r="CO8" s="989"/>
      <c r="CP8" s="989"/>
      <c r="CQ8" s="990"/>
      <c r="CR8" s="988">
        <v>5.03</v>
      </c>
      <c r="CS8" s="989"/>
      <c r="CT8" s="989"/>
      <c r="CU8" s="989"/>
      <c r="CV8" s="990"/>
      <c r="CW8" s="988">
        <v>2</v>
      </c>
      <c r="CX8" s="989"/>
      <c r="CY8" s="989"/>
      <c r="CZ8" s="989"/>
      <c r="DA8" s="990"/>
      <c r="DB8" s="988">
        <v>379</v>
      </c>
      <c r="DC8" s="989"/>
      <c r="DD8" s="989"/>
      <c r="DE8" s="989"/>
      <c r="DF8" s="990"/>
      <c r="DG8" s="988" t="s">
        <v>505</v>
      </c>
      <c r="DH8" s="989"/>
      <c r="DI8" s="989"/>
      <c r="DJ8" s="989"/>
      <c r="DK8" s="990"/>
      <c r="DL8" s="988" t="s">
        <v>505</v>
      </c>
      <c r="DM8" s="989"/>
      <c r="DN8" s="989"/>
      <c r="DO8" s="989"/>
      <c r="DP8" s="990"/>
      <c r="DQ8" s="988" t="s">
        <v>505</v>
      </c>
      <c r="DR8" s="989"/>
      <c r="DS8" s="989"/>
      <c r="DT8" s="989"/>
      <c r="DU8" s="990"/>
      <c r="DV8" s="991"/>
      <c r="DW8" s="992"/>
      <c r="DX8" s="992"/>
      <c r="DY8" s="992"/>
      <c r="DZ8" s="993"/>
      <c r="EA8" s="243"/>
    </row>
    <row r="9" spans="1:131" s="244" customFormat="1" ht="26.25" customHeight="1" x14ac:dyDescent="0.2">
      <c r="A9" s="249">
        <v>3</v>
      </c>
      <c r="B9" s="1045" t="s">
        <v>363</v>
      </c>
      <c r="C9" s="1046"/>
      <c r="D9" s="1046"/>
      <c r="E9" s="1046"/>
      <c r="F9" s="1046"/>
      <c r="G9" s="1046"/>
      <c r="H9" s="1046"/>
      <c r="I9" s="1046"/>
      <c r="J9" s="1046"/>
      <c r="K9" s="1046"/>
      <c r="L9" s="1046"/>
      <c r="M9" s="1046"/>
      <c r="N9" s="1046"/>
      <c r="O9" s="1046"/>
      <c r="P9" s="1047"/>
      <c r="Q9" s="1049">
        <v>576</v>
      </c>
      <c r="R9" s="1041"/>
      <c r="S9" s="1041"/>
      <c r="T9" s="1041"/>
      <c r="U9" s="1041"/>
      <c r="V9" s="1041">
        <v>383</v>
      </c>
      <c r="W9" s="1041"/>
      <c r="X9" s="1041"/>
      <c r="Y9" s="1041"/>
      <c r="Z9" s="1041"/>
      <c r="AA9" s="1041">
        <v>193</v>
      </c>
      <c r="AB9" s="1041"/>
      <c r="AC9" s="1041"/>
      <c r="AD9" s="1041"/>
      <c r="AE9" s="1050"/>
      <c r="AF9" s="1101" t="s">
        <v>364</v>
      </c>
      <c r="AG9" s="1102"/>
      <c r="AH9" s="1102"/>
      <c r="AI9" s="1102"/>
      <c r="AJ9" s="1103"/>
      <c r="AK9" s="1104" t="s">
        <v>589</v>
      </c>
      <c r="AL9" s="1105"/>
      <c r="AM9" s="1105"/>
      <c r="AN9" s="1105"/>
      <c r="AO9" s="1105"/>
      <c r="AP9" s="1105">
        <v>3935</v>
      </c>
      <c r="AQ9" s="1105"/>
      <c r="AR9" s="1105"/>
      <c r="AS9" s="1105"/>
      <c r="AT9" s="1105"/>
      <c r="AU9" s="1099"/>
      <c r="AV9" s="1099"/>
      <c r="AW9" s="1099"/>
      <c r="AX9" s="1099"/>
      <c r="AY9" s="1100"/>
      <c r="AZ9" s="241"/>
      <c r="BA9" s="241"/>
      <c r="BB9" s="241"/>
      <c r="BC9" s="241"/>
      <c r="BD9" s="241"/>
      <c r="BE9" s="242"/>
      <c r="BF9" s="242"/>
      <c r="BG9" s="242"/>
      <c r="BH9" s="242"/>
      <c r="BI9" s="242"/>
      <c r="BJ9" s="242"/>
      <c r="BK9" s="242"/>
      <c r="BL9" s="242"/>
      <c r="BM9" s="242"/>
      <c r="BN9" s="242"/>
      <c r="BO9" s="242"/>
      <c r="BP9" s="242"/>
      <c r="BQ9" s="250">
        <v>3</v>
      </c>
      <c r="BR9" s="396"/>
      <c r="BS9" s="1056" t="s">
        <v>569</v>
      </c>
      <c r="BT9" s="1057"/>
      <c r="BU9" s="1057"/>
      <c r="BV9" s="1057"/>
      <c r="BW9" s="1057"/>
      <c r="BX9" s="1057"/>
      <c r="BY9" s="1057"/>
      <c r="BZ9" s="1057"/>
      <c r="CA9" s="1057"/>
      <c r="CB9" s="1057"/>
      <c r="CC9" s="1057"/>
      <c r="CD9" s="1057"/>
      <c r="CE9" s="1057"/>
      <c r="CF9" s="1057"/>
      <c r="CG9" s="1058"/>
      <c r="CH9" s="988">
        <v>-9.0350000000000001</v>
      </c>
      <c r="CI9" s="989"/>
      <c r="CJ9" s="989"/>
      <c r="CK9" s="989"/>
      <c r="CL9" s="990"/>
      <c r="CM9" s="988">
        <v>565.6</v>
      </c>
      <c r="CN9" s="989"/>
      <c r="CO9" s="989"/>
      <c r="CP9" s="989"/>
      <c r="CQ9" s="990"/>
      <c r="CR9" s="988">
        <v>200</v>
      </c>
      <c r="CS9" s="989"/>
      <c r="CT9" s="989"/>
      <c r="CU9" s="989"/>
      <c r="CV9" s="990"/>
      <c r="CW9" s="988" t="s">
        <v>505</v>
      </c>
      <c r="CX9" s="989"/>
      <c r="CY9" s="989"/>
      <c r="CZ9" s="989"/>
      <c r="DA9" s="990"/>
      <c r="DB9" s="988" t="s">
        <v>505</v>
      </c>
      <c r="DC9" s="989"/>
      <c r="DD9" s="989"/>
      <c r="DE9" s="989"/>
      <c r="DF9" s="990"/>
      <c r="DG9" s="988" t="s">
        <v>505</v>
      </c>
      <c r="DH9" s="989"/>
      <c r="DI9" s="989"/>
      <c r="DJ9" s="989"/>
      <c r="DK9" s="990"/>
      <c r="DL9" s="988" t="s">
        <v>505</v>
      </c>
      <c r="DM9" s="989"/>
      <c r="DN9" s="989"/>
      <c r="DO9" s="989"/>
      <c r="DP9" s="990"/>
      <c r="DQ9" s="988" t="s">
        <v>505</v>
      </c>
      <c r="DR9" s="989"/>
      <c r="DS9" s="989"/>
      <c r="DT9" s="989"/>
      <c r="DU9" s="990"/>
      <c r="DV9" s="991"/>
      <c r="DW9" s="992"/>
      <c r="DX9" s="992"/>
      <c r="DY9" s="992"/>
      <c r="DZ9" s="993"/>
      <c r="EA9" s="243"/>
    </row>
    <row r="10" spans="1:131" s="244" customFormat="1" ht="26.25" customHeight="1" x14ac:dyDescent="0.2">
      <c r="A10" s="249">
        <v>4</v>
      </c>
      <c r="B10" s="1045" t="s">
        <v>365</v>
      </c>
      <c r="C10" s="1046"/>
      <c r="D10" s="1046"/>
      <c r="E10" s="1046"/>
      <c r="F10" s="1046"/>
      <c r="G10" s="1046"/>
      <c r="H10" s="1046"/>
      <c r="I10" s="1046"/>
      <c r="J10" s="1046"/>
      <c r="K10" s="1046"/>
      <c r="L10" s="1046"/>
      <c r="M10" s="1046"/>
      <c r="N10" s="1046"/>
      <c r="O10" s="1046"/>
      <c r="P10" s="1047"/>
      <c r="Q10" s="1049">
        <v>208</v>
      </c>
      <c r="R10" s="1041"/>
      <c r="S10" s="1041"/>
      <c r="T10" s="1041"/>
      <c r="U10" s="1041"/>
      <c r="V10" s="1041">
        <v>173</v>
      </c>
      <c r="W10" s="1041"/>
      <c r="X10" s="1041"/>
      <c r="Y10" s="1041"/>
      <c r="Z10" s="1041"/>
      <c r="AA10" s="1041">
        <v>35</v>
      </c>
      <c r="AB10" s="1041"/>
      <c r="AC10" s="1041"/>
      <c r="AD10" s="1041"/>
      <c r="AE10" s="1050"/>
      <c r="AF10" s="1101" t="s">
        <v>364</v>
      </c>
      <c r="AG10" s="1102"/>
      <c r="AH10" s="1102"/>
      <c r="AI10" s="1102"/>
      <c r="AJ10" s="1103"/>
      <c r="AK10" s="1104">
        <v>10</v>
      </c>
      <c r="AL10" s="1105"/>
      <c r="AM10" s="1105"/>
      <c r="AN10" s="1105"/>
      <c r="AO10" s="1105"/>
      <c r="AP10" s="1105">
        <v>528</v>
      </c>
      <c r="AQ10" s="1105"/>
      <c r="AR10" s="1105"/>
      <c r="AS10" s="1105"/>
      <c r="AT10" s="1105"/>
      <c r="AU10" s="1099"/>
      <c r="AV10" s="1099"/>
      <c r="AW10" s="1099"/>
      <c r="AX10" s="1099"/>
      <c r="AY10" s="1100"/>
      <c r="AZ10" s="241"/>
      <c r="BA10" s="241"/>
      <c r="BB10" s="241"/>
      <c r="BC10" s="241"/>
      <c r="BD10" s="241"/>
      <c r="BE10" s="242"/>
      <c r="BF10" s="242"/>
      <c r="BG10" s="242"/>
      <c r="BH10" s="242"/>
      <c r="BI10" s="242"/>
      <c r="BJ10" s="242"/>
      <c r="BK10" s="242"/>
      <c r="BL10" s="242"/>
      <c r="BM10" s="242"/>
      <c r="BN10" s="242"/>
      <c r="BO10" s="242"/>
      <c r="BP10" s="242"/>
      <c r="BQ10" s="250">
        <v>4</v>
      </c>
      <c r="BR10" s="396"/>
      <c r="BS10" s="1056" t="s">
        <v>570</v>
      </c>
      <c r="BT10" s="1057"/>
      <c r="BU10" s="1057"/>
      <c r="BV10" s="1057"/>
      <c r="BW10" s="1057"/>
      <c r="BX10" s="1057"/>
      <c r="BY10" s="1057"/>
      <c r="BZ10" s="1057"/>
      <c r="CA10" s="1057"/>
      <c r="CB10" s="1057"/>
      <c r="CC10" s="1057"/>
      <c r="CD10" s="1057"/>
      <c r="CE10" s="1057"/>
      <c r="CF10" s="1057"/>
      <c r="CG10" s="1058"/>
      <c r="CH10" s="988">
        <v>27.33</v>
      </c>
      <c r="CI10" s="989"/>
      <c r="CJ10" s="989"/>
      <c r="CK10" s="989"/>
      <c r="CL10" s="990"/>
      <c r="CM10" s="988">
        <v>303.43799999999999</v>
      </c>
      <c r="CN10" s="989"/>
      <c r="CO10" s="989"/>
      <c r="CP10" s="989"/>
      <c r="CQ10" s="990"/>
      <c r="CR10" s="988">
        <v>132</v>
      </c>
      <c r="CS10" s="989"/>
      <c r="CT10" s="989"/>
      <c r="CU10" s="989"/>
      <c r="CV10" s="990"/>
      <c r="CW10" s="988" t="s">
        <v>505</v>
      </c>
      <c r="CX10" s="989"/>
      <c r="CY10" s="989"/>
      <c r="CZ10" s="989"/>
      <c r="DA10" s="990"/>
      <c r="DB10" s="988" t="s">
        <v>505</v>
      </c>
      <c r="DC10" s="989"/>
      <c r="DD10" s="989"/>
      <c r="DE10" s="989"/>
      <c r="DF10" s="990"/>
      <c r="DG10" s="988" t="s">
        <v>505</v>
      </c>
      <c r="DH10" s="989"/>
      <c r="DI10" s="989"/>
      <c r="DJ10" s="989"/>
      <c r="DK10" s="990"/>
      <c r="DL10" s="988" t="s">
        <v>505</v>
      </c>
      <c r="DM10" s="989"/>
      <c r="DN10" s="989"/>
      <c r="DO10" s="989"/>
      <c r="DP10" s="990"/>
      <c r="DQ10" s="988" t="s">
        <v>505</v>
      </c>
      <c r="DR10" s="989"/>
      <c r="DS10" s="989"/>
      <c r="DT10" s="989"/>
      <c r="DU10" s="990"/>
      <c r="DV10" s="991"/>
      <c r="DW10" s="992"/>
      <c r="DX10" s="992"/>
      <c r="DY10" s="992"/>
      <c r="DZ10" s="993"/>
      <c r="EA10" s="243"/>
    </row>
    <row r="11" spans="1:131" s="244" customFormat="1" ht="26.25" customHeight="1" x14ac:dyDescent="0.2">
      <c r="A11" s="249">
        <v>5</v>
      </c>
      <c r="B11" s="1045" t="s">
        <v>366</v>
      </c>
      <c r="C11" s="1046"/>
      <c r="D11" s="1046"/>
      <c r="E11" s="1046"/>
      <c r="F11" s="1046"/>
      <c r="G11" s="1046"/>
      <c r="H11" s="1046"/>
      <c r="I11" s="1046"/>
      <c r="J11" s="1046"/>
      <c r="K11" s="1046"/>
      <c r="L11" s="1046"/>
      <c r="M11" s="1046"/>
      <c r="N11" s="1046"/>
      <c r="O11" s="1046"/>
      <c r="P11" s="1047"/>
      <c r="Q11" s="1049">
        <v>357</v>
      </c>
      <c r="R11" s="1041"/>
      <c r="S11" s="1041"/>
      <c r="T11" s="1041"/>
      <c r="U11" s="1041"/>
      <c r="V11" s="1041">
        <v>288</v>
      </c>
      <c r="W11" s="1041"/>
      <c r="X11" s="1041"/>
      <c r="Y11" s="1041"/>
      <c r="Z11" s="1041"/>
      <c r="AA11" s="1041">
        <v>69</v>
      </c>
      <c r="AB11" s="1041"/>
      <c r="AC11" s="1041"/>
      <c r="AD11" s="1041"/>
      <c r="AE11" s="1050"/>
      <c r="AF11" s="1101" t="s">
        <v>119</v>
      </c>
      <c r="AG11" s="1102"/>
      <c r="AH11" s="1102"/>
      <c r="AI11" s="1102"/>
      <c r="AJ11" s="1103"/>
      <c r="AK11" s="1104" t="s">
        <v>589</v>
      </c>
      <c r="AL11" s="1105"/>
      <c r="AM11" s="1105"/>
      <c r="AN11" s="1105"/>
      <c r="AO11" s="1105"/>
      <c r="AP11" s="1105" t="s">
        <v>589</v>
      </c>
      <c r="AQ11" s="1105"/>
      <c r="AR11" s="1105"/>
      <c r="AS11" s="1105"/>
      <c r="AT11" s="1105"/>
      <c r="AU11" s="1099"/>
      <c r="AV11" s="1099"/>
      <c r="AW11" s="1099"/>
      <c r="AX11" s="1099"/>
      <c r="AY11" s="1100"/>
      <c r="AZ11" s="241"/>
      <c r="BA11" s="241"/>
      <c r="BB11" s="241"/>
      <c r="BC11" s="241"/>
      <c r="BD11" s="241"/>
      <c r="BE11" s="242"/>
      <c r="BF11" s="242"/>
      <c r="BG11" s="242"/>
      <c r="BH11" s="242"/>
      <c r="BI11" s="242"/>
      <c r="BJ11" s="242"/>
      <c r="BK11" s="242"/>
      <c r="BL11" s="242"/>
      <c r="BM11" s="242"/>
      <c r="BN11" s="242"/>
      <c r="BO11" s="242"/>
      <c r="BP11" s="242"/>
      <c r="BQ11" s="250">
        <v>5</v>
      </c>
      <c r="BR11" s="396"/>
      <c r="BS11" s="1056" t="s">
        <v>571</v>
      </c>
      <c r="BT11" s="1057"/>
      <c r="BU11" s="1057"/>
      <c r="BV11" s="1057"/>
      <c r="BW11" s="1057"/>
      <c r="BX11" s="1057"/>
      <c r="BY11" s="1057"/>
      <c r="BZ11" s="1057"/>
      <c r="CA11" s="1057"/>
      <c r="CB11" s="1057"/>
      <c r="CC11" s="1057"/>
      <c r="CD11" s="1057"/>
      <c r="CE11" s="1057"/>
      <c r="CF11" s="1057"/>
      <c r="CG11" s="1058"/>
      <c r="CH11" s="988">
        <v>-4.5979999999999999</v>
      </c>
      <c r="CI11" s="989"/>
      <c r="CJ11" s="989"/>
      <c r="CK11" s="989"/>
      <c r="CL11" s="990"/>
      <c r="CM11" s="988">
        <v>391.16800000000001</v>
      </c>
      <c r="CN11" s="989"/>
      <c r="CO11" s="989"/>
      <c r="CP11" s="989"/>
      <c r="CQ11" s="990"/>
      <c r="CR11" s="988">
        <v>157</v>
      </c>
      <c r="CS11" s="989"/>
      <c r="CT11" s="989"/>
      <c r="CU11" s="989"/>
      <c r="CV11" s="990"/>
      <c r="CW11" s="988">
        <v>30.137</v>
      </c>
      <c r="CX11" s="989"/>
      <c r="CY11" s="989"/>
      <c r="CZ11" s="989"/>
      <c r="DA11" s="990"/>
      <c r="DB11" s="988" t="s">
        <v>505</v>
      </c>
      <c r="DC11" s="989"/>
      <c r="DD11" s="989"/>
      <c r="DE11" s="989"/>
      <c r="DF11" s="990"/>
      <c r="DG11" s="988" t="s">
        <v>505</v>
      </c>
      <c r="DH11" s="989"/>
      <c r="DI11" s="989"/>
      <c r="DJ11" s="989"/>
      <c r="DK11" s="990"/>
      <c r="DL11" s="988" t="s">
        <v>505</v>
      </c>
      <c r="DM11" s="989"/>
      <c r="DN11" s="989"/>
      <c r="DO11" s="989"/>
      <c r="DP11" s="990"/>
      <c r="DQ11" s="988" t="s">
        <v>505</v>
      </c>
      <c r="DR11" s="989"/>
      <c r="DS11" s="989"/>
      <c r="DT11" s="989"/>
      <c r="DU11" s="990"/>
      <c r="DV11" s="991"/>
      <c r="DW11" s="992"/>
      <c r="DX11" s="992"/>
      <c r="DY11" s="992"/>
      <c r="DZ11" s="993"/>
      <c r="EA11" s="243"/>
    </row>
    <row r="12" spans="1:131" s="244" customFormat="1" ht="26.25" customHeight="1" x14ac:dyDescent="0.2">
      <c r="A12" s="249">
        <v>6</v>
      </c>
      <c r="B12" s="1045" t="s">
        <v>367</v>
      </c>
      <c r="C12" s="1046"/>
      <c r="D12" s="1046"/>
      <c r="E12" s="1046"/>
      <c r="F12" s="1046"/>
      <c r="G12" s="1046"/>
      <c r="H12" s="1046"/>
      <c r="I12" s="1046"/>
      <c r="J12" s="1046"/>
      <c r="K12" s="1046"/>
      <c r="L12" s="1046"/>
      <c r="M12" s="1046"/>
      <c r="N12" s="1046"/>
      <c r="O12" s="1046"/>
      <c r="P12" s="1047"/>
      <c r="Q12" s="1049">
        <v>220</v>
      </c>
      <c r="R12" s="1041"/>
      <c r="S12" s="1041"/>
      <c r="T12" s="1041"/>
      <c r="U12" s="1041"/>
      <c r="V12" s="1041">
        <v>203</v>
      </c>
      <c r="W12" s="1041"/>
      <c r="X12" s="1041"/>
      <c r="Y12" s="1041"/>
      <c r="Z12" s="1041"/>
      <c r="AA12" s="1041">
        <v>17</v>
      </c>
      <c r="AB12" s="1041"/>
      <c r="AC12" s="1041"/>
      <c r="AD12" s="1041"/>
      <c r="AE12" s="1050"/>
      <c r="AF12" s="1101">
        <v>17</v>
      </c>
      <c r="AG12" s="1102"/>
      <c r="AH12" s="1102"/>
      <c r="AI12" s="1102"/>
      <c r="AJ12" s="1103"/>
      <c r="AK12" s="1104" t="s">
        <v>589</v>
      </c>
      <c r="AL12" s="1105"/>
      <c r="AM12" s="1105"/>
      <c r="AN12" s="1105"/>
      <c r="AO12" s="1105"/>
      <c r="AP12" s="1105" t="s">
        <v>589</v>
      </c>
      <c r="AQ12" s="1105"/>
      <c r="AR12" s="1105"/>
      <c r="AS12" s="1105"/>
      <c r="AT12" s="1105"/>
      <c r="AU12" s="1099"/>
      <c r="AV12" s="1099"/>
      <c r="AW12" s="1099"/>
      <c r="AX12" s="1099"/>
      <c r="AY12" s="1100"/>
      <c r="AZ12" s="241"/>
      <c r="BA12" s="241"/>
      <c r="BB12" s="241"/>
      <c r="BC12" s="241"/>
      <c r="BD12" s="241"/>
      <c r="BE12" s="242"/>
      <c r="BF12" s="242"/>
      <c r="BG12" s="242"/>
      <c r="BH12" s="242"/>
      <c r="BI12" s="242"/>
      <c r="BJ12" s="242"/>
      <c r="BK12" s="242"/>
      <c r="BL12" s="242"/>
      <c r="BM12" s="242"/>
      <c r="BN12" s="242"/>
      <c r="BO12" s="242"/>
      <c r="BP12" s="242"/>
      <c r="BQ12" s="250">
        <v>6</v>
      </c>
      <c r="BR12" s="396"/>
      <c r="BS12" s="1056" t="s">
        <v>572</v>
      </c>
      <c r="BT12" s="1057"/>
      <c r="BU12" s="1057"/>
      <c r="BV12" s="1057"/>
      <c r="BW12" s="1057"/>
      <c r="BX12" s="1057"/>
      <c r="BY12" s="1057"/>
      <c r="BZ12" s="1057"/>
      <c r="CA12" s="1057"/>
      <c r="CB12" s="1057"/>
      <c r="CC12" s="1057"/>
      <c r="CD12" s="1057"/>
      <c r="CE12" s="1057"/>
      <c r="CF12" s="1057"/>
      <c r="CG12" s="1058"/>
      <c r="CH12" s="988">
        <v>-9.7000000000000003E-2</v>
      </c>
      <c r="CI12" s="989"/>
      <c r="CJ12" s="989"/>
      <c r="CK12" s="989"/>
      <c r="CL12" s="990"/>
      <c r="CM12" s="988">
        <v>9.4779999999999998</v>
      </c>
      <c r="CN12" s="989"/>
      <c r="CO12" s="989"/>
      <c r="CP12" s="989"/>
      <c r="CQ12" s="990"/>
      <c r="CR12" s="988">
        <v>5</v>
      </c>
      <c r="CS12" s="989"/>
      <c r="CT12" s="989"/>
      <c r="CU12" s="989"/>
      <c r="CV12" s="990"/>
      <c r="CW12" s="988" t="s">
        <v>505</v>
      </c>
      <c r="CX12" s="989"/>
      <c r="CY12" s="989"/>
      <c r="CZ12" s="989"/>
      <c r="DA12" s="990"/>
      <c r="DB12" s="988" t="s">
        <v>505</v>
      </c>
      <c r="DC12" s="989"/>
      <c r="DD12" s="989"/>
      <c r="DE12" s="989"/>
      <c r="DF12" s="990"/>
      <c r="DG12" s="988" t="s">
        <v>505</v>
      </c>
      <c r="DH12" s="989"/>
      <c r="DI12" s="989"/>
      <c r="DJ12" s="989"/>
      <c r="DK12" s="990"/>
      <c r="DL12" s="988" t="s">
        <v>505</v>
      </c>
      <c r="DM12" s="989"/>
      <c r="DN12" s="989"/>
      <c r="DO12" s="989"/>
      <c r="DP12" s="990"/>
      <c r="DQ12" s="988" t="s">
        <v>505</v>
      </c>
      <c r="DR12" s="989"/>
      <c r="DS12" s="989"/>
      <c r="DT12" s="989"/>
      <c r="DU12" s="990"/>
      <c r="DV12" s="991"/>
      <c r="DW12" s="992"/>
      <c r="DX12" s="992"/>
      <c r="DY12" s="992"/>
      <c r="DZ12" s="993"/>
      <c r="EA12" s="243"/>
    </row>
    <row r="13" spans="1:131" s="244" customFormat="1" ht="26.25" customHeight="1" x14ac:dyDescent="0.2">
      <c r="A13" s="249">
        <v>7</v>
      </c>
      <c r="B13" s="1045" t="s">
        <v>368</v>
      </c>
      <c r="C13" s="1046"/>
      <c r="D13" s="1046"/>
      <c r="E13" s="1046"/>
      <c r="F13" s="1046"/>
      <c r="G13" s="1046"/>
      <c r="H13" s="1046"/>
      <c r="I13" s="1046"/>
      <c r="J13" s="1046"/>
      <c r="K13" s="1046"/>
      <c r="L13" s="1046"/>
      <c r="M13" s="1046"/>
      <c r="N13" s="1046"/>
      <c r="O13" s="1046"/>
      <c r="P13" s="1047"/>
      <c r="Q13" s="1049">
        <v>2908</v>
      </c>
      <c r="R13" s="1041"/>
      <c r="S13" s="1041"/>
      <c r="T13" s="1041"/>
      <c r="U13" s="1041"/>
      <c r="V13" s="1041">
        <v>784</v>
      </c>
      <c r="W13" s="1041"/>
      <c r="X13" s="1041"/>
      <c r="Y13" s="1041"/>
      <c r="Z13" s="1041"/>
      <c r="AA13" s="1041">
        <v>2123</v>
      </c>
      <c r="AB13" s="1041"/>
      <c r="AC13" s="1041"/>
      <c r="AD13" s="1041"/>
      <c r="AE13" s="1050"/>
      <c r="AF13" s="1101" t="s">
        <v>369</v>
      </c>
      <c r="AG13" s="1102"/>
      <c r="AH13" s="1102"/>
      <c r="AI13" s="1102"/>
      <c r="AJ13" s="1103"/>
      <c r="AK13" s="1104">
        <v>3</v>
      </c>
      <c r="AL13" s="1105"/>
      <c r="AM13" s="1105"/>
      <c r="AN13" s="1105"/>
      <c r="AO13" s="1105"/>
      <c r="AP13" s="1105" t="s">
        <v>589</v>
      </c>
      <c r="AQ13" s="1105"/>
      <c r="AR13" s="1105"/>
      <c r="AS13" s="1105"/>
      <c r="AT13" s="1105"/>
      <c r="AU13" s="1099"/>
      <c r="AV13" s="1099"/>
      <c r="AW13" s="1099"/>
      <c r="AX13" s="1099"/>
      <c r="AY13" s="1100"/>
      <c r="AZ13" s="241"/>
      <c r="BA13" s="241"/>
      <c r="BB13" s="241"/>
      <c r="BC13" s="241"/>
      <c r="BD13" s="241"/>
      <c r="BE13" s="242"/>
      <c r="BF13" s="242"/>
      <c r="BG13" s="242"/>
      <c r="BH13" s="242"/>
      <c r="BI13" s="242"/>
      <c r="BJ13" s="242"/>
      <c r="BK13" s="242"/>
      <c r="BL13" s="242"/>
      <c r="BM13" s="242"/>
      <c r="BN13" s="242"/>
      <c r="BO13" s="242"/>
      <c r="BP13" s="242"/>
      <c r="BQ13" s="250">
        <v>7</v>
      </c>
      <c r="BR13" s="396"/>
      <c r="BS13" s="1056" t="s">
        <v>573</v>
      </c>
      <c r="BT13" s="1057"/>
      <c r="BU13" s="1057"/>
      <c r="BV13" s="1057"/>
      <c r="BW13" s="1057"/>
      <c r="BX13" s="1057"/>
      <c r="BY13" s="1057"/>
      <c r="BZ13" s="1057"/>
      <c r="CA13" s="1057"/>
      <c r="CB13" s="1057"/>
      <c r="CC13" s="1057"/>
      <c r="CD13" s="1057"/>
      <c r="CE13" s="1057"/>
      <c r="CF13" s="1057"/>
      <c r="CG13" s="1058"/>
      <c r="CH13" s="988">
        <v>0.182</v>
      </c>
      <c r="CI13" s="989"/>
      <c r="CJ13" s="989"/>
      <c r="CK13" s="989"/>
      <c r="CL13" s="990"/>
      <c r="CM13" s="988">
        <v>58.215000000000003</v>
      </c>
      <c r="CN13" s="989"/>
      <c r="CO13" s="989"/>
      <c r="CP13" s="989"/>
      <c r="CQ13" s="990"/>
      <c r="CR13" s="988">
        <v>26</v>
      </c>
      <c r="CS13" s="989"/>
      <c r="CT13" s="989"/>
      <c r="CU13" s="989"/>
      <c r="CV13" s="990"/>
      <c r="CW13" s="988" t="s">
        <v>505</v>
      </c>
      <c r="CX13" s="989"/>
      <c r="CY13" s="989"/>
      <c r="CZ13" s="989"/>
      <c r="DA13" s="990"/>
      <c r="DB13" s="988" t="s">
        <v>505</v>
      </c>
      <c r="DC13" s="989"/>
      <c r="DD13" s="989"/>
      <c r="DE13" s="989"/>
      <c r="DF13" s="990"/>
      <c r="DG13" s="988" t="s">
        <v>505</v>
      </c>
      <c r="DH13" s="989"/>
      <c r="DI13" s="989"/>
      <c r="DJ13" s="989"/>
      <c r="DK13" s="990"/>
      <c r="DL13" s="988" t="s">
        <v>505</v>
      </c>
      <c r="DM13" s="989"/>
      <c r="DN13" s="989"/>
      <c r="DO13" s="989"/>
      <c r="DP13" s="990"/>
      <c r="DQ13" s="988" t="s">
        <v>505</v>
      </c>
      <c r="DR13" s="989"/>
      <c r="DS13" s="989"/>
      <c r="DT13" s="989"/>
      <c r="DU13" s="990"/>
      <c r="DV13" s="991"/>
      <c r="DW13" s="992"/>
      <c r="DX13" s="992"/>
      <c r="DY13" s="992"/>
      <c r="DZ13" s="993"/>
      <c r="EA13" s="243"/>
    </row>
    <row r="14" spans="1:131" s="244" customFormat="1" ht="26.25" customHeight="1" x14ac:dyDescent="0.2">
      <c r="A14" s="249">
        <v>8</v>
      </c>
      <c r="B14" s="1045" t="s">
        <v>370</v>
      </c>
      <c r="C14" s="1046"/>
      <c r="D14" s="1046"/>
      <c r="E14" s="1046"/>
      <c r="F14" s="1046"/>
      <c r="G14" s="1046"/>
      <c r="H14" s="1046"/>
      <c r="I14" s="1046"/>
      <c r="J14" s="1046"/>
      <c r="K14" s="1046"/>
      <c r="L14" s="1046"/>
      <c r="M14" s="1046"/>
      <c r="N14" s="1046"/>
      <c r="O14" s="1046"/>
      <c r="P14" s="1047"/>
      <c r="Q14" s="1049">
        <v>1402</v>
      </c>
      <c r="R14" s="1041"/>
      <c r="S14" s="1041"/>
      <c r="T14" s="1041"/>
      <c r="U14" s="1041"/>
      <c r="V14" s="1041">
        <v>1402</v>
      </c>
      <c r="W14" s="1041"/>
      <c r="X14" s="1041"/>
      <c r="Y14" s="1041"/>
      <c r="Z14" s="1041"/>
      <c r="AA14" s="1041" t="s">
        <v>589</v>
      </c>
      <c r="AB14" s="1041"/>
      <c r="AC14" s="1041"/>
      <c r="AD14" s="1041"/>
      <c r="AE14" s="1050"/>
      <c r="AF14" s="1101" t="s">
        <v>369</v>
      </c>
      <c r="AG14" s="1102"/>
      <c r="AH14" s="1102"/>
      <c r="AI14" s="1102"/>
      <c r="AJ14" s="1103"/>
      <c r="AK14" s="1104" t="s">
        <v>589</v>
      </c>
      <c r="AL14" s="1105"/>
      <c r="AM14" s="1105"/>
      <c r="AN14" s="1105"/>
      <c r="AO14" s="1105"/>
      <c r="AP14" s="1105" t="s">
        <v>589</v>
      </c>
      <c r="AQ14" s="1105"/>
      <c r="AR14" s="1105"/>
      <c r="AS14" s="1105"/>
      <c r="AT14" s="1105"/>
      <c r="AU14" s="1099"/>
      <c r="AV14" s="1099"/>
      <c r="AW14" s="1099"/>
      <c r="AX14" s="1099"/>
      <c r="AY14" s="1100"/>
      <c r="AZ14" s="241"/>
      <c r="BA14" s="241"/>
      <c r="BB14" s="241"/>
      <c r="BC14" s="241"/>
      <c r="BD14" s="241"/>
      <c r="BE14" s="242"/>
      <c r="BF14" s="242"/>
      <c r="BG14" s="242"/>
      <c r="BH14" s="242"/>
      <c r="BI14" s="242"/>
      <c r="BJ14" s="242"/>
      <c r="BK14" s="242"/>
      <c r="BL14" s="242"/>
      <c r="BM14" s="242"/>
      <c r="BN14" s="242"/>
      <c r="BO14" s="242"/>
      <c r="BP14" s="242"/>
      <c r="BQ14" s="250">
        <v>8</v>
      </c>
      <c r="BR14" s="396"/>
      <c r="BS14" s="1056" t="s">
        <v>574</v>
      </c>
      <c r="BT14" s="1057"/>
      <c r="BU14" s="1057"/>
      <c r="BV14" s="1057"/>
      <c r="BW14" s="1057"/>
      <c r="BX14" s="1057"/>
      <c r="BY14" s="1057"/>
      <c r="BZ14" s="1057"/>
      <c r="CA14" s="1057"/>
      <c r="CB14" s="1057"/>
      <c r="CC14" s="1057"/>
      <c r="CD14" s="1057"/>
      <c r="CE14" s="1057"/>
      <c r="CF14" s="1057"/>
      <c r="CG14" s="1058"/>
      <c r="CH14" s="988">
        <v>69</v>
      </c>
      <c r="CI14" s="989"/>
      <c r="CJ14" s="989"/>
      <c r="CK14" s="989"/>
      <c r="CL14" s="990"/>
      <c r="CM14" s="988">
        <v>311</v>
      </c>
      <c r="CN14" s="989"/>
      <c r="CO14" s="989"/>
      <c r="CP14" s="989"/>
      <c r="CQ14" s="990"/>
      <c r="CR14" s="988">
        <v>9</v>
      </c>
      <c r="CS14" s="989"/>
      <c r="CT14" s="989"/>
      <c r="CU14" s="989"/>
      <c r="CV14" s="990"/>
      <c r="CW14" s="988">
        <v>8.1549999999999994</v>
      </c>
      <c r="CX14" s="989"/>
      <c r="CY14" s="989"/>
      <c r="CZ14" s="989"/>
      <c r="DA14" s="990"/>
      <c r="DB14" s="988" t="s">
        <v>505</v>
      </c>
      <c r="DC14" s="989"/>
      <c r="DD14" s="989"/>
      <c r="DE14" s="989"/>
      <c r="DF14" s="990"/>
      <c r="DG14" s="988" t="s">
        <v>505</v>
      </c>
      <c r="DH14" s="989"/>
      <c r="DI14" s="989"/>
      <c r="DJ14" s="989"/>
      <c r="DK14" s="990"/>
      <c r="DL14" s="988" t="s">
        <v>505</v>
      </c>
      <c r="DM14" s="989"/>
      <c r="DN14" s="989"/>
      <c r="DO14" s="989"/>
      <c r="DP14" s="990"/>
      <c r="DQ14" s="988" t="s">
        <v>505</v>
      </c>
      <c r="DR14" s="989"/>
      <c r="DS14" s="989"/>
      <c r="DT14" s="989"/>
      <c r="DU14" s="990"/>
      <c r="DV14" s="991"/>
      <c r="DW14" s="992"/>
      <c r="DX14" s="992"/>
      <c r="DY14" s="992"/>
      <c r="DZ14" s="993"/>
      <c r="EA14" s="243"/>
    </row>
    <row r="15" spans="1:131" s="244" customFormat="1" ht="26.25" customHeight="1" x14ac:dyDescent="0.2">
      <c r="A15" s="249">
        <v>9</v>
      </c>
      <c r="B15" s="1045" t="s">
        <v>371</v>
      </c>
      <c r="C15" s="1046"/>
      <c r="D15" s="1046"/>
      <c r="E15" s="1046"/>
      <c r="F15" s="1046"/>
      <c r="G15" s="1046"/>
      <c r="H15" s="1046"/>
      <c r="I15" s="1046"/>
      <c r="J15" s="1046"/>
      <c r="K15" s="1046"/>
      <c r="L15" s="1046"/>
      <c r="M15" s="1046"/>
      <c r="N15" s="1046"/>
      <c r="O15" s="1046"/>
      <c r="P15" s="1047"/>
      <c r="Q15" s="1049">
        <v>4769</v>
      </c>
      <c r="R15" s="1041"/>
      <c r="S15" s="1041"/>
      <c r="T15" s="1041"/>
      <c r="U15" s="1041"/>
      <c r="V15" s="1041">
        <v>4769</v>
      </c>
      <c r="W15" s="1041"/>
      <c r="X15" s="1041"/>
      <c r="Y15" s="1041"/>
      <c r="Z15" s="1041"/>
      <c r="AA15" s="1041" t="s">
        <v>589</v>
      </c>
      <c r="AB15" s="1041"/>
      <c r="AC15" s="1041"/>
      <c r="AD15" s="1041"/>
      <c r="AE15" s="1050"/>
      <c r="AF15" s="1101" t="s">
        <v>364</v>
      </c>
      <c r="AG15" s="1102"/>
      <c r="AH15" s="1102"/>
      <c r="AI15" s="1102"/>
      <c r="AJ15" s="1103"/>
      <c r="AK15" s="1104">
        <v>2</v>
      </c>
      <c r="AL15" s="1105"/>
      <c r="AM15" s="1105"/>
      <c r="AN15" s="1105"/>
      <c r="AO15" s="1105"/>
      <c r="AP15" s="1105">
        <v>5182</v>
      </c>
      <c r="AQ15" s="1105"/>
      <c r="AR15" s="1105"/>
      <c r="AS15" s="1105"/>
      <c r="AT15" s="1105"/>
      <c r="AU15" s="1099"/>
      <c r="AV15" s="1099"/>
      <c r="AW15" s="1099"/>
      <c r="AX15" s="1099"/>
      <c r="AY15" s="1100"/>
      <c r="AZ15" s="241"/>
      <c r="BA15" s="241"/>
      <c r="BB15" s="241"/>
      <c r="BC15" s="241"/>
      <c r="BD15" s="241"/>
      <c r="BE15" s="242"/>
      <c r="BF15" s="242"/>
      <c r="BG15" s="242"/>
      <c r="BH15" s="242"/>
      <c r="BI15" s="242"/>
      <c r="BJ15" s="242"/>
      <c r="BK15" s="242"/>
      <c r="BL15" s="242"/>
      <c r="BM15" s="242"/>
      <c r="BN15" s="242"/>
      <c r="BO15" s="242"/>
      <c r="BP15" s="242"/>
      <c r="BQ15" s="250">
        <v>9</v>
      </c>
      <c r="BR15" s="396"/>
      <c r="BS15" s="1056" t="s">
        <v>575</v>
      </c>
      <c r="BT15" s="1057"/>
      <c r="BU15" s="1057"/>
      <c r="BV15" s="1057"/>
      <c r="BW15" s="1057"/>
      <c r="BX15" s="1057"/>
      <c r="BY15" s="1057"/>
      <c r="BZ15" s="1057"/>
      <c r="CA15" s="1057"/>
      <c r="CB15" s="1057"/>
      <c r="CC15" s="1057"/>
      <c r="CD15" s="1057"/>
      <c r="CE15" s="1057"/>
      <c r="CF15" s="1057"/>
      <c r="CG15" s="1058"/>
      <c r="CH15" s="988">
        <v>-49</v>
      </c>
      <c r="CI15" s="989"/>
      <c r="CJ15" s="989"/>
      <c r="CK15" s="989"/>
      <c r="CL15" s="990"/>
      <c r="CM15" s="988">
        <v>877</v>
      </c>
      <c r="CN15" s="989"/>
      <c r="CO15" s="989"/>
      <c r="CP15" s="989"/>
      <c r="CQ15" s="990"/>
      <c r="CR15" s="988">
        <v>5</v>
      </c>
      <c r="CS15" s="989"/>
      <c r="CT15" s="989"/>
      <c r="CU15" s="989"/>
      <c r="CV15" s="990"/>
      <c r="CW15" s="988">
        <v>344</v>
      </c>
      <c r="CX15" s="989"/>
      <c r="CY15" s="989"/>
      <c r="CZ15" s="989"/>
      <c r="DA15" s="990"/>
      <c r="DB15" s="988">
        <v>8300</v>
      </c>
      <c r="DC15" s="989"/>
      <c r="DD15" s="989"/>
      <c r="DE15" s="989"/>
      <c r="DF15" s="990"/>
      <c r="DG15" s="988" t="s">
        <v>505</v>
      </c>
      <c r="DH15" s="989"/>
      <c r="DI15" s="989"/>
      <c r="DJ15" s="989"/>
      <c r="DK15" s="990"/>
      <c r="DL15" s="988" t="s">
        <v>505</v>
      </c>
      <c r="DM15" s="989"/>
      <c r="DN15" s="989"/>
      <c r="DO15" s="989"/>
      <c r="DP15" s="990"/>
      <c r="DQ15" s="988" t="s">
        <v>505</v>
      </c>
      <c r="DR15" s="989"/>
      <c r="DS15" s="989"/>
      <c r="DT15" s="989"/>
      <c r="DU15" s="990"/>
      <c r="DV15" s="991"/>
      <c r="DW15" s="992"/>
      <c r="DX15" s="992"/>
      <c r="DY15" s="992"/>
      <c r="DZ15" s="993"/>
      <c r="EA15" s="243"/>
    </row>
    <row r="16" spans="1:131" s="244" customFormat="1" ht="26.25" customHeight="1" x14ac:dyDescent="0.2">
      <c r="A16" s="249">
        <v>10</v>
      </c>
      <c r="B16" s="1045" t="s">
        <v>372</v>
      </c>
      <c r="C16" s="1046"/>
      <c r="D16" s="1046"/>
      <c r="E16" s="1046"/>
      <c r="F16" s="1046"/>
      <c r="G16" s="1046"/>
      <c r="H16" s="1046"/>
      <c r="I16" s="1046"/>
      <c r="J16" s="1046"/>
      <c r="K16" s="1046"/>
      <c r="L16" s="1046"/>
      <c r="M16" s="1046"/>
      <c r="N16" s="1046"/>
      <c r="O16" s="1046"/>
      <c r="P16" s="1047"/>
      <c r="Q16" s="1049">
        <v>124454</v>
      </c>
      <c r="R16" s="1041"/>
      <c r="S16" s="1041"/>
      <c r="T16" s="1041"/>
      <c r="U16" s="1041"/>
      <c r="V16" s="1041">
        <v>124454</v>
      </c>
      <c r="W16" s="1041"/>
      <c r="X16" s="1041"/>
      <c r="Y16" s="1041"/>
      <c r="Z16" s="1041"/>
      <c r="AA16" s="1041" t="s">
        <v>589</v>
      </c>
      <c r="AB16" s="1041"/>
      <c r="AC16" s="1041"/>
      <c r="AD16" s="1041"/>
      <c r="AE16" s="1050"/>
      <c r="AF16" s="1101" t="s">
        <v>373</v>
      </c>
      <c r="AG16" s="1102"/>
      <c r="AH16" s="1102"/>
      <c r="AI16" s="1102"/>
      <c r="AJ16" s="1103"/>
      <c r="AK16" s="1104">
        <v>75555</v>
      </c>
      <c r="AL16" s="1105"/>
      <c r="AM16" s="1105"/>
      <c r="AN16" s="1105"/>
      <c r="AO16" s="1105"/>
      <c r="AP16" s="1105" t="s">
        <v>589</v>
      </c>
      <c r="AQ16" s="1105"/>
      <c r="AR16" s="1105"/>
      <c r="AS16" s="1105"/>
      <c r="AT16" s="1105"/>
      <c r="AU16" s="1099"/>
      <c r="AV16" s="1099"/>
      <c r="AW16" s="1099"/>
      <c r="AX16" s="1099"/>
      <c r="AY16" s="1100"/>
      <c r="AZ16" s="241"/>
      <c r="BA16" s="241"/>
      <c r="BB16" s="241"/>
      <c r="BC16" s="241"/>
      <c r="BD16" s="241"/>
      <c r="BE16" s="242"/>
      <c r="BF16" s="242"/>
      <c r="BG16" s="242"/>
      <c r="BH16" s="242"/>
      <c r="BI16" s="242"/>
      <c r="BJ16" s="242"/>
      <c r="BK16" s="242"/>
      <c r="BL16" s="242"/>
      <c r="BM16" s="242"/>
      <c r="BN16" s="242"/>
      <c r="BO16" s="242"/>
      <c r="BP16" s="242"/>
      <c r="BQ16" s="250">
        <v>10</v>
      </c>
      <c r="BR16" s="396"/>
      <c r="BS16" s="1056" t="s">
        <v>576</v>
      </c>
      <c r="BT16" s="1057"/>
      <c r="BU16" s="1057"/>
      <c r="BV16" s="1057"/>
      <c r="BW16" s="1057"/>
      <c r="BX16" s="1057"/>
      <c r="BY16" s="1057"/>
      <c r="BZ16" s="1057"/>
      <c r="CA16" s="1057"/>
      <c r="CB16" s="1057"/>
      <c r="CC16" s="1057"/>
      <c r="CD16" s="1057"/>
      <c r="CE16" s="1057"/>
      <c r="CF16" s="1057"/>
      <c r="CG16" s="1058"/>
      <c r="CH16" s="988">
        <v>-4.2789999999999999</v>
      </c>
      <c r="CI16" s="989"/>
      <c r="CJ16" s="989"/>
      <c r="CK16" s="989"/>
      <c r="CL16" s="990"/>
      <c r="CM16" s="988">
        <v>6.5460000000000003</v>
      </c>
      <c r="CN16" s="989"/>
      <c r="CO16" s="989"/>
      <c r="CP16" s="989"/>
      <c r="CQ16" s="990"/>
      <c r="CR16" s="988">
        <v>3</v>
      </c>
      <c r="CS16" s="989"/>
      <c r="CT16" s="989"/>
      <c r="CU16" s="989"/>
      <c r="CV16" s="990"/>
      <c r="CW16" s="988" t="s">
        <v>505</v>
      </c>
      <c r="CX16" s="989"/>
      <c r="CY16" s="989"/>
      <c r="CZ16" s="989"/>
      <c r="DA16" s="990"/>
      <c r="DB16" s="988" t="s">
        <v>505</v>
      </c>
      <c r="DC16" s="989"/>
      <c r="DD16" s="989"/>
      <c r="DE16" s="989"/>
      <c r="DF16" s="990"/>
      <c r="DG16" s="988" t="s">
        <v>505</v>
      </c>
      <c r="DH16" s="989"/>
      <c r="DI16" s="989"/>
      <c r="DJ16" s="989"/>
      <c r="DK16" s="990"/>
      <c r="DL16" s="988" t="s">
        <v>505</v>
      </c>
      <c r="DM16" s="989"/>
      <c r="DN16" s="989"/>
      <c r="DO16" s="989"/>
      <c r="DP16" s="990"/>
      <c r="DQ16" s="988" t="s">
        <v>505</v>
      </c>
      <c r="DR16" s="989"/>
      <c r="DS16" s="989"/>
      <c r="DT16" s="989"/>
      <c r="DU16" s="990"/>
      <c r="DV16" s="991"/>
      <c r="DW16" s="992"/>
      <c r="DX16" s="992"/>
      <c r="DY16" s="992"/>
      <c r="DZ16" s="993"/>
      <c r="EA16" s="243"/>
    </row>
    <row r="17" spans="1:131" s="244" customFormat="1" ht="26.25" customHeight="1" x14ac:dyDescent="0.2">
      <c r="A17" s="249">
        <v>11</v>
      </c>
      <c r="B17" s="1045"/>
      <c r="C17" s="1046"/>
      <c r="D17" s="1046"/>
      <c r="E17" s="1046"/>
      <c r="F17" s="1046"/>
      <c r="G17" s="1046"/>
      <c r="H17" s="1046"/>
      <c r="I17" s="1046"/>
      <c r="J17" s="1046"/>
      <c r="K17" s="1046"/>
      <c r="L17" s="1046"/>
      <c r="M17" s="1046"/>
      <c r="N17" s="1046"/>
      <c r="O17" s="1046"/>
      <c r="P17" s="1047"/>
      <c r="Q17" s="1049"/>
      <c r="R17" s="1041"/>
      <c r="S17" s="1041"/>
      <c r="T17" s="1041"/>
      <c r="U17" s="1041"/>
      <c r="V17" s="1041"/>
      <c r="W17" s="1041"/>
      <c r="X17" s="1041"/>
      <c r="Y17" s="1041"/>
      <c r="Z17" s="1041"/>
      <c r="AA17" s="1041"/>
      <c r="AB17" s="1041"/>
      <c r="AC17" s="1041"/>
      <c r="AD17" s="1041"/>
      <c r="AE17" s="1050"/>
      <c r="AF17" s="1101"/>
      <c r="AG17" s="1102"/>
      <c r="AH17" s="1102"/>
      <c r="AI17" s="1102"/>
      <c r="AJ17" s="1103"/>
      <c r="AK17" s="1104"/>
      <c r="AL17" s="1105"/>
      <c r="AM17" s="1105"/>
      <c r="AN17" s="1105"/>
      <c r="AO17" s="1105"/>
      <c r="AP17" s="1105"/>
      <c r="AQ17" s="1105"/>
      <c r="AR17" s="1105"/>
      <c r="AS17" s="1105"/>
      <c r="AT17" s="1105"/>
      <c r="AU17" s="1099"/>
      <c r="AV17" s="1099"/>
      <c r="AW17" s="1099"/>
      <c r="AX17" s="1099"/>
      <c r="AY17" s="1100"/>
      <c r="AZ17" s="241"/>
      <c r="BA17" s="241"/>
      <c r="BB17" s="241"/>
      <c r="BC17" s="241"/>
      <c r="BD17" s="241"/>
      <c r="BE17" s="242"/>
      <c r="BF17" s="242"/>
      <c r="BG17" s="242"/>
      <c r="BH17" s="242"/>
      <c r="BI17" s="242"/>
      <c r="BJ17" s="242"/>
      <c r="BK17" s="242"/>
      <c r="BL17" s="242"/>
      <c r="BM17" s="242"/>
      <c r="BN17" s="242"/>
      <c r="BO17" s="242"/>
      <c r="BP17" s="242"/>
      <c r="BQ17" s="250">
        <v>11</v>
      </c>
      <c r="BR17" s="396"/>
      <c r="BS17" s="1056" t="s">
        <v>577</v>
      </c>
      <c r="BT17" s="1057"/>
      <c r="BU17" s="1057"/>
      <c r="BV17" s="1057"/>
      <c r="BW17" s="1057"/>
      <c r="BX17" s="1057"/>
      <c r="BY17" s="1057"/>
      <c r="BZ17" s="1057"/>
      <c r="CA17" s="1057"/>
      <c r="CB17" s="1057"/>
      <c r="CC17" s="1057"/>
      <c r="CD17" s="1057"/>
      <c r="CE17" s="1057"/>
      <c r="CF17" s="1057"/>
      <c r="CG17" s="1058"/>
      <c r="CH17" s="988">
        <v>-50.125999999999998</v>
      </c>
      <c r="CI17" s="989"/>
      <c r="CJ17" s="989"/>
      <c r="CK17" s="989"/>
      <c r="CL17" s="990"/>
      <c r="CM17" s="988">
        <v>10.808999999999999</v>
      </c>
      <c r="CN17" s="989"/>
      <c r="CO17" s="989"/>
      <c r="CP17" s="989"/>
      <c r="CQ17" s="990"/>
      <c r="CR17" s="988">
        <v>20</v>
      </c>
      <c r="CS17" s="989"/>
      <c r="CT17" s="989"/>
      <c r="CU17" s="989"/>
      <c r="CV17" s="990"/>
      <c r="CW17" s="988" t="s">
        <v>505</v>
      </c>
      <c r="CX17" s="989"/>
      <c r="CY17" s="989"/>
      <c r="CZ17" s="989"/>
      <c r="DA17" s="990"/>
      <c r="DB17" s="988" t="s">
        <v>505</v>
      </c>
      <c r="DC17" s="989"/>
      <c r="DD17" s="989"/>
      <c r="DE17" s="989"/>
      <c r="DF17" s="990"/>
      <c r="DG17" s="988" t="s">
        <v>505</v>
      </c>
      <c r="DH17" s="989"/>
      <c r="DI17" s="989"/>
      <c r="DJ17" s="989"/>
      <c r="DK17" s="990"/>
      <c r="DL17" s="988" t="s">
        <v>505</v>
      </c>
      <c r="DM17" s="989"/>
      <c r="DN17" s="989"/>
      <c r="DO17" s="989"/>
      <c r="DP17" s="990"/>
      <c r="DQ17" s="988" t="s">
        <v>505</v>
      </c>
      <c r="DR17" s="989"/>
      <c r="DS17" s="989"/>
      <c r="DT17" s="989"/>
      <c r="DU17" s="990"/>
      <c r="DV17" s="991"/>
      <c r="DW17" s="992"/>
      <c r="DX17" s="992"/>
      <c r="DY17" s="992"/>
      <c r="DZ17" s="993"/>
      <c r="EA17" s="243"/>
    </row>
    <row r="18" spans="1:131" s="244" customFormat="1" ht="26.25" customHeight="1" x14ac:dyDescent="0.2">
      <c r="A18" s="249">
        <v>12</v>
      </c>
      <c r="B18" s="1045"/>
      <c r="C18" s="1046"/>
      <c r="D18" s="1046"/>
      <c r="E18" s="1046"/>
      <c r="F18" s="1046"/>
      <c r="G18" s="1046"/>
      <c r="H18" s="1046"/>
      <c r="I18" s="1046"/>
      <c r="J18" s="1046"/>
      <c r="K18" s="1046"/>
      <c r="L18" s="1046"/>
      <c r="M18" s="1046"/>
      <c r="N18" s="1046"/>
      <c r="O18" s="1046"/>
      <c r="P18" s="1047"/>
      <c r="Q18" s="1049"/>
      <c r="R18" s="1041"/>
      <c r="S18" s="1041"/>
      <c r="T18" s="1041"/>
      <c r="U18" s="1041"/>
      <c r="V18" s="1041"/>
      <c r="W18" s="1041"/>
      <c r="X18" s="1041"/>
      <c r="Y18" s="1041"/>
      <c r="Z18" s="1041"/>
      <c r="AA18" s="1041"/>
      <c r="AB18" s="1041"/>
      <c r="AC18" s="1041"/>
      <c r="AD18" s="1041"/>
      <c r="AE18" s="1050"/>
      <c r="AF18" s="1101"/>
      <c r="AG18" s="1102"/>
      <c r="AH18" s="1102"/>
      <c r="AI18" s="1102"/>
      <c r="AJ18" s="1103"/>
      <c r="AK18" s="1104"/>
      <c r="AL18" s="1105"/>
      <c r="AM18" s="1105"/>
      <c r="AN18" s="1105"/>
      <c r="AO18" s="1105"/>
      <c r="AP18" s="1105"/>
      <c r="AQ18" s="1105"/>
      <c r="AR18" s="1105"/>
      <c r="AS18" s="1105"/>
      <c r="AT18" s="1105"/>
      <c r="AU18" s="1099"/>
      <c r="AV18" s="1099"/>
      <c r="AW18" s="1099"/>
      <c r="AX18" s="1099"/>
      <c r="AY18" s="1100"/>
      <c r="AZ18" s="241"/>
      <c r="BA18" s="241"/>
      <c r="BB18" s="241"/>
      <c r="BC18" s="241"/>
      <c r="BD18" s="241"/>
      <c r="BE18" s="242"/>
      <c r="BF18" s="242"/>
      <c r="BG18" s="242"/>
      <c r="BH18" s="242"/>
      <c r="BI18" s="242"/>
      <c r="BJ18" s="242"/>
      <c r="BK18" s="242"/>
      <c r="BL18" s="242"/>
      <c r="BM18" s="242"/>
      <c r="BN18" s="242"/>
      <c r="BO18" s="242"/>
      <c r="BP18" s="242"/>
      <c r="BQ18" s="250">
        <v>12</v>
      </c>
      <c r="BR18" s="396" t="s">
        <v>566</v>
      </c>
      <c r="BS18" s="1056" t="s">
        <v>578</v>
      </c>
      <c r="BT18" s="1057"/>
      <c r="BU18" s="1057"/>
      <c r="BV18" s="1057"/>
      <c r="BW18" s="1057"/>
      <c r="BX18" s="1057"/>
      <c r="BY18" s="1057"/>
      <c r="BZ18" s="1057"/>
      <c r="CA18" s="1057"/>
      <c r="CB18" s="1057"/>
      <c r="CC18" s="1057"/>
      <c r="CD18" s="1057"/>
      <c r="CE18" s="1057"/>
      <c r="CF18" s="1057"/>
      <c r="CG18" s="1058"/>
      <c r="CH18" s="988">
        <v>-10.765000000000001</v>
      </c>
      <c r="CI18" s="989"/>
      <c r="CJ18" s="989"/>
      <c r="CK18" s="989"/>
      <c r="CL18" s="990"/>
      <c r="CM18" s="988">
        <v>148.62899999999999</v>
      </c>
      <c r="CN18" s="989"/>
      <c r="CO18" s="989"/>
      <c r="CP18" s="989"/>
      <c r="CQ18" s="990"/>
      <c r="CR18" s="988">
        <v>1</v>
      </c>
      <c r="CS18" s="989"/>
      <c r="CT18" s="989"/>
      <c r="CU18" s="989"/>
      <c r="CV18" s="990"/>
      <c r="CW18" s="988">
        <v>47.938000000000002</v>
      </c>
      <c r="CX18" s="989"/>
      <c r="CY18" s="989"/>
      <c r="CZ18" s="989"/>
      <c r="DA18" s="990"/>
      <c r="DB18" s="988">
        <v>58.398000000000003</v>
      </c>
      <c r="DC18" s="989"/>
      <c r="DD18" s="989"/>
      <c r="DE18" s="989"/>
      <c r="DF18" s="990"/>
      <c r="DG18" s="988" t="s">
        <v>505</v>
      </c>
      <c r="DH18" s="989"/>
      <c r="DI18" s="989"/>
      <c r="DJ18" s="989"/>
      <c r="DK18" s="990"/>
      <c r="DL18" s="988">
        <v>10</v>
      </c>
      <c r="DM18" s="989"/>
      <c r="DN18" s="989"/>
      <c r="DO18" s="989"/>
      <c r="DP18" s="990"/>
      <c r="DQ18" s="988">
        <v>9</v>
      </c>
      <c r="DR18" s="989"/>
      <c r="DS18" s="989"/>
      <c r="DT18" s="989"/>
      <c r="DU18" s="990"/>
      <c r="DV18" s="991"/>
      <c r="DW18" s="992"/>
      <c r="DX18" s="992"/>
      <c r="DY18" s="992"/>
      <c r="DZ18" s="993"/>
      <c r="EA18" s="243"/>
    </row>
    <row r="19" spans="1:131" s="244" customFormat="1" ht="26.25" customHeight="1" x14ac:dyDescent="0.2">
      <c r="A19" s="249">
        <v>13</v>
      </c>
      <c r="B19" s="1045"/>
      <c r="C19" s="1046"/>
      <c r="D19" s="1046"/>
      <c r="E19" s="1046"/>
      <c r="F19" s="1046"/>
      <c r="G19" s="1046"/>
      <c r="H19" s="1046"/>
      <c r="I19" s="1046"/>
      <c r="J19" s="1046"/>
      <c r="K19" s="1046"/>
      <c r="L19" s="1046"/>
      <c r="M19" s="1046"/>
      <c r="N19" s="1046"/>
      <c r="O19" s="1046"/>
      <c r="P19" s="1047"/>
      <c r="Q19" s="1049"/>
      <c r="R19" s="1041"/>
      <c r="S19" s="1041"/>
      <c r="T19" s="1041"/>
      <c r="U19" s="1041"/>
      <c r="V19" s="1041"/>
      <c r="W19" s="1041"/>
      <c r="X19" s="1041"/>
      <c r="Y19" s="1041"/>
      <c r="Z19" s="1041"/>
      <c r="AA19" s="1041"/>
      <c r="AB19" s="1041"/>
      <c r="AC19" s="1041"/>
      <c r="AD19" s="1041"/>
      <c r="AE19" s="1050"/>
      <c r="AF19" s="1101"/>
      <c r="AG19" s="1102"/>
      <c r="AH19" s="1102"/>
      <c r="AI19" s="1102"/>
      <c r="AJ19" s="1103"/>
      <c r="AK19" s="1104"/>
      <c r="AL19" s="1105"/>
      <c r="AM19" s="1105"/>
      <c r="AN19" s="1105"/>
      <c r="AO19" s="1105"/>
      <c r="AP19" s="1105"/>
      <c r="AQ19" s="1105"/>
      <c r="AR19" s="1105"/>
      <c r="AS19" s="1105"/>
      <c r="AT19" s="1105"/>
      <c r="AU19" s="1099"/>
      <c r="AV19" s="1099"/>
      <c r="AW19" s="1099"/>
      <c r="AX19" s="1099"/>
      <c r="AY19" s="1100"/>
      <c r="AZ19" s="241"/>
      <c r="BA19" s="241"/>
      <c r="BB19" s="241"/>
      <c r="BC19" s="241"/>
      <c r="BD19" s="241"/>
      <c r="BE19" s="242"/>
      <c r="BF19" s="242"/>
      <c r="BG19" s="242"/>
      <c r="BH19" s="242"/>
      <c r="BI19" s="242"/>
      <c r="BJ19" s="242"/>
      <c r="BK19" s="242"/>
      <c r="BL19" s="242"/>
      <c r="BM19" s="242"/>
      <c r="BN19" s="242"/>
      <c r="BO19" s="242"/>
      <c r="BP19" s="242"/>
      <c r="BQ19" s="250">
        <v>13</v>
      </c>
      <c r="BR19" s="396"/>
      <c r="BS19" s="1056" t="s">
        <v>579</v>
      </c>
      <c r="BT19" s="1057"/>
      <c r="BU19" s="1057"/>
      <c r="BV19" s="1057"/>
      <c r="BW19" s="1057"/>
      <c r="BX19" s="1057"/>
      <c r="BY19" s="1057"/>
      <c r="BZ19" s="1057"/>
      <c r="CA19" s="1057"/>
      <c r="CB19" s="1057"/>
      <c r="CC19" s="1057"/>
      <c r="CD19" s="1057"/>
      <c r="CE19" s="1057"/>
      <c r="CF19" s="1057"/>
      <c r="CG19" s="1058"/>
      <c r="CH19" s="988">
        <v>0.59099999999999997</v>
      </c>
      <c r="CI19" s="989"/>
      <c r="CJ19" s="989"/>
      <c r="CK19" s="989"/>
      <c r="CL19" s="990"/>
      <c r="CM19" s="988">
        <v>49</v>
      </c>
      <c r="CN19" s="989"/>
      <c r="CO19" s="989"/>
      <c r="CP19" s="989"/>
      <c r="CQ19" s="990"/>
      <c r="CR19" s="988">
        <v>15</v>
      </c>
      <c r="CS19" s="989"/>
      <c r="CT19" s="989"/>
      <c r="CU19" s="989"/>
      <c r="CV19" s="990"/>
      <c r="CW19" s="988" t="s">
        <v>505</v>
      </c>
      <c r="CX19" s="989"/>
      <c r="CY19" s="989"/>
      <c r="CZ19" s="989"/>
      <c r="DA19" s="990"/>
      <c r="DB19" s="988" t="s">
        <v>505</v>
      </c>
      <c r="DC19" s="989"/>
      <c r="DD19" s="989"/>
      <c r="DE19" s="989"/>
      <c r="DF19" s="990"/>
      <c r="DG19" s="988" t="s">
        <v>505</v>
      </c>
      <c r="DH19" s="989"/>
      <c r="DI19" s="989"/>
      <c r="DJ19" s="989"/>
      <c r="DK19" s="990"/>
      <c r="DL19" s="988" t="s">
        <v>505</v>
      </c>
      <c r="DM19" s="989"/>
      <c r="DN19" s="989"/>
      <c r="DO19" s="989"/>
      <c r="DP19" s="990"/>
      <c r="DQ19" s="988" t="s">
        <v>505</v>
      </c>
      <c r="DR19" s="989"/>
      <c r="DS19" s="989"/>
      <c r="DT19" s="989"/>
      <c r="DU19" s="990"/>
      <c r="DV19" s="991"/>
      <c r="DW19" s="992"/>
      <c r="DX19" s="992"/>
      <c r="DY19" s="992"/>
      <c r="DZ19" s="993"/>
      <c r="EA19" s="243"/>
    </row>
    <row r="20" spans="1:131" s="244" customFormat="1" ht="26.25" customHeight="1" x14ac:dyDescent="0.2">
      <c r="A20" s="249">
        <v>14</v>
      </c>
      <c r="B20" s="1045"/>
      <c r="C20" s="1046"/>
      <c r="D20" s="1046"/>
      <c r="E20" s="1046"/>
      <c r="F20" s="1046"/>
      <c r="G20" s="1046"/>
      <c r="H20" s="1046"/>
      <c r="I20" s="1046"/>
      <c r="J20" s="1046"/>
      <c r="K20" s="1046"/>
      <c r="L20" s="1046"/>
      <c r="M20" s="1046"/>
      <c r="N20" s="1046"/>
      <c r="O20" s="1046"/>
      <c r="P20" s="1047"/>
      <c r="Q20" s="1049"/>
      <c r="R20" s="1041"/>
      <c r="S20" s="1041"/>
      <c r="T20" s="1041"/>
      <c r="U20" s="1041"/>
      <c r="V20" s="1041"/>
      <c r="W20" s="1041"/>
      <c r="X20" s="1041"/>
      <c r="Y20" s="1041"/>
      <c r="Z20" s="1041"/>
      <c r="AA20" s="1041"/>
      <c r="AB20" s="1041"/>
      <c r="AC20" s="1041"/>
      <c r="AD20" s="1041"/>
      <c r="AE20" s="1050"/>
      <c r="AF20" s="1101"/>
      <c r="AG20" s="1102"/>
      <c r="AH20" s="1102"/>
      <c r="AI20" s="1102"/>
      <c r="AJ20" s="1103"/>
      <c r="AK20" s="1104"/>
      <c r="AL20" s="1105"/>
      <c r="AM20" s="1105"/>
      <c r="AN20" s="1105"/>
      <c r="AO20" s="1105"/>
      <c r="AP20" s="1105"/>
      <c r="AQ20" s="1105"/>
      <c r="AR20" s="1105"/>
      <c r="AS20" s="1105"/>
      <c r="AT20" s="1105"/>
      <c r="AU20" s="1099"/>
      <c r="AV20" s="1099"/>
      <c r="AW20" s="1099"/>
      <c r="AX20" s="1099"/>
      <c r="AY20" s="1100"/>
      <c r="AZ20" s="241"/>
      <c r="BA20" s="241"/>
      <c r="BB20" s="241"/>
      <c r="BC20" s="241"/>
      <c r="BD20" s="241"/>
      <c r="BE20" s="242"/>
      <c r="BF20" s="242"/>
      <c r="BG20" s="242"/>
      <c r="BH20" s="242"/>
      <c r="BI20" s="242"/>
      <c r="BJ20" s="242"/>
      <c r="BK20" s="242"/>
      <c r="BL20" s="242"/>
      <c r="BM20" s="242"/>
      <c r="BN20" s="242"/>
      <c r="BO20" s="242"/>
      <c r="BP20" s="242"/>
      <c r="BQ20" s="250">
        <v>14</v>
      </c>
      <c r="BR20" s="396" t="s">
        <v>566</v>
      </c>
      <c r="BS20" s="1056" t="s">
        <v>580</v>
      </c>
      <c r="BT20" s="1057"/>
      <c r="BU20" s="1057"/>
      <c r="BV20" s="1057"/>
      <c r="BW20" s="1057"/>
      <c r="BX20" s="1057"/>
      <c r="BY20" s="1057"/>
      <c r="BZ20" s="1057"/>
      <c r="CA20" s="1057"/>
      <c r="CB20" s="1057"/>
      <c r="CC20" s="1057"/>
      <c r="CD20" s="1057"/>
      <c r="CE20" s="1057"/>
      <c r="CF20" s="1057"/>
      <c r="CG20" s="1058"/>
      <c r="CH20" s="988">
        <v>-1.069</v>
      </c>
      <c r="CI20" s="989"/>
      <c r="CJ20" s="989"/>
      <c r="CK20" s="989"/>
      <c r="CL20" s="990"/>
      <c r="CM20" s="988">
        <v>69.319999999999993</v>
      </c>
      <c r="CN20" s="989"/>
      <c r="CO20" s="989"/>
      <c r="CP20" s="989"/>
      <c r="CQ20" s="990"/>
      <c r="CR20" s="988">
        <v>10</v>
      </c>
      <c r="CS20" s="989"/>
      <c r="CT20" s="989"/>
      <c r="CU20" s="989"/>
      <c r="CV20" s="990"/>
      <c r="CW20" s="988">
        <v>28.349</v>
      </c>
      <c r="CX20" s="989"/>
      <c r="CY20" s="989"/>
      <c r="CZ20" s="989"/>
      <c r="DA20" s="990"/>
      <c r="DB20" s="988">
        <v>10189.083000000001</v>
      </c>
      <c r="DC20" s="989"/>
      <c r="DD20" s="989"/>
      <c r="DE20" s="989"/>
      <c r="DF20" s="990"/>
      <c r="DG20" s="988" t="s">
        <v>505</v>
      </c>
      <c r="DH20" s="989"/>
      <c r="DI20" s="989"/>
      <c r="DJ20" s="989"/>
      <c r="DK20" s="990"/>
      <c r="DL20" s="988">
        <v>3085.0830000000001</v>
      </c>
      <c r="DM20" s="989"/>
      <c r="DN20" s="989"/>
      <c r="DO20" s="989"/>
      <c r="DP20" s="990"/>
      <c r="DQ20" s="988">
        <v>2777</v>
      </c>
      <c r="DR20" s="989"/>
      <c r="DS20" s="989"/>
      <c r="DT20" s="989"/>
      <c r="DU20" s="990"/>
      <c r="DV20" s="991"/>
      <c r="DW20" s="992"/>
      <c r="DX20" s="992"/>
      <c r="DY20" s="992"/>
      <c r="DZ20" s="993"/>
      <c r="EA20" s="243"/>
    </row>
    <row r="21" spans="1:131" s="244" customFormat="1" ht="26.25" customHeight="1" thickBot="1" x14ac:dyDescent="0.25">
      <c r="A21" s="249">
        <v>15</v>
      </c>
      <c r="B21" s="1045"/>
      <c r="C21" s="1046"/>
      <c r="D21" s="1046"/>
      <c r="E21" s="1046"/>
      <c r="F21" s="1046"/>
      <c r="G21" s="1046"/>
      <c r="H21" s="1046"/>
      <c r="I21" s="1046"/>
      <c r="J21" s="1046"/>
      <c r="K21" s="1046"/>
      <c r="L21" s="1046"/>
      <c r="M21" s="1046"/>
      <c r="N21" s="1046"/>
      <c r="O21" s="1046"/>
      <c r="P21" s="1047"/>
      <c r="Q21" s="1049"/>
      <c r="R21" s="1041"/>
      <c r="S21" s="1041"/>
      <c r="T21" s="1041"/>
      <c r="U21" s="1041"/>
      <c r="V21" s="1041"/>
      <c r="W21" s="1041"/>
      <c r="X21" s="1041"/>
      <c r="Y21" s="1041"/>
      <c r="Z21" s="1041"/>
      <c r="AA21" s="1041"/>
      <c r="AB21" s="1041"/>
      <c r="AC21" s="1041"/>
      <c r="AD21" s="1041"/>
      <c r="AE21" s="1050"/>
      <c r="AF21" s="1101"/>
      <c r="AG21" s="1102"/>
      <c r="AH21" s="1102"/>
      <c r="AI21" s="1102"/>
      <c r="AJ21" s="1103"/>
      <c r="AK21" s="1104"/>
      <c r="AL21" s="1105"/>
      <c r="AM21" s="1105"/>
      <c r="AN21" s="1105"/>
      <c r="AO21" s="1105"/>
      <c r="AP21" s="1105"/>
      <c r="AQ21" s="1105"/>
      <c r="AR21" s="1105"/>
      <c r="AS21" s="1105"/>
      <c r="AT21" s="1105"/>
      <c r="AU21" s="1099"/>
      <c r="AV21" s="1099"/>
      <c r="AW21" s="1099"/>
      <c r="AX21" s="1099"/>
      <c r="AY21" s="1100"/>
      <c r="AZ21" s="241"/>
      <c r="BA21" s="241"/>
      <c r="BB21" s="241"/>
      <c r="BC21" s="241"/>
      <c r="BD21" s="241"/>
      <c r="BE21" s="242"/>
      <c r="BF21" s="242"/>
      <c r="BG21" s="242"/>
      <c r="BH21" s="242"/>
      <c r="BI21" s="242"/>
      <c r="BJ21" s="242"/>
      <c r="BK21" s="242"/>
      <c r="BL21" s="242"/>
      <c r="BM21" s="242"/>
      <c r="BN21" s="242"/>
      <c r="BO21" s="242"/>
      <c r="BP21" s="242"/>
      <c r="BQ21" s="250">
        <v>15</v>
      </c>
      <c r="BR21" s="396"/>
      <c r="BS21" s="1056" t="s">
        <v>581</v>
      </c>
      <c r="BT21" s="1057"/>
      <c r="BU21" s="1057"/>
      <c r="BV21" s="1057"/>
      <c r="BW21" s="1057"/>
      <c r="BX21" s="1057"/>
      <c r="BY21" s="1057"/>
      <c r="BZ21" s="1057"/>
      <c r="CA21" s="1057"/>
      <c r="CB21" s="1057"/>
      <c r="CC21" s="1057"/>
      <c r="CD21" s="1057"/>
      <c r="CE21" s="1057"/>
      <c r="CF21" s="1057"/>
      <c r="CG21" s="1058"/>
      <c r="CH21" s="988">
        <v>1.369</v>
      </c>
      <c r="CI21" s="989"/>
      <c r="CJ21" s="989"/>
      <c r="CK21" s="989"/>
      <c r="CL21" s="990"/>
      <c r="CM21" s="988">
        <v>1353.492</v>
      </c>
      <c r="CN21" s="989"/>
      <c r="CO21" s="989"/>
      <c r="CP21" s="989"/>
      <c r="CQ21" s="990"/>
      <c r="CR21" s="988">
        <v>931.25</v>
      </c>
      <c r="CS21" s="989"/>
      <c r="CT21" s="989"/>
      <c r="CU21" s="989"/>
      <c r="CV21" s="990"/>
      <c r="CW21" s="988" t="s">
        <v>505</v>
      </c>
      <c r="CX21" s="989"/>
      <c r="CY21" s="989"/>
      <c r="CZ21" s="989"/>
      <c r="DA21" s="990"/>
      <c r="DB21" s="988" t="s">
        <v>505</v>
      </c>
      <c r="DC21" s="989"/>
      <c r="DD21" s="989"/>
      <c r="DE21" s="989"/>
      <c r="DF21" s="990"/>
      <c r="DG21" s="988" t="s">
        <v>505</v>
      </c>
      <c r="DH21" s="989"/>
      <c r="DI21" s="989"/>
      <c r="DJ21" s="989"/>
      <c r="DK21" s="990"/>
      <c r="DL21" s="988" t="s">
        <v>505</v>
      </c>
      <c r="DM21" s="989"/>
      <c r="DN21" s="989"/>
      <c r="DO21" s="989"/>
      <c r="DP21" s="990"/>
      <c r="DQ21" s="988" t="s">
        <v>505</v>
      </c>
      <c r="DR21" s="989"/>
      <c r="DS21" s="989"/>
      <c r="DT21" s="989"/>
      <c r="DU21" s="990"/>
      <c r="DV21" s="991"/>
      <c r="DW21" s="992"/>
      <c r="DX21" s="992"/>
      <c r="DY21" s="992"/>
      <c r="DZ21" s="993"/>
      <c r="EA21" s="243"/>
    </row>
    <row r="22" spans="1:131" s="244" customFormat="1" ht="26.25" customHeight="1" x14ac:dyDescent="0.2">
      <c r="A22" s="249">
        <v>16</v>
      </c>
      <c r="B22" s="1090"/>
      <c r="C22" s="1091"/>
      <c r="D22" s="1091"/>
      <c r="E22" s="1091"/>
      <c r="F22" s="1091"/>
      <c r="G22" s="1091"/>
      <c r="H22" s="1091"/>
      <c r="I22" s="1091"/>
      <c r="J22" s="1091"/>
      <c r="K22" s="1091"/>
      <c r="L22" s="1091"/>
      <c r="M22" s="1091"/>
      <c r="N22" s="1091"/>
      <c r="O22" s="1091"/>
      <c r="P22" s="1092"/>
      <c r="Q22" s="1093"/>
      <c r="R22" s="1094"/>
      <c r="S22" s="1094"/>
      <c r="T22" s="1094"/>
      <c r="U22" s="1094"/>
      <c r="V22" s="1094"/>
      <c r="W22" s="1094"/>
      <c r="X22" s="1094"/>
      <c r="Y22" s="1094"/>
      <c r="Z22" s="1094"/>
      <c r="AA22" s="1094"/>
      <c r="AB22" s="1094"/>
      <c r="AC22" s="1094"/>
      <c r="AD22" s="1094"/>
      <c r="AE22" s="1095"/>
      <c r="AF22" s="1096"/>
      <c r="AG22" s="1097"/>
      <c r="AH22" s="1097"/>
      <c r="AI22" s="1097"/>
      <c r="AJ22" s="1098"/>
      <c r="AK22" s="1086"/>
      <c r="AL22" s="1087"/>
      <c r="AM22" s="1087"/>
      <c r="AN22" s="1087"/>
      <c r="AO22" s="1087"/>
      <c r="AP22" s="1087"/>
      <c r="AQ22" s="1087"/>
      <c r="AR22" s="1087"/>
      <c r="AS22" s="1087"/>
      <c r="AT22" s="1087"/>
      <c r="AU22" s="1088"/>
      <c r="AV22" s="1088"/>
      <c r="AW22" s="1088"/>
      <c r="AX22" s="1088"/>
      <c r="AY22" s="1089"/>
      <c r="AZ22" s="1028" t="s">
        <v>374</v>
      </c>
      <c r="BA22" s="1028"/>
      <c r="BB22" s="1028"/>
      <c r="BC22" s="1028"/>
      <c r="BD22" s="1029"/>
      <c r="BE22" s="242"/>
      <c r="BF22" s="242"/>
      <c r="BG22" s="242"/>
      <c r="BH22" s="242"/>
      <c r="BI22" s="242"/>
      <c r="BJ22" s="242"/>
      <c r="BK22" s="242"/>
      <c r="BL22" s="242"/>
      <c r="BM22" s="242"/>
      <c r="BN22" s="242"/>
      <c r="BO22" s="242"/>
      <c r="BP22" s="242"/>
      <c r="BQ22" s="250">
        <v>16</v>
      </c>
      <c r="BR22" s="396"/>
      <c r="BS22" s="1056" t="s">
        <v>582</v>
      </c>
      <c r="BT22" s="1057"/>
      <c r="BU22" s="1057"/>
      <c r="BV22" s="1057"/>
      <c r="BW22" s="1057"/>
      <c r="BX22" s="1057"/>
      <c r="BY22" s="1057"/>
      <c r="BZ22" s="1057"/>
      <c r="CA22" s="1057"/>
      <c r="CB22" s="1057"/>
      <c r="CC22" s="1057"/>
      <c r="CD22" s="1057"/>
      <c r="CE22" s="1057"/>
      <c r="CF22" s="1057"/>
      <c r="CG22" s="1058"/>
      <c r="CH22" s="988">
        <v>-9.6299999999999997E-3</v>
      </c>
      <c r="CI22" s="989"/>
      <c r="CJ22" s="989"/>
      <c r="CK22" s="989"/>
      <c r="CL22" s="990"/>
      <c r="CM22" s="988">
        <v>43.665999999999997</v>
      </c>
      <c r="CN22" s="989"/>
      <c r="CO22" s="989"/>
      <c r="CP22" s="989"/>
      <c r="CQ22" s="990"/>
      <c r="CR22" s="988">
        <v>12.75</v>
      </c>
      <c r="CS22" s="989"/>
      <c r="CT22" s="989"/>
      <c r="CU22" s="989"/>
      <c r="CV22" s="990"/>
      <c r="CW22" s="988" t="s">
        <v>505</v>
      </c>
      <c r="CX22" s="989"/>
      <c r="CY22" s="989"/>
      <c r="CZ22" s="989"/>
      <c r="DA22" s="990"/>
      <c r="DB22" s="988" t="s">
        <v>505</v>
      </c>
      <c r="DC22" s="989"/>
      <c r="DD22" s="989"/>
      <c r="DE22" s="989"/>
      <c r="DF22" s="990"/>
      <c r="DG22" s="988" t="s">
        <v>505</v>
      </c>
      <c r="DH22" s="989"/>
      <c r="DI22" s="989"/>
      <c r="DJ22" s="989"/>
      <c r="DK22" s="990"/>
      <c r="DL22" s="988" t="s">
        <v>505</v>
      </c>
      <c r="DM22" s="989"/>
      <c r="DN22" s="989"/>
      <c r="DO22" s="989"/>
      <c r="DP22" s="990"/>
      <c r="DQ22" s="988" t="s">
        <v>505</v>
      </c>
      <c r="DR22" s="989"/>
      <c r="DS22" s="989"/>
      <c r="DT22" s="989"/>
      <c r="DU22" s="990"/>
      <c r="DV22" s="991"/>
      <c r="DW22" s="992"/>
      <c r="DX22" s="992"/>
      <c r="DY22" s="992"/>
      <c r="DZ22" s="993"/>
      <c r="EA22" s="243"/>
    </row>
    <row r="23" spans="1:131" s="244" customFormat="1" ht="26.25" customHeight="1" thickBot="1" x14ac:dyDescent="0.25">
      <c r="A23" s="252" t="s">
        <v>375</v>
      </c>
      <c r="B23" s="943" t="s">
        <v>376</v>
      </c>
      <c r="C23" s="944"/>
      <c r="D23" s="944"/>
      <c r="E23" s="944"/>
      <c r="F23" s="944"/>
      <c r="G23" s="944"/>
      <c r="H23" s="944"/>
      <c r="I23" s="944"/>
      <c r="J23" s="944"/>
      <c r="K23" s="944"/>
      <c r="L23" s="944"/>
      <c r="M23" s="944"/>
      <c r="N23" s="944"/>
      <c r="O23" s="944"/>
      <c r="P23" s="945"/>
      <c r="Q23" s="1077">
        <v>549897</v>
      </c>
      <c r="R23" s="1078"/>
      <c r="S23" s="1078"/>
      <c r="T23" s="1078"/>
      <c r="U23" s="1078"/>
      <c r="V23" s="1078">
        <v>537263</v>
      </c>
      <c r="W23" s="1078"/>
      <c r="X23" s="1078"/>
      <c r="Y23" s="1078"/>
      <c r="Z23" s="1078"/>
      <c r="AA23" s="1078"/>
      <c r="AB23" s="1078"/>
      <c r="AC23" s="1078"/>
      <c r="AD23" s="1078"/>
      <c r="AE23" s="1079"/>
      <c r="AF23" s="1080">
        <v>6720</v>
      </c>
      <c r="AG23" s="1078"/>
      <c r="AH23" s="1078"/>
      <c r="AI23" s="1078"/>
      <c r="AJ23" s="1081"/>
      <c r="AK23" s="1082"/>
      <c r="AL23" s="1083"/>
      <c r="AM23" s="1083"/>
      <c r="AN23" s="1083"/>
      <c r="AO23" s="1083"/>
      <c r="AP23" s="1078">
        <v>1041122</v>
      </c>
      <c r="AQ23" s="1078"/>
      <c r="AR23" s="1078"/>
      <c r="AS23" s="1078"/>
      <c r="AT23" s="1078"/>
      <c r="AU23" s="1084"/>
      <c r="AV23" s="1084"/>
      <c r="AW23" s="1084"/>
      <c r="AX23" s="1084"/>
      <c r="AY23" s="1085"/>
      <c r="AZ23" s="1074" t="s">
        <v>377</v>
      </c>
      <c r="BA23" s="1075"/>
      <c r="BB23" s="1075"/>
      <c r="BC23" s="1075"/>
      <c r="BD23" s="1076"/>
      <c r="BE23" s="242"/>
      <c r="BF23" s="242"/>
      <c r="BG23" s="242"/>
      <c r="BH23" s="242"/>
      <c r="BI23" s="242"/>
      <c r="BJ23" s="242"/>
      <c r="BK23" s="242"/>
      <c r="BL23" s="242"/>
      <c r="BM23" s="242"/>
      <c r="BN23" s="242"/>
      <c r="BO23" s="242"/>
      <c r="BP23" s="242"/>
      <c r="BQ23" s="250">
        <v>17</v>
      </c>
      <c r="BR23" s="396"/>
      <c r="BS23" s="1056" t="s">
        <v>583</v>
      </c>
      <c r="BT23" s="1057"/>
      <c r="BU23" s="1057"/>
      <c r="BV23" s="1057"/>
      <c r="BW23" s="1057"/>
      <c r="BX23" s="1057"/>
      <c r="BY23" s="1057"/>
      <c r="BZ23" s="1057"/>
      <c r="CA23" s="1057"/>
      <c r="CB23" s="1057"/>
      <c r="CC23" s="1057"/>
      <c r="CD23" s="1057"/>
      <c r="CE23" s="1057"/>
      <c r="CF23" s="1057"/>
      <c r="CG23" s="1058"/>
      <c r="CH23" s="988">
        <v>1</v>
      </c>
      <c r="CI23" s="989"/>
      <c r="CJ23" s="989"/>
      <c r="CK23" s="989"/>
      <c r="CL23" s="990"/>
      <c r="CM23" s="988">
        <v>53</v>
      </c>
      <c r="CN23" s="989"/>
      <c r="CO23" s="989"/>
      <c r="CP23" s="989"/>
      <c r="CQ23" s="990"/>
      <c r="CR23" s="988">
        <v>10</v>
      </c>
      <c r="CS23" s="989"/>
      <c r="CT23" s="989"/>
      <c r="CU23" s="989"/>
      <c r="CV23" s="990"/>
      <c r="CW23" s="988">
        <v>4.8499999999999996</v>
      </c>
      <c r="CX23" s="989"/>
      <c r="CY23" s="989"/>
      <c r="CZ23" s="989"/>
      <c r="DA23" s="990"/>
      <c r="DB23" s="988" t="s">
        <v>505</v>
      </c>
      <c r="DC23" s="989"/>
      <c r="DD23" s="989"/>
      <c r="DE23" s="989"/>
      <c r="DF23" s="990"/>
      <c r="DG23" s="988" t="s">
        <v>505</v>
      </c>
      <c r="DH23" s="989"/>
      <c r="DI23" s="989"/>
      <c r="DJ23" s="989"/>
      <c r="DK23" s="990"/>
      <c r="DL23" s="988" t="s">
        <v>505</v>
      </c>
      <c r="DM23" s="989"/>
      <c r="DN23" s="989"/>
      <c r="DO23" s="989"/>
      <c r="DP23" s="990"/>
      <c r="DQ23" s="988" t="s">
        <v>505</v>
      </c>
      <c r="DR23" s="989"/>
      <c r="DS23" s="989"/>
      <c r="DT23" s="989"/>
      <c r="DU23" s="990"/>
      <c r="DV23" s="991"/>
      <c r="DW23" s="992"/>
      <c r="DX23" s="992"/>
      <c r="DY23" s="992"/>
      <c r="DZ23" s="993"/>
      <c r="EA23" s="243"/>
    </row>
    <row r="24" spans="1:131" s="244" customFormat="1" ht="26.25" customHeight="1" x14ac:dyDescent="0.2">
      <c r="A24" s="1073" t="s">
        <v>378</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241"/>
      <c r="BA24" s="241"/>
      <c r="BB24" s="241"/>
      <c r="BC24" s="241"/>
      <c r="BD24" s="241"/>
      <c r="BE24" s="242"/>
      <c r="BF24" s="242"/>
      <c r="BG24" s="242"/>
      <c r="BH24" s="242"/>
      <c r="BI24" s="242"/>
      <c r="BJ24" s="242"/>
      <c r="BK24" s="242"/>
      <c r="BL24" s="242"/>
      <c r="BM24" s="242"/>
      <c r="BN24" s="242"/>
      <c r="BO24" s="242"/>
      <c r="BP24" s="242"/>
      <c r="BQ24" s="250">
        <v>18</v>
      </c>
      <c r="BR24" s="396"/>
      <c r="BS24" s="1056" t="s">
        <v>584</v>
      </c>
      <c r="BT24" s="1057"/>
      <c r="BU24" s="1057"/>
      <c r="BV24" s="1057"/>
      <c r="BW24" s="1057"/>
      <c r="BX24" s="1057"/>
      <c r="BY24" s="1057"/>
      <c r="BZ24" s="1057"/>
      <c r="CA24" s="1057"/>
      <c r="CB24" s="1057"/>
      <c r="CC24" s="1057"/>
      <c r="CD24" s="1057"/>
      <c r="CE24" s="1057"/>
      <c r="CF24" s="1057"/>
      <c r="CG24" s="1058"/>
      <c r="CH24" s="988">
        <v>0.18099999999999999</v>
      </c>
      <c r="CI24" s="989"/>
      <c r="CJ24" s="989"/>
      <c r="CK24" s="989"/>
      <c r="CL24" s="990"/>
      <c r="CM24" s="988">
        <v>327.50299999999999</v>
      </c>
      <c r="CN24" s="989"/>
      <c r="CO24" s="989"/>
      <c r="CP24" s="989"/>
      <c r="CQ24" s="990"/>
      <c r="CR24" s="988">
        <v>320.5</v>
      </c>
      <c r="CS24" s="989"/>
      <c r="CT24" s="989"/>
      <c r="CU24" s="989"/>
      <c r="CV24" s="990"/>
      <c r="CW24" s="988" t="s">
        <v>505</v>
      </c>
      <c r="CX24" s="989"/>
      <c r="CY24" s="989"/>
      <c r="CZ24" s="989"/>
      <c r="DA24" s="990"/>
      <c r="DB24" s="988" t="s">
        <v>505</v>
      </c>
      <c r="DC24" s="989"/>
      <c r="DD24" s="989"/>
      <c r="DE24" s="989"/>
      <c r="DF24" s="990"/>
      <c r="DG24" s="988" t="s">
        <v>505</v>
      </c>
      <c r="DH24" s="989"/>
      <c r="DI24" s="989"/>
      <c r="DJ24" s="989"/>
      <c r="DK24" s="990"/>
      <c r="DL24" s="988" t="s">
        <v>505</v>
      </c>
      <c r="DM24" s="989"/>
      <c r="DN24" s="989"/>
      <c r="DO24" s="989"/>
      <c r="DP24" s="990"/>
      <c r="DQ24" s="988" t="s">
        <v>505</v>
      </c>
      <c r="DR24" s="989"/>
      <c r="DS24" s="989"/>
      <c r="DT24" s="989"/>
      <c r="DU24" s="990"/>
      <c r="DV24" s="991"/>
      <c r="DW24" s="992"/>
      <c r="DX24" s="992"/>
      <c r="DY24" s="992"/>
      <c r="DZ24" s="993"/>
      <c r="EA24" s="243"/>
    </row>
    <row r="25" spans="1:131" s="236" customFormat="1" ht="26.25" customHeight="1" thickBot="1" x14ac:dyDescent="0.25">
      <c r="A25" s="1072" t="s">
        <v>379</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241"/>
      <c r="BK25" s="241"/>
      <c r="BL25" s="241"/>
      <c r="BM25" s="241"/>
      <c r="BN25" s="241"/>
      <c r="BO25" s="253"/>
      <c r="BP25" s="253"/>
      <c r="BQ25" s="250">
        <v>19</v>
      </c>
      <c r="BR25" s="396"/>
      <c r="BS25" s="1056" t="s">
        <v>585</v>
      </c>
      <c r="BT25" s="1057"/>
      <c r="BU25" s="1057"/>
      <c r="BV25" s="1057"/>
      <c r="BW25" s="1057"/>
      <c r="BX25" s="1057"/>
      <c r="BY25" s="1057"/>
      <c r="BZ25" s="1057"/>
      <c r="CA25" s="1057"/>
      <c r="CB25" s="1057"/>
      <c r="CC25" s="1057"/>
      <c r="CD25" s="1057"/>
      <c r="CE25" s="1057"/>
      <c r="CF25" s="1057"/>
      <c r="CG25" s="1058"/>
      <c r="CH25" s="988">
        <v>-0.128</v>
      </c>
      <c r="CI25" s="989"/>
      <c r="CJ25" s="989"/>
      <c r="CK25" s="989"/>
      <c r="CL25" s="990"/>
      <c r="CM25" s="988">
        <v>880</v>
      </c>
      <c r="CN25" s="989"/>
      <c r="CO25" s="989"/>
      <c r="CP25" s="989"/>
      <c r="CQ25" s="990"/>
      <c r="CR25" s="988">
        <v>709</v>
      </c>
      <c r="CS25" s="989"/>
      <c r="CT25" s="989"/>
      <c r="CU25" s="989"/>
      <c r="CV25" s="990"/>
      <c r="CW25" s="988" t="s">
        <v>505</v>
      </c>
      <c r="CX25" s="989"/>
      <c r="CY25" s="989"/>
      <c r="CZ25" s="989"/>
      <c r="DA25" s="990"/>
      <c r="DB25" s="988" t="s">
        <v>505</v>
      </c>
      <c r="DC25" s="989"/>
      <c r="DD25" s="989"/>
      <c r="DE25" s="989"/>
      <c r="DF25" s="990"/>
      <c r="DG25" s="988" t="s">
        <v>505</v>
      </c>
      <c r="DH25" s="989"/>
      <c r="DI25" s="989"/>
      <c r="DJ25" s="989"/>
      <c r="DK25" s="990"/>
      <c r="DL25" s="988" t="s">
        <v>505</v>
      </c>
      <c r="DM25" s="989"/>
      <c r="DN25" s="989"/>
      <c r="DO25" s="989"/>
      <c r="DP25" s="990"/>
      <c r="DQ25" s="988" t="s">
        <v>505</v>
      </c>
      <c r="DR25" s="989"/>
      <c r="DS25" s="989"/>
      <c r="DT25" s="989"/>
      <c r="DU25" s="990"/>
      <c r="DV25" s="991"/>
      <c r="DW25" s="992"/>
      <c r="DX25" s="992"/>
      <c r="DY25" s="992"/>
      <c r="DZ25" s="993"/>
      <c r="EA25" s="235"/>
    </row>
    <row r="26" spans="1:131" s="236" customFormat="1" ht="26.25" customHeight="1" x14ac:dyDescent="0.2">
      <c r="A26" s="994" t="s">
        <v>344</v>
      </c>
      <c r="B26" s="995"/>
      <c r="C26" s="995"/>
      <c r="D26" s="995"/>
      <c r="E26" s="995"/>
      <c r="F26" s="995"/>
      <c r="G26" s="995"/>
      <c r="H26" s="995"/>
      <c r="I26" s="995"/>
      <c r="J26" s="995"/>
      <c r="K26" s="995"/>
      <c r="L26" s="995"/>
      <c r="M26" s="995"/>
      <c r="N26" s="995"/>
      <c r="O26" s="995"/>
      <c r="P26" s="996"/>
      <c r="Q26" s="1000" t="s">
        <v>380</v>
      </c>
      <c r="R26" s="1001"/>
      <c r="S26" s="1001"/>
      <c r="T26" s="1001"/>
      <c r="U26" s="1002"/>
      <c r="V26" s="1000" t="s">
        <v>381</v>
      </c>
      <c r="W26" s="1001"/>
      <c r="X26" s="1001"/>
      <c r="Y26" s="1001"/>
      <c r="Z26" s="1002"/>
      <c r="AA26" s="1000" t="s">
        <v>382</v>
      </c>
      <c r="AB26" s="1001"/>
      <c r="AC26" s="1001"/>
      <c r="AD26" s="1001"/>
      <c r="AE26" s="1001"/>
      <c r="AF26" s="1068" t="s">
        <v>383</v>
      </c>
      <c r="AG26" s="1007"/>
      <c r="AH26" s="1007"/>
      <c r="AI26" s="1007"/>
      <c r="AJ26" s="1069"/>
      <c r="AK26" s="1001" t="s">
        <v>384</v>
      </c>
      <c r="AL26" s="1001"/>
      <c r="AM26" s="1001"/>
      <c r="AN26" s="1001"/>
      <c r="AO26" s="1002"/>
      <c r="AP26" s="1000" t="s">
        <v>385</v>
      </c>
      <c r="AQ26" s="1001"/>
      <c r="AR26" s="1001"/>
      <c r="AS26" s="1001"/>
      <c r="AT26" s="1002"/>
      <c r="AU26" s="1000" t="s">
        <v>386</v>
      </c>
      <c r="AV26" s="1001"/>
      <c r="AW26" s="1001"/>
      <c r="AX26" s="1001"/>
      <c r="AY26" s="1002"/>
      <c r="AZ26" s="1000" t="s">
        <v>387</v>
      </c>
      <c r="BA26" s="1001"/>
      <c r="BB26" s="1001"/>
      <c r="BC26" s="1001"/>
      <c r="BD26" s="1002"/>
      <c r="BE26" s="1000" t="s">
        <v>351</v>
      </c>
      <c r="BF26" s="1001"/>
      <c r="BG26" s="1001"/>
      <c r="BH26" s="1001"/>
      <c r="BI26" s="1016"/>
      <c r="BJ26" s="241"/>
      <c r="BK26" s="241"/>
      <c r="BL26" s="241"/>
      <c r="BM26" s="241"/>
      <c r="BN26" s="241"/>
      <c r="BO26" s="253"/>
      <c r="BP26" s="253"/>
      <c r="BQ26" s="250">
        <v>20</v>
      </c>
      <c r="BR26" s="396"/>
      <c r="BS26" s="1056" t="s">
        <v>586</v>
      </c>
      <c r="BT26" s="1057"/>
      <c r="BU26" s="1057"/>
      <c r="BV26" s="1057"/>
      <c r="BW26" s="1057"/>
      <c r="BX26" s="1057"/>
      <c r="BY26" s="1057"/>
      <c r="BZ26" s="1057"/>
      <c r="CA26" s="1057"/>
      <c r="CB26" s="1057"/>
      <c r="CC26" s="1057"/>
      <c r="CD26" s="1057"/>
      <c r="CE26" s="1057"/>
      <c r="CF26" s="1057"/>
      <c r="CG26" s="1058"/>
      <c r="CH26" s="988">
        <v>-2.95</v>
      </c>
      <c r="CI26" s="989"/>
      <c r="CJ26" s="989"/>
      <c r="CK26" s="989"/>
      <c r="CL26" s="990"/>
      <c r="CM26" s="988">
        <v>114.967</v>
      </c>
      <c r="CN26" s="989"/>
      <c r="CO26" s="989"/>
      <c r="CP26" s="989"/>
      <c r="CQ26" s="990"/>
      <c r="CR26" s="988">
        <v>5</v>
      </c>
      <c r="CS26" s="989"/>
      <c r="CT26" s="989"/>
      <c r="CU26" s="989"/>
      <c r="CV26" s="990"/>
      <c r="CW26" s="988">
        <v>32.627000000000002</v>
      </c>
      <c r="CX26" s="989"/>
      <c r="CY26" s="989"/>
      <c r="CZ26" s="989"/>
      <c r="DA26" s="990"/>
      <c r="DB26" s="988" t="s">
        <v>505</v>
      </c>
      <c r="DC26" s="989"/>
      <c r="DD26" s="989"/>
      <c r="DE26" s="989"/>
      <c r="DF26" s="990"/>
      <c r="DG26" s="988" t="s">
        <v>505</v>
      </c>
      <c r="DH26" s="989"/>
      <c r="DI26" s="989"/>
      <c r="DJ26" s="989"/>
      <c r="DK26" s="990"/>
      <c r="DL26" s="988" t="s">
        <v>505</v>
      </c>
      <c r="DM26" s="989"/>
      <c r="DN26" s="989"/>
      <c r="DO26" s="989"/>
      <c r="DP26" s="990"/>
      <c r="DQ26" s="988" t="s">
        <v>505</v>
      </c>
      <c r="DR26" s="989"/>
      <c r="DS26" s="989"/>
      <c r="DT26" s="989"/>
      <c r="DU26" s="990"/>
      <c r="DV26" s="991"/>
      <c r="DW26" s="992"/>
      <c r="DX26" s="992"/>
      <c r="DY26" s="992"/>
      <c r="DZ26" s="993"/>
      <c r="EA26" s="235"/>
    </row>
    <row r="27" spans="1:131" s="236" customFormat="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70"/>
      <c r="AG27" s="1010"/>
      <c r="AH27" s="1010"/>
      <c r="AI27" s="1010"/>
      <c r="AJ27" s="107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41"/>
      <c r="BK27" s="241"/>
      <c r="BL27" s="241"/>
      <c r="BM27" s="241"/>
      <c r="BN27" s="241"/>
      <c r="BO27" s="253"/>
      <c r="BP27" s="253"/>
      <c r="BQ27" s="250">
        <v>21</v>
      </c>
      <c r="BR27" s="396"/>
      <c r="BS27" s="1056" t="s">
        <v>587</v>
      </c>
      <c r="BT27" s="1057"/>
      <c r="BU27" s="1057"/>
      <c r="BV27" s="1057"/>
      <c r="BW27" s="1057"/>
      <c r="BX27" s="1057"/>
      <c r="BY27" s="1057"/>
      <c r="BZ27" s="1057"/>
      <c r="CA27" s="1057"/>
      <c r="CB27" s="1057"/>
      <c r="CC27" s="1057"/>
      <c r="CD27" s="1057"/>
      <c r="CE27" s="1057"/>
      <c r="CF27" s="1057"/>
      <c r="CG27" s="1058"/>
      <c r="CH27" s="988">
        <v>4.2599999999999999E-2</v>
      </c>
      <c r="CI27" s="989"/>
      <c r="CJ27" s="989"/>
      <c r="CK27" s="989"/>
      <c r="CL27" s="990"/>
      <c r="CM27" s="988">
        <v>39.084567</v>
      </c>
      <c r="CN27" s="989"/>
      <c r="CO27" s="989"/>
      <c r="CP27" s="989"/>
      <c r="CQ27" s="990"/>
      <c r="CR27" s="988">
        <v>30</v>
      </c>
      <c r="CS27" s="989"/>
      <c r="CT27" s="989"/>
      <c r="CU27" s="989"/>
      <c r="CV27" s="990"/>
      <c r="CW27" s="988">
        <v>53.457137000000003</v>
      </c>
      <c r="CX27" s="989"/>
      <c r="CY27" s="989"/>
      <c r="CZ27" s="989"/>
      <c r="DA27" s="990"/>
      <c r="DB27" s="988" t="s">
        <v>505</v>
      </c>
      <c r="DC27" s="989"/>
      <c r="DD27" s="989"/>
      <c r="DE27" s="989"/>
      <c r="DF27" s="990"/>
      <c r="DG27" s="988" t="s">
        <v>505</v>
      </c>
      <c r="DH27" s="989"/>
      <c r="DI27" s="989"/>
      <c r="DJ27" s="989"/>
      <c r="DK27" s="990"/>
      <c r="DL27" s="988" t="s">
        <v>505</v>
      </c>
      <c r="DM27" s="989"/>
      <c r="DN27" s="989"/>
      <c r="DO27" s="989"/>
      <c r="DP27" s="990"/>
      <c r="DQ27" s="988" t="s">
        <v>505</v>
      </c>
      <c r="DR27" s="989"/>
      <c r="DS27" s="989"/>
      <c r="DT27" s="989"/>
      <c r="DU27" s="990"/>
      <c r="DV27" s="991"/>
      <c r="DW27" s="992"/>
      <c r="DX27" s="992"/>
      <c r="DY27" s="992"/>
      <c r="DZ27" s="993"/>
      <c r="EA27" s="235"/>
    </row>
    <row r="28" spans="1:131" s="236" customFormat="1" ht="26.25" customHeight="1" thickTop="1" x14ac:dyDescent="0.2">
      <c r="A28" s="254">
        <v>1</v>
      </c>
      <c r="B28" s="1059" t="s">
        <v>388</v>
      </c>
      <c r="C28" s="1060"/>
      <c r="D28" s="1060"/>
      <c r="E28" s="1060"/>
      <c r="F28" s="1060"/>
      <c r="G28" s="1060"/>
      <c r="H28" s="1060"/>
      <c r="I28" s="1060"/>
      <c r="J28" s="1060"/>
      <c r="K28" s="1060"/>
      <c r="L28" s="1060"/>
      <c r="M28" s="1060"/>
      <c r="N28" s="1060"/>
      <c r="O28" s="1060"/>
      <c r="P28" s="1061"/>
      <c r="Q28" s="1062">
        <v>13686</v>
      </c>
      <c r="R28" s="1063"/>
      <c r="S28" s="1063"/>
      <c r="T28" s="1063"/>
      <c r="U28" s="1063"/>
      <c r="V28" s="1063">
        <v>13293</v>
      </c>
      <c r="W28" s="1063"/>
      <c r="X28" s="1063"/>
      <c r="Y28" s="1063"/>
      <c r="Z28" s="1063"/>
      <c r="AA28" s="1063">
        <v>393</v>
      </c>
      <c r="AB28" s="1063"/>
      <c r="AC28" s="1063"/>
      <c r="AD28" s="1063"/>
      <c r="AE28" s="1064"/>
      <c r="AF28" s="1065">
        <v>393</v>
      </c>
      <c r="AG28" s="1063"/>
      <c r="AH28" s="1063"/>
      <c r="AI28" s="1063"/>
      <c r="AJ28" s="1066"/>
      <c r="AK28" s="1067" t="s">
        <v>589</v>
      </c>
      <c r="AL28" s="1052"/>
      <c r="AM28" s="1052"/>
      <c r="AN28" s="1052"/>
      <c r="AO28" s="1052"/>
      <c r="AP28" s="1052" t="s">
        <v>589</v>
      </c>
      <c r="AQ28" s="1052"/>
      <c r="AR28" s="1052"/>
      <c r="AS28" s="1052"/>
      <c r="AT28" s="1052"/>
      <c r="AU28" s="1052" t="s">
        <v>589</v>
      </c>
      <c r="AV28" s="1052"/>
      <c r="AW28" s="1052"/>
      <c r="AX28" s="1052"/>
      <c r="AY28" s="1052"/>
      <c r="AZ28" s="1053" t="s">
        <v>589</v>
      </c>
      <c r="BA28" s="1053"/>
      <c r="BB28" s="1053"/>
      <c r="BC28" s="1053"/>
      <c r="BD28" s="1053"/>
      <c r="BE28" s="1054"/>
      <c r="BF28" s="1054"/>
      <c r="BG28" s="1054"/>
      <c r="BH28" s="1054"/>
      <c r="BI28" s="1055"/>
      <c r="BJ28" s="241"/>
      <c r="BK28" s="241"/>
      <c r="BL28" s="241"/>
      <c r="BM28" s="241"/>
      <c r="BN28" s="241"/>
      <c r="BO28" s="253"/>
      <c r="BP28" s="253"/>
      <c r="BQ28" s="250">
        <v>22</v>
      </c>
      <c r="BR28" s="396" t="s">
        <v>566</v>
      </c>
      <c r="BS28" s="1056" t="s">
        <v>588</v>
      </c>
      <c r="BT28" s="1057"/>
      <c r="BU28" s="1057"/>
      <c r="BV28" s="1057"/>
      <c r="BW28" s="1057"/>
      <c r="BX28" s="1057"/>
      <c r="BY28" s="1057"/>
      <c r="BZ28" s="1057"/>
      <c r="CA28" s="1057"/>
      <c r="CB28" s="1057"/>
      <c r="CC28" s="1057"/>
      <c r="CD28" s="1057"/>
      <c r="CE28" s="1057"/>
      <c r="CF28" s="1057"/>
      <c r="CG28" s="1058"/>
      <c r="CH28" s="988">
        <v>682</v>
      </c>
      <c r="CI28" s="989"/>
      <c r="CJ28" s="989"/>
      <c r="CK28" s="989"/>
      <c r="CL28" s="990"/>
      <c r="CM28" s="988">
        <v>50924</v>
      </c>
      <c r="CN28" s="989"/>
      <c r="CO28" s="989"/>
      <c r="CP28" s="989"/>
      <c r="CQ28" s="990"/>
      <c r="CR28" s="988">
        <v>59296.650999999998</v>
      </c>
      <c r="CS28" s="989"/>
      <c r="CT28" s="989"/>
      <c r="CU28" s="989"/>
      <c r="CV28" s="990"/>
      <c r="CW28" s="988">
        <v>5007</v>
      </c>
      <c r="CX28" s="989"/>
      <c r="CY28" s="989"/>
      <c r="CZ28" s="989"/>
      <c r="DA28" s="990"/>
      <c r="DB28" s="988">
        <v>4563</v>
      </c>
      <c r="DC28" s="989"/>
      <c r="DD28" s="989"/>
      <c r="DE28" s="989"/>
      <c r="DF28" s="990"/>
      <c r="DG28" s="988" t="s">
        <v>505</v>
      </c>
      <c r="DH28" s="989"/>
      <c r="DI28" s="989"/>
      <c r="DJ28" s="989"/>
      <c r="DK28" s="990"/>
      <c r="DL28" s="988" t="s">
        <v>505</v>
      </c>
      <c r="DM28" s="989"/>
      <c r="DN28" s="989"/>
      <c r="DO28" s="989"/>
      <c r="DP28" s="990"/>
      <c r="DQ28" s="988" t="s">
        <v>505</v>
      </c>
      <c r="DR28" s="989"/>
      <c r="DS28" s="989"/>
      <c r="DT28" s="989"/>
      <c r="DU28" s="990"/>
      <c r="DV28" s="991"/>
      <c r="DW28" s="992"/>
      <c r="DX28" s="992"/>
      <c r="DY28" s="992"/>
      <c r="DZ28" s="993"/>
      <c r="EA28" s="235"/>
    </row>
    <row r="29" spans="1:131" s="236" customFormat="1" ht="26.25" customHeight="1" x14ac:dyDescent="0.2">
      <c r="A29" s="254">
        <v>2</v>
      </c>
      <c r="B29" s="1045" t="s">
        <v>389</v>
      </c>
      <c r="C29" s="1046"/>
      <c r="D29" s="1046"/>
      <c r="E29" s="1046"/>
      <c r="F29" s="1046"/>
      <c r="G29" s="1046"/>
      <c r="H29" s="1046"/>
      <c r="I29" s="1046"/>
      <c r="J29" s="1046"/>
      <c r="K29" s="1046"/>
      <c r="L29" s="1046"/>
      <c r="M29" s="1046"/>
      <c r="N29" s="1046"/>
      <c r="O29" s="1046"/>
      <c r="P29" s="1047"/>
      <c r="Q29" s="1049">
        <v>104429</v>
      </c>
      <c r="R29" s="1041"/>
      <c r="S29" s="1041"/>
      <c r="T29" s="1041"/>
      <c r="U29" s="1041"/>
      <c r="V29" s="1041">
        <v>103822</v>
      </c>
      <c r="W29" s="1041"/>
      <c r="X29" s="1041"/>
      <c r="Y29" s="1041"/>
      <c r="Z29" s="1041"/>
      <c r="AA29" s="1041">
        <v>608</v>
      </c>
      <c r="AB29" s="1041"/>
      <c r="AC29" s="1041"/>
      <c r="AD29" s="1041"/>
      <c r="AE29" s="1050"/>
      <c r="AF29" s="1040">
        <v>608</v>
      </c>
      <c r="AG29" s="1041"/>
      <c r="AH29" s="1041"/>
      <c r="AI29" s="1041"/>
      <c r="AJ29" s="1042"/>
      <c r="AK29" s="979">
        <v>6726</v>
      </c>
      <c r="AL29" s="970"/>
      <c r="AM29" s="970"/>
      <c r="AN29" s="970"/>
      <c r="AO29" s="970"/>
      <c r="AP29" s="970" t="s">
        <v>589</v>
      </c>
      <c r="AQ29" s="970"/>
      <c r="AR29" s="970"/>
      <c r="AS29" s="970"/>
      <c r="AT29" s="970"/>
      <c r="AU29" s="970" t="s">
        <v>589</v>
      </c>
      <c r="AV29" s="970"/>
      <c r="AW29" s="970"/>
      <c r="AX29" s="970"/>
      <c r="AY29" s="970"/>
      <c r="AZ29" s="1048" t="s">
        <v>589</v>
      </c>
      <c r="BA29" s="1048"/>
      <c r="BB29" s="1048"/>
      <c r="BC29" s="1048"/>
      <c r="BD29" s="1048"/>
      <c r="BE29" s="1043"/>
      <c r="BF29" s="1043"/>
      <c r="BG29" s="1043"/>
      <c r="BH29" s="1043"/>
      <c r="BI29" s="1044"/>
      <c r="BJ29" s="241"/>
      <c r="BK29" s="241"/>
      <c r="BL29" s="241"/>
      <c r="BM29" s="241"/>
      <c r="BN29" s="241"/>
      <c r="BO29" s="253"/>
      <c r="BP29" s="253"/>
      <c r="BQ29" s="250">
        <v>23</v>
      </c>
      <c r="BR29" s="251"/>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5"/>
    </row>
    <row r="30" spans="1:131" s="236" customFormat="1" ht="26.25" customHeight="1" x14ac:dyDescent="0.2">
      <c r="A30" s="254">
        <v>3</v>
      </c>
      <c r="B30" s="1045" t="s">
        <v>390</v>
      </c>
      <c r="C30" s="1046"/>
      <c r="D30" s="1046"/>
      <c r="E30" s="1046"/>
      <c r="F30" s="1046"/>
      <c r="G30" s="1046"/>
      <c r="H30" s="1046"/>
      <c r="I30" s="1046"/>
      <c r="J30" s="1046"/>
      <c r="K30" s="1046"/>
      <c r="L30" s="1046"/>
      <c r="M30" s="1046"/>
      <c r="N30" s="1046"/>
      <c r="O30" s="1046"/>
      <c r="P30" s="1047"/>
      <c r="Q30" s="1049">
        <v>2304</v>
      </c>
      <c r="R30" s="1041"/>
      <c r="S30" s="1041"/>
      <c r="T30" s="1041"/>
      <c r="U30" s="1041"/>
      <c r="V30" s="1041">
        <v>2131</v>
      </c>
      <c r="W30" s="1041"/>
      <c r="X30" s="1041"/>
      <c r="Y30" s="1041"/>
      <c r="Z30" s="1041"/>
      <c r="AA30" s="1041">
        <v>173</v>
      </c>
      <c r="AB30" s="1041"/>
      <c r="AC30" s="1041"/>
      <c r="AD30" s="1041"/>
      <c r="AE30" s="1050"/>
      <c r="AF30" s="1040">
        <v>94</v>
      </c>
      <c r="AG30" s="1041"/>
      <c r="AH30" s="1041"/>
      <c r="AI30" s="1041"/>
      <c r="AJ30" s="1042"/>
      <c r="AK30" s="979">
        <v>687</v>
      </c>
      <c r="AL30" s="970"/>
      <c r="AM30" s="970"/>
      <c r="AN30" s="970"/>
      <c r="AO30" s="970"/>
      <c r="AP30" s="970">
        <v>3813</v>
      </c>
      <c r="AQ30" s="970"/>
      <c r="AR30" s="970"/>
      <c r="AS30" s="970"/>
      <c r="AT30" s="970"/>
      <c r="AU30" s="970">
        <v>3813</v>
      </c>
      <c r="AV30" s="970"/>
      <c r="AW30" s="970"/>
      <c r="AX30" s="970"/>
      <c r="AY30" s="970"/>
      <c r="AZ30" s="1051" t="s">
        <v>589</v>
      </c>
      <c r="BA30" s="1048"/>
      <c r="BB30" s="1048"/>
      <c r="BC30" s="1048"/>
      <c r="BD30" s="1048"/>
      <c r="BE30" s="1043" t="s">
        <v>391</v>
      </c>
      <c r="BF30" s="1043"/>
      <c r="BG30" s="1043"/>
      <c r="BH30" s="1043"/>
      <c r="BI30" s="1044"/>
      <c r="BJ30" s="241"/>
      <c r="BK30" s="241"/>
      <c r="BL30" s="241"/>
      <c r="BM30" s="241"/>
      <c r="BN30" s="241"/>
      <c r="BO30" s="253"/>
      <c r="BP30" s="253"/>
      <c r="BQ30" s="250">
        <v>24</v>
      </c>
      <c r="BR30" s="251"/>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5"/>
    </row>
    <row r="31" spans="1:131" s="236" customFormat="1" ht="26.25" customHeight="1" x14ac:dyDescent="0.2">
      <c r="A31" s="254">
        <v>4</v>
      </c>
      <c r="B31" s="1045" t="s">
        <v>392</v>
      </c>
      <c r="C31" s="1046"/>
      <c r="D31" s="1046"/>
      <c r="E31" s="1046"/>
      <c r="F31" s="1046"/>
      <c r="G31" s="1046"/>
      <c r="H31" s="1046"/>
      <c r="I31" s="1046"/>
      <c r="J31" s="1046"/>
      <c r="K31" s="1046"/>
      <c r="L31" s="1046"/>
      <c r="M31" s="1046"/>
      <c r="N31" s="1046"/>
      <c r="O31" s="1046"/>
      <c r="P31" s="1047"/>
      <c r="Q31" s="1049">
        <v>972</v>
      </c>
      <c r="R31" s="1041"/>
      <c r="S31" s="1041"/>
      <c r="T31" s="1041"/>
      <c r="U31" s="1041"/>
      <c r="V31" s="1041">
        <v>867</v>
      </c>
      <c r="W31" s="1041"/>
      <c r="X31" s="1041"/>
      <c r="Y31" s="1041"/>
      <c r="Z31" s="1041"/>
      <c r="AA31" s="1041">
        <v>105</v>
      </c>
      <c r="AB31" s="1041"/>
      <c r="AC31" s="1041"/>
      <c r="AD31" s="1041"/>
      <c r="AE31" s="1050"/>
      <c r="AF31" s="1040">
        <v>3034</v>
      </c>
      <c r="AG31" s="1041"/>
      <c r="AH31" s="1041"/>
      <c r="AI31" s="1041"/>
      <c r="AJ31" s="1042"/>
      <c r="AK31" s="979" t="s">
        <v>589</v>
      </c>
      <c r="AL31" s="970"/>
      <c r="AM31" s="970"/>
      <c r="AN31" s="970"/>
      <c r="AO31" s="970"/>
      <c r="AP31" s="970" t="s">
        <v>589</v>
      </c>
      <c r="AQ31" s="970"/>
      <c r="AR31" s="970"/>
      <c r="AS31" s="970"/>
      <c r="AT31" s="970"/>
      <c r="AU31" s="970" t="s">
        <v>589</v>
      </c>
      <c r="AV31" s="970"/>
      <c r="AW31" s="970"/>
      <c r="AX31" s="970"/>
      <c r="AY31" s="970"/>
      <c r="AZ31" s="1048" t="s">
        <v>589</v>
      </c>
      <c r="BA31" s="1048"/>
      <c r="BB31" s="1048"/>
      <c r="BC31" s="1048"/>
      <c r="BD31" s="1048"/>
      <c r="BE31" s="1043" t="s">
        <v>393</v>
      </c>
      <c r="BF31" s="1043"/>
      <c r="BG31" s="1043"/>
      <c r="BH31" s="1043"/>
      <c r="BI31" s="1044"/>
      <c r="BJ31" s="241"/>
      <c r="BK31" s="241"/>
      <c r="BL31" s="241"/>
      <c r="BM31" s="241"/>
      <c r="BN31" s="241"/>
      <c r="BO31" s="253"/>
      <c r="BP31" s="253"/>
      <c r="BQ31" s="250">
        <v>25</v>
      </c>
      <c r="BR31" s="251"/>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5"/>
    </row>
    <row r="32" spans="1:131" s="236" customFormat="1" ht="26.25" customHeight="1" x14ac:dyDescent="0.2">
      <c r="A32" s="254">
        <v>5</v>
      </c>
      <c r="B32" s="1045" t="s">
        <v>394</v>
      </c>
      <c r="C32" s="1046"/>
      <c r="D32" s="1046"/>
      <c r="E32" s="1046"/>
      <c r="F32" s="1046"/>
      <c r="G32" s="1046"/>
      <c r="H32" s="1046"/>
      <c r="I32" s="1046"/>
      <c r="J32" s="1046"/>
      <c r="K32" s="1046"/>
      <c r="L32" s="1046"/>
      <c r="M32" s="1046"/>
      <c r="N32" s="1046"/>
      <c r="O32" s="1046"/>
      <c r="P32" s="1047"/>
      <c r="Q32" s="1049">
        <v>2657</v>
      </c>
      <c r="R32" s="1041"/>
      <c r="S32" s="1041"/>
      <c r="T32" s="1041"/>
      <c r="U32" s="1041"/>
      <c r="V32" s="1041">
        <v>2606</v>
      </c>
      <c r="W32" s="1041"/>
      <c r="X32" s="1041"/>
      <c r="Y32" s="1041"/>
      <c r="Z32" s="1041"/>
      <c r="AA32" s="1041">
        <v>51</v>
      </c>
      <c r="AB32" s="1041"/>
      <c r="AC32" s="1041"/>
      <c r="AD32" s="1041"/>
      <c r="AE32" s="1050"/>
      <c r="AF32" s="1040">
        <v>78</v>
      </c>
      <c r="AG32" s="1041"/>
      <c r="AH32" s="1041"/>
      <c r="AI32" s="1041"/>
      <c r="AJ32" s="1042"/>
      <c r="AK32" s="979">
        <v>258</v>
      </c>
      <c r="AL32" s="970"/>
      <c r="AM32" s="970"/>
      <c r="AN32" s="970"/>
      <c r="AO32" s="970"/>
      <c r="AP32" s="970">
        <v>9545</v>
      </c>
      <c r="AQ32" s="970"/>
      <c r="AR32" s="970"/>
      <c r="AS32" s="970"/>
      <c r="AT32" s="970"/>
      <c r="AU32" s="970">
        <v>9545</v>
      </c>
      <c r="AV32" s="970"/>
      <c r="AW32" s="970"/>
      <c r="AX32" s="970"/>
      <c r="AY32" s="970"/>
      <c r="AZ32" s="1048" t="s">
        <v>589</v>
      </c>
      <c r="BA32" s="1048"/>
      <c r="BB32" s="1048"/>
      <c r="BC32" s="1048"/>
      <c r="BD32" s="1048"/>
      <c r="BE32" s="1043" t="s">
        <v>393</v>
      </c>
      <c r="BF32" s="1043"/>
      <c r="BG32" s="1043"/>
      <c r="BH32" s="1043"/>
      <c r="BI32" s="1044"/>
      <c r="BJ32" s="241"/>
      <c r="BK32" s="241"/>
      <c r="BL32" s="241"/>
      <c r="BM32" s="241"/>
      <c r="BN32" s="241"/>
      <c r="BO32" s="253"/>
      <c r="BP32" s="253"/>
      <c r="BQ32" s="250">
        <v>26</v>
      </c>
      <c r="BR32" s="251"/>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5"/>
    </row>
    <row r="33" spans="1:131" s="236" customFormat="1" ht="26.25" customHeight="1" x14ac:dyDescent="0.2">
      <c r="A33" s="254">
        <v>6</v>
      </c>
      <c r="B33" s="1045" t="s">
        <v>395</v>
      </c>
      <c r="C33" s="1046"/>
      <c r="D33" s="1046"/>
      <c r="E33" s="1046"/>
      <c r="F33" s="1046"/>
      <c r="G33" s="1046"/>
      <c r="H33" s="1046"/>
      <c r="I33" s="1046"/>
      <c r="J33" s="1046"/>
      <c r="K33" s="1046"/>
      <c r="L33" s="1046"/>
      <c r="M33" s="1046"/>
      <c r="N33" s="1046"/>
      <c r="O33" s="1046"/>
      <c r="P33" s="1047"/>
      <c r="Q33" s="1049">
        <v>636</v>
      </c>
      <c r="R33" s="1041"/>
      <c r="S33" s="1041"/>
      <c r="T33" s="1041"/>
      <c r="U33" s="1041"/>
      <c r="V33" s="1041">
        <v>471</v>
      </c>
      <c r="W33" s="1041"/>
      <c r="X33" s="1041"/>
      <c r="Y33" s="1041"/>
      <c r="Z33" s="1041"/>
      <c r="AA33" s="1041">
        <v>165</v>
      </c>
      <c r="AB33" s="1041"/>
      <c r="AC33" s="1041"/>
      <c r="AD33" s="1041"/>
      <c r="AE33" s="1050"/>
      <c r="AF33" s="1040" t="s">
        <v>396</v>
      </c>
      <c r="AG33" s="1041"/>
      <c r="AH33" s="1041"/>
      <c r="AI33" s="1041"/>
      <c r="AJ33" s="1042"/>
      <c r="AK33" s="979">
        <v>157</v>
      </c>
      <c r="AL33" s="970"/>
      <c r="AM33" s="970"/>
      <c r="AN33" s="970"/>
      <c r="AO33" s="970"/>
      <c r="AP33" s="970" t="s">
        <v>589</v>
      </c>
      <c r="AQ33" s="970"/>
      <c r="AR33" s="970"/>
      <c r="AS33" s="970"/>
      <c r="AT33" s="970"/>
      <c r="AU33" s="970">
        <v>862</v>
      </c>
      <c r="AV33" s="970"/>
      <c r="AW33" s="970"/>
      <c r="AX33" s="970"/>
      <c r="AY33" s="970"/>
      <c r="AZ33" s="1048" t="s">
        <v>589</v>
      </c>
      <c r="BA33" s="1048"/>
      <c r="BB33" s="1048"/>
      <c r="BC33" s="1048"/>
      <c r="BD33" s="1048"/>
      <c r="BE33" s="1043" t="s">
        <v>397</v>
      </c>
      <c r="BF33" s="1043"/>
      <c r="BG33" s="1043"/>
      <c r="BH33" s="1043"/>
      <c r="BI33" s="1044"/>
      <c r="BJ33" s="241"/>
      <c r="BK33" s="241"/>
      <c r="BL33" s="241"/>
      <c r="BM33" s="241"/>
      <c r="BN33" s="241"/>
      <c r="BO33" s="253"/>
      <c r="BP33" s="253"/>
      <c r="BQ33" s="250">
        <v>27</v>
      </c>
      <c r="BR33" s="251"/>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5"/>
    </row>
    <row r="34" spans="1:131" s="236" customFormat="1" ht="26.25" customHeight="1" x14ac:dyDescent="0.2">
      <c r="A34" s="254">
        <v>7</v>
      </c>
      <c r="B34" s="1045" t="s">
        <v>398</v>
      </c>
      <c r="C34" s="1046"/>
      <c r="D34" s="1046"/>
      <c r="E34" s="1046"/>
      <c r="F34" s="1046"/>
      <c r="G34" s="1046"/>
      <c r="H34" s="1046"/>
      <c r="I34" s="1046"/>
      <c r="J34" s="1046"/>
      <c r="K34" s="1046"/>
      <c r="L34" s="1046"/>
      <c r="M34" s="1046"/>
      <c r="N34" s="1046"/>
      <c r="O34" s="1046"/>
      <c r="P34" s="1047"/>
      <c r="Q34" s="1049">
        <v>1181</v>
      </c>
      <c r="R34" s="1041"/>
      <c r="S34" s="1041"/>
      <c r="T34" s="1041"/>
      <c r="U34" s="1041"/>
      <c r="V34" s="1041">
        <v>1120</v>
      </c>
      <c r="W34" s="1041"/>
      <c r="X34" s="1041"/>
      <c r="Y34" s="1041"/>
      <c r="Z34" s="1041"/>
      <c r="AA34" s="1041">
        <v>62</v>
      </c>
      <c r="AB34" s="1041"/>
      <c r="AC34" s="1041"/>
      <c r="AD34" s="1041"/>
      <c r="AE34" s="1050"/>
      <c r="AF34" s="1040">
        <v>62</v>
      </c>
      <c r="AG34" s="1041"/>
      <c r="AH34" s="1041"/>
      <c r="AI34" s="1041"/>
      <c r="AJ34" s="1042"/>
      <c r="AK34" s="979">
        <v>57</v>
      </c>
      <c r="AL34" s="970"/>
      <c r="AM34" s="970"/>
      <c r="AN34" s="970"/>
      <c r="AO34" s="970"/>
      <c r="AP34" s="970">
        <v>672</v>
      </c>
      <c r="AQ34" s="970"/>
      <c r="AR34" s="970"/>
      <c r="AS34" s="970"/>
      <c r="AT34" s="970"/>
      <c r="AU34" s="970">
        <v>81</v>
      </c>
      <c r="AV34" s="970"/>
      <c r="AW34" s="970"/>
      <c r="AX34" s="970"/>
      <c r="AY34" s="970"/>
      <c r="AZ34" s="1048" t="s">
        <v>589</v>
      </c>
      <c r="BA34" s="1048"/>
      <c r="BB34" s="1048"/>
      <c r="BC34" s="1048"/>
      <c r="BD34" s="1048"/>
      <c r="BE34" s="1043" t="s">
        <v>399</v>
      </c>
      <c r="BF34" s="1043"/>
      <c r="BG34" s="1043"/>
      <c r="BH34" s="1043"/>
      <c r="BI34" s="1044"/>
      <c r="BJ34" s="241"/>
      <c r="BK34" s="241"/>
      <c r="BL34" s="241"/>
      <c r="BM34" s="241"/>
      <c r="BN34" s="241"/>
      <c r="BO34" s="253"/>
      <c r="BP34" s="253"/>
      <c r="BQ34" s="250">
        <v>28</v>
      </c>
      <c r="BR34" s="251"/>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5"/>
    </row>
    <row r="35" spans="1:131" s="236" customFormat="1" ht="26.25" customHeight="1" x14ac:dyDescent="0.2">
      <c r="A35" s="254">
        <v>8</v>
      </c>
      <c r="B35" s="1045"/>
      <c r="C35" s="1046"/>
      <c r="D35" s="1046"/>
      <c r="E35" s="1046"/>
      <c r="F35" s="1046"/>
      <c r="G35" s="1046"/>
      <c r="H35" s="1046"/>
      <c r="I35" s="1046"/>
      <c r="J35" s="1046"/>
      <c r="K35" s="1046"/>
      <c r="L35" s="1046"/>
      <c r="M35" s="1046"/>
      <c r="N35" s="1046"/>
      <c r="O35" s="1046"/>
      <c r="P35" s="1047"/>
      <c r="Q35" s="1049"/>
      <c r="R35" s="1041"/>
      <c r="S35" s="1041"/>
      <c r="T35" s="1041"/>
      <c r="U35" s="1041"/>
      <c r="V35" s="1041"/>
      <c r="W35" s="1041"/>
      <c r="X35" s="1041"/>
      <c r="Y35" s="1041"/>
      <c r="Z35" s="1041"/>
      <c r="AA35" s="1041"/>
      <c r="AB35" s="1041"/>
      <c r="AC35" s="1041"/>
      <c r="AD35" s="1041"/>
      <c r="AE35" s="1050"/>
      <c r="AF35" s="1040"/>
      <c r="AG35" s="1041"/>
      <c r="AH35" s="1041"/>
      <c r="AI35" s="1041"/>
      <c r="AJ35" s="1042"/>
      <c r="AK35" s="979"/>
      <c r="AL35" s="970"/>
      <c r="AM35" s="970"/>
      <c r="AN35" s="970"/>
      <c r="AO35" s="970"/>
      <c r="AP35" s="970"/>
      <c r="AQ35" s="970"/>
      <c r="AR35" s="970"/>
      <c r="AS35" s="970"/>
      <c r="AT35" s="970"/>
      <c r="AU35" s="970"/>
      <c r="AV35" s="970"/>
      <c r="AW35" s="970"/>
      <c r="AX35" s="970"/>
      <c r="AY35" s="970"/>
      <c r="AZ35" s="1048"/>
      <c r="BA35" s="1048"/>
      <c r="BB35" s="1048"/>
      <c r="BC35" s="1048"/>
      <c r="BD35" s="1048"/>
      <c r="BE35" s="1043"/>
      <c r="BF35" s="1043"/>
      <c r="BG35" s="1043"/>
      <c r="BH35" s="1043"/>
      <c r="BI35" s="1044"/>
      <c r="BJ35" s="241"/>
      <c r="BK35" s="241"/>
      <c r="BL35" s="241"/>
      <c r="BM35" s="241"/>
      <c r="BN35" s="241"/>
      <c r="BO35" s="253"/>
      <c r="BP35" s="253"/>
      <c r="BQ35" s="250">
        <v>29</v>
      </c>
      <c r="BR35" s="251"/>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5"/>
    </row>
    <row r="36" spans="1:131" s="236" customFormat="1" ht="26.25" customHeight="1" x14ac:dyDescent="0.2">
      <c r="A36" s="254">
        <v>9</v>
      </c>
      <c r="B36" s="1045"/>
      <c r="C36" s="1046"/>
      <c r="D36" s="1046"/>
      <c r="E36" s="1046"/>
      <c r="F36" s="1046"/>
      <c r="G36" s="1046"/>
      <c r="H36" s="1046"/>
      <c r="I36" s="1046"/>
      <c r="J36" s="1046"/>
      <c r="K36" s="1046"/>
      <c r="L36" s="1046"/>
      <c r="M36" s="1046"/>
      <c r="N36" s="1046"/>
      <c r="O36" s="1046"/>
      <c r="P36" s="1047"/>
      <c r="Q36" s="1049"/>
      <c r="R36" s="1041"/>
      <c r="S36" s="1041"/>
      <c r="T36" s="1041"/>
      <c r="U36" s="1041"/>
      <c r="V36" s="1041"/>
      <c r="W36" s="1041"/>
      <c r="X36" s="1041"/>
      <c r="Y36" s="1041"/>
      <c r="Z36" s="1041"/>
      <c r="AA36" s="1041"/>
      <c r="AB36" s="1041"/>
      <c r="AC36" s="1041"/>
      <c r="AD36" s="1041"/>
      <c r="AE36" s="1050"/>
      <c r="AF36" s="1040"/>
      <c r="AG36" s="1041"/>
      <c r="AH36" s="1041"/>
      <c r="AI36" s="1041"/>
      <c r="AJ36" s="1042"/>
      <c r="AK36" s="979"/>
      <c r="AL36" s="970"/>
      <c r="AM36" s="970"/>
      <c r="AN36" s="970"/>
      <c r="AO36" s="970"/>
      <c r="AP36" s="970"/>
      <c r="AQ36" s="970"/>
      <c r="AR36" s="970"/>
      <c r="AS36" s="970"/>
      <c r="AT36" s="970"/>
      <c r="AU36" s="970"/>
      <c r="AV36" s="970"/>
      <c r="AW36" s="970"/>
      <c r="AX36" s="970"/>
      <c r="AY36" s="970"/>
      <c r="AZ36" s="1048"/>
      <c r="BA36" s="1048"/>
      <c r="BB36" s="1048"/>
      <c r="BC36" s="1048"/>
      <c r="BD36" s="1048"/>
      <c r="BE36" s="1043"/>
      <c r="BF36" s="1043"/>
      <c r="BG36" s="1043"/>
      <c r="BH36" s="1043"/>
      <c r="BI36" s="1044"/>
      <c r="BJ36" s="241"/>
      <c r="BK36" s="241"/>
      <c r="BL36" s="241"/>
      <c r="BM36" s="241"/>
      <c r="BN36" s="241"/>
      <c r="BO36" s="253"/>
      <c r="BP36" s="253"/>
      <c r="BQ36" s="250">
        <v>30</v>
      </c>
      <c r="BR36" s="251"/>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5"/>
    </row>
    <row r="37" spans="1:131" s="236" customFormat="1" ht="26.25" customHeight="1" x14ac:dyDescent="0.2">
      <c r="A37" s="254">
        <v>10</v>
      </c>
      <c r="B37" s="1045"/>
      <c r="C37" s="1046"/>
      <c r="D37" s="1046"/>
      <c r="E37" s="1046"/>
      <c r="F37" s="1046"/>
      <c r="G37" s="1046"/>
      <c r="H37" s="1046"/>
      <c r="I37" s="1046"/>
      <c r="J37" s="1046"/>
      <c r="K37" s="1046"/>
      <c r="L37" s="1046"/>
      <c r="M37" s="1046"/>
      <c r="N37" s="1046"/>
      <c r="O37" s="1046"/>
      <c r="P37" s="1047"/>
      <c r="Q37" s="1049"/>
      <c r="R37" s="1041"/>
      <c r="S37" s="1041"/>
      <c r="T37" s="1041"/>
      <c r="U37" s="1041"/>
      <c r="V37" s="1041"/>
      <c r="W37" s="1041"/>
      <c r="X37" s="1041"/>
      <c r="Y37" s="1041"/>
      <c r="Z37" s="1041"/>
      <c r="AA37" s="1041"/>
      <c r="AB37" s="1041"/>
      <c r="AC37" s="1041"/>
      <c r="AD37" s="1041"/>
      <c r="AE37" s="1050"/>
      <c r="AF37" s="1040"/>
      <c r="AG37" s="1041"/>
      <c r="AH37" s="1041"/>
      <c r="AI37" s="1041"/>
      <c r="AJ37" s="1042"/>
      <c r="AK37" s="979"/>
      <c r="AL37" s="970"/>
      <c r="AM37" s="970"/>
      <c r="AN37" s="970"/>
      <c r="AO37" s="970"/>
      <c r="AP37" s="970"/>
      <c r="AQ37" s="970"/>
      <c r="AR37" s="970"/>
      <c r="AS37" s="970"/>
      <c r="AT37" s="970"/>
      <c r="AU37" s="970"/>
      <c r="AV37" s="970"/>
      <c r="AW37" s="970"/>
      <c r="AX37" s="970"/>
      <c r="AY37" s="970"/>
      <c r="AZ37" s="1048"/>
      <c r="BA37" s="1048"/>
      <c r="BB37" s="1048"/>
      <c r="BC37" s="1048"/>
      <c r="BD37" s="1048"/>
      <c r="BE37" s="1043"/>
      <c r="BF37" s="1043"/>
      <c r="BG37" s="1043"/>
      <c r="BH37" s="1043"/>
      <c r="BI37" s="1044"/>
      <c r="BJ37" s="241"/>
      <c r="BK37" s="241"/>
      <c r="BL37" s="241"/>
      <c r="BM37" s="241"/>
      <c r="BN37" s="241"/>
      <c r="BO37" s="253"/>
      <c r="BP37" s="253"/>
      <c r="BQ37" s="250">
        <v>31</v>
      </c>
      <c r="BR37" s="251"/>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5"/>
    </row>
    <row r="38" spans="1:131" s="236" customFormat="1" ht="26.25" customHeight="1" x14ac:dyDescent="0.2">
      <c r="A38" s="254">
        <v>11</v>
      </c>
      <c r="B38" s="1045"/>
      <c r="C38" s="1046"/>
      <c r="D38" s="1046"/>
      <c r="E38" s="1046"/>
      <c r="F38" s="1046"/>
      <c r="G38" s="1046"/>
      <c r="H38" s="1046"/>
      <c r="I38" s="1046"/>
      <c r="J38" s="1046"/>
      <c r="K38" s="1046"/>
      <c r="L38" s="1046"/>
      <c r="M38" s="1046"/>
      <c r="N38" s="1046"/>
      <c r="O38" s="1046"/>
      <c r="P38" s="1047"/>
      <c r="Q38" s="1049"/>
      <c r="R38" s="1041"/>
      <c r="S38" s="1041"/>
      <c r="T38" s="1041"/>
      <c r="U38" s="1041"/>
      <c r="V38" s="1041"/>
      <c r="W38" s="1041"/>
      <c r="X38" s="1041"/>
      <c r="Y38" s="1041"/>
      <c r="Z38" s="1041"/>
      <c r="AA38" s="1041"/>
      <c r="AB38" s="1041"/>
      <c r="AC38" s="1041"/>
      <c r="AD38" s="1041"/>
      <c r="AE38" s="1050"/>
      <c r="AF38" s="1040"/>
      <c r="AG38" s="1041"/>
      <c r="AH38" s="1041"/>
      <c r="AI38" s="1041"/>
      <c r="AJ38" s="1042"/>
      <c r="AK38" s="979"/>
      <c r="AL38" s="970"/>
      <c r="AM38" s="970"/>
      <c r="AN38" s="970"/>
      <c r="AO38" s="970"/>
      <c r="AP38" s="970"/>
      <c r="AQ38" s="970"/>
      <c r="AR38" s="970"/>
      <c r="AS38" s="970"/>
      <c r="AT38" s="970"/>
      <c r="AU38" s="970"/>
      <c r="AV38" s="970"/>
      <c r="AW38" s="970"/>
      <c r="AX38" s="970"/>
      <c r="AY38" s="970"/>
      <c r="AZ38" s="1048"/>
      <c r="BA38" s="1048"/>
      <c r="BB38" s="1048"/>
      <c r="BC38" s="1048"/>
      <c r="BD38" s="1048"/>
      <c r="BE38" s="1043"/>
      <c r="BF38" s="1043"/>
      <c r="BG38" s="1043"/>
      <c r="BH38" s="1043"/>
      <c r="BI38" s="1044"/>
      <c r="BJ38" s="241"/>
      <c r="BK38" s="241"/>
      <c r="BL38" s="241"/>
      <c r="BM38" s="241"/>
      <c r="BN38" s="241"/>
      <c r="BO38" s="253"/>
      <c r="BP38" s="253"/>
      <c r="BQ38" s="250">
        <v>32</v>
      </c>
      <c r="BR38" s="251"/>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5"/>
    </row>
    <row r="39" spans="1:131" s="236" customFormat="1" ht="26.25" customHeight="1" x14ac:dyDescent="0.2">
      <c r="A39" s="254">
        <v>12</v>
      </c>
      <c r="B39" s="1045"/>
      <c r="C39" s="1046"/>
      <c r="D39" s="1046"/>
      <c r="E39" s="1046"/>
      <c r="F39" s="1046"/>
      <c r="G39" s="1046"/>
      <c r="H39" s="1046"/>
      <c r="I39" s="1046"/>
      <c r="J39" s="1046"/>
      <c r="K39" s="1046"/>
      <c r="L39" s="1046"/>
      <c r="M39" s="1046"/>
      <c r="N39" s="1046"/>
      <c r="O39" s="1046"/>
      <c r="P39" s="1047"/>
      <c r="Q39" s="1049"/>
      <c r="R39" s="1041"/>
      <c r="S39" s="1041"/>
      <c r="T39" s="1041"/>
      <c r="U39" s="1041"/>
      <c r="V39" s="1041"/>
      <c r="W39" s="1041"/>
      <c r="X39" s="1041"/>
      <c r="Y39" s="1041"/>
      <c r="Z39" s="1041"/>
      <c r="AA39" s="1041"/>
      <c r="AB39" s="1041"/>
      <c r="AC39" s="1041"/>
      <c r="AD39" s="1041"/>
      <c r="AE39" s="1050"/>
      <c r="AF39" s="1040"/>
      <c r="AG39" s="1041"/>
      <c r="AH39" s="1041"/>
      <c r="AI39" s="1041"/>
      <c r="AJ39" s="1042"/>
      <c r="AK39" s="979"/>
      <c r="AL39" s="970"/>
      <c r="AM39" s="970"/>
      <c r="AN39" s="970"/>
      <c r="AO39" s="970"/>
      <c r="AP39" s="970"/>
      <c r="AQ39" s="970"/>
      <c r="AR39" s="970"/>
      <c r="AS39" s="970"/>
      <c r="AT39" s="970"/>
      <c r="AU39" s="970"/>
      <c r="AV39" s="970"/>
      <c r="AW39" s="970"/>
      <c r="AX39" s="970"/>
      <c r="AY39" s="970"/>
      <c r="AZ39" s="1048"/>
      <c r="BA39" s="1048"/>
      <c r="BB39" s="1048"/>
      <c r="BC39" s="1048"/>
      <c r="BD39" s="1048"/>
      <c r="BE39" s="1043"/>
      <c r="BF39" s="1043"/>
      <c r="BG39" s="1043"/>
      <c r="BH39" s="1043"/>
      <c r="BI39" s="1044"/>
      <c r="BJ39" s="241"/>
      <c r="BK39" s="241"/>
      <c r="BL39" s="241"/>
      <c r="BM39" s="241"/>
      <c r="BN39" s="241"/>
      <c r="BO39" s="253"/>
      <c r="BP39" s="253"/>
      <c r="BQ39" s="250">
        <v>33</v>
      </c>
      <c r="BR39" s="251"/>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5"/>
    </row>
    <row r="40" spans="1:131" s="236" customFormat="1" ht="26.25" customHeight="1" x14ac:dyDescent="0.2">
      <c r="A40" s="249">
        <v>13</v>
      </c>
      <c r="B40" s="1045"/>
      <c r="C40" s="1046"/>
      <c r="D40" s="1046"/>
      <c r="E40" s="1046"/>
      <c r="F40" s="1046"/>
      <c r="G40" s="1046"/>
      <c r="H40" s="1046"/>
      <c r="I40" s="1046"/>
      <c r="J40" s="1046"/>
      <c r="K40" s="1046"/>
      <c r="L40" s="1046"/>
      <c r="M40" s="1046"/>
      <c r="N40" s="1046"/>
      <c r="O40" s="1046"/>
      <c r="P40" s="1047"/>
      <c r="Q40" s="1049"/>
      <c r="R40" s="1041"/>
      <c r="S40" s="1041"/>
      <c r="T40" s="1041"/>
      <c r="U40" s="1041"/>
      <c r="V40" s="1041"/>
      <c r="W40" s="1041"/>
      <c r="X40" s="1041"/>
      <c r="Y40" s="1041"/>
      <c r="Z40" s="1041"/>
      <c r="AA40" s="1041"/>
      <c r="AB40" s="1041"/>
      <c r="AC40" s="1041"/>
      <c r="AD40" s="1041"/>
      <c r="AE40" s="1050"/>
      <c r="AF40" s="1040"/>
      <c r="AG40" s="1041"/>
      <c r="AH40" s="1041"/>
      <c r="AI40" s="1041"/>
      <c r="AJ40" s="1042"/>
      <c r="AK40" s="979"/>
      <c r="AL40" s="970"/>
      <c r="AM40" s="970"/>
      <c r="AN40" s="970"/>
      <c r="AO40" s="970"/>
      <c r="AP40" s="970"/>
      <c r="AQ40" s="970"/>
      <c r="AR40" s="970"/>
      <c r="AS40" s="970"/>
      <c r="AT40" s="970"/>
      <c r="AU40" s="970"/>
      <c r="AV40" s="970"/>
      <c r="AW40" s="970"/>
      <c r="AX40" s="970"/>
      <c r="AY40" s="970"/>
      <c r="AZ40" s="1048"/>
      <c r="BA40" s="1048"/>
      <c r="BB40" s="1048"/>
      <c r="BC40" s="1048"/>
      <c r="BD40" s="1048"/>
      <c r="BE40" s="1043"/>
      <c r="BF40" s="1043"/>
      <c r="BG40" s="1043"/>
      <c r="BH40" s="1043"/>
      <c r="BI40" s="1044"/>
      <c r="BJ40" s="241"/>
      <c r="BK40" s="241"/>
      <c r="BL40" s="241"/>
      <c r="BM40" s="241"/>
      <c r="BN40" s="241"/>
      <c r="BO40" s="253"/>
      <c r="BP40" s="253"/>
      <c r="BQ40" s="250">
        <v>34</v>
      </c>
      <c r="BR40" s="251"/>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5"/>
    </row>
    <row r="41" spans="1:131" s="236" customFormat="1" ht="26.25" customHeight="1" x14ac:dyDescent="0.2">
      <c r="A41" s="249">
        <v>14</v>
      </c>
      <c r="B41" s="1045"/>
      <c r="C41" s="1046"/>
      <c r="D41" s="1046"/>
      <c r="E41" s="1046"/>
      <c r="F41" s="1046"/>
      <c r="G41" s="1046"/>
      <c r="H41" s="1046"/>
      <c r="I41" s="1046"/>
      <c r="J41" s="1046"/>
      <c r="K41" s="1046"/>
      <c r="L41" s="1046"/>
      <c r="M41" s="1046"/>
      <c r="N41" s="1046"/>
      <c r="O41" s="1046"/>
      <c r="P41" s="1047"/>
      <c r="Q41" s="1049"/>
      <c r="R41" s="1041"/>
      <c r="S41" s="1041"/>
      <c r="T41" s="1041"/>
      <c r="U41" s="1041"/>
      <c r="V41" s="1041"/>
      <c r="W41" s="1041"/>
      <c r="X41" s="1041"/>
      <c r="Y41" s="1041"/>
      <c r="Z41" s="1041"/>
      <c r="AA41" s="1041"/>
      <c r="AB41" s="1041"/>
      <c r="AC41" s="1041"/>
      <c r="AD41" s="1041"/>
      <c r="AE41" s="1050"/>
      <c r="AF41" s="1040"/>
      <c r="AG41" s="1041"/>
      <c r="AH41" s="1041"/>
      <c r="AI41" s="1041"/>
      <c r="AJ41" s="1042"/>
      <c r="AK41" s="979"/>
      <c r="AL41" s="970"/>
      <c r="AM41" s="970"/>
      <c r="AN41" s="970"/>
      <c r="AO41" s="970"/>
      <c r="AP41" s="970"/>
      <c r="AQ41" s="970"/>
      <c r="AR41" s="970"/>
      <c r="AS41" s="970"/>
      <c r="AT41" s="970"/>
      <c r="AU41" s="970"/>
      <c r="AV41" s="970"/>
      <c r="AW41" s="970"/>
      <c r="AX41" s="970"/>
      <c r="AY41" s="970"/>
      <c r="AZ41" s="1048"/>
      <c r="BA41" s="1048"/>
      <c r="BB41" s="1048"/>
      <c r="BC41" s="1048"/>
      <c r="BD41" s="1048"/>
      <c r="BE41" s="1043"/>
      <c r="BF41" s="1043"/>
      <c r="BG41" s="1043"/>
      <c r="BH41" s="1043"/>
      <c r="BI41" s="1044"/>
      <c r="BJ41" s="241"/>
      <c r="BK41" s="241"/>
      <c r="BL41" s="241"/>
      <c r="BM41" s="241"/>
      <c r="BN41" s="241"/>
      <c r="BO41" s="253"/>
      <c r="BP41" s="253"/>
      <c r="BQ41" s="250">
        <v>35</v>
      </c>
      <c r="BR41" s="251"/>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5"/>
    </row>
    <row r="42" spans="1:131" s="236" customFormat="1" ht="26.25" customHeight="1" x14ac:dyDescent="0.2">
      <c r="A42" s="249">
        <v>15</v>
      </c>
      <c r="B42" s="1045"/>
      <c r="C42" s="1046"/>
      <c r="D42" s="1046"/>
      <c r="E42" s="1046"/>
      <c r="F42" s="1046"/>
      <c r="G42" s="1046"/>
      <c r="H42" s="1046"/>
      <c r="I42" s="1046"/>
      <c r="J42" s="1046"/>
      <c r="K42" s="1046"/>
      <c r="L42" s="1046"/>
      <c r="M42" s="1046"/>
      <c r="N42" s="1046"/>
      <c r="O42" s="1046"/>
      <c r="P42" s="1047"/>
      <c r="Q42" s="1049"/>
      <c r="R42" s="1041"/>
      <c r="S42" s="1041"/>
      <c r="T42" s="1041"/>
      <c r="U42" s="1041"/>
      <c r="V42" s="1041"/>
      <c r="W42" s="1041"/>
      <c r="X42" s="1041"/>
      <c r="Y42" s="1041"/>
      <c r="Z42" s="1041"/>
      <c r="AA42" s="1041"/>
      <c r="AB42" s="1041"/>
      <c r="AC42" s="1041"/>
      <c r="AD42" s="1041"/>
      <c r="AE42" s="1050"/>
      <c r="AF42" s="1040"/>
      <c r="AG42" s="1041"/>
      <c r="AH42" s="1041"/>
      <c r="AI42" s="1041"/>
      <c r="AJ42" s="1042"/>
      <c r="AK42" s="979"/>
      <c r="AL42" s="970"/>
      <c r="AM42" s="970"/>
      <c r="AN42" s="970"/>
      <c r="AO42" s="970"/>
      <c r="AP42" s="970"/>
      <c r="AQ42" s="970"/>
      <c r="AR42" s="970"/>
      <c r="AS42" s="970"/>
      <c r="AT42" s="970"/>
      <c r="AU42" s="970"/>
      <c r="AV42" s="970"/>
      <c r="AW42" s="970"/>
      <c r="AX42" s="970"/>
      <c r="AY42" s="970"/>
      <c r="AZ42" s="1048"/>
      <c r="BA42" s="1048"/>
      <c r="BB42" s="1048"/>
      <c r="BC42" s="1048"/>
      <c r="BD42" s="1048"/>
      <c r="BE42" s="1043"/>
      <c r="BF42" s="1043"/>
      <c r="BG42" s="1043"/>
      <c r="BH42" s="1043"/>
      <c r="BI42" s="1044"/>
      <c r="BJ42" s="241"/>
      <c r="BK42" s="241"/>
      <c r="BL42" s="241"/>
      <c r="BM42" s="241"/>
      <c r="BN42" s="241"/>
      <c r="BO42" s="253"/>
      <c r="BP42" s="253"/>
      <c r="BQ42" s="250">
        <v>36</v>
      </c>
      <c r="BR42" s="251"/>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5"/>
    </row>
    <row r="43" spans="1:131" s="236" customFormat="1" ht="26.25" customHeight="1" x14ac:dyDescent="0.2">
      <c r="A43" s="249">
        <v>16</v>
      </c>
      <c r="B43" s="1045"/>
      <c r="C43" s="1046"/>
      <c r="D43" s="1046"/>
      <c r="E43" s="1046"/>
      <c r="F43" s="1046"/>
      <c r="G43" s="1046"/>
      <c r="H43" s="1046"/>
      <c r="I43" s="1046"/>
      <c r="J43" s="1046"/>
      <c r="K43" s="1046"/>
      <c r="L43" s="1046"/>
      <c r="M43" s="1046"/>
      <c r="N43" s="1046"/>
      <c r="O43" s="1046"/>
      <c r="P43" s="1047"/>
      <c r="Q43" s="1049"/>
      <c r="R43" s="1041"/>
      <c r="S43" s="1041"/>
      <c r="T43" s="1041"/>
      <c r="U43" s="1041"/>
      <c r="V43" s="1041"/>
      <c r="W43" s="1041"/>
      <c r="X43" s="1041"/>
      <c r="Y43" s="1041"/>
      <c r="Z43" s="1041"/>
      <c r="AA43" s="1041"/>
      <c r="AB43" s="1041"/>
      <c r="AC43" s="1041"/>
      <c r="AD43" s="1041"/>
      <c r="AE43" s="1050"/>
      <c r="AF43" s="1040"/>
      <c r="AG43" s="1041"/>
      <c r="AH43" s="1041"/>
      <c r="AI43" s="1041"/>
      <c r="AJ43" s="1042"/>
      <c r="AK43" s="979"/>
      <c r="AL43" s="970"/>
      <c r="AM43" s="970"/>
      <c r="AN43" s="970"/>
      <c r="AO43" s="970"/>
      <c r="AP43" s="970"/>
      <c r="AQ43" s="970"/>
      <c r="AR43" s="970"/>
      <c r="AS43" s="970"/>
      <c r="AT43" s="970"/>
      <c r="AU43" s="970"/>
      <c r="AV43" s="970"/>
      <c r="AW43" s="970"/>
      <c r="AX43" s="970"/>
      <c r="AY43" s="970"/>
      <c r="AZ43" s="1048"/>
      <c r="BA43" s="1048"/>
      <c r="BB43" s="1048"/>
      <c r="BC43" s="1048"/>
      <c r="BD43" s="1048"/>
      <c r="BE43" s="1043"/>
      <c r="BF43" s="1043"/>
      <c r="BG43" s="1043"/>
      <c r="BH43" s="1043"/>
      <c r="BI43" s="1044"/>
      <c r="BJ43" s="241"/>
      <c r="BK43" s="241"/>
      <c r="BL43" s="241"/>
      <c r="BM43" s="241"/>
      <c r="BN43" s="241"/>
      <c r="BO43" s="253"/>
      <c r="BP43" s="253"/>
      <c r="BQ43" s="250">
        <v>37</v>
      </c>
      <c r="BR43" s="251"/>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5"/>
    </row>
    <row r="44" spans="1:131" s="236" customFormat="1" ht="26.25" customHeight="1" x14ac:dyDescent="0.2">
      <c r="A44" s="249">
        <v>17</v>
      </c>
      <c r="B44" s="1045"/>
      <c r="C44" s="1046"/>
      <c r="D44" s="1046"/>
      <c r="E44" s="1046"/>
      <c r="F44" s="1046"/>
      <c r="G44" s="1046"/>
      <c r="H44" s="1046"/>
      <c r="I44" s="1046"/>
      <c r="J44" s="1046"/>
      <c r="K44" s="1046"/>
      <c r="L44" s="1046"/>
      <c r="M44" s="1046"/>
      <c r="N44" s="1046"/>
      <c r="O44" s="1046"/>
      <c r="P44" s="1047"/>
      <c r="Q44" s="1049"/>
      <c r="R44" s="1041"/>
      <c r="S44" s="1041"/>
      <c r="T44" s="1041"/>
      <c r="U44" s="1041"/>
      <c r="V44" s="1041"/>
      <c r="W44" s="1041"/>
      <c r="X44" s="1041"/>
      <c r="Y44" s="1041"/>
      <c r="Z44" s="1041"/>
      <c r="AA44" s="1041"/>
      <c r="AB44" s="1041"/>
      <c r="AC44" s="1041"/>
      <c r="AD44" s="1041"/>
      <c r="AE44" s="1050"/>
      <c r="AF44" s="1040"/>
      <c r="AG44" s="1041"/>
      <c r="AH44" s="1041"/>
      <c r="AI44" s="1041"/>
      <c r="AJ44" s="1042"/>
      <c r="AK44" s="979"/>
      <c r="AL44" s="970"/>
      <c r="AM44" s="970"/>
      <c r="AN44" s="970"/>
      <c r="AO44" s="970"/>
      <c r="AP44" s="970"/>
      <c r="AQ44" s="970"/>
      <c r="AR44" s="970"/>
      <c r="AS44" s="970"/>
      <c r="AT44" s="970"/>
      <c r="AU44" s="970"/>
      <c r="AV44" s="970"/>
      <c r="AW44" s="970"/>
      <c r="AX44" s="970"/>
      <c r="AY44" s="970"/>
      <c r="AZ44" s="1048"/>
      <c r="BA44" s="1048"/>
      <c r="BB44" s="1048"/>
      <c r="BC44" s="1048"/>
      <c r="BD44" s="1048"/>
      <c r="BE44" s="1043"/>
      <c r="BF44" s="1043"/>
      <c r="BG44" s="1043"/>
      <c r="BH44" s="1043"/>
      <c r="BI44" s="1044"/>
      <c r="BJ44" s="241"/>
      <c r="BK44" s="241"/>
      <c r="BL44" s="241"/>
      <c r="BM44" s="241"/>
      <c r="BN44" s="241"/>
      <c r="BO44" s="253"/>
      <c r="BP44" s="253"/>
      <c r="BQ44" s="250">
        <v>38</v>
      </c>
      <c r="BR44" s="251"/>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5"/>
    </row>
    <row r="45" spans="1:131" s="236" customFormat="1" ht="26.25" customHeight="1" x14ac:dyDescent="0.2">
      <c r="A45" s="249">
        <v>18</v>
      </c>
      <c r="B45" s="1045"/>
      <c r="C45" s="1046"/>
      <c r="D45" s="1046"/>
      <c r="E45" s="1046"/>
      <c r="F45" s="1046"/>
      <c r="G45" s="1046"/>
      <c r="H45" s="1046"/>
      <c r="I45" s="1046"/>
      <c r="J45" s="1046"/>
      <c r="K45" s="1046"/>
      <c r="L45" s="1046"/>
      <c r="M45" s="1046"/>
      <c r="N45" s="1046"/>
      <c r="O45" s="1046"/>
      <c r="P45" s="1047"/>
      <c r="Q45" s="1049"/>
      <c r="R45" s="1041"/>
      <c r="S45" s="1041"/>
      <c r="T45" s="1041"/>
      <c r="U45" s="1041"/>
      <c r="V45" s="1041"/>
      <c r="W45" s="1041"/>
      <c r="X45" s="1041"/>
      <c r="Y45" s="1041"/>
      <c r="Z45" s="1041"/>
      <c r="AA45" s="1041"/>
      <c r="AB45" s="1041"/>
      <c r="AC45" s="1041"/>
      <c r="AD45" s="1041"/>
      <c r="AE45" s="1050"/>
      <c r="AF45" s="1040"/>
      <c r="AG45" s="1041"/>
      <c r="AH45" s="1041"/>
      <c r="AI45" s="1041"/>
      <c r="AJ45" s="1042"/>
      <c r="AK45" s="979"/>
      <c r="AL45" s="970"/>
      <c r="AM45" s="970"/>
      <c r="AN45" s="970"/>
      <c r="AO45" s="970"/>
      <c r="AP45" s="970"/>
      <c r="AQ45" s="970"/>
      <c r="AR45" s="970"/>
      <c r="AS45" s="970"/>
      <c r="AT45" s="970"/>
      <c r="AU45" s="970"/>
      <c r="AV45" s="970"/>
      <c r="AW45" s="970"/>
      <c r="AX45" s="970"/>
      <c r="AY45" s="970"/>
      <c r="AZ45" s="1048"/>
      <c r="BA45" s="1048"/>
      <c r="BB45" s="1048"/>
      <c r="BC45" s="1048"/>
      <c r="BD45" s="1048"/>
      <c r="BE45" s="1043"/>
      <c r="BF45" s="1043"/>
      <c r="BG45" s="1043"/>
      <c r="BH45" s="1043"/>
      <c r="BI45" s="1044"/>
      <c r="BJ45" s="241"/>
      <c r="BK45" s="241"/>
      <c r="BL45" s="241"/>
      <c r="BM45" s="241"/>
      <c r="BN45" s="241"/>
      <c r="BO45" s="253"/>
      <c r="BP45" s="253"/>
      <c r="BQ45" s="250">
        <v>39</v>
      </c>
      <c r="BR45" s="251"/>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5"/>
    </row>
    <row r="46" spans="1:131" s="236" customFormat="1" ht="26.25" customHeight="1" x14ac:dyDescent="0.2">
      <c r="A46" s="249">
        <v>19</v>
      </c>
      <c r="B46" s="1045"/>
      <c r="C46" s="1046"/>
      <c r="D46" s="1046"/>
      <c r="E46" s="1046"/>
      <c r="F46" s="1046"/>
      <c r="G46" s="1046"/>
      <c r="H46" s="1046"/>
      <c r="I46" s="1046"/>
      <c r="J46" s="1046"/>
      <c r="K46" s="1046"/>
      <c r="L46" s="1046"/>
      <c r="M46" s="1046"/>
      <c r="N46" s="1046"/>
      <c r="O46" s="1046"/>
      <c r="P46" s="1047"/>
      <c r="Q46" s="1049"/>
      <c r="R46" s="1041"/>
      <c r="S46" s="1041"/>
      <c r="T46" s="1041"/>
      <c r="U46" s="1041"/>
      <c r="V46" s="1041"/>
      <c r="W46" s="1041"/>
      <c r="X46" s="1041"/>
      <c r="Y46" s="1041"/>
      <c r="Z46" s="1041"/>
      <c r="AA46" s="1041"/>
      <c r="AB46" s="1041"/>
      <c r="AC46" s="1041"/>
      <c r="AD46" s="1041"/>
      <c r="AE46" s="1050"/>
      <c r="AF46" s="1040"/>
      <c r="AG46" s="1041"/>
      <c r="AH46" s="1041"/>
      <c r="AI46" s="1041"/>
      <c r="AJ46" s="1042"/>
      <c r="AK46" s="979"/>
      <c r="AL46" s="970"/>
      <c r="AM46" s="970"/>
      <c r="AN46" s="970"/>
      <c r="AO46" s="970"/>
      <c r="AP46" s="970"/>
      <c r="AQ46" s="970"/>
      <c r="AR46" s="970"/>
      <c r="AS46" s="970"/>
      <c r="AT46" s="970"/>
      <c r="AU46" s="970"/>
      <c r="AV46" s="970"/>
      <c r="AW46" s="970"/>
      <c r="AX46" s="970"/>
      <c r="AY46" s="970"/>
      <c r="AZ46" s="1048"/>
      <c r="BA46" s="1048"/>
      <c r="BB46" s="1048"/>
      <c r="BC46" s="1048"/>
      <c r="BD46" s="1048"/>
      <c r="BE46" s="1043"/>
      <c r="BF46" s="1043"/>
      <c r="BG46" s="1043"/>
      <c r="BH46" s="1043"/>
      <c r="BI46" s="1044"/>
      <c r="BJ46" s="241"/>
      <c r="BK46" s="241"/>
      <c r="BL46" s="241"/>
      <c r="BM46" s="241"/>
      <c r="BN46" s="241"/>
      <c r="BO46" s="253"/>
      <c r="BP46" s="253"/>
      <c r="BQ46" s="250">
        <v>40</v>
      </c>
      <c r="BR46" s="251"/>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5"/>
    </row>
    <row r="47" spans="1:131" s="236" customFormat="1" ht="26.25" customHeight="1" x14ac:dyDescent="0.2">
      <c r="A47" s="249">
        <v>20</v>
      </c>
      <c r="B47" s="1045"/>
      <c r="C47" s="1046"/>
      <c r="D47" s="1046"/>
      <c r="E47" s="1046"/>
      <c r="F47" s="1046"/>
      <c r="G47" s="1046"/>
      <c r="H47" s="1046"/>
      <c r="I47" s="1046"/>
      <c r="J47" s="1046"/>
      <c r="K47" s="1046"/>
      <c r="L47" s="1046"/>
      <c r="M47" s="1046"/>
      <c r="N47" s="1046"/>
      <c r="O47" s="1046"/>
      <c r="P47" s="1047"/>
      <c r="Q47" s="1049"/>
      <c r="R47" s="1041"/>
      <c r="S47" s="1041"/>
      <c r="T47" s="1041"/>
      <c r="U47" s="1041"/>
      <c r="V47" s="1041"/>
      <c r="W47" s="1041"/>
      <c r="X47" s="1041"/>
      <c r="Y47" s="1041"/>
      <c r="Z47" s="1041"/>
      <c r="AA47" s="1041"/>
      <c r="AB47" s="1041"/>
      <c r="AC47" s="1041"/>
      <c r="AD47" s="1041"/>
      <c r="AE47" s="1050"/>
      <c r="AF47" s="1040"/>
      <c r="AG47" s="1041"/>
      <c r="AH47" s="1041"/>
      <c r="AI47" s="1041"/>
      <c r="AJ47" s="1042"/>
      <c r="AK47" s="979"/>
      <c r="AL47" s="970"/>
      <c r="AM47" s="970"/>
      <c r="AN47" s="970"/>
      <c r="AO47" s="970"/>
      <c r="AP47" s="970"/>
      <c r="AQ47" s="970"/>
      <c r="AR47" s="970"/>
      <c r="AS47" s="970"/>
      <c r="AT47" s="970"/>
      <c r="AU47" s="970"/>
      <c r="AV47" s="970"/>
      <c r="AW47" s="970"/>
      <c r="AX47" s="970"/>
      <c r="AY47" s="970"/>
      <c r="AZ47" s="1048"/>
      <c r="BA47" s="1048"/>
      <c r="BB47" s="1048"/>
      <c r="BC47" s="1048"/>
      <c r="BD47" s="1048"/>
      <c r="BE47" s="1043"/>
      <c r="BF47" s="1043"/>
      <c r="BG47" s="1043"/>
      <c r="BH47" s="1043"/>
      <c r="BI47" s="1044"/>
      <c r="BJ47" s="241"/>
      <c r="BK47" s="241"/>
      <c r="BL47" s="241"/>
      <c r="BM47" s="241"/>
      <c r="BN47" s="241"/>
      <c r="BO47" s="253"/>
      <c r="BP47" s="253"/>
      <c r="BQ47" s="250">
        <v>41</v>
      </c>
      <c r="BR47" s="251"/>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5"/>
    </row>
    <row r="48" spans="1:131" s="236" customFormat="1" ht="26.25" customHeight="1" x14ac:dyDescent="0.2">
      <c r="A48" s="249">
        <v>21</v>
      </c>
      <c r="B48" s="1045"/>
      <c r="C48" s="1046"/>
      <c r="D48" s="1046"/>
      <c r="E48" s="1046"/>
      <c r="F48" s="1046"/>
      <c r="G48" s="1046"/>
      <c r="H48" s="1046"/>
      <c r="I48" s="1046"/>
      <c r="J48" s="1046"/>
      <c r="K48" s="1046"/>
      <c r="L48" s="1046"/>
      <c r="M48" s="1046"/>
      <c r="N48" s="1046"/>
      <c r="O48" s="1046"/>
      <c r="P48" s="1047"/>
      <c r="Q48" s="1049"/>
      <c r="R48" s="1041"/>
      <c r="S48" s="1041"/>
      <c r="T48" s="1041"/>
      <c r="U48" s="1041"/>
      <c r="V48" s="1041"/>
      <c r="W48" s="1041"/>
      <c r="X48" s="1041"/>
      <c r="Y48" s="1041"/>
      <c r="Z48" s="1041"/>
      <c r="AA48" s="1041"/>
      <c r="AB48" s="1041"/>
      <c r="AC48" s="1041"/>
      <c r="AD48" s="1041"/>
      <c r="AE48" s="1050"/>
      <c r="AF48" s="1040"/>
      <c r="AG48" s="1041"/>
      <c r="AH48" s="1041"/>
      <c r="AI48" s="1041"/>
      <c r="AJ48" s="1042"/>
      <c r="AK48" s="979"/>
      <c r="AL48" s="970"/>
      <c r="AM48" s="970"/>
      <c r="AN48" s="970"/>
      <c r="AO48" s="970"/>
      <c r="AP48" s="970"/>
      <c r="AQ48" s="970"/>
      <c r="AR48" s="970"/>
      <c r="AS48" s="970"/>
      <c r="AT48" s="970"/>
      <c r="AU48" s="970"/>
      <c r="AV48" s="970"/>
      <c r="AW48" s="970"/>
      <c r="AX48" s="970"/>
      <c r="AY48" s="970"/>
      <c r="AZ48" s="1048"/>
      <c r="BA48" s="1048"/>
      <c r="BB48" s="1048"/>
      <c r="BC48" s="1048"/>
      <c r="BD48" s="1048"/>
      <c r="BE48" s="1043"/>
      <c r="BF48" s="1043"/>
      <c r="BG48" s="1043"/>
      <c r="BH48" s="1043"/>
      <c r="BI48" s="1044"/>
      <c r="BJ48" s="241"/>
      <c r="BK48" s="241"/>
      <c r="BL48" s="241"/>
      <c r="BM48" s="241"/>
      <c r="BN48" s="241"/>
      <c r="BO48" s="253"/>
      <c r="BP48" s="253"/>
      <c r="BQ48" s="250">
        <v>42</v>
      </c>
      <c r="BR48" s="251"/>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5"/>
    </row>
    <row r="49" spans="1:131" s="236" customFormat="1" ht="26.25" customHeight="1" x14ac:dyDescent="0.2">
      <c r="A49" s="249">
        <v>22</v>
      </c>
      <c r="B49" s="1045"/>
      <c r="C49" s="1046"/>
      <c r="D49" s="1046"/>
      <c r="E49" s="1046"/>
      <c r="F49" s="1046"/>
      <c r="G49" s="1046"/>
      <c r="H49" s="1046"/>
      <c r="I49" s="1046"/>
      <c r="J49" s="1046"/>
      <c r="K49" s="1046"/>
      <c r="L49" s="1046"/>
      <c r="M49" s="1046"/>
      <c r="N49" s="1046"/>
      <c r="O49" s="1046"/>
      <c r="P49" s="1047"/>
      <c r="Q49" s="1049"/>
      <c r="R49" s="1041"/>
      <c r="S49" s="1041"/>
      <c r="T49" s="1041"/>
      <c r="U49" s="1041"/>
      <c r="V49" s="1041"/>
      <c r="W49" s="1041"/>
      <c r="X49" s="1041"/>
      <c r="Y49" s="1041"/>
      <c r="Z49" s="1041"/>
      <c r="AA49" s="1041"/>
      <c r="AB49" s="1041"/>
      <c r="AC49" s="1041"/>
      <c r="AD49" s="1041"/>
      <c r="AE49" s="1050"/>
      <c r="AF49" s="1040"/>
      <c r="AG49" s="1041"/>
      <c r="AH49" s="1041"/>
      <c r="AI49" s="1041"/>
      <c r="AJ49" s="1042"/>
      <c r="AK49" s="979"/>
      <c r="AL49" s="970"/>
      <c r="AM49" s="970"/>
      <c r="AN49" s="970"/>
      <c r="AO49" s="970"/>
      <c r="AP49" s="970"/>
      <c r="AQ49" s="970"/>
      <c r="AR49" s="970"/>
      <c r="AS49" s="970"/>
      <c r="AT49" s="970"/>
      <c r="AU49" s="970"/>
      <c r="AV49" s="970"/>
      <c r="AW49" s="970"/>
      <c r="AX49" s="970"/>
      <c r="AY49" s="970"/>
      <c r="AZ49" s="1048"/>
      <c r="BA49" s="1048"/>
      <c r="BB49" s="1048"/>
      <c r="BC49" s="1048"/>
      <c r="BD49" s="1048"/>
      <c r="BE49" s="1043"/>
      <c r="BF49" s="1043"/>
      <c r="BG49" s="1043"/>
      <c r="BH49" s="1043"/>
      <c r="BI49" s="1044"/>
      <c r="BJ49" s="241"/>
      <c r="BK49" s="241"/>
      <c r="BL49" s="241"/>
      <c r="BM49" s="241"/>
      <c r="BN49" s="241"/>
      <c r="BO49" s="253"/>
      <c r="BP49" s="253"/>
      <c r="BQ49" s="250">
        <v>43</v>
      </c>
      <c r="BR49" s="251"/>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5"/>
    </row>
    <row r="50" spans="1:131" s="236" customFormat="1" ht="26.25" customHeight="1" x14ac:dyDescent="0.2">
      <c r="A50" s="249">
        <v>23</v>
      </c>
      <c r="B50" s="1045"/>
      <c r="C50" s="1046"/>
      <c r="D50" s="1046"/>
      <c r="E50" s="1046"/>
      <c r="F50" s="1046"/>
      <c r="G50" s="1046"/>
      <c r="H50" s="1046"/>
      <c r="I50" s="1046"/>
      <c r="J50" s="1046"/>
      <c r="K50" s="1046"/>
      <c r="L50" s="1046"/>
      <c r="M50" s="1046"/>
      <c r="N50" s="1046"/>
      <c r="O50" s="1046"/>
      <c r="P50" s="1047"/>
      <c r="Q50" s="1033"/>
      <c r="R50" s="1034"/>
      <c r="S50" s="1034"/>
      <c r="T50" s="1034"/>
      <c r="U50" s="1034"/>
      <c r="V50" s="1034"/>
      <c r="W50" s="1034"/>
      <c r="X50" s="1034"/>
      <c r="Y50" s="1034"/>
      <c r="Z50" s="1034"/>
      <c r="AA50" s="1034"/>
      <c r="AB50" s="1034"/>
      <c r="AC50" s="1034"/>
      <c r="AD50" s="1034"/>
      <c r="AE50" s="1035"/>
      <c r="AF50" s="1040"/>
      <c r="AG50" s="1041"/>
      <c r="AH50" s="1041"/>
      <c r="AI50" s="1041"/>
      <c r="AJ50" s="1042"/>
      <c r="AK50" s="1038"/>
      <c r="AL50" s="1034"/>
      <c r="AM50" s="1034"/>
      <c r="AN50" s="1034"/>
      <c r="AO50" s="1034"/>
      <c r="AP50" s="1034"/>
      <c r="AQ50" s="1034"/>
      <c r="AR50" s="1034"/>
      <c r="AS50" s="1034"/>
      <c r="AT50" s="1034"/>
      <c r="AU50" s="1034"/>
      <c r="AV50" s="1034"/>
      <c r="AW50" s="1034"/>
      <c r="AX50" s="1034"/>
      <c r="AY50" s="1034"/>
      <c r="AZ50" s="1039"/>
      <c r="BA50" s="1039"/>
      <c r="BB50" s="1039"/>
      <c r="BC50" s="1039"/>
      <c r="BD50" s="1039"/>
      <c r="BE50" s="1043"/>
      <c r="BF50" s="1043"/>
      <c r="BG50" s="1043"/>
      <c r="BH50" s="1043"/>
      <c r="BI50" s="1044"/>
      <c r="BJ50" s="241"/>
      <c r="BK50" s="241"/>
      <c r="BL50" s="241"/>
      <c r="BM50" s="241"/>
      <c r="BN50" s="241"/>
      <c r="BO50" s="253"/>
      <c r="BP50" s="253"/>
      <c r="BQ50" s="250">
        <v>44</v>
      </c>
      <c r="BR50" s="251"/>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5"/>
    </row>
    <row r="51" spans="1:131" s="236" customFormat="1" ht="26.25" customHeight="1" x14ac:dyDescent="0.2">
      <c r="A51" s="249">
        <v>24</v>
      </c>
      <c r="B51" s="1045"/>
      <c r="C51" s="1046"/>
      <c r="D51" s="1046"/>
      <c r="E51" s="1046"/>
      <c r="F51" s="1046"/>
      <c r="G51" s="1046"/>
      <c r="H51" s="1046"/>
      <c r="I51" s="1046"/>
      <c r="J51" s="1046"/>
      <c r="K51" s="1046"/>
      <c r="L51" s="1046"/>
      <c r="M51" s="1046"/>
      <c r="N51" s="1046"/>
      <c r="O51" s="1046"/>
      <c r="P51" s="1047"/>
      <c r="Q51" s="1033"/>
      <c r="R51" s="1034"/>
      <c r="S51" s="1034"/>
      <c r="T51" s="1034"/>
      <c r="U51" s="1034"/>
      <c r="V51" s="1034"/>
      <c r="W51" s="1034"/>
      <c r="X51" s="1034"/>
      <c r="Y51" s="1034"/>
      <c r="Z51" s="1034"/>
      <c r="AA51" s="1034"/>
      <c r="AB51" s="1034"/>
      <c r="AC51" s="1034"/>
      <c r="AD51" s="1034"/>
      <c r="AE51" s="1035"/>
      <c r="AF51" s="1040"/>
      <c r="AG51" s="1041"/>
      <c r="AH51" s="1041"/>
      <c r="AI51" s="1041"/>
      <c r="AJ51" s="1042"/>
      <c r="AK51" s="1038"/>
      <c r="AL51" s="1034"/>
      <c r="AM51" s="1034"/>
      <c r="AN51" s="1034"/>
      <c r="AO51" s="1034"/>
      <c r="AP51" s="1034"/>
      <c r="AQ51" s="1034"/>
      <c r="AR51" s="1034"/>
      <c r="AS51" s="1034"/>
      <c r="AT51" s="1034"/>
      <c r="AU51" s="1034"/>
      <c r="AV51" s="1034"/>
      <c r="AW51" s="1034"/>
      <c r="AX51" s="1034"/>
      <c r="AY51" s="1034"/>
      <c r="AZ51" s="1039"/>
      <c r="BA51" s="1039"/>
      <c r="BB51" s="1039"/>
      <c r="BC51" s="1039"/>
      <c r="BD51" s="1039"/>
      <c r="BE51" s="1043"/>
      <c r="BF51" s="1043"/>
      <c r="BG51" s="1043"/>
      <c r="BH51" s="1043"/>
      <c r="BI51" s="1044"/>
      <c r="BJ51" s="241"/>
      <c r="BK51" s="241"/>
      <c r="BL51" s="241"/>
      <c r="BM51" s="241"/>
      <c r="BN51" s="241"/>
      <c r="BO51" s="253"/>
      <c r="BP51" s="253"/>
      <c r="BQ51" s="250">
        <v>45</v>
      </c>
      <c r="BR51" s="251"/>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5"/>
    </row>
    <row r="52" spans="1:131" s="236" customFormat="1" ht="26.25" customHeight="1" x14ac:dyDescent="0.2">
      <c r="A52" s="249">
        <v>25</v>
      </c>
      <c r="B52" s="1045"/>
      <c r="C52" s="1046"/>
      <c r="D52" s="1046"/>
      <c r="E52" s="1046"/>
      <c r="F52" s="1046"/>
      <c r="G52" s="1046"/>
      <c r="H52" s="1046"/>
      <c r="I52" s="1046"/>
      <c r="J52" s="1046"/>
      <c r="K52" s="1046"/>
      <c r="L52" s="1046"/>
      <c r="M52" s="1046"/>
      <c r="N52" s="1046"/>
      <c r="O52" s="1046"/>
      <c r="P52" s="1047"/>
      <c r="Q52" s="1033"/>
      <c r="R52" s="1034"/>
      <c r="S52" s="1034"/>
      <c r="T52" s="1034"/>
      <c r="U52" s="1034"/>
      <c r="V52" s="1034"/>
      <c r="W52" s="1034"/>
      <c r="X52" s="1034"/>
      <c r="Y52" s="1034"/>
      <c r="Z52" s="1034"/>
      <c r="AA52" s="1034"/>
      <c r="AB52" s="1034"/>
      <c r="AC52" s="1034"/>
      <c r="AD52" s="1034"/>
      <c r="AE52" s="1035"/>
      <c r="AF52" s="1040"/>
      <c r="AG52" s="1041"/>
      <c r="AH52" s="1041"/>
      <c r="AI52" s="1041"/>
      <c r="AJ52" s="1042"/>
      <c r="AK52" s="1038"/>
      <c r="AL52" s="1034"/>
      <c r="AM52" s="1034"/>
      <c r="AN52" s="1034"/>
      <c r="AO52" s="1034"/>
      <c r="AP52" s="1034"/>
      <c r="AQ52" s="1034"/>
      <c r="AR52" s="1034"/>
      <c r="AS52" s="1034"/>
      <c r="AT52" s="1034"/>
      <c r="AU52" s="1034"/>
      <c r="AV52" s="1034"/>
      <c r="AW52" s="1034"/>
      <c r="AX52" s="1034"/>
      <c r="AY52" s="1034"/>
      <c r="AZ52" s="1039"/>
      <c r="BA52" s="1039"/>
      <c r="BB52" s="1039"/>
      <c r="BC52" s="1039"/>
      <c r="BD52" s="1039"/>
      <c r="BE52" s="1043"/>
      <c r="BF52" s="1043"/>
      <c r="BG52" s="1043"/>
      <c r="BH52" s="1043"/>
      <c r="BI52" s="1044"/>
      <c r="BJ52" s="241"/>
      <c r="BK52" s="241"/>
      <c r="BL52" s="241"/>
      <c r="BM52" s="241"/>
      <c r="BN52" s="241"/>
      <c r="BO52" s="253"/>
      <c r="BP52" s="253"/>
      <c r="BQ52" s="250">
        <v>46</v>
      </c>
      <c r="BR52" s="251"/>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5"/>
    </row>
    <row r="53" spans="1:131" s="236" customFormat="1" ht="26.25" customHeight="1" x14ac:dyDescent="0.2">
      <c r="A53" s="249">
        <v>26</v>
      </c>
      <c r="B53" s="1045"/>
      <c r="C53" s="1046"/>
      <c r="D53" s="1046"/>
      <c r="E53" s="1046"/>
      <c r="F53" s="1046"/>
      <c r="G53" s="1046"/>
      <c r="H53" s="1046"/>
      <c r="I53" s="1046"/>
      <c r="J53" s="1046"/>
      <c r="K53" s="1046"/>
      <c r="L53" s="1046"/>
      <c r="M53" s="1046"/>
      <c r="N53" s="1046"/>
      <c r="O53" s="1046"/>
      <c r="P53" s="1047"/>
      <c r="Q53" s="1033"/>
      <c r="R53" s="1034"/>
      <c r="S53" s="1034"/>
      <c r="T53" s="1034"/>
      <c r="U53" s="1034"/>
      <c r="V53" s="1034"/>
      <c r="W53" s="1034"/>
      <c r="X53" s="1034"/>
      <c r="Y53" s="1034"/>
      <c r="Z53" s="1034"/>
      <c r="AA53" s="1034"/>
      <c r="AB53" s="1034"/>
      <c r="AC53" s="1034"/>
      <c r="AD53" s="1034"/>
      <c r="AE53" s="1035"/>
      <c r="AF53" s="1040"/>
      <c r="AG53" s="1041"/>
      <c r="AH53" s="1041"/>
      <c r="AI53" s="1041"/>
      <c r="AJ53" s="1042"/>
      <c r="AK53" s="1038"/>
      <c r="AL53" s="1034"/>
      <c r="AM53" s="1034"/>
      <c r="AN53" s="1034"/>
      <c r="AO53" s="1034"/>
      <c r="AP53" s="1034"/>
      <c r="AQ53" s="1034"/>
      <c r="AR53" s="1034"/>
      <c r="AS53" s="1034"/>
      <c r="AT53" s="1034"/>
      <c r="AU53" s="1034"/>
      <c r="AV53" s="1034"/>
      <c r="AW53" s="1034"/>
      <c r="AX53" s="1034"/>
      <c r="AY53" s="1034"/>
      <c r="AZ53" s="1039"/>
      <c r="BA53" s="1039"/>
      <c r="BB53" s="1039"/>
      <c r="BC53" s="1039"/>
      <c r="BD53" s="1039"/>
      <c r="BE53" s="1043"/>
      <c r="BF53" s="1043"/>
      <c r="BG53" s="1043"/>
      <c r="BH53" s="1043"/>
      <c r="BI53" s="1044"/>
      <c r="BJ53" s="241"/>
      <c r="BK53" s="241"/>
      <c r="BL53" s="241"/>
      <c r="BM53" s="241"/>
      <c r="BN53" s="241"/>
      <c r="BO53" s="253"/>
      <c r="BP53" s="253"/>
      <c r="BQ53" s="250">
        <v>47</v>
      </c>
      <c r="BR53" s="251"/>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5"/>
    </row>
    <row r="54" spans="1:131" s="236" customFormat="1" ht="26.25" customHeight="1" x14ac:dyDescent="0.2">
      <c r="A54" s="249">
        <v>27</v>
      </c>
      <c r="B54" s="1045"/>
      <c r="C54" s="1046"/>
      <c r="D54" s="1046"/>
      <c r="E54" s="1046"/>
      <c r="F54" s="1046"/>
      <c r="G54" s="1046"/>
      <c r="H54" s="1046"/>
      <c r="I54" s="1046"/>
      <c r="J54" s="1046"/>
      <c r="K54" s="1046"/>
      <c r="L54" s="1046"/>
      <c r="M54" s="1046"/>
      <c r="N54" s="1046"/>
      <c r="O54" s="1046"/>
      <c r="P54" s="1047"/>
      <c r="Q54" s="1033"/>
      <c r="R54" s="1034"/>
      <c r="S54" s="1034"/>
      <c r="T54" s="1034"/>
      <c r="U54" s="1034"/>
      <c r="V54" s="1034"/>
      <c r="W54" s="1034"/>
      <c r="X54" s="1034"/>
      <c r="Y54" s="1034"/>
      <c r="Z54" s="1034"/>
      <c r="AA54" s="1034"/>
      <c r="AB54" s="1034"/>
      <c r="AC54" s="1034"/>
      <c r="AD54" s="1034"/>
      <c r="AE54" s="1035"/>
      <c r="AF54" s="1040"/>
      <c r="AG54" s="1041"/>
      <c r="AH54" s="1041"/>
      <c r="AI54" s="1041"/>
      <c r="AJ54" s="1042"/>
      <c r="AK54" s="1038"/>
      <c r="AL54" s="1034"/>
      <c r="AM54" s="1034"/>
      <c r="AN54" s="1034"/>
      <c r="AO54" s="1034"/>
      <c r="AP54" s="1034"/>
      <c r="AQ54" s="1034"/>
      <c r="AR54" s="1034"/>
      <c r="AS54" s="1034"/>
      <c r="AT54" s="1034"/>
      <c r="AU54" s="1034"/>
      <c r="AV54" s="1034"/>
      <c r="AW54" s="1034"/>
      <c r="AX54" s="1034"/>
      <c r="AY54" s="1034"/>
      <c r="AZ54" s="1039"/>
      <c r="BA54" s="1039"/>
      <c r="BB54" s="1039"/>
      <c r="BC54" s="1039"/>
      <c r="BD54" s="1039"/>
      <c r="BE54" s="1043"/>
      <c r="BF54" s="1043"/>
      <c r="BG54" s="1043"/>
      <c r="BH54" s="1043"/>
      <c r="BI54" s="1044"/>
      <c r="BJ54" s="241"/>
      <c r="BK54" s="241"/>
      <c r="BL54" s="241"/>
      <c r="BM54" s="241"/>
      <c r="BN54" s="241"/>
      <c r="BO54" s="253"/>
      <c r="BP54" s="253"/>
      <c r="BQ54" s="250">
        <v>48</v>
      </c>
      <c r="BR54" s="251"/>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5"/>
    </row>
    <row r="55" spans="1:131" s="236" customFormat="1" ht="26.25" customHeight="1" x14ac:dyDescent="0.2">
      <c r="A55" s="249">
        <v>28</v>
      </c>
      <c r="B55" s="1045"/>
      <c r="C55" s="1046"/>
      <c r="D55" s="1046"/>
      <c r="E55" s="1046"/>
      <c r="F55" s="1046"/>
      <c r="G55" s="1046"/>
      <c r="H55" s="1046"/>
      <c r="I55" s="1046"/>
      <c r="J55" s="1046"/>
      <c r="K55" s="1046"/>
      <c r="L55" s="1046"/>
      <c r="M55" s="1046"/>
      <c r="N55" s="1046"/>
      <c r="O55" s="1046"/>
      <c r="P55" s="1047"/>
      <c r="Q55" s="1033"/>
      <c r="R55" s="1034"/>
      <c r="S55" s="1034"/>
      <c r="T55" s="1034"/>
      <c r="U55" s="1034"/>
      <c r="V55" s="1034"/>
      <c r="W55" s="1034"/>
      <c r="X55" s="1034"/>
      <c r="Y55" s="1034"/>
      <c r="Z55" s="1034"/>
      <c r="AA55" s="1034"/>
      <c r="AB55" s="1034"/>
      <c r="AC55" s="1034"/>
      <c r="AD55" s="1034"/>
      <c r="AE55" s="1035"/>
      <c r="AF55" s="1040"/>
      <c r="AG55" s="1041"/>
      <c r="AH55" s="1041"/>
      <c r="AI55" s="1041"/>
      <c r="AJ55" s="1042"/>
      <c r="AK55" s="1038"/>
      <c r="AL55" s="1034"/>
      <c r="AM55" s="1034"/>
      <c r="AN55" s="1034"/>
      <c r="AO55" s="1034"/>
      <c r="AP55" s="1034"/>
      <c r="AQ55" s="1034"/>
      <c r="AR55" s="1034"/>
      <c r="AS55" s="1034"/>
      <c r="AT55" s="1034"/>
      <c r="AU55" s="1034"/>
      <c r="AV55" s="1034"/>
      <c r="AW55" s="1034"/>
      <c r="AX55" s="1034"/>
      <c r="AY55" s="1034"/>
      <c r="AZ55" s="1039"/>
      <c r="BA55" s="1039"/>
      <c r="BB55" s="1039"/>
      <c r="BC55" s="1039"/>
      <c r="BD55" s="1039"/>
      <c r="BE55" s="1043"/>
      <c r="BF55" s="1043"/>
      <c r="BG55" s="1043"/>
      <c r="BH55" s="1043"/>
      <c r="BI55" s="1044"/>
      <c r="BJ55" s="241"/>
      <c r="BK55" s="241"/>
      <c r="BL55" s="241"/>
      <c r="BM55" s="241"/>
      <c r="BN55" s="241"/>
      <c r="BO55" s="253"/>
      <c r="BP55" s="253"/>
      <c r="BQ55" s="250">
        <v>49</v>
      </c>
      <c r="BR55" s="251"/>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5"/>
    </row>
    <row r="56" spans="1:131" s="236" customFormat="1" ht="26.25" customHeight="1" x14ac:dyDescent="0.2">
      <c r="A56" s="249">
        <v>29</v>
      </c>
      <c r="B56" s="1045"/>
      <c r="C56" s="1046"/>
      <c r="D56" s="1046"/>
      <c r="E56" s="1046"/>
      <c r="F56" s="1046"/>
      <c r="G56" s="1046"/>
      <c r="H56" s="1046"/>
      <c r="I56" s="1046"/>
      <c r="J56" s="1046"/>
      <c r="K56" s="1046"/>
      <c r="L56" s="1046"/>
      <c r="M56" s="1046"/>
      <c r="N56" s="1046"/>
      <c r="O56" s="1046"/>
      <c r="P56" s="1047"/>
      <c r="Q56" s="1033"/>
      <c r="R56" s="1034"/>
      <c r="S56" s="1034"/>
      <c r="T56" s="1034"/>
      <c r="U56" s="1034"/>
      <c r="V56" s="1034"/>
      <c r="W56" s="1034"/>
      <c r="X56" s="1034"/>
      <c r="Y56" s="1034"/>
      <c r="Z56" s="1034"/>
      <c r="AA56" s="1034"/>
      <c r="AB56" s="1034"/>
      <c r="AC56" s="1034"/>
      <c r="AD56" s="1034"/>
      <c r="AE56" s="1035"/>
      <c r="AF56" s="1040"/>
      <c r="AG56" s="1041"/>
      <c r="AH56" s="1041"/>
      <c r="AI56" s="1041"/>
      <c r="AJ56" s="1042"/>
      <c r="AK56" s="1038"/>
      <c r="AL56" s="1034"/>
      <c r="AM56" s="1034"/>
      <c r="AN56" s="1034"/>
      <c r="AO56" s="1034"/>
      <c r="AP56" s="1034"/>
      <c r="AQ56" s="1034"/>
      <c r="AR56" s="1034"/>
      <c r="AS56" s="1034"/>
      <c r="AT56" s="1034"/>
      <c r="AU56" s="1034"/>
      <c r="AV56" s="1034"/>
      <c r="AW56" s="1034"/>
      <c r="AX56" s="1034"/>
      <c r="AY56" s="1034"/>
      <c r="AZ56" s="1039"/>
      <c r="BA56" s="1039"/>
      <c r="BB56" s="1039"/>
      <c r="BC56" s="1039"/>
      <c r="BD56" s="1039"/>
      <c r="BE56" s="1043"/>
      <c r="BF56" s="1043"/>
      <c r="BG56" s="1043"/>
      <c r="BH56" s="1043"/>
      <c r="BI56" s="1044"/>
      <c r="BJ56" s="241"/>
      <c r="BK56" s="241"/>
      <c r="BL56" s="241"/>
      <c r="BM56" s="241"/>
      <c r="BN56" s="241"/>
      <c r="BO56" s="253"/>
      <c r="BP56" s="253"/>
      <c r="BQ56" s="250">
        <v>50</v>
      </c>
      <c r="BR56" s="251"/>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5"/>
    </row>
    <row r="57" spans="1:131" s="236" customFormat="1" ht="26.25" customHeight="1" x14ac:dyDescent="0.2">
      <c r="A57" s="249">
        <v>30</v>
      </c>
      <c r="B57" s="1045"/>
      <c r="C57" s="1046"/>
      <c r="D57" s="1046"/>
      <c r="E57" s="1046"/>
      <c r="F57" s="1046"/>
      <c r="G57" s="1046"/>
      <c r="H57" s="1046"/>
      <c r="I57" s="1046"/>
      <c r="J57" s="1046"/>
      <c r="K57" s="1046"/>
      <c r="L57" s="1046"/>
      <c r="M57" s="1046"/>
      <c r="N57" s="1046"/>
      <c r="O57" s="1046"/>
      <c r="P57" s="1047"/>
      <c r="Q57" s="1033"/>
      <c r="R57" s="1034"/>
      <c r="S57" s="1034"/>
      <c r="T57" s="1034"/>
      <c r="U57" s="1034"/>
      <c r="V57" s="1034"/>
      <c r="W57" s="1034"/>
      <c r="X57" s="1034"/>
      <c r="Y57" s="1034"/>
      <c r="Z57" s="1034"/>
      <c r="AA57" s="1034"/>
      <c r="AB57" s="1034"/>
      <c r="AC57" s="1034"/>
      <c r="AD57" s="1034"/>
      <c r="AE57" s="1035"/>
      <c r="AF57" s="1040"/>
      <c r="AG57" s="1041"/>
      <c r="AH57" s="1041"/>
      <c r="AI57" s="1041"/>
      <c r="AJ57" s="1042"/>
      <c r="AK57" s="1038"/>
      <c r="AL57" s="1034"/>
      <c r="AM57" s="1034"/>
      <c r="AN57" s="1034"/>
      <c r="AO57" s="1034"/>
      <c r="AP57" s="1034"/>
      <c r="AQ57" s="1034"/>
      <c r="AR57" s="1034"/>
      <c r="AS57" s="1034"/>
      <c r="AT57" s="1034"/>
      <c r="AU57" s="1034"/>
      <c r="AV57" s="1034"/>
      <c r="AW57" s="1034"/>
      <c r="AX57" s="1034"/>
      <c r="AY57" s="1034"/>
      <c r="AZ57" s="1039"/>
      <c r="BA57" s="1039"/>
      <c r="BB57" s="1039"/>
      <c r="BC57" s="1039"/>
      <c r="BD57" s="1039"/>
      <c r="BE57" s="1043"/>
      <c r="BF57" s="1043"/>
      <c r="BG57" s="1043"/>
      <c r="BH57" s="1043"/>
      <c r="BI57" s="1044"/>
      <c r="BJ57" s="241"/>
      <c r="BK57" s="241"/>
      <c r="BL57" s="241"/>
      <c r="BM57" s="241"/>
      <c r="BN57" s="241"/>
      <c r="BO57" s="253"/>
      <c r="BP57" s="253"/>
      <c r="BQ57" s="250">
        <v>51</v>
      </c>
      <c r="BR57" s="251"/>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5"/>
    </row>
    <row r="58" spans="1:131" s="236" customFormat="1" ht="26.25" customHeight="1" x14ac:dyDescent="0.2">
      <c r="A58" s="249">
        <v>31</v>
      </c>
      <c r="B58" s="1045"/>
      <c r="C58" s="1046"/>
      <c r="D58" s="1046"/>
      <c r="E58" s="1046"/>
      <c r="F58" s="1046"/>
      <c r="G58" s="1046"/>
      <c r="H58" s="1046"/>
      <c r="I58" s="1046"/>
      <c r="J58" s="1046"/>
      <c r="K58" s="1046"/>
      <c r="L58" s="1046"/>
      <c r="M58" s="1046"/>
      <c r="N58" s="1046"/>
      <c r="O58" s="1046"/>
      <c r="P58" s="1047"/>
      <c r="Q58" s="1033"/>
      <c r="R58" s="1034"/>
      <c r="S58" s="1034"/>
      <c r="T58" s="1034"/>
      <c r="U58" s="1034"/>
      <c r="V58" s="1034"/>
      <c r="W58" s="1034"/>
      <c r="X58" s="1034"/>
      <c r="Y58" s="1034"/>
      <c r="Z58" s="1034"/>
      <c r="AA58" s="1034"/>
      <c r="AB58" s="1034"/>
      <c r="AC58" s="1034"/>
      <c r="AD58" s="1034"/>
      <c r="AE58" s="1035"/>
      <c r="AF58" s="1040"/>
      <c r="AG58" s="1041"/>
      <c r="AH58" s="1041"/>
      <c r="AI58" s="1041"/>
      <c r="AJ58" s="1042"/>
      <c r="AK58" s="1038"/>
      <c r="AL58" s="1034"/>
      <c r="AM58" s="1034"/>
      <c r="AN58" s="1034"/>
      <c r="AO58" s="1034"/>
      <c r="AP58" s="1034"/>
      <c r="AQ58" s="1034"/>
      <c r="AR58" s="1034"/>
      <c r="AS58" s="1034"/>
      <c r="AT58" s="1034"/>
      <c r="AU58" s="1034"/>
      <c r="AV58" s="1034"/>
      <c r="AW58" s="1034"/>
      <c r="AX58" s="1034"/>
      <c r="AY58" s="1034"/>
      <c r="AZ58" s="1039"/>
      <c r="BA58" s="1039"/>
      <c r="BB58" s="1039"/>
      <c r="BC58" s="1039"/>
      <c r="BD58" s="1039"/>
      <c r="BE58" s="1043"/>
      <c r="BF58" s="1043"/>
      <c r="BG58" s="1043"/>
      <c r="BH58" s="1043"/>
      <c r="BI58" s="1044"/>
      <c r="BJ58" s="241"/>
      <c r="BK58" s="241"/>
      <c r="BL58" s="241"/>
      <c r="BM58" s="241"/>
      <c r="BN58" s="241"/>
      <c r="BO58" s="253"/>
      <c r="BP58" s="253"/>
      <c r="BQ58" s="250">
        <v>52</v>
      </c>
      <c r="BR58" s="251"/>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5"/>
    </row>
    <row r="59" spans="1:131" s="236" customFormat="1" ht="26.25" customHeight="1" x14ac:dyDescent="0.2">
      <c r="A59" s="249">
        <v>32</v>
      </c>
      <c r="B59" s="1045"/>
      <c r="C59" s="1046"/>
      <c r="D59" s="1046"/>
      <c r="E59" s="1046"/>
      <c r="F59" s="1046"/>
      <c r="G59" s="1046"/>
      <c r="H59" s="1046"/>
      <c r="I59" s="1046"/>
      <c r="J59" s="1046"/>
      <c r="K59" s="1046"/>
      <c r="L59" s="1046"/>
      <c r="M59" s="1046"/>
      <c r="N59" s="1046"/>
      <c r="O59" s="1046"/>
      <c r="P59" s="1047"/>
      <c r="Q59" s="1033"/>
      <c r="R59" s="1034"/>
      <c r="S59" s="1034"/>
      <c r="T59" s="1034"/>
      <c r="U59" s="1034"/>
      <c r="V59" s="1034"/>
      <c r="W59" s="1034"/>
      <c r="X59" s="1034"/>
      <c r="Y59" s="1034"/>
      <c r="Z59" s="1034"/>
      <c r="AA59" s="1034"/>
      <c r="AB59" s="1034"/>
      <c r="AC59" s="1034"/>
      <c r="AD59" s="1034"/>
      <c r="AE59" s="1035"/>
      <c r="AF59" s="1040"/>
      <c r="AG59" s="1041"/>
      <c r="AH59" s="1041"/>
      <c r="AI59" s="1041"/>
      <c r="AJ59" s="1042"/>
      <c r="AK59" s="1038"/>
      <c r="AL59" s="1034"/>
      <c r="AM59" s="1034"/>
      <c r="AN59" s="1034"/>
      <c r="AO59" s="1034"/>
      <c r="AP59" s="1034"/>
      <c r="AQ59" s="1034"/>
      <c r="AR59" s="1034"/>
      <c r="AS59" s="1034"/>
      <c r="AT59" s="1034"/>
      <c r="AU59" s="1034"/>
      <c r="AV59" s="1034"/>
      <c r="AW59" s="1034"/>
      <c r="AX59" s="1034"/>
      <c r="AY59" s="1034"/>
      <c r="AZ59" s="1039"/>
      <c r="BA59" s="1039"/>
      <c r="BB59" s="1039"/>
      <c r="BC59" s="1039"/>
      <c r="BD59" s="1039"/>
      <c r="BE59" s="1043"/>
      <c r="BF59" s="1043"/>
      <c r="BG59" s="1043"/>
      <c r="BH59" s="1043"/>
      <c r="BI59" s="1044"/>
      <c r="BJ59" s="241"/>
      <c r="BK59" s="241"/>
      <c r="BL59" s="241"/>
      <c r="BM59" s="241"/>
      <c r="BN59" s="241"/>
      <c r="BO59" s="253"/>
      <c r="BP59" s="253"/>
      <c r="BQ59" s="250">
        <v>53</v>
      </c>
      <c r="BR59" s="251"/>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5"/>
    </row>
    <row r="60" spans="1:131" s="236" customFormat="1" ht="26.25" customHeight="1" x14ac:dyDescent="0.2">
      <c r="A60" s="249">
        <v>33</v>
      </c>
      <c r="B60" s="1045"/>
      <c r="C60" s="1046"/>
      <c r="D60" s="1046"/>
      <c r="E60" s="1046"/>
      <c r="F60" s="1046"/>
      <c r="G60" s="1046"/>
      <c r="H60" s="1046"/>
      <c r="I60" s="1046"/>
      <c r="J60" s="1046"/>
      <c r="K60" s="1046"/>
      <c r="L60" s="1046"/>
      <c r="M60" s="1046"/>
      <c r="N60" s="1046"/>
      <c r="O60" s="1046"/>
      <c r="P60" s="1047"/>
      <c r="Q60" s="1033"/>
      <c r="R60" s="1034"/>
      <c r="S60" s="1034"/>
      <c r="T60" s="1034"/>
      <c r="U60" s="1034"/>
      <c r="V60" s="1034"/>
      <c r="W60" s="1034"/>
      <c r="X60" s="1034"/>
      <c r="Y60" s="1034"/>
      <c r="Z60" s="1034"/>
      <c r="AA60" s="1034"/>
      <c r="AB60" s="1034"/>
      <c r="AC60" s="1034"/>
      <c r="AD60" s="1034"/>
      <c r="AE60" s="1035"/>
      <c r="AF60" s="1040"/>
      <c r="AG60" s="1041"/>
      <c r="AH60" s="1041"/>
      <c r="AI60" s="1041"/>
      <c r="AJ60" s="1042"/>
      <c r="AK60" s="1038"/>
      <c r="AL60" s="1034"/>
      <c r="AM60" s="1034"/>
      <c r="AN60" s="1034"/>
      <c r="AO60" s="1034"/>
      <c r="AP60" s="1034"/>
      <c r="AQ60" s="1034"/>
      <c r="AR60" s="1034"/>
      <c r="AS60" s="1034"/>
      <c r="AT60" s="1034"/>
      <c r="AU60" s="1034"/>
      <c r="AV60" s="1034"/>
      <c r="AW60" s="1034"/>
      <c r="AX60" s="1034"/>
      <c r="AY60" s="1034"/>
      <c r="AZ60" s="1039"/>
      <c r="BA60" s="1039"/>
      <c r="BB60" s="1039"/>
      <c r="BC60" s="1039"/>
      <c r="BD60" s="1039"/>
      <c r="BE60" s="1043"/>
      <c r="BF60" s="1043"/>
      <c r="BG60" s="1043"/>
      <c r="BH60" s="1043"/>
      <c r="BI60" s="1044"/>
      <c r="BJ60" s="241"/>
      <c r="BK60" s="241"/>
      <c r="BL60" s="241"/>
      <c r="BM60" s="241"/>
      <c r="BN60" s="241"/>
      <c r="BO60" s="253"/>
      <c r="BP60" s="253"/>
      <c r="BQ60" s="250">
        <v>54</v>
      </c>
      <c r="BR60" s="251"/>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5"/>
    </row>
    <row r="61" spans="1:131" s="236" customFormat="1" ht="26.25" customHeight="1" thickBot="1" x14ac:dyDescent="0.25">
      <c r="A61" s="249">
        <v>34</v>
      </c>
      <c r="B61" s="1045"/>
      <c r="C61" s="1046"/>
      <c r="D61" s="1046"/>
      <c r="E61" s="1046"/>
      <c r="F61" s="1046"/>
      <c r="G61" s="1046"/>
      <c r="H61" s="1046"/>
      <c r="I61" s="1046"/>
      <c r="J61" s="1046"/>
      <c r="K61" s="1046"/>
      <c r="L61" s="1046"/>
      <c r="M61" s="1046"/>
      <c r="N61" s="1046"/>
      <c r="O61" s="1046"/>
      <c r="P61" s="1047"/>
      <c r="Q61" s="1033"/>
      <c r="R61" s="1034"/>
      <c r="S61" s="1034"/>
      <c r="T61" s="1034"/>
      <c r="U61" s="1034"/>
      <c r="V61" s="1034"/>
      <c r="W61" s="1034"/>
      <c r="X61" s="1034"/>
      <c r="Y61" s="1034"/>
      <c r="Z61" s="1034"/>
      <c r="AA61" s="1034"/>
      <c r="AB61" s="1034"/>
      <c r="AC61" s="1034"/>
      <c r="AD61" s="1034"/>
      <c r="AE61" s="1035"/>
      <c r="AF61" s="1040"/>
      <c r="AG61" s="1041"/>
      <c r="AH61" s="1041"/>
      <c r="AI61" s="1041"/>
      <c r="AJ61" s="1042"/>
      <c r="AK61" s="1038"/>
      <c r="AL61" s="1034"/>
      <c r="AM61" s="1034"/>
      <c r="AN61" s="1034"/>
      <c r="AO61" s="1034"/>
      <c r="AP61" s="1034"/>
      <c r="AQ61" s="1034"/>
      <c r="AR61" s="1034"/>
      <c r="AS61" s="1034"/>
      <c r="AT61" s="1034"/>
      <c r="AU61" s="1034"/>
      <c r="AV61" s="1034"/>
      <c r="AW61" s="1034"/>
      <c r="AX61" s="1034"/>
      <c r="AY61" s="1034"/>
      <c r="AZ61" s="1039"/>
      <c r="BA61" s="1039"/>
      <c r="BB61" s="1039"/>
      <c r="BC61" s="1039"/>
      <c r="BD61" s="1039"/>
      <c r="BE61" s="1043"/>
      <c r="BF61" s="1043"/>
      <c r="BG61" s="1043"/>
      <c r="BH61" s="1043"/>
      <c r="BI61" s="1044"/>
      <c r="BJ61" s="241"/>
      <c r="BK61" s="241"/>
      <c r="BL61" s="241"/>
      <c r="BM61" s="241"/>
      <c r="BN61" s="241"/>
      <c r="BO61" s="253"/>
      <c r="BP61" s="253"/>
      <c r="BQ61" s="250">
        <v>55</v>
      </c>
      <c r="BR61" s="251"/>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5"/>
    </row>
    <row r="62" spans="1:131" s="236" customFormat="1" ht="26.25" customHeight="1" x14ac:dyDescent="0.2">
      <c r="A62" s="249">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4"/>
      <c r="AH62" s="1034"/>
      <c r="AI62" s="1034"/>
      <c r="AJ62" s="1037"/>
      <c r="AK62" s="1038"/>
      <c r="AL62" s="1034"/>
      <c r="AM62" s="1034"/>
      <c r="AN62" s="1034"/>
      <c r="AO62" s="1034"/>
      <c r="AP62" s="1034"/>
      <c r="AQ62" s="1034"/>
      <c r="AR62" s="1034"/>
      <c r="AS62" s="1034"/>
      <c r="AT62" s="1034"/>
      <c r="AU62" s="1034"/>
      <c r="AV62" s="1034"/>
      <c r="AW62" s="1034"/>
      <c r="AX62" s="1034"/>
      <c r="AY62" s="1034"/>
      <c r="AZ62" s="1039"/>
      <c r="BA62" s="1039"/>
      <c r="BB62" s="1039"/>
      <c r="BC62" s="1039"/>
      <c r="BD62" s="1039"/>
      <c r="BE62" s="1025"/>
      <c r="BF62" s="1025"/>
      <c r="BG62" s="1025"/>
      <c r="BH62" s="1025"/>
      <c r="BI62" s="1026"/>
      <c r="BJ62" s="1027" t="s">
        <v>400</v>
      </c>
      <c r="BK62" s="1028"/>
      <c r="BL62" s="1028"/>
      <c r="BM62" s="1028"/>
      <c r="BN62" s="1029"/>
      <c r="BO62" s="253"/>
      <c r="BP62" s="253"/>
      <c r="BQ62" s="250">
        <v>56</v>
      </c>
      <c r="BR62" s="251"/>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5"/>
    </row>
    <row r="63" spans="1:131" s="236" customFormat="1" ht="26.25" customHeight="1" thickBot="1" x14ac:dyDescent="0.25">
      <c r="A63" s="252" t="s">
        <v>375</v>
      </c>
      <c r="B63" s="943" t="s">
        <v>401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4269</v>
      </c>
      <c r="AG63" s="958"/>
      <c r="AH63" s="958"/>
      <c r="AI63" s="958"/>
      <c r="AJ63" s="1023"/>
      <c r="AK63" s="1024"/>
      <c r="AL63" s="962"/>
      <c r="AM63" s="962"/>
      <c r="AN63" s="962"/>
      <c r="AO63" s="962"/>
      <c r="AP63" s="958">
        <f>SUM(AP28:AT34)</f>
        <v>14030</v>
      </c>
      <c r="AQ63" s="958"/>
      <c r="AR63" s="958"/>
      <c r="AS63" s="958"/>
      <c r="AT63" s="958"/>
      <c r="AU63" s="958">
        <f>SUM(AU28:AY34)</f>
        <v>14301</v>
      </c>
      <c r="AV63" s="958"/>
      <c r="AW63" s="958"/>
      <c r="AX63" s="958"/>
      <c r="AY63" s="958"/>
      <c r="AZ63" s="1018"/>
      <c r="BA63" s="1018"/>
      <c r="BB63" s="1018"/>
      <c r="BC63" s="1018"/>
      <c r="BD63" s="1018"/>
      <c r="BE63" s="959"/>
      <c r="BF63" s="959"/>
      <c r="BG63" s="959"/>
      <c r="BH63" s="959"/>
      <c r="BI63" s="960"/>
      <c r="BJ63" s="1019" t="s">
        <v>402</v>
      </c>
      <c r="BK63" s="950"/>
      <c r="BL63" s="950"/>
      <c r="BM63" s="950"/>
      <c r="BN63" s="1020"/>
      <c r="BO63" s="253"/>
      <c r="BP63" s="253"/>
      <c r="BQ63" s="250">
        <v>57</v>
      </c>
      <c r="BR63" s="251"/>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5"/>
    </row>
    <row r="64" spans="1:131" s="236"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5"/>
    </row>
    <row r="65" spans="1:131" s="236" customFormat="1" ht="26.25" customHeight="1" thickBot="1" x14ac:dyDescent="0.25">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5"/>
    </row>
    <row r="66" spans="1:131" s="236" customFormat="1" ht="26.25" customHeight="1" x14ac:dyDescent="0.2">
      <c r="A66" s="994" t="s">
        <v>404</v>
      </c>
      <c r="B66" s="995"/>
      <c r="C66" s="995"/>
      <c r="D66" s="995"/>
      <c r="E66" s="995"/>
      <c r="F66" s="995"/>
      <c r="G66" s="995"/>
      <c r="H66" s="995"/>
      <c r="I66" s="995"/>
      <c r="J66" s="995"/>
      <c r="K66" s="995"/>
      <c r="L66" s="995"/>
      <c r="M66" s="995"/>
      <c r="N66" s="995"/>
      <c r="O66" s="995"/>
      <c r="P66" s="996"/>
      <c r="Q66" s="1000" t="s">
        <v>405</v>
      </c>
      <c r="R66" s="1001"/>
      <c r="S66" s="1001"/>
      <c r="T66" s="1001"/>
      <c r="U66" s="1002"/>
      <c r="V66" s="1000" t="s">
        <v>406</v>
      </c>
      <c r="W66" s="1001"/>
      <c r="X66" s="1001"/>
      <c r="Y66" s="1001"/>
      <c r="Z66" s="1002"/>
      <c r="AA66" s="1000" t="s">
        <v>407</v>
      </c>
      <c r="AB66" s="1001"/>
      <c r="AC66" s="1001"/>
      <c r="AD66" s="1001"/>
      <c r="AE66" s="1002"/>
      <c r="AF66" s="1006" t="s">
        <v>383</v>
      </c>
      <c r="AG66" s="1007"/>
      <c r="AH66" s="1007"/>
      <c r="AI66" s="1007"/>
      <c r="AJ66" s="1008"/>
      <c r="AK66" s="1000" t="s">
        <v>408</v>
      </c>
      <c r="AL66" s="995"/>
      <c r="AM66" s="995"/>
      <c r="AN66" s="995"/>
      <c r="AO66" s="996"/>
      <c r="AP66" s="1000" t="s">
        <v>409</v>
      </c>
      <c r="AQ66" s="1001"/>
      <c r="AR66" s="1001"/>
      <c r="AS66" s="1001"/>
      <c r="AT66" s="1002"/>
      <c r="AU66" s="1000" t="s">
        <v>410</v>
      </c>
      <c r="AV66" s="1001"/>
      <c r="AW66" s="1001"/>
      <c r="AX66" s="1001"/>
      <c r="AY66" s="1002"/>
      <c r="AZ66" s="1000" t="s">
        <v>351</v>
      </c>
      <c r="BA66" s="1001"/>
      <c r="BB66" s="1001"/>
      <c r="BC66" s="1001"/>
      <c r="BD66" s="1016"/>
      <c r="BE66" s="253"/>
      <c r="BF66" s="253"/>
      <c r="BG66" s="253"/>
      <c r="BH66" s="253"/>
      <c r="BI66" s="253"/>
      <c r="BJ66" s="253"/>
      <c r="BK66" s="253"/>
      <c r="BL66" s="253"/>
      <c r="BM66" s="253"/>
      <c r="BN66" s="253"/>
      <c r="BO66" s="253"/>
      <c r="BP66" s="253"/>
      <c r="BQ66" s="250">
        <v>60</v>
      </c>
      <c r="BR66" s="255"/>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235"/>
    </row>
    <row r="67" spans="1:131" s="236" customFormat="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53"/>
      <c r="BF67" s="253"/>
      <c r="BG67" s="253"/>
      <c r="BH67" s="253"/>
      <c r="BI67" s="253"/>
      <c r="BJ67" s="253"/>
      <c r="BK67" s="253"/>
      <c r="BL67" s="253"/>
      <c r="BM67" s="253"/>
      <c r="BN67" s="253"/>
      <c r="BO67" s="253"/>
      <c r="BP67" s="253"/>
      <c r="BQ67" s="250">
        <v>61</v>
      </c>
      <c r="BR67" s="255"/>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235"/>
    </row>
    <row r="68" spans="1:131" s="236" customFormat="1" ht="26.25" customHeight="1" thickTop="1" x14ac:dyDescent="0.2">
      <c r="A68" s="247">
        <v>1</v>
      </c>
      <c r="B68" s="984" t="s">
        <v>595</v>
      </c>
      <c r="C68" s="985"/>
      <c r="D68" s="985"/>
      <c r="E68" s="985"/>
      <c r="F68" s="985"/>
      <c r="G68" s="985"/>
      <c r="H68" s="985"/>
      <c r="I68" s="985"/>
      <c r="J68" s="985"/>
      <c r="K68" s="985"/>
      <c r="L68" s="985"/>
      <c r="M68" s="985"/>
      <c r="N68" s="985"/>
      <c r="O68" s="985"/>
      <c r="P68" s="986"/>
      <c r="Q68" s="987">
        <v>2475</v>
      </c>
      <c r="R68" s="981"/>
      <c r="S68" s="981"/>
      <c r="T68" s="981"/>
      <c r="U68" s="981"/>
      <c r="V68" s="981">
        <v>2406</v>
      </c>
      <c r="W68" s="981"/>
      <c r="X68" s="981"/>
      <c r="Y68" s="981"/>
      <c r="Z68" s="981"/>
      <c r="AA68" s="981">
        <v>69</v>
      </c>
      <c r="AB68" s="981"/>
      <c r="AC68" s="981"/>
      <c r="AD68" s="981"/>
      <c r="AE68" s="981"/>
      <c r="AF68" s="981">
        <v>69</v>
      </c>
      <c r="AG68" s="981"/>
      <c r="AH68" s="981"/>
      <c r="AI68" s="981"/>
      <c r="AJ68" s="981"/>
      <c r="AK68" s="981" t="s">
        <v>589</v>
      </c>
      <c r="AL68" s="981"/>
      <c r="AM68" s="981"/>
      <c r="AN68" s="981"/>
      <c r="AO68" s="981"/>
      <c r="AP68" s="981" t="s">
        <v>589</v>
      </c>
      <c r="AQ68" s="981"/>
      <c r="AR68" s="981"/>
      <c r="AS68" s="981"/>
      <c r="AT68" s="981"/>
      <c r="AU68" s="981" t="s">
        <v>589</v>
      </c>
      <c r="AV68" s="981"/>
      <c r="AW68" s="981"/>
      <c r="AX68" s="981"/>
      <c r="AY68" s="981"/>
      <c r="AZ68" s="982"/>
      <c r="BA68" s="982"/>
      <c r="BB68" s="982"/>
      <c r="BC68" s="982"/>
      <c r="BD68" s="983"/>
      <c r="BE68" s="253"/>
      <c r="BF68" s="253"/>
      <c r="BG68" s="253"/>
      <c r="BH68" s="253"/>
      <c r="BI68" s="253"/>
      <c r="BJ68" s="253"/>
      <c r="BK68" s="253"/>
      <c r="BL68" s="253"/>
      <c r="BM68" s="253"/>
      <c r="BN68" s="253"/>
      <c r="BO68" s="253"/>
      <c r="BP68" s="253"/>
      <c r="BQ68" s="250">
        <v>62</v>
      </c>
      <c r="BR68" s="255"/>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235"/>
    </row>
    <row r="69" spans="1:131" s="236" customFormat="1" ht="26.25" customHeight="1" x14ac:dyDescent="0.2">
      <c r="A69" s="249">
        <v>2</v>
      </c>
      <c r="B69" s="973"/>
      <c r="C69" s="974"/>
      <c r="D69" s="974"/>
      <c r="E69" s="974"/>
      <c r="F69" s="974"/>
      <c r="G69" s="974"/>
      <c r="H69" s="974"/>
      <c r="I69" s="974"/>
      <c r="J69" s="974"/>
      <c r="K69" s="974"/>
      <c r="L69" s="974"/>
      <c r="M69" s="974"/>
      <c r="N69" s="974"/>
      <c r="O69" s="974"/>
      <c r="P69" s="975"/>
      <c r="Q69" s="976"/>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1"/>
      <c r="BA69" s="971"/>
      <c r="BB69" s="971"/>
      <c r="BC69" s="971"/>
      <c r="BD69" s="972"/>
      <c r="BE69" s="253"/>
      <c r="BF69" s="253"/>
      <c r="BG69" s="253"/>
      <c r="BH69" s="253"/>
      <c r="BI69" s="253"/>
      <c r="BJ69" s="253"/>
      <c r="BK69" s="253"/>
      <c r="BL69" s="253"/>
      <c r="BM69" s="253"/>
      <c r="BN69" s="253"/>
      <c r="BO69" s="253"/>
      <c r="BP69" s="253"/>
      <c r="BQ69" s="250">
        <v>63</v>
      </c>
      <c r="BR69" s="255"/>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235"/>
    </row>
    <row r="70" spans="1:131" s="236" customFormat="1" ht="26.25" customHeight="1" x14ac:dyDescent="0.2">
      <c r="A70" s="249">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53"/>
      <c r="BF70" s="253"/>
      <c r="BG70" s="253"/>
      <c r="BH70" s="253"/>
      <c r="BI70" s="253"/>
      <c r="BJ70" s="253"/>
      <c r="BK70" s="253"/>
      <c r="BL70" s="253"/>
      <c r="BM70" s="253"/>
      <c r="BN70" s="253"/>
      <c r="BO70" s="253"/>
      <c r="BP70" s="253"/>
      <c r="BQ70" s="250">
        <v>64</v>
      </c>
      <c r="BR70" s="255"/>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235"/>
    </row>
    <row r="71" spans="1:131" s="236" customFormat="1" ht="26.25" customHeight="1" x14ac:dyDescent="0.2">
      <c r="A71" s="249">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53"/>
      <c r="BF71" s="253"/>
      <c r="BG71" s="253"/>
      <c r="BH71" s="253"/>
      <c r="BI71" s="253"/>
      <c r="BJ71" s="253"/>
      <c r="BK71" s="253"/>
      <c r="BL71" s="253"/>
      <c r="BM71" s="253"/>
      <c r="BN71" s="253"/>
      <c r="BO71" s="253"/>
      <c r="BP71" s="253"/>
      <c r="BQ71" s="250">
        <v>65</v>
      </c>
      <c r="BR71" s="255"/>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235"/>
    </row>
    <row r="72" spans="1:131" s="236" customFormat="1" ht="26.25" customHeight="1" x14ac:dyDescent="0.2">
      <c r="A72" s="249">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53"/>
      <c r="BF72" s="253"/>
      <c r="BG72" s="253"/>
      <c r="BH72" s="253"/>
      <c r="BI72" s="253"/>
      <c r="BJ72" s="253"/>
      <c r="BK72" s="253"/>
      <c r="BL72" s="253"/>
      <c r="BM72" s="253"/>
      <c r="BN72" s="253"/>
      <c r="BO72" s="253"/>
      <c r="BP72" s="253"/>
      <c r="BQ72" s="250">
        <v>66</v>
      </c>
      <c r="BR72" s="255"/>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235"/>
    </row>
    <row r="73" spans="1:131" s="236" customFormat="1" ht="26.25" customHeight="1" x14ac:dyDescent="0.2">
      <c r="A73" s="249">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53"/>
      <c r="BF73" s="253"/>
      <c r="BG73" s="253"/>
      <c r="BH73" s="253"/>
      <c r="BI73" s="253"/>
      <c r="BJ73" s="253"/>
      <c r="BK73" s="253"/>
      <c r="BL73" s="253"/>
      <c r="BM73" s="253"/>
      <c r="BN73" s="253"/>
      <c r="BO73" s="253"/>
      <c r="BP73" s="253"/>
      <c r="BQ73" s="250">
        <v>67</v>
      </c>
      <c r="BR73" s="255"/>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235"/>
    </row>
    <row r="74" spans="1:131" s="236" customFormat="1" ht="26.25" customHeight="1" x14ac:dyDescent="0.2">
      <c r="A74" s="249">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53"/>
      <c r="BF74" s="253"/>
      <c r="BG74" s="253"/>
      <c r="BH74" s="253"/>
      <c r="BI74" s="253"/>
      <c r="BJ74" s="253"/>
      <c r="BK74" s="253"/>
      <c r="BL74" s="253"/>
      <c r="BM74" s="253"/>
      <c r="BN74" s="253"/>
      <c r="BO74" s="253"/>
      <c r="BP74" s="253"/>
      <c r="BQ74" s="250">
        <v>68</v>
      </c>
      <c r="BR74" s="255"/>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235"/>
    </row>
    <row r="75" spans="1:131" s="236" customFormat="1" ht="26.25" customHeight="1" x14ac:dyDescent="0.2">
      <c r="A75" s="249">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53"/>
      <c r="BF75" s="253"/>
      <c r="BG75" s="253"/>
      <c r="BH75" s="253"/>
      <c r="BI75" s="253"/>
      <c r="BJ75" s="253"/>
      <c r="BK75" s="253"/>
      <c r="BL75" s="253"/>
      <c r="BM75" s="253"/>
      <c r="BN75" s="253"/>
      <c r="BO75" s="253"/>
      <c r="BP75" s="253"/>
      <c r="BQ75" s="250">
        <v>69</v>
      </c>
      <c r="BR75" s="255"/>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235"/>
    </row>
    <row r="76" spans="1:131" s="236" customFormat="1" ht="26.25" customHeight="1" x14ac:dyDescent="0.2">
      <c r="A76" s="249">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53"/>
      <c r="BF76" s="253"/>
      <c r="BG76" s="253"/>
      <c r="BH76" s="253"/>
      <c r="BI76" s="253"/>
      <c r="BJ76" s="253"/>
      <c r="BK76" s="253"/>
      <c r="BL76" s="253"/>
      <c r="BM76" s="253"/>
      <c r="BN76" s="253"/>
      <c r="BO76" s="253"/>
      <c r="BP76" s="253"/>
      <c r="BQ76" s="250">
        <v>70</v>
      </c>
      <c r="BR76" s="255"/>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235"/>
    </row>
    <row r="77" spans="1:131" s="236" customFormat="1" ht="26.25" customHeight="1" x14ac:dyDescent="0.2">
      <c r="A77" s="249">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53"/>
      <c r="BF77" s="253"/>
      <c r="BG77" s="253"/>
      <c r="BH77" s="253"/>
      <c r="BI77" s="253"/>
      <c r="BJ77" s="253"/>
      <c r="BK77" s="253"/>
      <c r="BL77" s="253"/>
      <c r="BM77" s="253"/>
      <c r="BN77" s="253"/>
      <c r="BO77" s="253"/>
      <c r="BP77" s="253"/>
      <c r="BQ77" s="250">
        <v>71</v>
      </c>
      <c r="BR77" s="255"/>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235"/>
    </row>
    <row r="78" spans="1:131" s="236" customFormat="1" ht="26.25" customHeight="1" x14ac:dyDescent="0.2">
      <c r="A78" s="249">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53"/>
      <c r="BF78" s="253"/>
      <c r="BG78" s="253"/>
      <c r="BH78" s="253"/>
      <c r="BI78" s="253"/>
      <c r="BJ78" s="256"/>
      <c r="BK78" s="256"/>
      <c r="BL78" s="256"/>
      <c r="BM78" s="256"/>
      <c r="BN78" s="256"/>
      <c r="BO78" s="253"/>
      <c r="BP78" s="253"/>
      <c r="BQ78" s="250">
        <v>72</v>
      </c>
      <c r="BR78" s="255"/>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235"/>
    </row>
    <row r="79" spans="1:131" s="236" customFormat="1" ht="26.25" customHeight="1" x14ac:dyDescent="0.2">
      <c r="A79" s="249">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53"/>
      <c r="BF79" s="253"/>
      <c r="BG79" s="253"/>
      <c r="BH79" s="253"/>
      <c r="BI79" s="253"/>
      <c r="BJ79" s="256"/>
      <c r="BK79" s="256"/>
      <c r="BL79" s="256"/>
      <c r="BM79" s="256"/>
      <c r="BN79" s="256"/>
      <c r="BO79" s="253"/>
      <c r="BP79" s="253"/>
      <c r="BQ79" s="250">
        <v>73</v>
      </c>
      <c r="BR79" s="255"/>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235"/>
    </row>
    <row r="80" spans="1:131" s="236" customFormat="1" ht="26.25" customHeight="1" x14ac:dyDescent="0.2">
      <c r="A80" s="249">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53"/>
      <c r="BF80" s="253"/>
      <c r="BG80" s="253"/>
      <c r="BH80" s="253"/>
      <c r="BI80" s="253"/>
      <c r="BJ80" s="253"/>
      <c r="BK80" s="253"/>
      <c r="BL80" s="253"/>
      <c r="BM80" s="253"/>
      <c r="BN80" s="253"/>
      <c r="BO80" s="253"/>
      <c r="BP80" s="253"/>
      <c r="BQ80" s="250">
        <v>74</v>
      </c>
      <c r="BR80" s="255"/>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235"/>
    </row>
    <row r="81" spans="1:131" s="236" customFormat="1" ht="26.25" customHeight="1" x14ac:dyDescent="0.2">
      <c r="A81" s="249">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53"/>
      <c r="BF81" s="253"/>
      <c r="BG81" s="253"/>
      <c r="BH81" s="253"/>
      <c r="BI81" s="253"/>
      <c r="BJ81" s="253"/>
      <c r="BK81" s="253"/>
      <c r="BL81" s="253"/>
      <c r="BM81" s="253"/>
      <c r="BN81" s="253"/>
      <c r="BO81" s="253"/>
      <c r="BP81" s="253"/>
      <c r="BQ81" s="250">
        <v>75</v>
      </c>
      <c r="BR81" s="255"/>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235"/>
    </row>
    <row r="82" spans="1:131" s="236" customFormat="1" ht="26.25" customHeight="1" x14ac:dyDescent="0.2">
      <c r="A82" s="249">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53"/>
      <c r="BF82" s="253"/>
      <c r="BG82" s="253"/>
      <c r="BH82" s="253"/>
      <c r="BI82" s="253"/>
      <c r="BJ82" s="253"/>
      <c r="BK82" s="253"/>
      <c r="BL82" s="253"/>
      <c r="BM82" s="253"/>
      <c r="BN82" s="253"/>
      <c r="BO82" s="253"/>
      <c r="BP82" s="253"/>
      <c r="BQ82" s="250">
        <v>76</v>
      </c>
      <c r="BR82" s="255"/>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235"/>
    </row>
    <row r="83" spans="1:131" s="236" customFormat="1" ht="26.25" customHeight="1" x14ac:dyDescent="0.2">
      <c r="A83" s="249">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53"/>
      <c r="BF83" s="253"/>
      <c r="BG83" s="253"/>
      <c r="BH83" s="253"/>
      <c r="BI83" s="253"/>
      <c r="BJ83" s="253"/>
      <c r="BK83" s="253"/>
      <c r="BL83" s="253"/>
      <c r="BM83" s="253"/>
      <c r="BN83" s="253"/>
      <c r="BO83" s="253"/>
      <c r="BP83" s="253"/>
      <c r="BQ83" s="250">
        <v>77</v>
      </c>
      <c r="BR83" s="255"/>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235"/>
    </row>
    <row r="84" spans="1:131" s="236" customFormat="1" ht="26.25" customHeight="1" x14ac:dyDescent="0.2">
      <c r="A84" s="249">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53"/>
      <c r="BF84" s="253"/>
      <c r="BG84" s="253"/>
      <c r="BH84" s="253"/>
      <c r="BI84" s="253"/>
      <c r="BJ84" s="253"/>
      <c r="BK84" s="253"/>
      <c r="BL84" s="253"/>
      <c r="BM84" s="253"/>
      <c r="BN84" s="253"/>
      <c r="BO84" s="253"/>
      <c r="BP84" s="253"/>
      <c r="BQ84" s="250">
        <v>78</v>
      </c>
      <c r="BR84" s="255"/>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235"/>
    </row>
    <row r="85" spans="1:131" s="236" customFormat="1" ht="26.25" customHeight="1" x14ac:dyDescent="0.2">
      <c r="A85" s="249">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53"/>
      <c r="BF85" s="253"/>
      <c r="BG85" s="253"/>
      <c r="BH85" s="253"/>
      <c r="BI85" s="253"/>
      <c r="BJ85" s="253"/>
      <c r="BK85" s="253"/>
      <c r="BL85" s="253"/>
      <c r="BM85" s="253"/>
      <c r="BN85" s="253"/>
      <c r="BO85" s="253"/>
      <c r="BP85" s="253"/>
      <c r="BQ85" s="250">
        <v>79</v>
      </c>
      <c r="BR85" s="255"/>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235"/>
    </row>
    <row r="86" spans="1:131" s="236" customFormat="1" ht="26.25" customHeight="1" x14ac:dyDescent="0.2">
      <c r="A86" s="249">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53"/>
      <c r="BF86" s="253"/>
      <c r="BG86" s="253"/>
      <c r="BH86" s="253"/>
      <c r="BI86" s="253"/>
      <c r="BJ86" s="253"/>
      <c r="BK86" s="253"/>
      <c r="BL86" s="253"/>
      <c r="BM86" s="253"/>
      <c r="BN86" s="253"/>
      <c r="BO86" s="253"/>
      <c r="BP86" s="253"/>
      <c r="BQ86" s="250">
        <v>80</v>
      </c>
      <c r="BR86" s="255"/>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235"/>
    </row>
    <row r="87" spans="1:131" s="236" customFormat="1" ht="26.25" customHeight="1" x14ac:dyDescent="0.2">
      <c r="A87" s="25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53"/>
      <c r="BF87" s="253"/>
      <c r="BG87" s="253"/>
      <c r="BH87" s="253"/>
      <c r="BI87" s="253"/>
      <c r="BJ87" s="253"/>
      <c r="BK87" s="253"/>
      <c r="BL87" s="253"/>
      <c r="BM87" s="253"/>
      <c r="BN87" s="253"/>
      <c r="BO87" s="253"/>
      <c r="BP87" s="253"/>
      <c r="BQ87" s="250">
        <v>81</v>
      </c>
      <c r="BR87" s="255"/>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235"/>
    </row>
    <row r="88" spans="1:131" s="236" customFormat="1" ht="26.25" customHeight="1" thickBot="1" x14ac:dyDescent="0.25">
      <c r="A88" s="252" t="s">
        <v>375</v>
      </c>
      <c r="B88" s="943" t="s">
        <v>411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53"/>
      <c r="BF88" s="253"/>
      <c r="BG88" s="253"/>
      <c r="BH88" s="253"/>
      <c r="BI88" s="253"/>
      <c r="BJ88" s="253"/>
      <c r="BK88" s="253"/>
      <c r="BL88" s="253"/>
      <c r="BM88" s="253"/>
      <c r="BN88" s="253"/>
      <c r="BO88" s="253"/>
      <c r="BP88" s="253"/>
      <c r="BQ88" s="250">
        <v>82</v>
      </c>
      <c r="BR88" s="255"/>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235"/>
    </row>
    <row r="89" spans="1:131" s="236"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235"/>
    </row>
    <row r="90" spans="1:131" s="236"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235"/>
    </row>
    <row r="91" spans="1:131" s="236"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235"/>
    </row>
    <row r="92" spans="1:131" s="236"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235"/>
    </row>
    <row r="93" spans="1:131" s="236"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235"/>
    </row>
    <row r="94" spans="1:131" s="236"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235"/>
    </row>
    <row r="95" spans="1:131" s="236"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235"/>
    </row>
    <row r="96" spans="1:131" s="236"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235"/>
    </row>
    <row r="97" spans="1:131" s="236"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235"/>
    </row>
    <row r="98" spans="1:131" s="236"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235"/>
    </row>
    <row r="99" spans="1:131" s="236"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235"/>
    </row>
    <row r="100" spans="1:131" s="236"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235"/>
    </row>
    <row r="101" spans="1:131" s="236"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235"/>
    </row>
    <row r="102" spans="1:131" s="236"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375</v>
      </c>
      <c r="BR102" s="943" t="s">
        <v>412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235"/>
    </row>
    <row r="103" spans="1:131" s="236"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5" t="s">
        <v>413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35"/>
    </row>
    <row r="104" spans="1:131" s="236"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6" t="s">
        <v>414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35"/>
    </row>
    <row r="105" spans="1:131" s="236"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5">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2">
      <c r="A108" s="937" t="s">
        <v>417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35" customFormat="1" ht="26.25" customHeight="1" x14ac:dyDescent="0.2">
      <c r="A109" s="892" t="s">
        <v>419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420</v>
      </c>
      <c r="AB109" s="893"/>
      <c r="AC109" s="893"/>
      <c r="AD109" s="893"/>
      <c r="AE109" s="894"/>
      <c r="AF109" s="895" t="s">
        <v>307</v>
      </c>
      <c r="AG109" s="893"/>
      <c r="AH109" s="893"/>
      <c r="AI109" s="893"/>
      <c r="AJ109" s="894"/>
      <c r="AK109" s="895" t="s">
        <v>306</v>
      </c>
      <c r="AL109" s="893"/>
      <c r="AM109" s="893"/>
      <c r="AN109" s="893"/>
      <c r="AO109" s="894"/>
      <c r="AP109" s="895" t="s">
        <v>421</v>
      </c>
      <c r="AQ109" s="893"/>
      <c r="AR109" s="893"/>
      <c r="AS109" s="893"/>
      <c r="AT109" s="924"/>
      <c r="AU109" s="892" t="s">
        <v>419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420</v>
      </c>
      <c r="BR109" s="893"/>
      <c r="BS109" s="893"/>
      <c r="BT109" s="893"/>
      <c r="BU109" s="894"/>
      <c r="BV109" s="895" t="s">
        <v>307</v>
      </c>
      <c r="BW109" s="893"/>
      <c r="BX109" s="893"/>
      <c r="BY109" s="893"/>
      <c r="BZ109" s="894"/>
      <c r="CA109" s="895" t="s">
        <v>306</v>
      </c>
      <c r="CB109" s="893"/>
      <c r="CC109" s="893"/>
      <c r="CD109" s="893"/>
      <c r="CE109" s="894"/>
      <c r="CF109" s="931" t="s">
        <v>421</v>
      </c>
      <c r="CG109" s="931"/>
      <c r="CH109" s="931"/>
      <c r="CI109" s="931"/>
      <c r="CJ109" s="931"/>
      <c r="CK109" s="895" t="s">
        <v>422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420</v>
      </c>
      <c r="DH109" s="893"/>
      <c r="DI109" s="893"/>
      <c r="DJ109" s="893"/>
      <c r="DK109" s="894"/>
      <c r="DL109" s="895" t="s">
        <v>307</v>
      </c>
      <c r="DM109" s="893"/>
      <c r="DN109" s="893"/>
      <c r="DO109" s="893"/>
      <c r="DP109" s="894"/>
      <c r="DQ109" s="895" t="s">
        <v>306</v>
      </c>
      <c r="DR109" s="893"/>
      <c r="DS109" s="893"/>
      <c r="DT109" s="893"/>
      <c r="DU109" s="894"/>
      <c r="DV109" s="895" t="s">
        <v>421</v>
      </c>
      <c r="DW109" s="893"/>
      <c r="DX109" s="893"/>
      <c r="DY109" s="893"/>
      <c r="DZ109" s="924"/>
    </row>
    <row r="110" spans="1:131" s="235" customFormat="1" ht="26.25" customHeight="1" x14ac:dyDescent="0.2">
      <c r="A110" s="793" t="s">
        <v>423</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85">
        <v>71110489</v>
      </c>
      <c r="AB110" s="886"/>
      <c r="AC110" s="886"/>
      <c r="AD110" s="886"/>
      <c r="AE110" s="887"/>
      <c r="AF110" s="888">
        <v>72129332</v>
      </c>
      <c r="AG110" s="886"/>
      <c r="AH110" s="886"/>
      <c r="AI110" s="886"/>
      <c r="AJ110" s="887"/>
      <c r="AK110" s="888">
        <v>73815684</v>
      </c>
      <c r="AL110" s="886"/>
      <c r="AM110" s="886"/>
      <c r="AN110" s="886"/>
      <c r="AO110" s="887"/>
      <c r="AP110" s="889">
        <v>30.6</v>
      </c>
      <c r="AQ110" s="890"/>
      <c r="AR110" s="890"/>
      <c r="AS110" s="890"/>
      <c r="AT110" s="891"/>
      <c r="AU110" s="925" t="s">
        <v>71</v>
      </c>
      <c r="AV110" s="926"/>
      <c r="AW110" s="926"/>
      <c r="AX110" s="926"/>
      <c r="AY110" s="926"/>
      <c r="AZ110" s="848" t="s">
        <v>424</v>
      </c>
      <c r="BA110" s="794"/>
      <c r="BB110" s="794"/>
      <c r="BC110" s="794"/>
      <c r="BD110" s="794"/>
      <c r="BE110" s="794"/>
      <c r="BF110" s="794"/>
      <c r="BG110" s="794"/>
      <c r="BH110" s="794"/>
      <c r="BI110" s="794"/>
      <c r="BJ110" s="794"/>
      <c r="BK110" s="794"/>
      <c r="BL110" s="794"/>
      <c r="BM110" s="794"/>
      <c r="BN110" s="794"/>
      <c r="BO110" s="794"/>
      <c r="BP110" s="795"/>
      <c r="BQ110" s="849">
        <v>1024364345</v>
      </c>
      <c r="BR110" s="831"/>
      <c r="BS110" s="831"/>
      <c r="BT110" s="831"/>
      <c r="BU110" s="831"/>
      <c r="BV110" s="831">
        <v>1029196538</v>
      </c>
      <c r="BW110" s="831"/>
      <c r="BX110" s="831"/>
      <c r="BY110" s="831"/>
      <c r="BZ110" s="831"/>
      <c r="CA110" s="831">
        <v>1041121914</v>
      </c>
      <c r="CB110" s="831"/>
      <c r="CC110" s="831"/>
      <c r="CD110" s="831"/>
      <c r="CE110" s="831"/>
      <c r="CF110" s="858">
        <v>431.1</v>
      </c>
      <c r="CG110" s="859"/>
      <c r="CH110" s="859"/>
      <c r="CI110" s="859"/>
      <c r="CJ110" s="859"/>
      <c r="CK110" s="921" t="s">
        <v>425</v>
      </c>
      <c r="CL110" s="805"/>
      <c r="CM110" s="882" t="s">
        <v>426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49" t="s">
        <v>427</v>
      </c>
      <c r="DH110" s="831"/>
      <c r="DI110" s="831"/>
      <c r="DJ110" s="831"/>
      <c r="DK110" s="831"/>
      <c r="DL110" s="831" t="s">
        <v>396</v>
      </c>
      <c r="DM110" s="831"/>
      <c r="DN110" s="831"/>
      <c r="DO110" s="831"/>
      <c r="DP110" s="831"/>
      <c r="DQ110" s="831" t="s">
        <v>377</v>
      </c>
      <c r="DR110" s="831"/>
      <c r="DS110" s="831"/>
      <c r="DT110" s="831"/>
      <c r="DU110" s="831"/>
      <c r="DV110" s="832" t="s">
        <v>428</v>
      </c>
      <c r="DW110" s="832"/>
      <c r="DX110" s="832"/>
      <c r="DY110" s="832"/>
      <c r="DZ110" s="833"/>
    </row>
    <row r="111" spans="1:131" s="235" customFormat="1" ht="26.25" customHeight="1" x14ac:dyDescent="0.2">
      <c r="A111" s="760" t="s">
        <v>429</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13"/>
      <c r="AA111" s="914" t="s">
        <v>396</v>
      </c>
      <c r="AB111" s="915"/>
      <c r="AC111" s="915"/>
      <c r="AD111" s="915"/>
      <c r="AE111" s="916"/>
      <c r="AF111" s="917" t="s">
        <v>377</v>
      </c>
      <c r="AG111" s="915"/>
      <c r="AH111" s="915"/>
      <c r="AI111" s="915"/>
      <c r="AJ111" s="916"/>
      <c r="AK111" s="917" t="s">
        <v>402</v>
      </c>
      <c r="AL111" s="915"/>
      <c r="AM111" s="915"/>
      <c r="AN111" s="915"/>
      <c r="AO111" s="916"/>
      <c r="AP111" s="918" t="s">
        <v>396</v>
      </c>
      <c r="AQ111" s="919"/>
      <c r="AR111" s="919"/>
      <c r="AS111" s="919"/>
      <c r="AT111" s="920"/>
      <c r="AU111" s="927"/>
      <c r="AV111" s="928"/>
      <c r="AW111" s="928"/>
      <c r="AX111" s="928"/>
      <c r="AY111" s="928"/>
      <c r="AZ111" s="801" t="s">
        <v>430</v>
      </c>
      <c r="BA111" s="736"/>
      <c r="BB111" s="736"/>
      <c r="BC111" s="736"/>
      <c r="BD111" s="736"/>
      <c r="BE111" s="736"/>
      <c r="BF111" s="736"/>
      <c r="BG111" s="736"/>
      <c r="BH111" s="736"/>
      <c r="BI111" s="736"/>
      <c r="BJ111" s="736"/>
      <c r="BK111" s="736"/>
      <c r="BL111" s="736"/>
      <c r="BM111" s="736"/>
      <c r="BN111" s="736"/>
      <c r="BO111" s="736"/>
      <c r="BP111" s="737"/>
      <c r="BQ111" s="802">
        <v>3442542</v>
      </c>
      <c r="BR111" s="803"/>
      <c r="BS111" s="803"/>
      <c r="BT111" s="803"/>
      <c r="BU111" s="803"/>
      <c r="BV111" s="803">
        <v>3154034</v>
      </c>
      <c r="BW111" s="803"/>
      <c r="BX111" s="803"/>
      <c r="BY111" s="803"/>
      <c r="BZ111" s="803"/>
      <c r="CA111" s="803">
        <v>2867471</v>
      </c>
      <c r="CB111" s="803"/>
      <c r="CC111" s="803"/>
      <c r="CD111" s="803"/>
      <c r="CE111" s="803"/>
      <c r="CF111" s="867">
        <v>1.2</v>
      </c>
      <c r="CG111" s="868"/>
      <c r="CH111" s="868"/>
      <c r="CI111" s="868"/>
      <c r="CJ111" s="868"/>
      <c r="CK111" s="922"/>
      <c r="CL111" s="807"/>
      <c r="CM111" s="810" t="s">
        <v>431</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02" t="s">
        <v>427</v>
      </c>
      <c r="DH111" s="803"/>
      <c r="DI111" s="803"/>
      <c r="DJ111" s="803"/>
      <c r="DK111" s="803"/>
      <c r="DL111" s="803" t="s">
        <v>396</v>
      </c>
      <c r="DM111" s="803"/>
      <c r="DN111" s="803"/>
      <c r="DO111" s="803"/>
      <c r="DP111" s="803"/>
      <c r="DQ111" s="803" t="s">
        <v>427</v>
      </c>
      <c r="DR111" s="803"/>
      <c r="DS111" s="803"/>
      <c r="DT111" s="803"/>
      <c r="DU111" s="803"/>
      <c r="DV111" s="780" t="s">
        <v>402</v>
      </c>
      <c r="DW111" s="780"/>
      <c r="DX111" s="780"/>
      <c r="DY111" s="780"/>
      <c r="DZ111" s="781"/>
    </row>
    <row r="112" spans="1:131" s="235" customFormat="1" ht="26.25" customHeight="1" x14ac:dyDescent="0.2">
      <c r="A112" s="907" t="s">
        <v>432</v>
      </c>
      <c r="B112" s="908"/>
      <c r="C112" s="736" t="s">
        <v>433</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5" t="s">
        <v>427</v>
      </c>
      <c r="AB112" s="766"/>
      <c r="AC112" s="766"/>
      <c r="AD112" s="766"/>
      <c r="AE112" s="767"/>
      <c r="AF112" s="768" t="s">
        <v>402</v>
      </c>
      <c r="AG112" s="766"/>
      <c r="AH112" s="766"/>
      <c r="AI112" s="766"/>
      <c r="AJ112" s="767"/>
      <c r="AK112" s="768" t="s">
        <v>428</v>
      </c>
      <c r="AL112" s="766"/>
      <c r="AM112" s="766"/>
      <c r="AN112" s="766"/>
      <c r="AO112" s="767"/>
      <c r="AP112" s="813" t="s">
        <v>427</v>
      </c>
      <c r="AQ112" s="814"/>
      <c r="AR112" s="814"/>
      <c r="AS112" s="814"/>
      <c r="AT112" s="815"/>
      <c r="AU112" s="927"/>
      <c r="AV112" s="928"/>
      <c r="AW112" s="928"/>
      <c r="AX112" s="928"/>
      <c r="AY112" s="928"/>
      <c r="AZ112" s="801" t="s">
        <v>434</v>
      </c>
      <c r="BA112" s="736"/>
      <c r="BB112" s="736"/>
      <c r="BC112" s="736"/>
      <c r="BD112" s="736"/>
      <c r="BE112" s="736"/>
      <c r="BF112" s="736"/>
      <c r="BG112" s="736"/>
      <c r="BH112" s="736"/>
      <c r="BI112" s="736"/>
      <c r="BJ112" s="736"/>
      <c r="BK112" s="736"/>
      <c r="BL112" s="736"/>
      <c r="BM112" s="736"/>
      <c r="BN112" s="736"/>
      <c r="BO112" s="736"/>
      <c r="BP112" s="737"/>
      <c r="BQ112" s="802">
        <v>16081778</v>
      </c>
      <c r="BR112" s="803"/>
      <c r="BS112" s="803"/>
      <c r="BT112" s="803"/>
      <c r="BU112" s="803"/>
      <c r="BV112" s="803">
        <v>15220072</v>
      </c>
      <c r="BW112" s="803"/>
      <c r="BX112" s="803"/>
      <c r="BY112" s="803"/>
      <c r="BZ112" s="803"/>
      <c r="CA112" s="803">
        <v>14301464</v>
      </c>
      <c r="CB112" s="803"/>
      <c r="CC112" s="803"/>
      <c r="CD112" s="803"/>
      <c r="CE112" s="803"/>
      <c r="CF112" s="867">
        <v>5.9</v>
      </c>
      <c r="CG112" s="868"/>
      <c r="CH112" s="868"/>
      <c r="CI112" s="868"/>
      <c r="CJ112" s="868"/>
      <c r="CK112" s="922"/>
      <c r="CL112" s="807"/>
      <c r="CM112" s="810" t="s">
        <v>435</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02" t="s">
        <v>428</v>
      </c>
      <c r="DH112" s="803"/>
      <c r="DI112" s="803"/>
      <c r="DJ112" s="803"/>
      <c r="DK112" s="803"/>
      <c r="DL112" s="803" t="s">
        <v>427</v>
      </c>
      <c r="DM112" s="803"/>
      <c r="DN112" s="803"/>
      <c r="DO112" s="803"/>
      <c r="DP112" s="803"/>
      <c r="DQ112" s="803" t="s">
        <v>428</v>
      </c>
      <c r="DR112" s="803"/>
      <c r="DS112" s="803"/>
      <c r="DT112" s="803"/>
      <c r="DU112" s="803"/>
      <c r="DV112" s="780" t="s">
        <v>427</v>
      </c>
      <c r="DW112" s="780"/>
      <c r="DX112" s="780"/>
      <c r="DY112" s="780"/>
      <c r="DZ112" s="781"/>
    </row>
    <row r="113" spans="1:130" s="235" customFormat="1" ht="26.25" customHeight="1" x14ac:dyDescent="0.2">
      <c r="A113" s="909"/>
      <c r="B113" s="910"/>
      <c r="C113" s="736" t="s">
        <v>436</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765">
        <v>781056</v>
      </c>
      <c r="AB113" s="766"/>
      <c r="AC113" s="766"/>
      <c r="AD113" s="766"/>
      <c r="AE113" s="767"/>
      <c r="AF113" s="768">
        <v>906187</v>
      </c>
      <c r="AG113" s="766"/>
      <c r="AH113" s="766"/>
      <c r="AI113" s="766"/>
      <c r="AJ113" s="767"/>
      <c r="AK113" s="768">
        <v>994661</v>
      </c>
      <c r="AL113" s="766"/>
      <c r="AM113" s="766"/>
      <c r="AN113" s="766"/>
      <c r="AO113" s="767"/>
      <c r="AP113" s="813">
        <v>0.4</v>
      </c>
      <c r="AQ113" s="814"/>
      <c r="AR113" s="814"/>
      <c r="AS113" s="814"/>
      <c r="AT113" s="815"/>
      <c r="AU113" s="927"/>
      <c r="AV113" s="928"/>
      <c r="AW113" s="928"/>
      <c r="AX113" s="928"/>
      <c r="AY113" s="928"/>
      <c r="AZ113" s="801" t="s">
        <v>437</v>
      </c>
      <c r="BA113" s="736"/>
      <c r="BB113" s="736"/>
      <c r="BC113" s="736"/>
      <c r="BD113" s="736"/>
      <c r="BE113" s="736"/>
      <c r="BF113" s="736"/>
      <c r="BG113" s="736"/>
      <c r="BH113" s="736"/>
      <c r="BI113" s="736"/>
      <c r="BJ113" s="736"/>
      <c r="BK113" s="736"/>
      <c r="BL113" s="736"/>
      <c r="BM113" s="736"/>
      <c r="BN113" s="736"/>
      <c r="BO113" s="736"/>
      <c r="BP113" s="737"/>
      <c r="BQ113" s="802" t="s">
        <v>428</v>
      </c>
      <c r="BR113" s="803"/>
      <c r="BS113" s="803"/>
      <c r="BT113" s="803"/>
      <c r="BU113" s="803"/>
      <c r="BV113" s="803" t="s">
        <v>427</v>
      </c>
      <c r="BW113" s="803"/>
      <c r="BX113" s="803"/>
      <c r="BY113" s="803"/>
      <c r="BZ113" s="803"/>
      <c r="CA113" s="803" t="s">
        <v>427</v>
      </c>
      <c r="CB113" s="803"/>
      <c r="CC113" s="803"/>
      <c r="CD113" s="803"/>
      <c r="CE113" s="803"/>
      <c r="CF113" s="867" t="s">
        <v>427</v>
      </c>
      <c r="CG113" s="868"/>
      <c r="CH113" s="868"/>
      <c r="CI113" s="868"/>
      <c r="CJ113" s="868"/>
      <c r="CK113" s="922"/>
      <c r="CL113" s="807"/>
      <c r="CM113" s="810" t="s">
        <v>438</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2">
        <v>1973725</v>
      </c>
      <c r="DH113" s="803"/>
      <c r="DI113" s="803"/>
      <c r="DJ113" s="803"/>
      <c r="DK113" s="803"/>
      <c r="DL113" s="803">
        <v>1857200</v>
      </c>
      <c r="DM113" s="803"/>
      <c r="DN113" s="803"/>
      <c r="DO113" s="803"/>
      <c r="DP113" s="803"/>
      <c r="DQ113" s="803">
        <v>1742621</v>
      </c>
      <c r="DR113" s="803"/>
      <c r="DS113" s="803"/>
      <c r="DT113" s="803"/>
      <c r="DU113" s="803"/>
      <c r="DV113" s="780">
        <v>0.7</v>
      </c>
      <c r="DW113" s="780"/>
      <c r="DX113" s="780"/>
      <c r="DY113" s="780"/>
      <c r="DZ113" s="781"/>
    </row>
    <row r="114" spans="1:130" s="235" customFormat="1" ht="26.25" customHeight="1" x14ac:dyDescent="0.2">
      <c r="A114" s="909"/>
      <c r="B114" s="910"/>
      <c r="C114" s="736" t="s">
        <v>439</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5" t="s">
        <v>427</v>
      </c>
      <c r="AB114" s="766"/>
      <c r="AC114" s="766"/>
      <c r="AD114" s="766"/>
      <c r="AE114" s="767"/>
      <c r="AF114" s="768" t="s">
        <v>428</v>
      </c>
      <c r="AG114" s="766"/>
      <c r="AH114" s="766"/>
      <c r="AI114" s="766"/>
      <c r="AJ114" s="767"/>
      <c r="AK114" s="768" t="s">
        <v>427</v>
      </c>
      <c r="AL114" s="766"/>
      <c r="AM114" s="766"/>
      <c r="AN114" s="766"/>
      <c r="AO114" s="767"/>
      <c r="AP114" s="813" t="s">
        <v>402</v>
      </c>
      <c r="AQ114" s="814"/>
      <c r="AR114" s="814"/>
      <c r="AS114" s="814"/>
      <c r="AT114" s="815"/>
      <c r="AU114" s="927"/>
      <c r="AV114" s="928"/>
      <c r="AW114" s="928"/>
      <c r="AX114" s="928"/>
      <c r="AY114" s="928"/>
      <c r="AZ114" s="801" t="s">
        <v>440</v>
      </c>
      <c r="BA114" s="736"/>
      <c r="BB114" s="736"/>
      <c r="BC114" s="736"/>
      <c r="BD114" s="736"/>
      <c r="BE114" s="736"/>
      <c r="BF114" s="736"/>
      <c r="BG114" s="736"/>
      <c r="BH114" s="736"/>
      <c r="BI114" s="736"/>
      <c r="BJ114" s="736"/>
      <c r="BK114" s="736"/>
      <c r="BL114" s="736"/>
      <c r="BM114" s="736"/>
      <c r="BN114" s="736"/>
      <c r="BO114" s="736"/>
      <c r="BP114" s="737"/>
      <c r="BQ114" s="802">
        <v>110925707</v>
      </c>
      <c r="BR114" s="803"/>
      <c r="BS114" s="803"/>
      <c r="BT114" s="803"/>
      <c r="BU114" s="803"/>
      <c r="BV114" s="803">
        <v>105664583</v>
      </c>
      <c r="BW114" s="803"/>
      <c r="BX114" s="803"/>
      <c r="BY114" s="803"/>
      <c r="BZ114" s="803"/>
      <c r="CA114" s="803">
        <v>97839910</v>
      </c>
      <c r="CB114" s="803"/>
      <c r="CC114" s="803"/>
      <c r="CD114" s="803"/>
      <c r="CE114" s="803"/>
      <c r="CF114" s="867">
        <v>40.5</v>
      </c>
      <c r="CG114" s="868"/>
      <c r="CH114" s="868"/>
      <c r="CI114" s="868"/>
      <c r="CJ114" s="868"/>
      <c r="CK114" s="922"/>
      <c r="CL114" s="807"/>
      <c r="CM114" s="810" t="s">
        <v>441</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2">
        <v>1468817</v>
      </c>
      <c r="DH114" s="803"/>
      <c r="DI114" s="803"/>
      <c r="DJ114" s="803"/>
      <c r="DK114" s="803"/>
      <c r="DL114" s="803">
        <v>1296834</v>
      </c>
      <c r="DM114" s="803"/>
      <c r="DN114" s="803"/>
      <c r="DO114" s="803"/>
      <c r="DP114" s="803"/>
      <c r="DQ114" s="803">
        <v>1124850</v>
      </c>
      <c r="DR114" s="803"/>
      <c r="DS114" s="803"/>
      <c r="DT114" s="803"/>
      <c r="DU114" s="803"/>
      <c r="DV114" s="780">
        <v>0.5</v>
      </c>
      <c r="DW114" s="780"/>
      <c r="DX114" s="780"/>
      <c r="DY114" s="780"/>
      <c r="DZ114" s="781"/>
    </row>
    <row r="115" spans="1:130" s="235" customFormat="1" ht="26.25" customHeight="1" x14ac:dyDescent="0.2">
      <c r="A115" s="909"/>
      <c r="B115" s="910"/>
      <c r="C115" s="736" t="s">
        <v>442</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765">
        <v>453557</v>
      </c>
      <c r="AB115" s="766"/>
      <c r="AC115" s="766"/>
      <c r="AD115" s="766"/>
      <c r="AE115" s="767"/>
      <c r="AF115" s="768">
        <v>319949</v>
      </c>
      <c r="AG115" s="766"/>
      <c r="AH115" s="766"/>
      <c r="AI115" s="766"/>
      <c r="AJ115" s="767"/>
      <c r="AK115" s="768">
        <v>317374</v>
      </c>
      <c r="AL115" s="766"/>
      <c r="AM115" s="766"/>
      <c r="AN115" s="766"/>
      <c r="AO115" s="767"/>
      <c r="AP115" s="813">
        <v>0.1</v>
      </c>
      <c r="AQ115" s="814"/>
      <c r="AR115" s="814"/>
      <c r="AS115" s="814"/>
      <c r="AT115" s="815"/>
      <c r="AU115" s="927"/>
      <c r="AV115" s="928"/>
      <c r="AW115" s="928"/>
      <c r="AX115" s="928"/>
      <c r="AY115" s="928"/>
      <c r="AZ115" s="801" t="s">
        <v>443</v>
      </c>
      <c r="BA115" s="736"/>
      <c r="BB115" s="736"/>
      <c r="BC115" s="736"/>
      <c r="BD115" s="736"/>
      <c r="BE115" s="736"/>
      <c r="BF115" s="736"/>
      <c r="BG115" s="736"/>
      <c r="BH115" s="736"/>
      <c r="BI115" s="736"/>
      <c r="BJ115" s="736"/>
      <c r="BK115" s="736"/>
      <c r="BL115" s="736"/>
      <c r="BM115" s="736"/>
      <c r="BN115" s="736"/>
      <c r="BO115" s="736"/>
      <c r="BP115" s="737"/>
      <c r="BQ115" s="802">
        <v>25557790</v>
      </c>
      <c r="BR115" s="803"/>
      <c r="BS115" s="803"/>
      <c r="BT115" s="803"/>
      <c r="BU115" s="803"/>
      <c r="BV115" s="803">
        <v>25217976</v>
      </c>
      <c r="BW115" s="803"/>
      <c r="BX115" s="803"/>
      <c r="BY115" s="803"/>
      <c r="BZ115" s="803"/>
      <c r="CA115" s="803">
        <v>24280778</v>
      </c>
      <c r="CB115" s="803"/>
      <c r="CC115" s="803"/>
      <c r="CD115" s="803"/>
      <c r="CE115" s="803"/>
      <c r="CF115" s="867">
        <v>10.1</v>
      </c>
      <c r="CG115" s="868"/>
      <c r="CH115" s="868"/>
      <c r="CI115" s="868"/>
      <c r="CJ115" s="868"/>
      <c r="CK115" s="922"/>
      <c r="CL115" s="807"/>
      <c r="CM115" s="801" t="s">
        <v>444</v>
      </c>
      <c r="CN115" s="906"/>
      <c r="CO115" s="906"/>
      <c r="CP115" s="906"/>
      <c r="CQ115" s="906"/>
      <c r="CR115" s="906"/>
      <c r="CS115" s="906"/>
      <c r="CT115" s="906"/>
      <c r="CU115" s="906"/>
      <c r="CV115" s="906"/>
      <c r="CW115" s="906"/>
      <c r="CX115" s="906"/>
      <c r="CY115" s="906"/>
      <c r="CZ115" s="906"/>
      <c r="DA115" s="906"/>
      <c r="DB115" s="906"/>
      <c r="DC115" s="906"/>
      <c r="DD115" s="906"/>
      <c r="DE115" s="906"/>
      <c r="DF115" s="737"/>
      <c r="DG115" s="802" t="s">
        <v>428</v>
      </c>
      <c r="DH115" s="803"/>
      <c r="DI115" s="803"/>
      <c r="DJ115" s="803"/>
      <c r="DK115" s="803"/>
      <c r="DL115" s="803" t="s">
        <v>402</v>
      </c>
      <c r="DM115" s="803"/>
      <c r="DN115" s="803"/>
      <c r="DO115" s="803"/>
      <c r="DP115" s="803"/>
      <c r="DQ115" s="803" t="s">
        <v>427</v>
      </c>
      <c r="DR115" s="803"/>
      <c r="DS115" s="803"/>
      <c r="DT115" s="803"/>
      <c r="DU115" s="803"/>
      <c r="DV115" s="780" t="s">
        <v>428</v>
      </c>
      <c r="DW115" s="780"/>
      <c r="DX115" s="780"/>
      <c r="DY115" s="780"/>
      <c r="DZ115" s="781"/>
    </row>
    <row r="116" spans="1:130" s="235" customFormat="1" ht="26.25" customHeight="1" x14ac:dyDescent="0.2">
      <c r="A116" s="911"/>
      <c r="B116" s="912"/>
      <c r="C116" s="872" t="s">
        <v>445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5">
        <v>2136</v>
      </c>
      <c r="AB116" s="766"/>
      <c r="AC116" s="766"/>
      <c r="AD116" s="766"/>
      <c r="AE116" s="767"/>
      <c r="AF116" s="768">
        <v>1166</v>
      </c>
      <c r="AG116" s="766"/>
      <c r="AH116" s="766"/>
      <c r="AI116" s="766"/>
      <c r="AJ116" s="767"/>
      <c r="AK116" s="768">
        <v>1110</v>
      </c>
      <c r="AL116" s="766"/>
      <c r="AM116" s="766"/>
      <c r="AN116" s="766"/>
      <c r="AO116" s="767"/>
      <c r="AP116" s="813">
        <v>0</v>
      </c>
      <c r="AQ116" s="814"/>
      <c r="AR116" s="814"/>
      <c r="AS116" s="814"/>
      <c r="AT116" s="815"/>
      <c r="AU116" s="927"/>
      <c r="AV116" s="928"/>
      <c r="AW116" s="928"/>
      <c r="AX116" s="928"/>
      <c r="AY116" s="928"/>
      <c r="AZ116" s="855" t="s">
        <v>446</v>
      </c>
      <c r="BA116" s="856"/>
      <c r="BB116" s="856"/>
      <c r="BC116" s="856"/>
      <c r="BD116" s="856"/>
      <c r="BE116" s="856"/>
      <c r="BF116" s="856"/>
      <c r="BG116" s="856"/>
      <c r="BH116" s="856"/>
      <c r="BI116" s="856"/>
      <c r="BJ116" s="856"/>
      <c r="BK116" s="856"/>
      <c r="BL116" s="856"/>
      <c r="BM116" s="856"/>
      <c r="BN116" s="856"/>
      <c r="BO116" s="856"/>
      <c r="BP116" s="857"/>
      <c r="BQ116" s="802" t="s">
        <v>427</v>
      </c>
      <c r="BR116" s="803"/>
      <c r="BS116" s="803"/>
      <c r="BT116" s="803"/>
      <c r="BU116" s="803"/>
      <c r="BV116" s="803" t="s">
        <v>402</v>
      </c>
      <c r="BW116" s="803"/>
      <c r="BX116" s="803"/>
      <c r="BY116" s="803"/>
      <c r="BZ116" s="803"/>
      <c r="CA116" s="803" t="s">
        <v>402</v>
      </c>
      <c r="CB116" s="803"/>
      <c r="CC116" s="803"/>
      <c r="CD116" s="803"/>
      <c r="CE116" s="803"/>
      <c r="CF116" s="867" t="s">
        <v>428</v>
      </c>
      <c r="CG116" s="868"/>
      <c r="CH116" s="868"/>
      <c r="CI116" s="868"/>
      <c r="CJ116" s="868"/>
      <c r="CK116" s="922"/>
      <c r="CL116" s="807"/>
      <c r="CM116" s="810" t="s">
        <v>447</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2" t="s">
        <v>402</v>
      </c>
      <c r="DH116" s="803"/>
      <c r="DI116" s="803"/>
      <c r="DJ116" s="803"/>
      <c r="DK116" s="803"/>
      <c r="DL116" s="803" t="s">
        <v>427</v>
      </c>
      <c r="DM116" s="803"/>
      <c r="DN116" s="803"/>
      <c r="DO116" s="803"/>
      <c r="DP116" s="803"/>
      <c r="DQ116" s="803" t="s">
        <v>402</v>
      </c>
      <c r="DR116" s="803"/>
      <c r="DS116" s="803"/>
      <c r="DT116" s="803"/>
      <c r="DU116" s="803"/>
      <c r="DV116" s="780" t="s">
        <v>428</v>
      </c>
      <c r="DW116" s="780"/>
      <c r="DX116" s="780"/>
      <c r="DY116" s="780"/>
      <c r="DZ116" s="781"/>
    </row>
    <row r="117" spans="1:130" s="235" customFormat="1" ht="26.25" customHeight="1" x14ac:dyDescent="0.2">
      <c r="A117" s="892" t="s">
        <v>155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9" t="s">
        <v>448</v>
      </c>
      <c r="Z117" s="894"/>
      <c r="AA117" s="899">
        <v>72347238</v>
      </c>
      <c r="AB117" s="900"/>
      <c r="AC117" s="900"/>
      <c r="AD117" s="900"/>
      <c r="AE117" s="901"/>
      <c r="AF117" s="902">
        <v>73356634</v>
      </c>
      <c r="AG117" s="900"/>
      <c r="AH117" s="900"/>
      <c r="AI117" s="900"/>
      <c r="AJ117" s="901"/>
      <c r="AK117" s="902">
        <v>75128829</v>
      </c>
      <c r="AL117" s="900"/>
      <c r="AM117" s="900"/>
      <c r="AN117" s="900"/>
      <c r="AO117" s="901"/>
      <c r="AP117" s="903"/>
      <c r="AQ117" s="904"/>
      <c r="AR117" s="904"/>
      <c r="AS117" s="904"/>
      <c r="AT117" s="905"/>
      <c r="AU117" s="927"/>
      <c r="AV117" s="928"/>
      <c r="AW117" s="928"/>
      <c r="AX117" s="928"/>
      <c r="AY117" s="928"/>
      <c r="AZ117" s="801" t="s">
        <v>449</v>
      </c>
      <c r="BA117" s="736"/>
      <c r="BB117" s="736"/>
      <c r="BC117" s="736"/>
      <c r="BD117" s="736"/>
      <c r="BE117" s="736"/>
      <c r="BF117" s="736"/>
      <c r="BG117" s="736"/>
      <c r="BH117" s="736"/>
      <c r="BI117" s="736"/>
      <c r="BJ117" s="736"/>
      <c r="BK117" s="736"/>
      <c r="BL117" s="736"/>
      <c r="BM117" s="736"/>
      <c r="BN117" s="736"/>
      <c r="BO117" s="736"/>
      <c r="BP117" s="737"/>
      <c r="BQ117" s="802" t="s">
        <v>119</v>
      </c>
      <c r="BR117" s="803"/>
      <c r="BS117" s="803"/>
      <c r="BT117" s="803"/>
      <c r="BU117" s="803"/>
      <c r="BV117" s="803" t="s">
        <v>119</v>
      </c>
      <c r="BW117" s="803"/>
      <c r="BX117" s="803"/>
      <c r="BY117" s="803"/>
      <c r="BZ117" s="803"/>
      <c r="CA117" s="803" t="s">
        <v>427</v>
      </c>
      <c r="CB117" s="803"/>
      <c r="CC117" s="803"/>
      <c r="CD117" s="803"/>
      <c r="CE117" s="803"/>
      <c r="CF117" s="867" t="s">
        <v>427</v>
      </c>
      <c r="CG117" s="868"/>
      <c r="CH117" s="868"/>
      <c r="CI117" s="868"/>
      <c r="CJ117" s="868"/>
      <c r="CK117" s="922"/>
      <c r="CL117" s="807"/>
      <c r="CM117" s="810" t="s">
        <v>450</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2" t="s">
        <v>427</v>
      </c>
      <c r="DH117" s="803"/>
      <c r="DI117" s="803"/>
      <c r="DJ117" s="803"/>
      <c r="DK117" s="803"/>
      <c r="DL117" s="803" t="s">
        <v>451</v>
      </c>
      <c r="DM117" s="803"/>
      <c r="DN117" s="803"/>
      <c r="DO117" s="803"/>
      <c r="DP117" s="803"/>
      <c r="DQ117" s="803" t="s">
        <v>119</v>
      </c>
      <c r="DR117" s="803"/>
      <c r="DS117" s="803"/>
      <c r="DT117" s="803"/>
      <c r="DU117" s="803"/>
      <c r="DV117" s="780" t="s">
        <v>119</v>
      </c>
      <c r="DW117" s="780"/>
      <c r="DX117" s="780"/>
      <c r="DY117" s="780"/>
      <c r="DZ117" s="781"/>
    </row>
    <row r="118" spans="1:130" s="235" customFormat="1" ht="26.25" customHeight="1" x14ac:dyDescent="0.2">
      <c r="A118" s="892" t="s">
        <v>422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420</v>
      </c>
      <c r="AB118" s="893"/>
      <c r="AC118" s="893"/>
      <c r="AD118" s="893"/>
      <c r="AE118" s="894"/>
      <c r="AF118" s="895" t="s">
        <v>307</v>
      </c>
      <c r="AG118" s="893"/>
      <c r="AH118" s="893"/>
      <c r="AI118" s="893"/>
      <c r="AJ118" s="894"/>
      <c r="AK118" s="895" t="s">
        <v>306</v>
      </c>
      <c r="AL118" s="893"/>
      <c r="AM118" s="893"/>
      <c r="AN118" s="893"/>
      <c r="AO118" s="894"/>
      <c r="AP118" s="896" t="s">
        <v>421</v>
      </c>
      <c r="AQ118" s="897"/>
      <c r="AR118" s="897"/>
      <c r="AS118" s="897"/>
      <c r="AT118" s="898"/>
      <c r="AU118" s="927"/>
      <c r="AV118" s="928"/>
      <c r="AW118" s="928"/>
      <c r="AX118" s="928"/>
      <c r="AY118" s="928"/>
      <c r="AZ118" s="871" t="s">
        <v>452</v>
      </c>
      <c r="BA118" s="872"/>
      <c r="BB118" s="872"/>
      <c r="BC118" s="872"/>
      <c r="BD118" s="872"/>
      <c r="BE118" s="872"/>
      <c r="BF118" s="872"/>
      <c r="BG118" s="872"/>
      <c r="BH118" s="872"/>
      <c r="BI118" s="872"/>
      <c r="BJ118" s="872"/>
      <c r="BK118" s="872"/>
      <c r="BL118" s="872"/>
      <c r="BM118" s="872"/>
      <c r="BN118" s="872"/>
      <c r="BO118" s="872"/>
      <c r="BP118" s="873"/>
      <c r="BQ118" s="854" t="s">
        <v>119</v>
      </c>
      <c r="BR118" s="834"/>
      <c r="BS118" s="834"/>
      <c r="BT118" s="834"/>
      <c r="BU118" s="834"/>
      <c r="BV118" s="834" t="s">
        <v>119</v>
      </c>
      <c r="BW118" s="834"/>
      <c r="BX118" s="834"/>
      <c r="BY118" s="834"/>
      <c r="BZ118" s="834"/>
      <c r="CA118" s="834" t="s">
        <v>396</v>
      </c>
      <c r="CB118" s="834"/>
      <c r="CC118" s="834"/>
      <c r="CD118" s="834"/>
      <c r="CE118" s="834"/>
      <c r="CF118" s="867" t="s">
        <v>119</v>
      </c>
      <c r="CG118" s="868"/>
      <c r="CH118" s="868"/>
      <c r="CI118" s="868"/>
      <c r="CJ118" s="868"/>
      <c r="CK118" s="922"/>
      <c r="CL118" s="807"/>
      <c r="CM118" s="810" t="s">
        <v>453</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2" t="s">
        <v>119</v>
      </c>
      <c r="DH118" s="803"/>
      <c r="DI118" s="803"/>
      <c r="DJ118" s="803"/>
      <c r="DK118" s="803"/>
      <c r="DL118" s="803" t="s">
        <v>119</v>
      </c>
      <c r="DM118" s="803"/>
      <c r="DN118" s="803"/>
      <c r="DO118" s="803"/>
      <c r="DP118" s="803"/>
      <c r="DQ118" s="803" t="s">
        <v>427</v>
      </c>
      <c r="DR118" s="803"/>
      <c r="DS118" s="803"/>
      <c r="DT118" s="803"/>
      <c r="DU118" s="803"/>
      <c r="DV118" s="780" t="s">
        <v>119</v>
      </c>
      <c r="DW118" s="780"/>
      <c r="DX118" s="780"/>
      <c r="DY118" s="780"/>
      <c r="DZ118" s="781"/>
    </row>
    <row r="119" spans="1:130" s="235" customFormat="1" ht="26.25" customHeight="1" x14ac:dyDescent="0.2">
      <c r="A119" s="804" t="s">
        <v>425</v>
      </c>
      <c r="B119" s="805"/>
      <c r="C119" s="882" t="s">
        <v>426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427</v>
      </c>
      <c r="AB119" s="886"/>
      <c r="AC119" s="886"/>
      <c r="AD119" s="886"/>
      <c r="AE119" s="887"/>
      <c r="AF119" s="888" t="s">
        <v>119</v>
      </c>
      <c r="AG119" s="886"/>
      <c r="AH119" s="886"/>
      <c r="AI119" s="886"/>
      <c r="AJ119" s="887"/>
      <c r="AK119" s="888" t="s">
        <v>427</v>
      </c>
      <c r="AL119" s="886"/>
      <c r="AM119" s="886"/>
      <c r="AN119" s="886"/>
      <c r="AO119" s="887"/>
      <c r="AP119" s="889" t="s">
        <v>119</v>
      </c>
      <c r="AQ119" s="890"/>
      <c r="AR119" s="890"/>
      <c r="AS119" s="890"/>
      <c r="AT119" s="891"/>
      <c r="AU119" s="929"/>
      <c r="AV119" s="930"/>
      <c r="AW119" s="930"/>
      <c r="AX119" s="930"/>
      <c r="AY119" s="930"/>
      <c r="AZ119" s="265" t="s">
        <v>155</v>
      </c>
      <c r="BA119" s="265"/>
      <c r="BB119" s="265"/>
      <c r="BC119" s="265"/>
      <c r="BD119" s="265"/>
      <c r="BE119" s="265"/>
      <c r="BF119" s="265"/>
      <c r="BG119" s="265"/>
      <c r="BH119" s="265"/>
      <c r="BI119" s="265"/>
      <c r="BJ119" s="265"/>
      <c r="BK119" s="265"/>
      <c r="BL119" s="265"/>
      <c r="BM119" s="265"/>
      <c r="BN119" s="265"/>
      <c r="BO119" s="869" t="s">
        <v>454</v>
      </c>
      <c r="BP119" s="870"/>
      <c r="BQ119" s="854">
        <v>1180372162</v>
      </c>
      <c r="BR119" s="834"/>
      <c r="BS119" s="834"/>
      <c r="BT119" s="834"/>
      <c r="BU119" s="834"/>
      <c r="BV119" s="834">
        <v>1178453203</v>
      </c>
      <c r="BW119" s="834"/>
      <c r="BX119" s="834"/>
      <c r="BY119" s="834"/>
      <c r="BZ119" s="834"/>
      <c r="CA119" s="834">
        <v>1180411537</v>
      </c>
      <c r="CB119" s="834"/>
      <c r="CC119" s="834"/>
      <c r="CD119" s="834"/>
      <c r="CE119" s="834"/>
      <c r="CF119" s="732"/>
      <c r="CG119" s="733"/>
      <c r="CH119" s="733"/>
      <c r="CI119" s="733"/>
      <c r="CJ119" s="823"/>
      <c r="CK119" s="923"/>
      <c r="CL119" s="809"/>
      <c r="CM119" s="827" t="s">
        <v>455</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02" t="s">
        <v>427</v>
      </c>
      <c r="DH119" s="803"/>
      <c r="DI119" s="803"/>
      <c r="DJ119" s="803"/>
      <c r="DK119" s="803"/>
      <c r="DL119" s="803" t="s">
        <v>396</v>
      </c>
      <c r="DM119" s="803"/>
      <c r="DN119" s="803"/>
      <c r="DO119" s="803"/>
      <c r="DP119" s="803"/>
      <c r="DQ119" s="803" t="s">
        <v>427</v>
      </c>
      <c r="DR119" s="803"/>
      <c r="DS119" s="803"/>
      <c r="DT119" s="803"/>
      <c r="DU119" s="803"/>
      <c r="DV119" s="780" t="s">
        <v>119</v>
      </c>
      <c r="DW119" s="780"/>
      <c r="DX119" s="780"/>
      <c r="DY119" s="780"/>
      <c r="DZ119" s="781"/>
    </row>
    <row r="120" spans="1:130" s="235" customFormat="1" ht="26.25" customHeight="1" x14ac:dyDescent="0.2">
      <c r="A120" s="806"/>
      <c r="B120" s="807"/>
      <c r="C120" s="810" t="s">
        <v>431</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65" t="s">
        <v>119</v>
      </c>
      <c r="AB120" s="766"/>
      <c r="AC120" s="766"/>
      <c r="AD120" s="766"/>
      <c r="AE120" s="767"/>
      <c r="AF120" s="768" t="s">
        <v>119</v>
      </c>
      <c r="AG120" s="766"/>
      <c r="AH120" s="766"/>
      <c r="AI120" s="766"/>
      <c r="AJ120" s="767"/>
      <c r="AK120" s="768" t="s">
        <v>119</v>
      </c>
      <c r="AL120" s="766"/>
      <c r="AM120" s="766"/>
      <c r="AN120" s="766"/>
      <c r="AO120" s="767"/>
      <c r="AP120" s="813" t="s">
        <v>119</v>
      </c>
      <c r="AQ120" s="814"/>
      <c r="AR120" s="814"/>
      <c r="AS120" s="814"/>
      <c r="AT120" s="815"/>
      <c r="AU120" s="874" t="s">
        <v>456</v>
      </c>
      <c r="AV120" s="875"/>
      <c r="AW120" s="875"/>
      <c r="AX120" s="875"/>
      <c r="AY120" s="876"/>
      <c r="AZ120" s="848" t="s">
        <v>457</v>
      </c>
      <c r="BA120" s="794"/>
      <c r="BB120" s="794"/>
      <c r="BC120" s="794"/>
      <c r="BD120" s="794"/>
      <c r="BE120" s="794"/>
      <c r="BF120" s="794"/>
      <c r="BG120" s="794"/>
      <c r="BH120" s="794"/>
      <c r="BI120" s="794"/>
      <c r="BJ120" s="794"/>
      <c r="BK120" s="794"/>
      <c r="BL120" s="794"/>
      <c r="BM120" s="794"/>
      <c r="BN120" s="794"/>
      <c r="BO120" s="794"/>
      <c r="BP120" s="795"/>
      <c r="BQ120" s="849">
        <v>63889846</v>
      </c>
      <c r="BR120" s="831"/>
      <c r="BS120" s="831"/>
      <c r="BT120" s="831"/>
      <c r="BU120" s="831"/>
      <c r="BV120" s="831">
        <v>65071949</v>
      </c>
      <c r="BW120" s="831"/>
      <c r="BX120" s="831"/>
      <c r="BY120" s="831"/>
      <c r="BZ120" s="831"/>
      <c r="CA120" s="831">
        <v>63234637</v>
      </c>
      <c r="CB120" s="831"/>
      <c r="CC120" s="831"/>
      <c r="CD120" s="831"/>
      <c r="CE120" s="831"/>
      <c r="CF120" s="858">
        <v>26.2</v>
      </c>
      <c r="CG120" s="859"/>
      <c r="CH120" s="859"/>
      <c r="CI120" s="859"/>
      <c r="CJ120" s="859"/>
      <c r="CK120" s="860" t="s">
        <v>458</v>
      </c>
      <c r="CL120" s="840"/>
      <c r="CM120" s="840"/>
      <c r="CN120" s="840"/>
      <c r="CO120" s="841"/>
      <c r="CP120" s="864" t="s">
        <v>459</v>
      </c>
      <c r="CQ120" s="865"/>
      <c r="CR120" s="865"/>
      <c r="CS120" s="865"/>
      <c r="CT120" s="865"/>
      <c r="CU120" s="865"/>
      <c r="CV120" s="865"/>
      <c r="CW120" s="865"/>
      <c r="CX120" s="865"/>
      <c r="CY120" s="865"/>
      <c r="CZ120" s="865"/>
      <c r="DA120" s="865"/>
      <c r="DB120" s="865"/>
      <c r="DC120" s="865"/>
      <c r="DD120" s="865"/>
      <c r="DE120" s="865"/>
      <c r="DF120" s="866"/>
      <c r="DG120" s="849" t="s">
        <v>427</v>
      </c>
      <c r="DH120" s="831"/>
      <c r="DI120" s="831"/>
      <c r="DJ120" s="831"/>
      <c r="DK120" s="831"/>
      <c r="DL120" s="831" t="s">
        <v>119</v>
      </c>
      <c r="DM120" s="831"/>
      <c r="DN120" s="831"/>
      <c r="DO120" s="831"/>
      <c r="DP120" s="831"/>
      <c r="DQ120" s="831">
        <v>9545147</v>
      </c>
      <c r="DR120" s="831"/>
      <c r="DS120" s="831"/>
      <c r="DT120" s="831"/>
      <c r="DU120" s="831"/>
      <c r="DV120" s="832">
        <v>4</v>
      </c>
      <c r="DW120" s="832"/>
      <c r="DX120" s="832"/>
      <c r="DY120" s="832"/>
      <c r="DZ120" s="833"/>
    </row>
    <row r="121" spans="1:130" s="235" customFormat="1" ht="26.25" customHeight="1" x14ac:dyDescent="0.2">
      <c r="A121" s="806"/>
      <c r="B121" s="807"/>
      <c r="C121" s="855" t="s">
        <v>460</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5" t="s">
        <v>119</v>
      </c>
      <c r="AB121" s="766"/>
      <c r="AC121" s="766"/>
      <c r="AD121" s="766"/>
      <c r="AE121" s="767"/>
      <c r="AF121" s="768" t="s">
        <v>119</v>
      </c>
      <c r="AG121" s="766"/>
      <c r="AH121" s="766"/>
      <c r="AI121" s="766"/>
      <c r="AJ121" s="767"/>
      <c r="AK121" s="768" t="s">
        <v>119</v>
      </c>
      <c r="AL121" s="766"/>
      <c r="AM121" s="766"/>
      <c r="AN121" s="766"/>
      <c r="AO121" s="767"/>
      <c r="AP121" s="813" t="s">
        <v>119</v>
      </c>
      <c r="AQ121" s="814"/>
      <c r="AR121" s="814"/>
      <c r="AS121" s="814"/>
      <c r="AT121" s="815"/>
      <c r="AU121" s="877"/>
      <c r="AV121" s="878"/>
      <c r="AW121" s="878"/>
      <c r="AX121" s="878"/>
      <c r="AY121" s="879"/>
      <c r="AZ121" s="801" t="s">
        <v>461</v>
      </c>
      <c r="BA121" s="736"/>
      <c r="BB121" s="736"/>
      <c r="BC121" s="736"/>
      <c r="BD121" s="736"/>
      <c r="BE121" s="736"/>
      <c r="BF121" s="736"/>
      <c r="BG121" s="736"/>
      <c r="BH121" s="736"/>
      <c r="BI121" s="736"/>
      <c r="BJ121" s="736"/>
      <c r="BK121" s="736"/>
      <c r="BL121" s="736"/>
      <c r="BM121" s="736"/>
      <c r="BN121" s="736"/>
      <c r="BO121" s="736"/>
      <c r="BP121" s="737"/>
      <c r="BQ121" s="802">
        <v>16456018</v>
      </c>
      <c r="BR121" s="803"/>
      <c r="BS121" s="803"/>
      <c r="BT121" s="803"/>
      <c r="BU121" s="803"/>
      <c r="BV121" s="803">
        <v>18964693</v>
      </c>
      <c r="BW121" s="803"/>
      <c r="BX121" s="803"/>
      <c r="BY121" s="803"/>
      <c r="BZ121" s="803"/>
      <c r="CA121" s="803">
        <v>18808186</v>
      </c>
      <c r="CB121" s="803"/>
      <c r="CC121" s="803"/>
      <c r="CD121" s="803"/>
      <c r="CE121" s="803"/>
      <c r="CF121" s="867">
        <v>7.8</v>
      </c>
      <c r="CG121" s="868"/>
      <c r="CH121" s="868"/>
      <c r="CI121" s="868"/>
      <c r="CJ121" s="868"/>
      <c r="CK121" s="861"/>
      <c r="CL121" s="843"/>
      <c r="CM121" s="843"/>
      <c r="CN121" s="843"/>
      <c r="CO121" s="844"/>
      <c r="CP121" s="824" t="s">
        <v>462</v>
      </c>
      <c r="CQ121" s="825"/>
      <c r="CR121" s="825"/>
      <c r="CS121" s="825"/>
      <c r="CT121" s="825"/>
      <c r="CU121" s="825"/>
      <c r="CV121" s="825"/>
      <c r="CW121" s="825"/>
      <c r="CX121" s="825"/>
      <c r="CY121" s="825"/>
      <c r="CZ121" s="825"/>
      <c r="DA121" s="825"/>
      <c r="DB121" s="825"/>
      <c r="DC121" s="825"/>
      <c r="DD121" s="825"/>
      <c r="DE121" s="825"/>
      <c r="DF121" s="826"/>
      <c r="DG121" s="802">
        <v>4436598</v>
      </c>
      <c r="DH121" s="803"/>
      <c r="DI121" s="803"/>
      <c r="DJ121" s="803"/>
      <c r="DK121" s="803"/>
      <c r="DL121" s="803">
        <v>4136743</v>
      </c>
      <c r="DM121" s="803"/>
      <c r="DN121" s="803"/>
      <c r="DO121" s="803"/>
      <c r="DP121" s="803"/>
      <c r="DQ121" s="803">
        <v>3813245</v>
      </c>
      <c r="DR121" s="803"/>
      <c r="DS121" s="803"/>
      <c r="DT121" s="803"/>
      <c r="DU121" s="803"/>
      <c r="DV121" s="780">
        <v>1.6</v>
      </c>
      <c r="DW121" s="780"/>
      <c r="DX121" s="780"/>
      <c r="DY121" s="780"/>
      <c r="DZ121" s="781"/>
    </row>
    <row r="122" spans="1:130" s="235" customFormat="1" ht="26.25" customHeight="1" x14ac:dyDescent="0.2">
      <c r="A122" s="806"/>
      <c r="B122" s="807"/>
      <c r="C122" s="810" t="s">
        <v>441</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65">
        <v>303902</v>
      </c>
      <c r="AB122" s="766"/>
      <c r="AC122" s="766"/>
      <c r="AD122" s="766"/>
      <c r="AE122" s="767"/>
      <c r="AF122" s="768">
        <v>171983</v>
      </c>
      <c r="AG122" s="766"/>
      <c r="AH122" s="766"/>
      <c r="AI122" s="766"/>
      <c r="AJ122" s="767"/>
      <c r="AK122" s="768">
        <v>171984</v>
      </c>
      <c r="AL122" s="766"/>
      <c r="AM122" s="766"/>
      <c r="AN122" s="766"/>
      <c r="AO122" s="767"/>
      <c r="AP122" s="813">
        <v>0.1</v>
      </c>
      <c r="AQ122" s="814"/>
      <c r="AR122" s="814"/>
      <c r="AS122" s="814"/>
      <c r="AT122" s="815"/>
      <c r="AU122" s="877"/>
      <c r="AV122" s="878"/>
      <c r="AW122" s="878"/>
      <c r="AX122" s="878"/>
      <c r="AY122" s="879"/>
      <c r="AZ122" s="871" t="s">
        <v>463</v>
      </c>
      <c r="BA122" s="872"/>
      <c r="BB122" s="872"/>
      <c r="BC122" s="872"/>
      <c r="BD122" s="872"/>
      <c r="BE122" s="872"/>
      <c r="BF122" s="872"/>
      <c r="BG122" s="872"/>
      <c r="BH122" s="872"/>
      <c r="BI122" s="872"/>
      <c r="BJ122" s="872"/>
      <c r="BK122" s="872"/>
      <c r="BL122" s="872"/>
      <c r="BM122" s="872"/>
      <c r="BN122" s="872"/>
      <c r="BO122" s="872"/>
      <c r="BP122" s="873"/>
      <c r="BQ122" s="854">
        <v>621795368</v>
      </c>
      <c r="BR122" s="834"/>
      <c r="BS122" s="834"/>
      <c r="BT122" s="834"/>
      <c r="BU122" s="834"/>
      <c r="BV122" s="834">
        <v>611568419</v>
      </c>
      <c r="BW122" s="834"/>
      <c r="BX122" s="834"/>
      <c r="BY122" s="834"/>
      <c r="BZ122" s="834"/>
      <c r="CA122" s="834">
        <v>606506474</v>
      </c>
      <c r="CB122" s="834"/>
      <c r="CC122" s="834"/>
      <c r="CD122" s="834"/>
      <c r="CE122" s="834"/>
      <c r="CF122" s="835">
        <v>251.1</v>
      </c>
      <c r="CG122" s="836"/>
      <c r="CH122" s="836"/>
      <c r="CI122" s="836"/>
      <c r="CJ122" s="836"/>
      <c r="CK122" s="861"/>
      <c r="CL122" s="843"/>
      <c r="CM122" s="843"/>
      <c r="CN122" s="843"/>
      <c r="CO122" s="844"/>
      <c r="CP122" s="824" t="s">
        <v>464</v>
      </c>
      <c r="CQ122" s="825"/>
      <c r="CR122" s="825"/>
      <c r="CS122" s="825"/>
      <c r="CT122" s="825"/>
      <c r="CU122" s="825"/>
      <c r="CV122" s="825"/>
      <c r="CW122" s="825"/>
      <c r="CX122" s="825"/>
      <c r="CY122" s="825"/>
      <c r="CZ122" s="825"/>
      <c r="DA122" s="825"/>
      <c r="DB122" s="825"/>
      <c r="DC122" s="825"/>
      <c r="DD122" s="825"/>
      <c r="DE122" s="825"/>
      <c r="DF122" s="826"/>
      <c r="DG122" s="802">
        <v>1116334</v>
      </c>
      <c r="DH122" s="803"/>
      <c r="DI122" s="803"/>
      <c r="DJ122" s="803"/>
      <c r="DK122" s="803"/>
      <c r="DL122" s="803">
        <v>1021690</v>
      </c>
      <c r="DM122" s="803"/>
      <c r="DN122" s="803"/>
      <c r="DO122" s="803"/>
      <c r="DP122" s="803"/>
      <c r="DQ122" s="803">
        <v>861776</v>
      </c>
      <c r="DR122" s="803"/>
      <c r="DS122" s="803"/>
      <c r="DT122" s="803"/>
      <c r="DU122" s="803"/>
      <c r="DV122" s="780">
        <v>0.4</v>
      </c>
      <c r="DW122" s="780"/>
      <c r="DX122" s="780"/>
      <c r="DY122" s="780"/>
      <c r="DZ122" s="781"/>
    </row>
    <row r="123" spans="1:130" s="235" customFormat="1" ht="26.25" customHeight="1" x14ac:dyDescent="0.2">
      <c r="A123" s="806"/>
      <c r="B123" s="807"/>
      <c r="C123" s="810" t="s">
        <v>447</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65" t="s">
        <v>119</v>
      </c>
      <c r="AB123" s="766"/>
      <c r="AC123" s="766"/>
      <c r="AD123" s="766"/>
      <c r="AE123" s="767"/>
      <c r="AF123" s="768" t="s">
        <v>119</v>
      </c>
      <c r="AG123" s="766"/>
      <c r="AH123" s="766"/>
      <c r="AI123" s="766"/>
      <c r="AJ123" s="767"/>
      <c r="AK123" s="768" t="s">
        <v>396</v>
      </c>
      <c r="AL123" s="766"/>
      <c r="AM123" s="766"/>
      <c r="AN123" s="766"/>
      <c r="AO123" s="767"/>
      <c r="AP123" s="813" t="s">
        <v>119</v>
      </c>
      <c r="AQ123" s="814"/>
      <c r="AR123" s="814"/>
      <c r="AS123" s="814"/>
      <c r="AT123" s="815"/>
      <c r="AU123" s="880"/>
      <c r="AV123" s="881"/>
      <c r="AW123" s="881"/>
      <c r="AX123" s="881"/>
      <c r="AY123" s="881"/>
      <c r="AZ123" s="265" t="s">
        <v>155</v>
      </c>
      <c r="BA123" s="265"/>
      <c r="BB123" s="265"/>
      <c r="BC123" s="265"/>
      <c r="BD123" s="265"/>
      <c r="BE123" s="265"/>
      <c r="BF123" s="265"/>
      <c r="BG123" s="265"/>
      <c r="BH123" s="265"/>
      <c r="BI123" s="265"/>
      <c r="BJ123" s="265"/>
      <c r="BK123" s="265"/>
      <c r="BL123" s="265"/>
      <c r="BM123" s="265"/>
      <c r="BN123" s="265"/>
      <c r="BO123" s="869" t="s">
        <v>465</v>
      </c>
      <c r="BP123" s="870"/>
      <c r="BQ123" s="821">
        <v>702141232</v>
      </c>
      <c r="BR123" s="822"/>
      <c r="BS123" s="822"/>
      <c r="BT123" s="822"/>
      <c r="BU123" s="822"/>
      <c r="BV123" s="822">
        <v>695605061</v>
      </c>
      <c r="BW123" s="822"/>
      <c r="BX123" s="822"/>
      <c r="BY123" s="822"/>
      <c r="BZ123" s="822"/>
      <c r="CA123" s="822">
        <v>688549297</v>
      </c>
      <c r="CB123" s="822"/>
      <c r="CC123" s="822"/>
      <c r="CD123" s="822"/>
      <c r="CE123" s="822"/>
      <c r="CF123" s="732"/>
      <c r="CG123" s="733"/>
      <c r="CH123" s="733"/>
      <c r="CI123" s="733"/>
      <c r="CJ123" s="823"/>
      <c r="CK123" s="861"/>
      <c r="CL123" s="843"/>
      <c r="CM123" s="843"/>
      <c r="CN123" s="843"/>
      <c r="CO123" s="844"/>
      <c r="CP123" s="824" t="s">
        <v>466</v>
      </c>
      <c r="CQ123" s="825"/>
      <c r="CR123" s="825"/>
      <c r="CS123" s="825"/>
      <c r="CT123" s="825"/>
      <c r="CU123" s="825"/>
      <c r="CV123" s="825"/>
      <c r="CW123" s="825"/>
      <c r="CX123" s="825"/>
      <c r="CY123" s="825"/>
      <c r="CZ123" s="825"/>
      <c r="DA123" s="825"/>
      <c r="DB123" s="825"/>
      <c r="DC123" s="825"/>
      <c r="DD123" s="825"/>
      <c r="DE123" s="825"/>
      <c r="DF123" s="826"/>
      <c r="DG123" s="802">
        <v>37163</v>
      </c>
      <c r="DH123" s="803"/>
      <c r="DI123" s="803"/>
      <c r="DJ123" s="803"/>
      <c r="DK123" s="803"/>
      <c r="DL123" s="803">
        <v>52850</v>
      </c>
      <c r="DM123" s="803"/>
      <c r="DN123" s="803"/>
      <c r="DO123" s="803"/>
      <c r="DP123" s="803"/>
      <c r="DQ123" s="803">
        <v>81296</v>
      </c>
      <c r="DR123" s="803"/>
      <c r="DS123" s="803"/>
      <c r="DT123" s="803"/>
      <c r="DU123" s="803"/>
      <c r="DV123" s="780">
        <v>0</v>
      </c>
      <c r="DW123" s="780"/>
      <c r="DX123" s="780"/>
      <c r="DY123" s="780"/>
      <c r="DZ123" s="781"/>
    </row>
    <row r="124" spans="1:130" s="235" customFormat="1" ht="26.25" customHeight="1" thickBot="1" x14ac:dyDescent="0.25">
      <c r="A124" s="806"/>
      <c r="B124" s="807"/>
      <c r="C124" s="810" t="s">
        <v>450</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65" t="s">
        <v>119</v>
      </c>
      <c r="AB124" s="766"/>
      <c r="AC124" s="766"/>
      <c r="AD124" s="766"/>
      <c r="AE124" s="767"/>
      <c r="AF124" s="768" t="s">
        <v>119</v>
      </c>
      <c r="AG124" s="766"/>
      <c r="AH124" s="766"/>
      <c r="AI124" s="766"/>
      <c r="AJ124" s="767"/>
      <c r="AK124" s="768" t="s">
        <v>396</v>
      </c>
      <c r="AL124" s="766"/>
      <c r="AM124" s="766"/>
      <c r="AN124" s="766"/>
      <c r="AO124" s="767"/>
      <c r="AP124" s="813" t="s">
        <v>119</v>
      </c>
      <c r="AQ124" s="814"/>
      <c r="AR124" s="814"/>
      <c r="AS124" s="814"/>
      <c r="AT124" s="815"/>
      <c r="AU124" s="816" t="s">
        <v>467</v>
      </c>
      <c r="AV124" s="817"/>
      <c r="AW124" s="817"/>
      <c r="AX124" s="817"/>
      <c r="AY124" s="817"/>
      <c r="AZ124" s="817"/>
      <c r="BA124" s="817"/>
      <c r="BB124" s="817"/>
      <c r="BC124" s="817"/>
      <c r="BD124" s="817"/>
      <c r="BE124" s="817"/>
      <c r="BF124" s="817"/>
      <c r="BG124" s="817"/>
      <c r="BH124" s="817"/>
      <c r="BI124" s="817"/>
      <c r="BJ124" s="817"/>
      <c r="BK124" s="817"/>
      <c r="BL124" s="817"/>
      <c r="BM124" s="817"/>
      <c r="BN124" s="817"/>
      <c r="BO124" s="817"/>
      <c r="BP124" s="818"/>
      <c r="BQ124" s="819">
        <v>196</v>
      </c>
      <c r="BR124" s="820"/>
      <c r="BS124" s="820"/>
      <c r="BT124" s="820"/>
      <c r="BU124" s="820"/>
      <c r="BV124" s="820">
        <v>197.5</v>
      </c>
      <c r="BW124" s="820"/>
      <c r="BX124" s="820"/>
      <c r="BY124" s="820"/>
      <c r="BZ124" s="820"/>
      <c r="CA124" s="820">
        <v>203.6</v>
      </c>
      <c r="CB124" s="820"/>
      <c r="CC124" s="820"/>
      <c r="CD124" s="820"/>
      <c r="CE124" s="820"/>
      <c r="CF124" s="710"/>
      <c r="CG124" s="711"/>
      <c r="CH124" s="711"/>
      <c r="CI124" s="711"/>
      <c r="CJ124" s="850"/>
      <c r="CK124" s="862"/>
      <c r="CL124" s="862"/>
      <c r="CM124" s="862"/>
      <c r="CN124" s="862"/>
      <c r="CO124" s="863"/>
      <c r="CP124" s="851" t="s">
        <v>468</v>
      </c>
      <c r="CQ124" s="852"/>
      <c r="CR124" s="852"/>
      <c r="CS124" s="852"/>
      <c r="CT124" s="852"/>
      <c r="CU124" s="852"/>
      <c r="CV124" s="852"/>
      <c r="CW124" s="852"/>
      <c r="CX124" s="852"/>
      <c r="CY124" s="852"/>
      <c r="CZ124" s="852"/>
      <c r="DA124" s="852"/>
      <c r="DB124" s="852"/>
      <c r="DC124" s="852"/>
      <c r="DD124" s="852"/>
      <c r="DE124" s="852"/>
      <c r="DF124" s="853"/>
      <c r="DG124" s="854">
        <v>10491683</v>
      </c>
      <c r="DH124" s="834"/>
      <c r="DI124" s="834"/>
      <c r="DJ124" s="834"/>
      <c r="DK124" s="834"/>
      <c r="DL124" s="834">
        <v>10008789</v>
      </c>
      <c r="DM124" s="834"/>
      <c r="DN124" s="834"/>
      <c r="DO124" s="834"/>
      <c r="DP124" s="834"/>
      <c r="DQ124" s="834" t="s">
        <v>427</v>
      </c>
      <c r="DR124" s="834"/>
      <c r="DS124" s="834"/>
      <c r="DT124" s="834"/>
      <c r="DU124" s="834"/>
      <c r="DV124" s="837" t="s">
        <v>119</v>
      </c>
      <c r="DW124" s="837"/>
      <c r="DX124" s="837"/>
      <c r="DY124" s="837"/>
      <c r="DZ124" s="838"/>
    </row>
    <row r="125" spans="1:130" s="235" customFormat="1" ht="26.25" customHeight="1" x14ac:dyDescent="0.2">
      <c r="A125" s="806"/>
      <c r="B125" s="807"/>
      <c r="C125" s="810" t="s">
        <v>453</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65" t="s">
        <v>119</v>
      </c>
      <c r="AB125" s="766"/>
      <c r="AC125" s="766"/>
      <c r="AD125" s="766"/>
      <c r="AE125" s="767"/>
      <c r="AF125" s="768" t="s">
        <v>119</v>
      </c>
      <c r="AG125" s="766"/>
      <c r="AH125" s="766"/>
      <c r="AI125" s="766"/>
      <c r="AJ125" s="767"/>
      <c r="AK125" s="768" t="s">
        <v>119</v>
      </c>
      <c r="AL125" s="766"/>
      <c r="AM125" s="766"/>
      <c r="AN125" s="766"/>
      <c r="AO125" s="767"/>
      <c r="AP125" s="813" t="s">
        <v>119</v>
      </c>
      <c r="AQ125" s="814"/>
      <c r="AR125" s="814"/>
      <c r="AS125" s="814"/>
      <c r="AT125" s="81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9" t="s">
        <v>469</v>
      </c>
      <c r="CL125" s="840"/>
      <c r="CM125" s="840"/>
      <c r="CN125" s="840"/>
      <c r="CO125" s="841"/>
      <c r="CP125" s="848" t="s">
        <v>470</v>
      </c>
      <c r="CQ125" s="794"/>
      <c r="CR125" s="794"/>
      <c r="CS125" s="794"/>
      <c r="CT125" s="794"/>
      <c r="CU125" s="794"/>
      <c r="CV125" s="794"/>
      <c r="CW125" s="794"/>
      <c r="CX125" s="794"/>
      <c r="CY125" s="794"/>
      <c r="CZ125" s="794"/>
      <c r="DA125" s="794"/>
      <c r="DB125" s="794"/>
      <c r="DC125" s="794"/>
      <c r="DD125" s="794"/>
      <c r="DE125" s="794"/>
      <c r="DF125" s="795"/>
      <c r="DG125" s="849" t="s">
        <v>119</v>
      </c>
      <c r="DH125" s="831"/>
      <c r="DI125" s="831"/>
      <c r="DJ125" s="831"/>
      <c r="DK125" s="831"/>
      <c r="DL125" s="831" t="s">
        <v>119</v>
      </c>
      <c r="DM125" s="831"/>
      <c r="DN125" s="831"/>
      <c r="DO125" s="831"/>
      <c r="DP125" s="831"/>
      <c r="DQ125" s="831" t="s">
        <v>119</v>
      </c>
      <c r="DR125" s="831"/>
      <c r="DS125" s="831"/>
      <c r="DT125" s="831"/>
      <c r="DU125" s="831"/>
      <c r="DV125" s="832" t="s">
        <v>119</v>
      </c>
      <c r="DW125" s="832"/>
      <c r="DX125" s="832"/>
      <c r="DY125" s="832"/>
      <c r="DZ125" s="833"/>
    </row>
    <row r="126" spans="1:130" s="235" customFormat="1" ht="26.25" customHeight="1" thickBot="1" x14ac:dyDescent="0.25">
      <c r="A126" s="806"/>
      <c r="B126" s="807"/>
      <c r="C126" s="810" t="s">
        <v>455</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65">
        <v>118470</v>
      </c>
      <c r="AB126" s="766"/>
      <c r="AC126" s="766"/>
      <c r="AD126" s="766"/>
      <c r="AE126" s="767"/>
      <c r="AF126" s="768">
        <v>116525</v>
      </c>
      <c r="AG126" s="766"/>
      <c r="AH126" s="766"/>
      <c r="AI126" s="766"/>
      <c r="AJ126" s="767"/>
      <c r="AK126" s="768">
        <v>114579</v>
      </c>
      <c r="AL126" s="766"/>
      <c r="AM126" s="766"/>
      <c r="AN126" s="766"/>
      <c r="AO126" s="767"/>
      <c r="AP126" s="813">
        <v>0</v>
      </c>
      <c r="AQ126" s="814"/>
      <c r="AR126" s="814"/>
      <c r="AS126" s="814"/>
      <c r="AT126" s="81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42"/>
      <c r="CL126" s="843"/>
      <c r="CM126" s="843"/>
      <c r="CN126" s="843"/>
      <c r="CO126" s="844"/>
      <c r="CP126" s="801" t="s">
        <v>471</v>
      </c>
      <c r="CQ126" s="736"/>
      <c r="CR126" s="736"/>
      <c r="CS126" s="736"/>
      <c r="CT126" s="736"/>
      <c r="CU126" s="736"/>
      <c r="CV126" s="736"/>
      <c r="CW126" s="736"/>
      <c r="CX126" s="736"/>
      <c r="CY126" s="736"/>
      <c r="CZ126" s="736"/>
      <c r="DA126" s="736"/>
      <c r="DB126" s="736"/>
      <c r="DC126" s="736"/>
      <c r="DD126" s="736"/>
      <c r="DE126" s="736"/>
      <c r="DF126" s="737"/>
      <c r="DG126" s="802">
        <v>21804922</v>
      </c>
      <c r="DH126" s="803"/>
      <c r="DI126" s="803"/>
      <c r="DJ126" s="803"/>
      <c r="DK126" s="803"/>
      <c r="DL126" s="803">
        <v>21592975</v>
      </c>
      <c r="DM126" s="803"/>
      <c r="DN126" s="803"/>
      <c r="DO126" s="803"/>
      <c r="DP126" s="803"/>
      <c r="DQ126" s="803">
        <v>20830962</v>
      </c>
      <c r="DR126" s="803"/>
      <c r="DS126" s="803"/>
      <c r="DT126" s="803"/>
      <c r="DU126" s="803"/>
      <c r="DV126" s="780">
        <v>8.6</v>
      </c>
      <c r="DW126" s="780"/>
      <c r="DX126" s="780"/>
      <c r="DY126" s="780"/>
      <c r="DZ126" s="781"/>
    </row>
    <row r="127" spans="1:130" s="235" customFormat="1" ht="26.25" customHeight="1" x14ac:dyDescent="0.2">
      <c r="A127" s="808"/>
      <c r="B127" s="809"/>
      <c r="C127" s="827" t="s">
        <v>472</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65">
        <v>31185</v>
      </c>
      <c r="AB127" s="766"/>
      <c r="AC127" s="766"/>
      <c r="AD127" s="766"/>
      <c r="AE127" s="767"/>
      <c r="AF127" s="768">
        <v>31441</v>
      </c>
      <c r="AG127" s="766"/>
      <c r="AH127" s="766"/>
      <c r="AI127" s="766"/>
      <c r="AJ127" s="767"/>
      <c r="AK127" s="768">
        <v>30811</v>
      </c>
      <c r="AL127" s="766"/>
      <c r="AM127" s="766"/>
      <c r="AN127" s="766"/>
      <c r="AO127" s="767"/>
      <c r="AP127" s="813">
        <v>0</v>
      </c>
      <c r="AQ127" s="814"/>
      <c r="AR127" s="814"/>
      <c r="AS127" s="814"/>
      <c r="AT127" s="815"/>
      <c r="AU127" s="270"/>
      <c r="AV127" s="270"/>
      <c r="AW127" s="270"/>
      <c r="AX127" s="830" t="s">
        <v>473</v>
      </c>
      <c r="AY127" s="798"/>
      <c r="AZ127" s="798"/>
      <c r="BA127" s="798"/>
      <c r="BB127" s="798"/>
      <c r="BC127" s="798"/>
      <c r="BD127" s="798"/>
      <c r="BE127" s="799"/>
      <c r="BF127" s="797" t="s">
        <v>474</v>
      </c>
      <c r="BG127" s="798"/>
      <c r="BH127" s="798"/>
      <c r="BI127" s="798"/>
      <c r="BJ127" s="798"/>
      <c r="BK127" s="798"/>
      <c r="BL127" s="799"/>
      <c r="BM127" s="797" t="s">
        <v>475</v>
      </c>
      <c r="BN127" s="798"/>
      <c r="BO127" s="798"/>
      <c r="BP127" s="798"/>
      <c r="BQ127" s="798"/>
      <c r="BR127" s="798"/>
      <c r="BS127" s="799"/>
      <c r="BT127" s="797" t="s">
        <v>476</v>
      </c>
      <c r="BU127" s="798"/>
      <c r="BV127" s="798"/>
      <c r="BW127" s="798"/>
      <c r="BX127" s="798"/>
      <c r="BY127" s="798"/>
      <c r="BZ127" s="800"/>
      <c r="CA127" s="270"/>
      <c r="CB127" s="270"/>
      <c r="CC127" s="270"/>
      <c r="CD127" s="271"/>
      <c r="CE127" s="271"/>
      <c r="CF127" s="271"/>
      <c r="CG127" s="268"/>
      <c r="CH127" s="268"/>
      <c r="CI127" s="268"/>
      <c r="CJ127" s="269"/>
      <c r="CK127" s="842"/>
      <c r="CL127" s="843"/>
      <c r="CM127" s="843"/>
      <c r="CN127" s="843"/>
      <c r="CO127" s="844"/>
      <c r="CP127" s="801" t="s">
        <v>477</v>
      </c>
      <c r="CQ127" s="736"/>
      <c r="CR127" s="736"/>
      <c r="CS127" s="736"/>
      <c r="CT127" s="736"/>
      <c r="CU127" s="736"/>
      <c r="CV127" s="736"/>
      <c r="CW127" s="736"/>
      <c r="CX127" s="736"/>
      <c r="CY127" s="736"/>
      <c r="CZ127" s="736"/>
      <c r="DA127" s="736"/>
      <c r="DB127" s="736"/>
      <c r="DC127" s="736"/>
      <c r="DD127" s="736"/>
      <c r="DE127" s="736"/>
      <c r="DF127" s="737"/>
      <c r="DG127" s="802" t="s">
        <v>119</v>
      </c>
      <c r="DH127" s="803"/>
      <c r="DI127" s="803"/>
      <c r="DJ127" s="803"/>
      <c r="DK127" s="803"/>
      <c r="DL127" s="803" t="s">
        <v>119</v>
      </c>
      <c r="DM127" s="803"/>
      <c r="DN127" s="803"/>
      <c r="DO127" s="803"/>
      <c r="DP127" s="803"/>
      <c r="DQ127" s="803" t="s">
        <v>427</v>
      </c>
      <c r="DR127" s="803"/>
      <c r="DS127" s="803"/>
      <c r="DT127" s="803"/>
      <c r="DU127" s="803"/>
      <c r="DV127" s="780" t="s">
        <v>119</v>
      </c>
      <c r="DW127" s="780"/>
      <c r="DX127" s="780"/>
      <c r="DY127" s="780"/>
      <c r="DZ127" s="781"/>
    </row>
    <row r="128" spans="1:130" s="235" customFormat="1" ht="26.25" customHeight="1" thickBot="1" x14ac:dyDescent="0.25">
      <c r="A128" s="782" t="s">
        <v>478</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479</v>
      </c>
      <c r="X128" s="784"/>
      <c r="Y128" s="784"/>
      <c r="Z128" s="785"/>
      <c r="AA128" s="786">
        <v>1874968</v>
      </c>
      <c r="AB128" s="787"/>
      <c r="AC128" s="787"/>
      <c r="AD128" s="787"/>
      <c r="AE128" s="788"/>
      <c r="AF128" s="789">
        <v>3689493</v>
      </c>
      <c r="AG128" s="787"/>
      <c r="AH128" s="787"/>
      <c r="AI128" s="787"/>
      <c r="AJ128" s="788"/>
      <c r="AK128" s="789">
        <v>4628796</v>
      </c>
      <c r="AL128" s="787"/>
      <c r="AM128" s="787"/>
      <c r="AN128" s="787"/>
      <c r="AO128" s="788"/>
      <c r="AP128" s="790"/>
      <c r="AQ128" s="791"/>
      <c r="AR128" s="791"/>
      <c r="AS128" s="791"/>
      <c r="AT128" s="792"/>
      <c r="AU128" s="270"/>
      <c r="AV128" s="270"/>
      <c r="AW128" s="270"/>
      <c r="AX128" s="793" t="s">
        <v>480</v>
      </c>
      <c r="AY128" s="794"/>
      <c r="AZ128" s="794"/>
      <c r="BA128" s="794"/>
      <c r="BB128" s="794"/>
      <c r="BC128" s="794"/>
      <c r="BD128" s="794"/>
      <c r="BE128" s="795"/>
      <c r="BF128" s="772" t="s">
        <v>119</v>
      </c>
      <c r="BG128" s="773"/>
      <c r="BH128" s="773"/>
      <c r="BI128" s="773"/>
      <c r="BJ128" s="773"/>
      <c r="BK128" s="773"/>
      <c r="BL128" s="796"/>
      <c r="BM128" s="772">
        <v>3.75</v>
      </c>
      <c r="BN128" s="773"/>
      <c r="BO128" s="773"/>
      <c r="BP128" s="773"/>
      <c r="BQ128" s="773"/>
      <c r="BR128" s="773"/>
      <c r="BS128" s="796"/>
      <c r="BT128" s="772">
        <v>5</v>
      </c>
      <c r="BU128" s="773"/>
      <c r="BV128" s="773"/>
      <c r="BW128" s="773"/>
      <c r="BX128" s="773"/>
      <c r="BY128" s="773"/>
      <c r="BZ128" s="774"/>
      <c r="CA128" s="271"/>
      <c r="CB128" s="271"/>
      <c r="CC128" s="271"/>
      <c r="CD128" s="271"/>
      <c r="CE128" s="271"/>
      <c r="CF128" s="271"/>
      <c r="CG128" s="268"/>
      <c r="CH128" s="268"/>
      <c r="CI128" s="268"/>
      <c r="CJ128" s="269"/>
      <c r="CK128" s="845"/>
      <c r="CL128" s="846"/>
      <c r="CM128" s="846"/>
      <c r="CN128" s="846"/>
      <c r="CO128" s="847"/>
      <c r="CP128" s="775" t="s">
        <v>481</v>
      </c>
      <c r="CQ128" s="714"/>
      <c r="CR128" s="714"/>
      <c r="CS128" s="714"/>
      <c r="CT128" s="714"/>
      <c r="CU128" s="714"/>
      <c r="CV128" s="714"/>
      <c r="CW128" s="714"/>
      <c r="CX128" s="714"/>
      <c r="CY128" s="714"/>
      <c r="CZ128" s="714"/>
      <c r="DA128" s="714"/>
      <c r="DB128" s="714"/>
      <c r="DC128" s="714"/>
      <c r="DD128" s="714"/>
      <c r="DE128" s="714"/>
      <c r="DF128" s="715"/>
      <c r="DG128" s="776">
        <v>3752868</v>
      </c>
      <c r="DH128" s="777"/>
      <c r="DI128" s="777"/>
      <c r="DJ128" s="777"/>
      <c r="DK128" s="777"/>
      <c r="DL128" s="777">
        <v>3625001</v>
      </c>
      <c r="DM128" s="777"/>
      <c r="DN128" s="777"/>
      <c r="DO128" s="777"/>
      <c r="DP128" s="777"/>
      <c r="DQ128" s="777">
        <v>3449816</v>
      </c>
      <c r="DR128" s="777"/>
      <c r="DS128" s="777"/>
      <c r="DT128" s="777"/>
      <c r="DU128" s="777"/>
      <c r="DV128" s="778">
        <v>1.4</v>
      </c>
      <c r="DW128" s="778"/>
      <c r="DX128" s="778"/>
      <c r="DY128" s="778"/>
      <c r="DZ128" s="779"/>
    </row>
    <row r="129" spans="1:131" s="235" customFormat="1" ht="26.25" customHeight="1" x14ac:dyDescent="0.2">
      <c r="A129" s="760" t="s">
        <v>101</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482</v>
      </c>
      <c r="X129" s="763"/>
      <c r="Y129" s="763"/>
      <c r="Z129" s="764"/>
      <c r="AA129" s="765">
        <v>295631391</v>
      </c>
      <c r="AB129" s="766"/>
      <c r="AC129" s="766"/>
      <c r="AD129" s="766"/>
      <c r="AE129" s="767"/>
      <c r="AF129" s="768">
        <v>296271096</v>
      </c>
      <c r="AG129" s="766"/>
      <c r="AH129" s="766"/>
      <c r="AI129" s="766"/>
      <c r="AJ129" s="767"/>
      <c r="AK129" s="768">
        <v>293691174</v>
      </c>
      <c r="AL129" s="766"/>
      <c r="AM129" s="766"/>
      <c r="AN129" s="766"/>
      <c r="AO129" s="767"/>
      <c r="AP129" s="769"/>
      <c r="AQ129" s="770"/>
      <c r="AR129" s="770"/>
      <c r="AS129" s="770"/>
      <c r="AT129" s="771"/>
      <c r="AU129" s="272"/>
      <c r="AV129" s="272"/>
      <c r="AW129" s="272"/>
      <c r="AX129" s="735" t="s">
        <v>483</v>
      </c>
      <c r="AY129" s="736"/>
      <c r="AZ129" s="736"/>
      <c r="BA129" s="736"/>
      <c r="BB129" s="736"/>
      <c r="BC129" s="736"/>
      <c r="BD129" s="736"/>
      <c r="BE129" s="737"/>
      <c r="BF129" s="755" t="s">
        <v>119</v>
      </c>
      <c r="BG129" s="756"/>
      <c r="BH129" s="756"/>
      <c r="BI129" s="756"/>
      <c r="BJ129" s="756"/>
      <c r="BK129" s="756"/>
      <c r="BL129" s="757"/>
      <c r="BM129" s="755">
        <v>8.75</v>
      </c>
      <c r="BN129" s="756"/>
      <c r="BO129" s="756"/>
      <c r="BP129" s="756"/>
      <c r="BQ129" s="756"/>
      <c r="BR129" s="756"/>
      <c r="BS129" s="757"/>
      <c r="BT129" s="755">
        <v>15</v>
      </c>
      <c r="BU129" s="758"/>
      <c r="BV129" s="758"/>
      <c r="BW129" s="758"/>
      <c r="BX129" s="758"/>
      <c r="BY129" s="758"/>
      <c r="BZ129" s="75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2">
      <c r="A130" s="760" t="s">
        <v>484</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485</v>
      </c>
      <c r="X130" s="763"/>
      <c r="Y130" s="763"/>
      <c r="Z130" s="764"/>
      <c r="AA130" s="765">
        <v>51745602</v>
      </c>
      <c r="AB130" s="766"/>
      <c r="AC130" s="766"/>
      <c r="AD130" s="766"/>
      <c r="AE130" s="767"/>
      <c r="AF130" s="768">
        <v>51812445</v>
      </c>
      <c r="AG130" s="766"/>
      <c r="AH130" s="766"/>
      <c r="AI130" s="766"/>
      <c r="AJ130" s="767"/>
      <c r="AK130" s="768">
        <v>52160528</v>
      </c>
      <c r="AL130" s="766"/>
      <c r="AM130" s="766"/>
      <c r="AN130" s="766"/>
      <c r="AO130" s="767"/>
      <c r="AP130" s="769"/>
      <c r="AQ130" s="770"/>
      <c r="AR130" s="770"/>
      <c r="AS130" s="770"/>
      <c r="AT130" s="771"/>
      <c r="AU130" s="272"/>
      <c r="AV130" s="272"/>
      <c r="AW130" s="272"/>
      <c r="AX130" s="735" t="s">
        <v>486</v>
      </c>
      <c r="AY130" s="736"/>
      <c r="AZ130" s="736"/>
      <c r="BA130" s="736"/>
      <c r="BB130" s="736"/>
      <c r="BC130" s="736"/>
      <c r="BD130" s="736"/>
      <c r="BE130" s="737"/>
      <c r="BF130" s="738">
        <v>7.5</v>
      </c>
      <c r="BG130" s="739"/>
      <c r="BH130" s="739"/>
      <c r="BI130" s="739"/>
      <c r="BJ130" s="739"/>
      <c r="BK130" s="739"/>
      <c r="BL130" s="740"/>
      <c r="BM130" s="738">
        <v>25</v>
      </c>
      <c r="BN130" s="739"/>
      <c r="BO130" s="739"/>
      <c r="BP130" s="739"/>
      <c r="BQ130" s="739"/>
      <c r="BR130" s="739"/>
      <c r="BS130" s="740"/>
      <c r="BT130" s="738">
        <v>35</v>
      </c>
      <c r="BU130" s="741"/>
      <c r="BV130" s="741"/>
      <c r="BW130" s="741"/>
      <c r="BX130" s="741"/>
      <c r="BY130" s="741"/>
      <c r="BZ130" s="742"/>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5">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487</v>
      </c>
      <c r="X131" s="746"/>
      <c r="Y131" s="746"/>
      <c r="Z131" s="747"/>
      <c r="AA131" s="748">
        <v>243885789</v>
      </c>
      <c r="AB131" s="749"/>
      <c r="AC131" s="749"/>
      <c r="AD131" s="749"/>
      <c r="AE131" s="750"/>
      <c r="AF131" s="751">
        <v>244458651</v>
      </c>
      <c r="AG131" s="749"/>
      <c r="AH131" s="749"/>
      <c r="AI131" s="749"/>
      <c r="AJ131" s="750"/>
      <c r="AK131" s="751">
        <v>241530646</v>
      </c>
      <c r="AL131" s="749"/>
      <c r="AM131" s="749"/>
      <c r="AN131" s="749"/>
      <c r="AO131" s="750"/>
      <c r="AP131" s="752"/>
      <c r="AQ131" s="753"/>
      <c r="AR131" s="753"/>
      <c r="AS131" s="753"/>
      <c r="AT131" s="754"/>
      <c r="AU131" s="272"/>
      <c r="AV131" s="272"/>
      <c r="AW131" s="272"/>
      <c r="AX131" s="713" t="s">
        <v>488</v>
      </c>
      <c r="AY131" s="714"/>
      <c r="AZ131" s="714"/>
      <c r="BA131" s="714"/>
      <c r="BB131" s="714"/>
      <c r="BC131" s="714"/>
      <c r="BD131" s="714"/>
      <c r="BE131" s="715"/>
      <c r="BF131" s="716">
        <v>203.6</v>
      </c>
      <c r="BG131" s="717"/>
      <c r="BH131" s="717"/>
      <c r="BI131" s="717"/>
      <c r="BJ131" s="717"/>
      <c r="BK131" s="717"/>
      <c r="BL131" s="718"/>
      <c r="BM131" s="716">
        <v>400</v>
      </c>
      <c r="BN131" s="717"/>
      <c r="BO131" s="717"/>
      <c r="BP131" s="717"/>
      <c r="BQ131" s="717"/>
      <c r="BR131" s="717"/>
      <c r="BS131" s="718"/>
      <c r="BT131" s="719"/>
      <c r="BU131" s="720"/>
      <c r="BV131" s="720"/>
      <c r="BW131" s="720"/>
      <c r="BX131" s="720"/>
      <c r="BY131" s="720"/>
      <c r="BZ131" s="721"/>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2">
      <c r="A132" s="722" t="s">
        <v>489</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490</v>
      </c>
      <c r="W132" s="726"/>
      <c r="X132" s="726"/>
      <c r="Y132" s="726"/>
      <c r="Z132" s="727"/>
      <c r="AA132" s="728">
        <v>7.6784580509999998</v>
      </c>
      <c r="AB132" s="729"/>
      <c r="AC132" s="729"/>
      <c r="AD132" s="729"/>
      <c r="AE132" s="730"/>
      <c r="AF132" s="731">
        <v>7.3037693399999997</v>
      </c>
      <c r="AG132" s="729"/>
      <c r="AH132" s="729"/>
      <c r="AI132" s="729"/>
      <c r="AJ132" s="730"/>
      <c r="AK132" s="731">
        <v>7.5930343850000002</v>
      </c>
      <c r="AL132" s="729"/>
      <c r="AM132" s="729"/>
      <c r="AN132" s="729"/>
      <c r="AO132" s="730"/>
      <c r="AP132" s="732"/>
      <c r="AQ132" s="733"/>
      <c r="AR132" s="733"/>
      <c r="AS132" s="733"/>
      <c r="AT132" s="734"/>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5">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491</v>
      </c>
      <c r="W133" s="705"/>
      <c r="X133" s="705"/>
      <c r="Y133" s="705"/>
      <c r="Z133" s="706"/>
      <c r="AA133" s="707">
        <v>8.6999999999999993</v>
      </c>
      <c r="AB133" s="708"/>
      <c r="AC133" s="708"/>
      <c r="AD133" s="708"/>
      <c r="AE133" s="709"/>
      <c r="AF133" s="707">
        <v>7.8</v>
      </c>
      <c r="AG133" s="708"/>
      <c r="AH133" s="708"/>
      <c r="AI133" s="708"/>
      <c r="AJ133" s="709"/>
      <c r="AK133" s="707">
        <v>7.5</v>
      </c>
      <c r="AL133" s="708"/>
      <c r="AM133" s="708"/>
      <c r="AN133" s="708"/>
      <c r="AO133" s="709"/>
      <c r="AP133" s="710"/>
      <c r="AQ133" s="711"/>
      <c r="AR133" s="711"/>
      <c r="AS133" s="711"/>
      <c r="AT133" s="71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HPnOYn6RPIOO5tCNkZ14P+Rip6jsfOsA7z9hwdHbZ60BakfTMia1aJXPrKEF122ILl5tO341C+Lu39H1zqXuDQ==" saltValue="sxqHQcoBo7ijbWOyac+L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N91" sqref="BN91:BN92"/>
    </sheetView>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492</v>
      </c>
    </row>
  </sheetData>
  <sheetProtection algorithmName="SHA-512" hashValue="E1M6MahTac/1mV5XvoDQjl8oupWwUnA1q5IGu+5s1dod9uLr2OkIJFK2Jkj6FIaDT+CEnrq+GTfm0dHjs2Ua8Q==" saltValue="u3xMC89E+JPfLKRhi/uO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N91" sqref="BN91:BN92"/>
    </sheetView>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493</v>
      </c>
    </row>
  </sheetData>
  <sheetProtection algorithmName="SHA-512" hashValue="T+2uhBdnk8ayGbmAdP2wc5KioZ0ZxjH+WZ3TgSNrZt1y0yI63mUjHu0Zi+oPDYi9Oq9WiSErqnCiWPZckKrD6A==" saltValue="6sWuqirXWsdgkQnTJcT+S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N91" sqref="BN91:BN92"/>
    </sheetView>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495</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6" t="s">
        <v>496</v>
      </c>
      <c r="AP7" s="293"/>
      <c r="AQ7" s="294" t="s">
        <v>497</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7"/>
      <c r="AP8" s="299" t="s">
        <v>498</v>
      </c>
      <c r="AQ8" s="300" t="s">
        <v>499</v>
      </c>
      <c r="AR8" s="301" t="s">
        <v>500</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0" t="s">
        <v>501</v>
      </c>
      <c r="AL9" s="1151"/>
      <c r="AM9" s="1151"/>
      <c r="AN9" s="1152"/>
      <c r="AO9" s="302">
        <v>136733508</v>
      </c>
      <c r="AP9" s="302">
        <v>143288</v>
      </c>
      <c r="AQ9" s="303">
        <v>137642</v>
      </c>
      <c r="AR9" s="304">
        <v>4.0999999999999996</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0" t="s">
        <v>502</v>
      </c>
      <c r="AL10" s="1151"/>
      <c r="AM10" s="1151"/>
      <c r="AN10" s="1152"/>
      <c r="AO10" s="302">
        <v>46536</v>
      </c>
      <c r="AP10" s="302">
        <v>49</v>
      </c>
      <c r="AQ10" s="303">
        <v>356</v>
      </c>
      <c r="AR10" s="304">
        <v>-86.2</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0" t="s">
        <v>503</v>
      </c>
      <c r="AL11" s="1151"/>
      <c r="AM11" s="1151"/>
      <c r="AN11" s="1152"/>
      <c r="AO11" s="302">
        <v>186640</v>
      </c>
      <c r="AP11" s="302">
        <v>196</v>
      </c>
      <c r="AQ11" s="303">
        <v>821</v>
      </c>
      <c r="AR11" s="304">
        <v>-76.099999999999994</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0" t="s">
        <v>504</v>
      </c>
      <c r="AL12" s="1151"/>
      <c r="AM12" s="1151"/>
      <c r="AN12" s="1152"/>
      <c r="AO12" s="302" t="s">
        <v>505</v>
      </c>
      <c r="AP12" s="302" t="s">
        <v>505</v>
      </c>
      <c r="AQ12" s="303" t="s">
        <v>505</v>
      </c>
      <c r="AR12" s="304" t="s">
        <v>505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0" t="s">
        <v>506</v>
      </c>
      <c r="AL13" s="1151"/>
      <c r="AM13" s="1151"/>
      <c r="AN13" s="1152"/>
      <c r="AO13" s="302" t="s">
        <v>505</v>
      </c>
      <c r="AP13" s="302" t="s">
        <v>505</v>
      </c>
      <c r="AQ13" s="303">
        <v>4</v>
      </c>
      <c r="AR13" s="304" t="s">
        <v>505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0" t="s">
        <v>507</v>
      </c>
      <c r="AL14" s="1151"/>
      <c r="AM14" s="1151"/>
      <c r="AN14" s="1152"/>
      <c r="AO14" s="302">
        <v>3407438</v>
      </c>
      <c r="AP14" s="302">
        <v>3571</v>
      </c>
      <c r="AQ14" s="303">
        <v>2718</v>
      </c>
      <c r="AR14" s="304">
        <v>31.4</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0" t="s">
        <v>508</v>
      </c>
      <c r="AL15" s="1151"/>
      <c r="AM15" s="1151"/>
      <c r="AN15" s="1152"/>
      <c r="AO15" s="302">
        <v>-13982043</v>
      </c>
      <c r="AP15" s="302">
        <v>-14652</v>
      </c>
      <c r="AQ15" s="303">
        <v>-12046</v>
      </c>
      <c r="AR15" s="304">
        <v>21.6</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2" t="s">
        <v>155</v>
      </c>
      <c r="AL16" s="1143"/>
      <c r="AM16" s="1143"/>
      <c r="AN16" s="1144"/>
      <c r="AO16" s="302">
        <v>126392079</v>
      </c>
      <c r="AP16" s="302">
        <v>132451</v>
      </c>
      <c r="AQ16" s="303">
        <v>129495</v>
      </c>
      <c r="AR16" s="304">
        <v>2.2999999999999998</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509</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510</v>
      </c>
      <c r="AP20" s="313" t="s">
        <v>511</v>
      </c>
      <c r="AQ20" s="314" t="s">
        <v>512</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3" t="s">
        <v>513</v>
      </c>
      <c r="AL21" s="1154"/>
      <c r="AM21" s="1154"/>
      <c r="AN21" s="1155"/>
      <c r="AO21" s="317">
        <v>1545.07</v>
      </c>
      <c r="AP21" s="318">
        <v>1466.01</v>
      </c>
      <c r="AQ21" s="319">
        <v>79.06</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3" t="s">
        <v>514</v>
      </c>
      <c r="AL22" s="1154"/>
      <c r="AM22" s="1154"/>
      <c r="AN22" s="1155"/>
      <c r="AO22" s="322">
        <v>99.6</v>
      </c>
      <c r="AP22" s="323">
        <v>98.8</v>
      </c>
      <c r="AQ22" s="324">
        <v>0.8</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517</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6" t="s">
        <v>496</v>
      </c>
      <c r="AP30" s="293"/>
      <c r="AQ30" s="294" t="s">
        <v>497</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7"/>
      <c r="AP31" s="299" t="s">
        <v>498</v>
      </c>
      <c r="AQ31" s="300" t="s">
        <v>499</v>
      </c>
      <c r="AR31" s="301" t="s">
        <v>500</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9" t="s">
        <v>518</v>
      </c>
      <c r="AL32" s="1140"/>
      <c r="AM32" s="1140"/>
      <c r="AN32" s="1141"/>
      <c r="AO32" s="302">
        <v>73815684</v>
      </c>
      <c r="AP32" s="302">
        <v>77354</v>
      </c>
      <c r="AQ32" s="303">
        <v>72769</v>
      </c>
      <c r="AR32" s="304">
        <v>6.3</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9" t="s">
        <v>519</v>
      </c>
      <c r="AL33" s="1140"/>
      <c r="AM33" s="1140"/>
      <c r="AN33" s="1141"/>
      <c r="AO33" s="302" t="s">
        <v>505</v>
      </c>
      <c r="AP33" s="302" t="s">
        <v>505</v>
      </c>
      <c r="AQ33" s="303" t="s">
        <v>505</v>
      </c>
      <c r="AR33" s="304" t="s">
        <v>505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9" t="s">
        <v>520</v>
      </c>
      <c r="AL34" s="1140"/>
      <c r="AM34" s="1140"/>
      <c r="AN34" s="1141"/>
      <c r="AO34" s="302" t="s">
        <v>505</v>
      </c>
      <c r="AP34" s="302" t="s">
        <v>505</v>
      </c>
      <c r="AQ34" s="303">
        <v>4467</v>
      </c>
      <c r="AR34" s="304" t="s">
        <v>505</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9" t="s">
        <v>521</v>
      </c>
      <c r="AL35" s="1140"/>
      <c r="AM35" s="1140"/>
      <c r="AN35" s="1141"/>
      <c r="AO35" s="302">
        <v>994661</v>
      </c>
      <c r="AP35" s="302">
        <v>1042</v>
      </c>
      <c r="AQ35" s="303">
        <v>1780</v>
      </c>
      <c r="AR35" s="304">
        <v>-41.5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9" t="s">
        <v>522</v>
      </c>
      <c r="AL36" s="1140"/>
      <c r="AM36" s="1140"/>
      <c r="AN36" s="1141"/>
      <c r="AO36" s="302" t="s">
        <v>505</v>
      </c>
      <c r="AP36" s="302" t="s">
        <v>505</v>
      </c>
      <c r="AQ36" s="303">
        <v>164</v>
      </c>
      <c r="AR36" s="304" t="s">
        <v>505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9" t="s">
        <v>523</v>
      </c>
      <c r="AL37" s="1140"/>
      <c r="AM37" s="1140"/>
      <c r="AN37" s="1141"/>
      <c r="AO37" s="302">
        <v>317374</v>
      </c>
      <c r="AP37" s="302">
        <v>333</v>
      </c>
      <c r="AQ37" s="303">
        <v>647</v>
      </c>
      <c r="AR37" s="304">
        <v>-48.5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6" t="s">
        <v>524</v>
      </c>
      <c r="AL38" s="1137"/>
      <c r="AM38" s="1137"/>
      <c r="AN38" s="1138"/>
      <c r="AO38" s="332">
        <v>1110</v>
      </c>
      <c r="AP38" s="332">
        <v>1</v>
      </c>
      <c r="AQ38" s="333">
        <v>2</v>
      </c>
      <c r="AR38" s="324">
        <v>-50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6" t="s">
        <v>525</v>
      </c>
      <c r="AL39" s="1137"/>
      <c r="AM39" s="1137"/>
      <c r="AN39" s="1138"/>
      <c r="AO39" s="302">
        <v>-4628796</v>
      </c>
      <c r="AP39" s="302">
        <v>-4851</v>
      </c>
      <c r="AQ39" s="303">
        <v>-2529</v>
      </c>
      <c r="AR39" s="304">
        <v>91.8</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9" t="s">
        <v>526</v>
      </c>
      <c r="AL40" s="1140"/>
      <c r="AM40" s="1140"/>
      <c r="AN40" s="1141"/>
      <c r="AO40" s="302">
        <v>-52160528</v>
      </c>
      <c r="AP40" s="302">
        <v>-54661</v>
      </c>
      <c r="AQ40" s="303">
        <v>-51424</v>
      </c>
      <c r="AR40" s="304">
        <v>6.3</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2" t="s">
        <v>527</v>
      </c>
      <c r="AL41" s="1143"/>
      <c r="AM41" s="1143"/>
      <c r="AN41" s="1144"/>
      <c r="AO41" s="302">
        <v>18339505</v>
      </c>
      <c r="AP41" s="302">
        <v>19219</v>
      </c>
      <c r="AQ41" s="303">
        <v>25875</v>
      </c>
      <c r="AR41" s="304">
        <v>-25.7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529</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496</v>
      </c>
      <c r="AN49" s="1147" t="s">
        <v>530</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531</v>
      </c>
      <c r="AO50" s="345" t="s">
        <v>532</v>
      </c>
      <c r="AP50" s="346" t="s">
        <v>533</v>
      </c>
      <c r="AQ50" s="347" t="s">
        <v>534</v>
      </c>
      <c r="AR50" s="348" t="s">
        <v>535</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536</v>
      </c>
      <c r="AL51" s="341"/>
      <c r="AM51" s="349">
        <v>109046942</v>
      </c>
      <c r="AN51" s="350">
        <v>109670</v>
      </c>
      <c r="AO51" s="351">
        <v>-7</v>
      </c>
      <c r="AP51" s="352">
        <v>97161</v>
      </c>
      <c r="AQ51" s="353">
        <v>2.6</v>
      </c>
      <c r="AR51" s="354">
        <v>-9.6</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537</v>
      </c>
      <c r="AM52" s="357">
        <v>25896323</v>
      </c>
      <c r="AN52" s="358">
        <v>26044</v>
      </c>
      <c r="AO52" s="359">
        <v>-1.8</v>
      </c>
      <c r="AP52" s="360">
        <v>26543</v>
      </c>
      <c r="AQ52" s="361">
        <v>6.6</v>
      </c>
      <c r="AR52" s="362">
        <v>-8.4</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538</v>
      </c>
      <c r="AL53" s="341"/>
      <c r="AM53" s="349">
        <v>104842733</v>
      </c>
      <c r="AN53" s="350">
        <v>106473</v>
      </c>
      <c r="AO53" s="351">
        <v>-2.9</v>
      </c>
      <c r="AP53" s="352">
        <v>101731</v>
      </c>
      <c r="AQ53" s="353">
        <v>4.7</v>
      </c>
      <c r="AR53" s="354">
        <v>-7.6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537</v>
      </c>
      <c r="AM54" s="357">
        <v>26050241</v>
      </c>
      <c r="AN54" s="358">
        <v>26455</v>
      </c>
      <c r="AO54" s="359">
        <v>1.6</v>
      </c>
      <c r="AP54" s="360">
        <v>26906</v>
      </c>
      <c r="AQ54" s="361">
        <v>1.4</v>
      </c>
      <c r="AR54" s="362">
        <v>0.2</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539</v>
      </c>
      <c r="AL55" s="341"/>
      <c r="AM55" s="349">
        <v>102046822</v>
      </c>
      <c r="AN55" s="350">
        <v>104655</v>
      </c>
      <c r="AO55" s="351">
        <v>-1.7</v>
      </c>
      <c r="AP55" s="352">
        <v>108224</v>
      </c>
      <c r="AQ55" s="353">
        <v>6.4</v>
      </c>
      <c r="AR55" s="354">
        <v>-8.1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537</v>
      </c>
      <c r="AM56" s="357">
        <v>20899083</v>
      </c>
      <c r="AN56" s="358">
        <v>21433</v>
      </c>
      <c r="AO56" s="359">
        <v>-19</v>
      </c>
      <c r="AP56" s="360">
        <v>27358</v>
      </c>
      <c r="AQ56" s="361">
        <v>1.7</v>
      </c>
      <c r="AR56" s="362">
        <v>-20.7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540</v>
      </c>
      <c r="AL57" s="341"/>
      <c r="AM57" s="349">
        <v>113951013</v>
      </c>
      <c r="AN57" s="350">
        <v>118133</v>
      </c>
      <c r="AO57" s="351">
        <v>12.9</v>
      </c>
      <c r="AP57" s="352">
        <v>105585</v>
      </c>
      <c r="AQ57" s="353">
        <v>-2.4</v>
      </c>
      <c r="AR57" s="354">
        <v>15.3</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537</v>
      </c>
      <c r="AM58" s="357">
        <v>22950345</v>
      </c>
      <c r="AN58" s="358">
        <v>23793</v>
      </c>
      <c r="AO58" s="359">
        <v>11</v>
      </c>
      <c r="AP58" s="360">
        <v>26225</v>
      </c>
      <c r="AQ58" s="361">
        <v>-4.0999999999999996</v>
      </c>
      <c r="AR58" s="362">
        <v>15.1</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541</v>
      </c>
      <c r="AL59" s="341"/>
      <c r="AM59" s="349">
        <v>122995694</v>
      </c>
      <c r="AN59" s="350">
        <v>128891</v>
      </c>
      <c r="AO59" s="351">
        <v>9.1</v>
      </c>
      <c r="AP59" s="352">
        <v>111577</v>
      </c>
      <c r="AQ59" s="353">
        <v>5.7</v>
      </c>
      <c r="AR59" s="354">
        <v>3.4</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537</v>
      </c>
      <c r="AM60" s="357">
        <v>25611435</v>
      </c>
      <c r="AN60" s="358">
        <v>26839</v>
      </c>
      <c r="AO60" s="359">
        <v>12.8</v>
      </c>
      <c r="AP60" s="360">
        <v>26257</v>
      </c>
      <c r="AQ60" s="361">
        <v>0.1</v>
      </c>
      <c r="AR60" s="362">
        <v>12.7</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542</v>
      </c>
      <c r="AL61" s="363"/>
      <c r="AM61" s="364">
        <v>110576641</v>
      </c>
      <c r="AN61" s="365">
        <v>113564</v>
      </c>
      <c r="AO61" s="366">
        <v>2.1</v>
      </c>
      <c r="AP61" s="367">
        <v>104856</v>
      </c>
      <c r="AQ61" s="368">
        <v>3.4</v>
      </c>
      <c r="AR61" s="354">
        <v>-1.3</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537</v>
      </c>
      <c r="AM62" s="357">
        <v>24281485</v>
      </c>
      <c r="AN62" s="358">
        <v>24913</v>
      </c>
      <c r="AO62" s="359">
        <v>0.9</v>
      </c>
      <c r="AP62" s="360">
        <v>26658</v>
      </c>
      <c r="AQ62" s="361">
        <v>1.1000000000000001</v>
      </c>
      <c r="AR62" s="362">
        <v>-0.2</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sheetData>
  <sheetProtection algorithmName="SHA-512" hashValue="utZ1uWmBxo2709BjgdS7vMJ0WXxkPaRK9CQrou0Uz59a8um7VkRtYc+BgRk7Z1NzuTCLP6eX/FiWTqvRMVx5cw==" saltValue="R1Vc3KbsrXfeu2cZa86E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N91" sqref="BN91:BN92"/>
    </sheetView>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543</v>
      </c>
    </row>
    <row r="121" spans="125:125" ht="13.5" hidden="1" customHeight="1" x14ac:dyDescent="0.2">
      <c r="DU121" s="278"/>
    </row>
  </sheetData>
  <sheetProtection algorithmName="SHA-512" hashValue="GNhGAG+e1I7aVCw5EmWO0roXSS1hmL9hqeQSCUFR/Kc8pbhCVr794wNl1gHyn3y0VuSM8mcWM0EcpFUdvGVRfw==" saltValue="3cF5Ue7Ncqv/hV5PWngS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N91" sqref="BN91:BN92"/>
    </sheetView>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544</v>
      </c>
    </row>
  </sheetData>
  <sheetProtection algorithmName="SHA-512" hashValue="CO7ffozfZ8jhi3BNAAkZdYQa99I3Ddhrbu/9l0Y+sqiLVICcvgf1PIN/RPTd5fcbJp2FlUOGRkaTMl/iHUvV/w==" saltValue="Ey31CLByZS11uWSnG+z1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N91" sqref="BN91:BN92"/>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545</v>
      </c>
      <c r="G46" s="372" t="s">
        <v>546</v>
      </c>
      <c r="H46" s="372" t="s">
        <v>547</v>
      </c>
      <c r="I46" s="372" t="s">
        <v>548</v>
      </c>
      <c r="J46" s="373" t="s">
        <v>549</v>
      </c>
    </row>
    <row r="47" spans="2:10" ht="57.75" customHeight="1" x14ac:dyDescent="0.2">
      <c r="B47" s="7"/>
      <c r="C47" s="1158" t="s">
        <v>3</v>
      </c>
      <c r="D47" s="1158"/>
      <c r="E47" s="1159"/>
      <c r="F47" s="374">
        <v>1.37</v>
      </c>
      <c r="G47" s="375">
        <v>1.38</v>
      </c>
      <c r="H47" s="375">
        <v>1.38</v>
      </c>
      <c r="I47" s="375">
        <v>1.38</v>
      </c>
      <c r="J47" s="376">
        <v>1.06</v>
      </c>
    </row>
    <row r="48" spans="2:10" ht="57.75" customHeight="1" x14ac:dyDescent="0.2">
      <c r="B48" s="8"/>
      <c r="C48" s="1160" t="s">
        <v>4</v>
      </c>
      <c r="D48" s="1160"/>
      <c r="E48" s="1161"/>
      <c r="F48" s="377">
        <v>1.23</v>
      </c>
      <c r="G48" s="378">
        <v>1.24</v>
      </c>
      <c r="H48" s="378">
        <v>1.99</v>
      </c>
      <c r="I48" s="378">
        <v>1.1599999999999999</v>
      </c>
      <c r="J48" s="379">
        <v>2.29</v>
      </c>
    </row>
    <row r="49" spans="2:10" ht="57.75" customHeight="1" thickBot="1" x14ac:dyDescent="0.25">
      <c r="B49" s="9"/>
      <c r="C49" s="1162" t="s">
        <v>5</v>
      </c>
      <c r="D49" s="1162"/>
      <c r="E49" s="1163"/>
      <c r="F49" s="380">
        <v>0.76</v>
      </c>
      <c r="G49" s="381">
        <v>0.62</v>
      </c>
      <c r="H49" s="381">
        <v>1.82</v>
      </c>
      <c r="I49" s="381">
        <v>0.18</v>
      </c>
      <c r="J49" s="382">
        <v>1.36</v>
      </c>
    </row>
    <row r="50" spans="2:10" ht="13.5" customHeight="1" x14ac:dyDescent="0.2"/>
  </sheetData>
  <sheetProtection algorithmName="SHA-512" hashValue="XxGObGtTUQ8XROjGA2+yC9BiDANBBQ5r0OpXTkKmcSyYhtTdcYGL8ELJ/+iW9ufxDhZA8FuXc0e1J63UgtiqdQ==" saltValue="ixBlir0vuBXZjvAD70eu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早水　健児(911847)</dc:creator>
  <cp:lastModifiedBy>細川　周平(016610)</cp:lastModifiedBy>
  <dcterms:created xsi:type="dcterms:W3CDTF">2021-03-19T09:10:33Z</dcterms:created>
  <dcterms:modified xsi:type="dcterms:W3CDTF">2021-10-29T01:53:50Z</dcterms:modified>
</cp:coreProperties>
</file>