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1 都道府県\"/>
    </mc:Choice>
  </mc:AlternateContent>
  <xr:revisionPtr revIDLastSave="0" documentId="13_ncr:1_{4328B158-78DC-4708-AF6E-91F24F4635AF}" xr6:coauthVersionLast="36" xr6:coauthVersionMax="36" xr10:uidLastSave="{00000000-0000-0000-0000-000000000000}"/>
  <bookViews>
    <workbookView xWindow="0" yWindow="0" windowWidth="16480" windowHeight="75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3" i="10" l="1"/>
  <c r="BG32" i="10"/>
  <c r="BG31"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BW33" i="10"/>
  <c r="U33" i="10"/>
  <c r="C33" i="10"/>
  <c r="U32" i="10"/>
  <c r="C32" i="10"/>
  <c r="C31" i="10"/>
  <c r="C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5" i="10" l="1"/>
  <c r="C36" i="10" l="1"/>
  <c r="C37" i="10" l="1"/>
  <c r="C38" i="10" l="1"/>
  <c r="C39" i="10" l="1"/>
  <c r="C40" i="10" l="1"/>
  <c r="U31" i="10"/>
  <c r="AM31" i="10" l="1"/>
  <c r="AM32" i="10" l="1"/>
  <c r="AM33" i="10" s="1"/>
  <c r="AM34" i="10" s="1"/>
  <c r="BE31" i="10" l="1"/>
  <c r="BE32" i="10" s="1"/>
  <c r="BE33" i="10" s="1"/>
  <c r="BW31" i="10" l="1"/>
  <c r="BW32"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<sst xmlns="http://schemas.openxmlformats.org/spreadsheetml/2006/main" count="1180" uniqueCount="621">
  <si>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</si>
  <si>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</si>
  <si>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</si>
  <si>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</si>
  <si>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</si>
  <si>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</si>
  <si>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</si>
  <si>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</si>
  <si>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</si>
  <si>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</si>
  <si>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</si>
  <si>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</si>
  <si>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</si>
  <si>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</si>
  <si>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</si>
  <si>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</si>
  <si>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</si>
  <si>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</si>
  <si>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</si>
  <si>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</si>
  <si>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</si>
  <si>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</si>
  <si>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</si>
  <si>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</si>
  <si>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</si>
  <si>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</si>
  <si>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</si>
  <si>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</si>
  <si>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</si>
  <si>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</si>
  <si>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</si>
  <si>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</si>
  <si>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</si>
  <si>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</si>
  <si>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</si>
  <si>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</si>
  <si>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</si>
  <si>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</si>
  <si>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</si>
  <si>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</si>
  <si>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</si>
  <si>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</si>
  <si>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</si>
  <si>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</si>
  <si>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</si>
  <si>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</si>
  <si>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</si>
  <si>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</si>
  <si>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</si>
  <si>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</si>
  <si>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</si>
  <si>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</si>
  <si>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</si>
  <si>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</si>
  <si>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</si>
  <si>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</si>
  <si>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</si>
  <si>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</si>
  <si>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</si>
  <si>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</si>
  <si>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</si>
  <si>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</si>
  <si>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</si>
  <si>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</si>
  <si>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</si>
  <si>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</si>
  <si>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</si>
  <si>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</si>
  <si>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</si>
  <si>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</si>
  <si>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</si>
  <si>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</si>
  <si>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</si>
  <si>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</si>
  <si>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</si>
  <si>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</si>
  <si>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</si>
  <si>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</si>
  <si>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</si>
  <si>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鳥取県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</si>
  <si>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</si>
  <si>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</si>
  <si>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</si>
  <si>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</si>
  <si>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</si>
  <si>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</si>
  <si>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</si>
  <si>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</si>
  <si>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</si>
  <si>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</si>
  <si>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</si>
  <si>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</si>
  <si>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</si>
  <si>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Ｅ</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</si>
  <si>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</si>
  <si>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</si>
  <si>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</si>
  <si>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</si>
  <si>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</si>
  <si>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</si>
  <si>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</si>
  <si>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</si>
  <si>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</si>
  <si>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</si>
  <si>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</si>
  <si>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</si>
  <si>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</si>
  <si>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</si>
  <si>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</si>
  <si>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</si>
  <si>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</si>
  <si>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</si>
  <si>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</si>
  <si>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</si>
  <si>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</si>
  <si>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</si>
  <si>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</si>
  <si>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</si>
  <si>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</si>
  <si>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</si>
  <si>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</si>
  <si>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</si>
  <si>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</si>
  <si>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</si>
  <si>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</si>
  <si>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</si>
  <si>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</si>
  <si>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</si>
  <si>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</si>
  <si>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</si>
  <si>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</si>
  <si>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</si>
  <si>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</si>
  <si>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</si>
  <si>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</si>
  <si>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</si>
  <si>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</si>
  <si>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</si>
  <si>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</si>
  <si>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</si>
  <si>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</si>
  <si>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</si>
  <si>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</si>
  <si>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</si>
  <si>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</si>
  <si>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</si>
  <si>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</si>
  <si>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</si>
  <si>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</si>
  <si>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</si>
  <si>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</si>
  <si>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</si>
  <si>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</si>
  <si>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</si>
  <si>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</si>
  <si>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</si>
  <si>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</si>
  <si>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</si>
  <si>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</si>
  <si>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</si>
  <si>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</si>
  <si>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</si>
  <si>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</si>
  <si>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</si>
  <si>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</si>
  <si>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</si>
  <si>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</si>
  <si>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</si>
  <si>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</si>
  <si>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</si>
  <si>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</si>
  <si>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</si>
  <si>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</si>
  <si>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</si>
  <si>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</si>
  <si>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</si>
  <si>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</si>
  <si>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</si>
  <si>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</si>
  <si>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</si>
  <si>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</si>
  <si>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</si>
  <si>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</si>
  <si>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</si>
  <si>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</si>
  <si>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鳥取県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</si>
  <si>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</si>
  <si>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</si>
  <si>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</si>
  <si>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</si>
  <si>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</si>
  <si>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</si>
  <si>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</si>
  <si>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</si>
  <si>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</si>
  <si>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</si>
  <si>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</si>
  <si>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</si>
  <si>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</si>
  <si>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</si>
  <si>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</si>
  <si>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</si>
  <si>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</si>
  <si>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</si>
  <si>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</si>
  <si>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</si>
  <si>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</si>
  <si>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</si>
  <si>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</si>
  <si>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</si>
  <si>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</si>
  <si>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</si>
  <si>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</si>
  <si>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</si>
  <si>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</si>
  <si>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</si>
  <si>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</si>
  <si>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</si>
  <si>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</si>
  <si>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</si>
  <si>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</si>
  <si>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</si>
  <si>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</si>
  <si>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</si>
  <si>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</si>
  <si>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</si>
  <si>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</si>
  <si>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</si>
  <si>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</si>
  <si>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</si>
  <si>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</si>
  <si>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</si>
  <si>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</si>
  <si>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</si>
  <si>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</si>
  <si>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</si>
  <si>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</si>
  <si>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</si>
  <si>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</si>
  <si>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</si>
  <si>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</si>
  <si>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</si>
  <si>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</si>
  <si>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</si>
  <si>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</si>
  <si>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</si>
  <si>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</si>
  <si>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</si>
  <si>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</si>
  <si>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</si>
  <si>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</si>
  <si>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</si>
  <si>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</si>
  <si>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</si>
  <si>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</si>
  <si>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</si>
  <si>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</si>
  <si>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</si>
  <si>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</si>
  <si>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</si>
  <si>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</si>
  <si>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</si>
  <si>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</si>
  <si>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</si>
  <si>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</si>
  <si>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</si>
  <si>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</si>
  <si>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</si>
  <si>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</si>
  <si>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</si>
  <si>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</si>
  <si>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</si>
  <si>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</si>
  <si>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</si>
  <si>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</si>
  <si>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</si>
  <si>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</si>
  <si>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</si>
  <si>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</si>
  <si>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</si>
  <si>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</si>
  <si>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</si>
  <si>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</si>
  <si>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</si>
  <si>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</si>
  <si>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</si>
  <si>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</si>
  <si>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</si>
  <si>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</si>
  <si>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</si>
  <si>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</si>
  <si>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</si>
  <si>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</si>
  <si>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</si>
  <si>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</si>
  <si>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</si>
  <si>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</si>
  <si>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</si>
  <si>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</si>
  <si>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</si>
  <si>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</si>
  <si>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</si>
  <si>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</si>
  <si>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</si>
  <si>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</si>
  <si>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</si>
  <si>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</si>
  <si>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</si>
  <si>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</si>
  <si>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</si>
  <si>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</si>
  <si>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</si>
  <si>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</si>
  <si>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</si>
  <si>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</si>
  <si>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</si>
  <si>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</si>
  <si>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</si>
  <si>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</si>
  <si>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</si>
  <si>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</si>
  <si>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</si>
  <si>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</si>
  <si>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</si>
  <si>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</si>
  <si>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</si>
  <si>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</si>
  <si>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</si>
  <si>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</si>
  <si>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</si>
  <si>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</si>
  <si>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</si>
  <si>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</si>
  <si>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</si>
  <si>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</si>
  <si>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</si>
  <si>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</si>
  <si>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</si>
  <si>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</si>
  <si>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鳥取県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</si>
  <si>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</si>
  <si>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</si>
  <si>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</si>
  <si>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</si>
  <si>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</si>
  <si>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</si>
  <si>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</si>
  <si>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</si>
  <si>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</si>
  <si>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</si>
  <si>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</si>
  <si>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</si>
  <si>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</si>
  <si>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</si>
  <si>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</si>
  <si>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</si>
  <si>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</si>
  <si>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</si>
  <si>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</si>
  <si>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</si>
  <si>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鳥取県用品調達等集中管理事業特別会計</t>
    <phoneticPr fontId="5"/>
  </si>
  <si>
    <t>鳥取県収入証紙特別会計</t>
    <phoneticPr fontId="5"/>
  </si>
  <si>
    <t>鳥取県公債管理特別会計</t>
    <phoneticPr fontId="5"/>
  </si>
  <si>
    <t>鳥取県給与集中管理特別会計</t>
    <phoneticPr fontId="5"/>
  </si>
  <si>
    <t>-</t>
    <phoneticPr fontId="5"/>
  </si>
  <si>
    <t>鳥取県母子父子寡婦福祉資金貸付事業特別会計</t>
    <phoneticPr fontId="5"/>
  </si>
  <si>
    <t>-</t>
    <phoneticPr fontId="5"/>
  </si>
  <si>
    <t>鳥取県中小企業近代化資金助成事業特別会計</t>
    <phoneticPr fontId="5"/>
  </si>
  <si>
    <t>鳥取県沿岸漁業改善資金助成事業特別会計</t>
    <phoneticPr fontId="5"/>
  </si>
  <si>
    <t>鳥取県県営林事業特別会計</t>
    <phoneticPr fontId="5"/>
  </si>
  <si>
    <t>鳥取県林業・木材産業改善資金助成事業特別会計</t>
    <phoneticPr fontId="5"/>
  </si>
  <si>
    <t>鳥取県就農支援資金貸付事業特別会計</t>
    <phoneticPr fontId="5"/>
  </si>
  <si>
    <t>鳥取県県立学校農業実習特別会計</t>
    <phoneticPr fontId="5"/>
  </si>
  <si>
    <t>鳥取県育英奨学事業特別会計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</si>
  <si>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</si>
  <si>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</si>
  <si>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</si>
  <si>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</si>
  <si>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</si>
  <si>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</si>
  <si>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</si>
  <si>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</si>
  <si>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</si>
  <si>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</si>
  <si>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</si>
  <si>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</si>
  <si>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</si>
  <si>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鳥取県国民健康保険運営事業特別会計</t>
    <phoneticPr fontId="5"/>
  </si>
  <si>
    <t>鳥取県営電気事業会計</t>
    <phoneticPr fontId="5"/>
  </si>
  <si>
    <t>法適用企業</t>
    <phoneticPr fontId="5"/>
  </si>
  <si>
    <t>鳥取県営工業用水道事業会計</t>
    <phoneticPr fontId="5"/>
  </si>
  <si>
    <t>鳥取県営病院事業会計</t>
    <phoneticPr fontId="5"/>
  </si>
  <si>
    <t>法適用企業</t>
    <phoneticPr fontId="5"/>
  </si>
  <si>
    <t>鳥取県営埋立事業会計</t>
    <phoneticPr fontId="5"/>
  </si>
  <si>
    <t>鳥取県天神川流域下水道事業特別会計</t>
    <phoneticPr fontId="5"/>
  </si>
  <si>
    <t>法非適用企業</t>
    <phoneticPr fontId="5"/>
  </si>
  <si>
    <t>鳥取県県営境港水産施設事業特別会計</t>
    <phoneticPr fontId="5"/>
  </si>
  <si>
    <t>法非適用企業</t>
    <phoneticPr fontId="5"/>
  </si>
  <si>
    <t>鳥取県港湾整備事業特別会計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</si>
  <si>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</si>
  <si>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</si>
  <si>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</si>
  <si>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</si>
  <si>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</si>
  <si>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</si>
  <si>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</si>
  <si>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</si>
  <si>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</si>
  <si>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</si>
  <si>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</si>
  <si>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</si>
  <si>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</si>
  <si>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</si>
  <si>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</si>
  <si>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</si>
  <si>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</si>
  <si>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</si>
  <si>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</si>
  <si>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</si>
  <si>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</si>
  <si>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</si>
  <si>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</si>
  <si>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</si>
  <si>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</si>
  <si>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</si>
  <si>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</si>
  <si>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</si>
  <si>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</si>
  <si>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</si>
  <si>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</si>
  <si>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</si>
  <si>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</si>
  <si>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</si>
  <si>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</si>
  <si>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</si>
  <si>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</si>
  <si>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</si>
  <si>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</si>
  <si>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</si>
  <si>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</si>
  <si>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</si>
  <si>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</si>
  <si>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</si>
  <si>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</si>
  <si>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</si>
  <si>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</si>
  <si>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</si>
  <si>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</si>
  <si>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</si>
  <si>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</si>
  <si>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</si>
  <si>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</si>
  <si>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</si>
  <si>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</si>
  <si>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</si>
  <si>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鳥取県営病院事業会計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</si>
  <si>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</si>
  <si>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</si>
  <si>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</si>
  <si>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5"/>
  </si>
  <si>
    <t>鳥取県営電気事業会計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</si>
  <si>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</si>
  <si>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</si>
  <si>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</si>
  <si>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</si>
  <si>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</si>
  <si>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</si>
  <si>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</si>
  <si>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</si>
  <si>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</si>
  <si>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</si>
  <si>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</si>
  <si>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</si>
  <si>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</si>
  <si>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</si>
  <si>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</si>
  <si>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</si>
  <si>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</si>
  <si>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</si>
  <si>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</si>
  <si>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</si>
  <si>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</si>
  <si>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</si>
  <si>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</si>
  <si>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</si>
  <si>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</si>
  <si>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</si>
  <si>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</si>
  <si>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</si>
  <si>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</si>
  <si>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</si>
  <si>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</si>
  <si>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</si>
  <si>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</si>
  <si>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</si>
  <si>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</si>
  <si>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</si>
  <si>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</si>
  <si>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</si>
  <si>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</si>
  <si>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</si>
  <si>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</si>
  <si>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</si>
  <si>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</si>
  <si>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</si>
  <si>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</si>
  <si>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</si>
  <si>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</si>
  <si>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</si>
  <si>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</si>
  <si>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</si>
  <si>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</si>
  <si>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</si>
  <si>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</si>
  <si>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</si>
  <si>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</si>
  <si>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</si>
  <si>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</si>
  <si>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</si>
  <si>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</si>
  <si>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</si>
  <si>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</si>
  <si>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</si>
  <si>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</si>
  <si>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</si>
  <si>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</si>
  <si>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</si>
  <si>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</si>
  <si>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</si>
  <si>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</si>
  <si>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</si>
  <si>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</si>
  <si>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</si>
  <si>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</si>
  <si>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</si>
  <si>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</si>
  <si>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</si>
  <si>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</si>
  <si>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</si>
  <si>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</si>
  <si>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</si>
  <si>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</si>
  <si>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</si>
  <si>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</si>
  <si>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2.90</t>
  </si>
  <si>
    <t>▲ 0.36</t>
  </si>
  <si>
    <t>▲ 0.77</t>
  </si>
  <si>
    <t>鳥取県営病院事業会計</t>
  </si>
  <si>
    <t>一般会計</t>
  </si>
  <si>
    <t>鳥取県営電気事業会計</t>
  </si>
  <si>
    <t>鳥取県営埋立事業会計</t>
  </si>
  <si>
    <t>鳥取県国民健康保険運営事業特別会計</t>
  </si>
  <si>
    <t>鳥取県天神川流域下水道事業特別会計</t>
  </si>
  <si>
    <t>鳥取県営工業用水道事業会計</t>
  </si>
  <si>
    <t>鳥取県用品調達等集中管理事業特別会計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</si>
  <si>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</si>
  <si>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</si>
  <si>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</si>
  <si>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</si>
  <si>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</si>
  <si>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</si>
  <si>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</si>
  <si>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</si>
  <si>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基金繰入7，782</t>
  </si>
  <si>
    <t>基金繰入203</t>
  </si>
  <si>
    <t>基金繰入20</t>
  </si>
  <si>
    <t>境港管理組合（一般会計）</t>
    <rPh sb="0" eb="1">
      <t>サカイ</t>
    </rPh>
    <rPh sb="1" eb="2">
      <t>コウ</t>
    </rPh>
    <rPh sb="2" eb="4">
      <t>カンリ</t>
    </rPh>
    <rPh sb="4" eb="6">
      <t>クミアイ</t>
    </rPh>
    <rPh sb="7" eb="9">
      <t>イッパン</t>
    </rPh>
    <rPh sb="9" eb="11">
      <t>カイケイ</t>
    </rPh>
    <phoneticPr fontId="2"/>
  </si>
  <si>
    <t>境港管理組合（港湾整備事業特会）</t>
    <rPh sb="0" eb="1">
      <t>サカイ</t>
    </rPh>
    <rPh sb="1" eb="2">
      <t>コウ</t>
    </rPh>
    <rPh sb="2" eb="4">
      <t>カンリ</t>
    </rPh>
    <rPh sb="4" eb="6">
      <t>クミアイ</t>
    </rPh>
    <rPh sb="7" eb="9">
      <t>コウワン</t>
    </rPh>
    <rPh sb="9" eb="11">
      <t>セイビ</t>
    </rPh>
    <rPh sb="11" eb="13">
      <t>ジギョウ</t>
    </rPh>
    <rPh sb="13" eb="15">
      <t>トッカイ</t>
    </rPh>
    <phoneticPr fontId="2"/>
  </si>
  <si>
    <t>鳥取県国際交流財団</t>
  </si>
  <si>
    <t>智頭急行</t>
  </si>
  <si>
    <t>米子空港ビル</t>
  </si>
  <si>
    <t>鳥取県文化振興財団</t>
  </si>
  <si>
    <t>中海水鳥国際交流基金財団</t>
  </si>
  <si>
    <t>因幡街道ふるさと振興財団</t>
  </si>
  <si>
    <t>とっとりコンベンションビューロー</t>
  </si>
  <si>
    <t>鳥取県臓器・アイバンク</t>
  </si>
  <si>
    <t>鳥取県環境管理事業センター</t>
  </si>
  <si>
    <t>鳥取県食鳥肉衛生協会</t>
  </si>
  <si>
    <t>鳥取県生活衛生営業指導センター</t>
  </si>
  <si>
    <t>鳥取県天神川流域下水道公社</t>
  </si>
  <si>
    <t>鳥取県産業振興機構</t>
  </si>
  <si>
    <t>ふるさと鳥取県定住機構</t>
  </si>
  <si>
    <t>鳥取県農業農村担い手育成機構</t>
  </si>
  <si>
    <t>鳥取県野菜価格安定基金協会</t>
  </si>
  <si>
    <t>鳥取県果実生産出荷安定基金協会</t>
  </si>
  <si>
    <t>鳥取県畜産推進機構</t>
  </si>
  <si>
    <t>鳥取県畜産振興協会</t>
  </si>
  <si>
    <t>鳥取県造林公社</t>
  </si>
  <si>
    <t>鳥取県林業担い手育成財団</t>
  </si>
  <si>
    <t>鳥取県栽培漁業協会</t>
  </si>
  <si>
    <t>鳥取県魚の豊かな川づくり基金</t>
  </si>
  <si>
    <t>鳥取県土地開発公社</t>
  </si>
  <si>
    <t>鳥取県住宅供給公社</t>
  </si>
  <si>
    <t>鳥取県暴力追放センター</t>
  </si>
  <si>
    <t>鳥取県教育文化財団</t>
  </si>
  <si>
    <t>史跡鳥取藩主池田家墓所保存会</t>
  </si>
  <si>
    <t>鳥取県スポーツ協会</t>
  </si>
  <si>
    <t>鳥取県産業技術センター</t>
  </si>
  <si>
    <t>公立鳥取環境大学</t>
  </si>
  <si>
    <t>とっとり県民活動活性化センター</t>
  </si>
  <si>
    <t>鳥取童謡・おもちゃ館</t>
  </si>
  <si>
    <t>鳥取空港ビル</t>
    <rPh sb="0" eb="2">
      <t>トットリ</t>
    </rPh>
    <rPh sb="2" eb="4">
      <t>クウコウ</t>
    </rPh>
    <phoneticPr fontId="2"/>
  </si>
  <si>
    <t>SC鳥取</t>
    <rPh sb="2" eb="4">
      <t>トットリ</t>
    </rPh>
    <phoneticPr fontId="2"/>
  </si>
  <si>
    <t>鳥取県私学振興会</t>
    <rPh sb="0" eb="3">
      <t>トットリケン</t>
    </rPh>
    <rPh sb="3" eb="5">
      <t>シガク</t>
    </rPh>
    <rPh sb="5" eb="7">
      <t>シンコウ</t>
    </rPh>
    <rPh sb="7" eb="8">
      <t>カイ</t>
    </rPh>
    <phoneticPr fontId="2"/>
  </si>
  <si>
    <t>県立公共施設等建設基金</t>
    <rPh sb="0" eb="2">
      <t>ケンリツ</t>
    </rPh>
    <rPh sb="2" eb="4">
      <t>コウキョウ</t>
    </rPh>
    <rPh sb="4" eb="6">
      <t>シセツ</t>
    </rPh>
    <rPh sb="6" eb="7">
      <t>トウ</t>
    </rPh>
    <rPh sb="7" eb="9">
      <t>ケンセツ</t>
    </rPh>
    <rPh sb="9" eb="11">
      <t>キキン</t>
    </rPh>
    <phoneticPr fontId="2"/>
  </si>
  <si>
    <t>大規模事業基金</t>
    <rPh sb="0" eb="3">
      <t>ダイキボ</t>
    </rPh>
    <rPh sb="3" eb="5">
      <t>ジギョウ</t>
    </rPh>
    <rPh sb="5" eb="7">
      <t>キキン</t>
    </rPh>
    <phoneticPr fontId="2"/>
  </si>
  <si>
    <t>地域医療介護総合確保基金</t>
    <rPh sb="0" eb="2">
      <t>チイキ</t>
    </rPh>
    <rPh sb="2" eb="4">
      <t>イリョウ</t>
    </rPh>
    <rPh sb="4" eb="6">
      <t>カイゴ</t>
    </rPh>
    <rPh sb="6" eb="8">
      <t>ソウゴウ</t>
    </rPh>
    <rPh sb="8" eb="10">
      <t>カクホ</t>
    </rPh>
    <rPh sb="10" eb="12">
      <t>キキン</t>
    </rPh>
    <phoneticPr fontId="2"/>
  </si>
  <si>
    <t>環境学術等研究基金</t>
    <rPh sb="0" eb="2">
      <t>カンキョウ</t>
    </rPh>
    <rPh sb="2" eb="4">
      <t>ガクジュツ</t>
    </rPh>
    <rPh sb="4" eb="5">
      <t>トウ</t>
    </rPh>
    <rPh sb="5" eb="7">
      <t>ケンキュウ</t>
    </rPh>
    <rPh sb="7" eb="9">
      <t>キキン</t>
    </rPh>
    <phoneticPr fontId="2"/>
  </si>
  <si>
    <t>長寿社会対策推進基金</t>
    <rPh sb="0" eb="2">
      <t>チョウジュ</t>
    </rPh>
    <rPh sb="2" eb="4">
      <t>シャカイ</t>
    </rPh>
    <rPh sb="4" eb="6">
      <t>タイサク</t>
    </rPh>
    <rPh sb="6" eb="8">
      <t>スイシン</t>
    </rPh>
    <rPh sb="8" eb="10">
      <t>キキン</t>
    </rPh>
    <phoneticPr fontId="2"/>
  </si>
  <si>
    <t>実質公債費比率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</si>
  <si>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</si>
  <si>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</si>
  <si>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</si>
  <si>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</si>
  <si>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　本県においては、公債費の償還が進んだため近年の元利償還金が減少傾向であり、実質公債費比率は改善傾向である。
　一方、地方交付税の減少による標準財政規模の縮小や起債残高の増加、基金残高減少の影響により将来負担比率は上昇傾向にある。
　今後も一定の起債発行が必要となるが、過度な将来負担が発生しないよう健全な財政運営に努めていく必要がある。</t>
    <rPh sb="21" eb="23">
      <t>キンネン</t>
    </rPh>
    <rPh sb="24" eb="29">
      <t>ガンリショウカンキン</t>
    </rPh>
    <rPh sb="30" eb="32">
      <t>ゲンショウ</t>
    </rPh>
    <rPh sb="32" eb="34">
      <t>ケイコウ</t>
    </rPh>
    <rPh sb="48" eb="50">
      <t>ケイコウ</t>
    </rPh>
    <rPh sb="56" eb="58">
      <t>イッポウ</t>
    </rPh>
    <rPh sb="117" eb="119">
      <t>コンゴ</t>
    </rPh>
    <rPh sb="120" eb="122">
      <t>イッテイ</t>
    </rPh>
    <rPh sb="123" eb="125">
      <t>キサイ</t>
    </rPh>
    <rPh sb="125" eb="127">
      <t>ハッコウ</t>
    </rPh>
    <rPh sb="128" eb="130">
      <t>ヒツヨウ</t>
    </rPh>
    <rPh sb="135" eb="137">
      <t>カド</t>
    </rPh>
    <rPh sb="138" eb="142">
      <t>ショウライフタン</t>
    </rPh>
    <rPh sb="143" eb="145">
      <t>ハッセイ</t>
    </rPh>
    <rPh sb="150" eb="152">
      <t>ケンゼン</t>
    </rPh>
    <rPh sb="153" eb="155">
      <t>ザイセイ</t>
    </rPh>
    <rPh sb="155" eb="157">
      <t>ウンエイ</t>
    </rPh>
    <rPh sb="158" eb="159">
      <t>ツト</t>
    </rPh>
    <rPh sb="163" eb="165">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</si>
  <si>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</si>
  <si>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</si>
  <si>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</si>
  <si>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本県においては、県債の新規発行の抑制に努めるなどの財政運営を行いながら健全な財政運営に努めてきた。しかしながら近年、地方交付税の減少による標準財政規模の縮小や防災関係の起債残高増加、基金残高減少の影響により将来負担比率は上昇傾向にある。
　一方、有形固定資産減価償却率は都道府県の平均値を上回っており、施設の老朽化が進んでいることから今後多くの更新投資等が必要になるものと見込まれる。
　そのため今後も一定の起債の発行が必要となるが、過度な将来負担が発生しないよう計画的に管理・更新を行っていく必要がある。</t>
    <rPh sb="80" eb="82">
      <t>ボウサイ</t>
    </rPh>
    <rPh sb="85" eb="87">
      <t>キサイ</t>
    </rPh>
    <rPh sb="87" eb="89">
      <t>ザンダカ</t>
    </rPh>
    <rPh sb="89" eb="91">
      <t>ゾウカ</t>
    </rPh>
    <rPh sb="92" eb="94">
      <t>キキン</t>
    </rPh>
    <rPh sb="94" eb="96">
      <t>ザンダカ</t>
    </rPh>
    <rPh sb="96" eb="98">
      <t>ゲンショウ</t>
    </rPh>
    <rPh sb="104" eb="108">
      <t>ショウライフタン</t>
    </rPh>
    <rPh sb="108" eb="110">
      <t>ヒリツ</t>
    </rPh>
    <rPh sb="111" eb="113">
      <t>ジョウショウ</t>
    </rPh>
    <rPh sb="113" eb="115">
      <t>ケイコウ</t>
    </rPh>
    <rPh sb="177" eb="178">
      <t>ナド</t>
    </rPh>
    <rPh sb="199" eb="201">
      <t>コンゴ</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</si>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</sst>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0" xfId="10" applyFont="1" applyFill="1" applyBorder="1" applyAlignment="1">
      <alignment horizontal="center" vertical="center"/>
    </xf>
    <xf numFmtId="181" fontId="18" fillId="0" borderId="0" xfId="10" applyNumberFormat="1" applyFont="1" applyFill="1" applyBorder="1" applyAlignment="1">
      <alignment horizontal="right" vertical="center"/>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0" xfId="10" applyFont="1" applyFill="1" applyBorder="1" applyAlignment="1">
      <alignment horizontal="center" vertical="center" wrapText="1"/>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88" fontId="1" fillId="6" borderId="187"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96B4ACF-1250-438A-A177-FFE7AC26898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119378</c:v>
                </c:pt>
                <c:pt idx="1">
                  <c:v>135728</c:v>
                </c:pt>
                <c:pt idx="2">
                  <c:v>139505</c:v>
                </c:pt>
                <c:pt idx="3">
                  <c:v>128232</c:v>
                </c:pt>
                <c:pt idx="4">
                  <c:v>145988</c:v>
                </c:pt>
              </c:numCache>
            </c:numRef>
          </c:val>
          <c:smooth val="0"/>
          <c:extLst>
            <c:ext xmlns:c16="http://schemas.microsoft.com/office/drawing/2014/chart" uri="{C3380CC4-5D6E-409C-BE32-E72D297353CC}">
              <c16:uniqueId val="{00000000-C5B2-4E5C-87D1-57AEFAD09F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111084</c:v>
                </c:pt>
                <c:pt idx="1">
                  <c:v>120400</c:v>
                </c:pt>
                <c:pt idx="2">
                  <c:v>135164</c:v>
                </c:pt>
                <c:pt idx="3">
                  <c:v>115300</c:v>
                </c:pt>
                <c:pt idx="4">
                  <c:v>133801</c:v>
                </c:pt>
              </c:numCache>
            </c:numRef>
          </c:val>
          <c:smooth val="0"/>
          <c:extLst>
            <c:ext xmlns:c16="http://schemas.microsoft.com/office/drawing/2014/chart" uri="{C3380CC4-5D6E-409C-BE32-E72D297353CC}">
              <c16:uniqueId val="{00000001-C5B2-4E5C-87D1-57AEFAD09FE6}"/>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4.6500000000000004</c:v>
                </c:pt>
                <c:pt idx="1">
                  <c:v>1.69</c:v>
                </c:pt>
                <c:pt idx="2">
                  <c:v>1.37</c:v>
                </c:pt>
                <c:pt idx="3">
                  <c:v>2.13</c:v>
                </c:pt>
                <c:pt idx="4">
                  <c:v>1.38</c:v>
                </c:pt>
              </c:numCache>
            </c:numRef>
          </c:val>
          <c:extLst>
            <c:ext xmlns:c16="http://schemas.microsoft.com/office/drawing/2014/chart" uri="{C3380CC4-5D6E-409C-BE32-E72D297353CC}">
              <c16:uniqueId val="{00000000-538C-4E36-A69A-33639CF796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1.81</c:v>
                </c:pt>
                <c:pt idx="1">
                  <c:v>1.84</c:v>
                </c:pt>
                <c:pt idx="2">
                  <c:v>1.88</c:v>
                </c:pt>
                <c:pt idx="3">
                  <c:v>1.9</c:v>
                </c:pt>
                <c:pt idx="4">
                  <c:v>1.92</c:v>
                </c:pt>
              </c:numCache>
            </c:numRef>
          </c:val>
          <c:extLst>
            <c:ext xmlns:c16="http://schemas.microsoft.com/office/drawing/2014/chart" uri="{C3380CC4-5D6E-409C-BE32-E72D297353CC}">
              <c16:uniqueId val="{00000001-538C-4E36-A69A-33639CF7962E}"/>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0.81</c:v>
                </c:pt>
                <c:pt idx="1">
                  <c:v>-2.9</c:v>
                </c:pt>
                <c:pt idx="2">
                  <c:v>-0.36</c:v>
                </c:pt>
                <c:pt idx="3">
                  <c:v>0.75</c:v>
                </c:pt>
                <c:pt idx="4">
                  <c:v>-0.77</c:v>
                </c:pt>
              </c:numCache>
            </c:numRef>
          </c:val>
          <c:smooth val="0"/>
          <c:extLst>
            <c:ext xmlns:c16="http://schemas.microsoft.com/office/drawing/2014/chart" uri="{C3380CC4-5D6E-409C-BE32-E72D297353CC}">
              <c16:uniqueId val="{00000002-538C-4E36-A69A-33639CF7962E}"/>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c:v>
                </c:pt>
                <c:pt idx="2">
                  <c:v>#N/A</c:v>
                </c:pt>
                <c:pt idx="3">
                  <c:v>0.04</c:v>
                </c:pt>
                <c:pt idx="4">
                  <c:v>#N/A</c:v>
                </c:pt>
                <c:pt idx="5">
                  <c:v>0.04</c:v>
                </c:pt>
                <c:pt idx="6">
                  <c:v>#N/A</c:v>
                </c:pt>
                <c:pt idx="7">
                  <c:v>0.03</c:v>
                </c:pt>
                <c:pt idx="8">
                  <c:v>#N/A</c:v>
                </c:pt>
                <c:pt idx="9">
                  <c:v>0.03</c:v>
                </c:pt>
              </c:numCache>
            </c:numRef>
          </c:val>
          <c:extLst>
            <c:ext xmlns:c16="http://schemas.microsoft.com/office/drawing/2014/chart" uri="{C3380CC4-5D6E-409C-BE32-E72D297353CC}">
              <c16:uniqueId val="{00000000-5291-4F66-96A5-916120E8C7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91-4F66-96A5-916120E8C7AD}"/>
            </c:ext>
          </c:extLst>
        </c:ser>
        <c:ser>
          <c:idx val="2"/>
          <c:order val="2"/>
          <c:tx>
            <c:strRef>
              <c:f>データシート!$A$29</c:f>
              <c:strCache>
                <c:ptCount val="1"/>
                <c:pt idx="0">
                  <c:v>鳥取県用品調達等集中管理事業特別会計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0.08</c:v>
                </c:pt>
                <c:pt idx="2">
                  <c:v>#N/A</c:v>
                </c:pt>
                <c:pt idx="3">
                  <c:v>0.09</c:v>
                </c:pt>
                <c:pt idx="4">
                  <c:v>#N/A</c:v>
                </c:pt>
                <c:pt idx="5">
                  <c:v>0.11</c:v>
                </c:pt>
                <c:pt idx="6">
                  <c:v>#N/A</c:v>
                </c:pt>
                <c:pt idx="7">
                  <c:v>0.03</c:v>
                </c:pt>
                <c:pt idx="8">
                  <c:v>#N/A</c:v>
                </c:pt>
                <c:pt idx="9">
                  <c:v>0.04</c:v>
                </c:pt>
              </c:numCache>
            </c:numRef>
          </c:val>
          <c:extLst>
            <c:ext xmlns:c16="http://schemas.microsoft.com/office/drawing/2014/chart" uri="{C3380CC4-5D6E-409C-BE32-E72D297353CC}">
              <c16:uniqueId val="{00000002-5291-4F66-96A5-916120E8C7AD}"/>
            </c:ext>
          </c:extLst>
        </c:ser>
        <c:ser>
          <c:idx val="3"/>
          <c:order val="3"/>
          <c:tx>
            <c:strRef>
              <c:f>データシート!$A$30</c:f>
              <c:strCache>
                <c:ptCount val="1"/>
                <c:pt idx="0">
                  <c:v>鳥取県営工業用水道事業会計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c:v>
                </c:pt>
                <c:pt idx="2">
                  <c:v>#N/A</c:v>
                </c:pt>
                <c:pt idx="3">
                  <c:v>0.28000000000000003</c:v>
                </c:pt>
                <c:pt idx="4">
                  <c:v>#N/A</c:v>
                </c:pt>
                <c:pt idx="5">
                  <c:v>0.21</c:v>
                </c:pt>
                <c:pt idx="6">
                  <c:v>#N/A</c:v>
                </c:pt>
                <c:pt idx="7">
                  <c:v>0.15</c:v>
                </c:pt>
                <c:pt idx="8">
                  <c:v>#N/A</c:v>
                </c:pt>
                <c:pt idx="9">
                  <c:v>0.11</c:v>
                </c:pt>
              </c:numCache>
            </c:numRef>
          </c:val>
          <c:extLst>
            <c:ext xmlns:c16="http://schemas.microsoft.com/office/drawing/2014/chart" uri="{C3380CC4-5D6E-409C-BE32-E72D297353CC}">
              <c16:uniqueId val="{00000003-5291-4F66-96A5-916120E8C7AD}"/>
            </c:ext>
          </c:extLst>
        </c:ser>
        <c:ser>
          <c:idx val="4"/>
          <c:order val="4"/>
          <c:tx>
            <c:strRef>
              <c:f>データシート!$A$31</c:f>
              <c:strCache>
                <c:ptCount val="1"/>
                <c:pt idx="0">
                  <c:v>鳥取県天神川流域下水道事業特別会計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0.23</c:v>
                </c:pt>
                <c:pt idx="2">
                  <c:v>#N/A</c:v>
                </c:pt>
                <c:pt idx="3">
                  <c:v>0.22</c:v>
                </c:pt>
                <c:pt idx="4">
                  <c:v>#N/A</c:v>
                </c:pt>
                <c:pt idx="5">
                  <c:v>0.25</c:v>
                </c:pt>
                <c:pt idx="6">
                  <c:v>#N/A</c:v>
                </c:pt>
                <c:pt idx="7">
                  <c:v>0.17</c:v>
                </c:pt>
                <c:pt idx="8">
                  <c:v>#N/A</c:v>
                </c:pt>
                <c:pt idx="9">
                  <c:v>0.17</c:v>
                </c:pt>
              </c:numCache>
            </c:numRef>
          </c:val>
          <c:extLst>
            <c:ext xmlns:c16="http://schemas.microsoft.com/office/drawing/2014/chart" uri="{C3380CC4-5D6E-409C-BE32-E72D297353CC}">
              <c16:uniqueId val="{00000004-5291-4F66-96A5-916120E8C7AD}"/>
            </c:ext>
          </c:extLst>
        </c:ser>
        <c:ser>
          <c:idx val="5"/>
          <c:order val="5"/>
          <c:tx>
            <c:strRef>
              <c:f>データシート!$A$32</c:f>
              <c:strCache>
                <c:ptCount val="1"/>
                <c:pt idx="0">
                  <c:v>鳥取県国民健康保険運営事業特別会計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0.3</c:v>
                </c:pt>
                <c:pt idx="8">
                  <c:v>#N/A</c:v>
                </c:pt>
                <c:pt idx="9">
                  <c:v>0.52</c:v>
                </c:pt>
              </c:numCache>
            </c:numRef>
          </c:val>
          <c:extLst>
            <c:ext xmlns:c16="http://schemas.microsoft.com/office/drawing/2014/chart" uri="{C3380CC4-5D6E-409C-BE32-E72D297353CC}">
              <c16:uniqueId val="{00000005-5291-4F66-96A5-916120E8C7AD}"/>
            </c:ext>
          </c:extLst>
        </c:ser>
        <c:ser>
          <c:idx val="6"/>
          <c:order val="6"/>
          <c:tx>
            <c:strRef>
              <c:f>データシート!$A$33</c:f>
              <c:strCache>
                <c:ptCount val="1"/>
                <c:pt idx="0">
                  <c:v>鳥取県営埋立事業会計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1.1599999999999999</c:v>
                </c:pt>
                <c:pt idx="2">
                  <c:v>#N/A</c:v>
                </c:pt>
                <c:pt idx="3">
                  <c:v>1.05</c:v>
                </c:pt>
                <c:pt idx="4">
                  <c:v>#N/A</c:v>
                </c:pt>
                <c:pt idx="5">
                  <c:v>0.78</c:v>
                </c:pt>
                <c:pt idx="6">
                  <c:v>#N/A</c:v>
                </c:pt>
                <c:pt idx="7">
                  <c:v>0.65</c:v>
                </c:pt>
                <c:pt idx="8">
                  <c:v>#N/A</c:v>
                </c:pt>
                <c:pt idx="9">
                  <c:v>0.7</c:v>
                </c:pt>
              </c:numCache>
            </c:numRef>
          </c:val>
          <c:extLst>
            <c:ext xmlns:c16="http://schemas.microsoft.com/office/drawing/2014/chart" uri="{C3380CC4-5D6E-409C-BE32-E72D297353CC}">
              <c16:uniqueId val="{00000006-5291-4F66-96A5-916120E8C7AD}"/>
            </c:ext>
          </c:extLst>
        </c:ser>
        <c:ser>
          <c:idx val="7"/>
          <c:order val="7"/>
          <c:tx>
            <c:strRef>
              <c:f>データシート!$A$34</c:f>
              <c:strCache>
                <c:ptCount val="1"/>
                <c:pt idx="0">
                  <c:v>鳥取県営電気事業会計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1.07</c:v>
                </c:pt>
                <c:pt idx="2">
                  <c:v>#N/A</c:v>
                </c:pt>
                <c:pt idx="3">
                  <c:v>1.1599999999999999</c:v>
                </c:pt>
                <c:pt idx="4">
                  <c:v>#N/A</c:v>
                </c:pt>
                <c:pt idx="5">
                  <c:v>0.99</c:v>
                </c:pt>
                <c:pt idx="6">
                  <c:v>#N/A</c:v>
                </c:pt>
                <c:pt idx="7">
                  <c:v>0.8</c:v>
                </c:pt>
                <c:pt idx="8">
                  <c:v>#N/A</c:v>
                </c:pt>
                <c:pt idx="9">
                  <c:v>1</c:v>
                </c:pt>
              </c:numCache>
            </c:numRef>
          </c:val>
          <c:extLst>
            <c:ext xmlns:c16="http://schemas.microsoft.com/office/drawing/2014/chart" uri="{C3380CC4-5D6E-409C-BE32-E72D297353CC}">
              <c16:uniqueId val="{00000007-5291-4F66-96A5-916120E8C7A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4.47</c:v>
                </c:pt>
                <c:pt idx="2">
                  <c:v>#N/A</c:v>
                </c:pt>
                <c:pt idx="3">
                  <c:v>1.55</c:v>
                </c:pt>
                <c:pt idx="4">
                  <c:v>#N/A</c:v>
                </c:pt>
                <c:pt idx="5">
                  <c:v>1.21</c:v>
                </c:pt>
                <c:pt idx="6">
                  <c:v>#N/A</c:v>
                </c:pt>
                <c:pt idx="7">
                  <c:v>2.0499999999999998</c:v>
                </c:pt>
                <c:pt idx="8">
                  <c:v>#N/A</c:v>
                </c:pt>
                <c:pt idx="9">
                  <c:v>1.29</c:v>
                </c:pt>
              </c:numCache>
            </c:numRef>
          </c:val>
          <c:extLst>
            <c:ext xmlns:c16="http://schemas.microsoft.com/office/drawing/2014/chart" uri="{C3380CC4-5D6E-409C-BE32-E72D297353CC}">
              <c16:uniqueId val="{00000008-5291-4F66-96A5-916120E8C7AD}"/>
            </c:ext>
          </c:extLst>
        </c:ser>
        <c:ser>
          <c:idx val="9"/>
          <c:order val="9"/>
          <c:tx>
            <c:strRef>
              <c:f>データシート!$A$36</c:f>
              <c:strCache>
                <c:ptCount val="1"/>
                <c:pt idx="0">
                  <c:v>鳥取県営病院事業会計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3.46</c:v>
                </c:pt>
                <c:pt idx="2">
                  <c:v>#N/A</c:v>
                </c:pt>
                <c:pt idx="3">
                  <c:v>4.83</c:v>
                </c:pt>
                <c:pt idx="4">
                  <c:v>#N/A</c:v>
                </c:pt>
                <c:pt idx="5">
                  <c:v>5.47</c:v>
                </c:pt>
                <c:pt idx="6">
                  <c:v>#N/A</c:v>
                </c:pt>
                <c:pt idx="7">
                  <c:v>3.38</c:v>
                </c:pt>
                <c:pt idx="8">
                  <c:v>#N/A</c:v>
                </c:pt>
                <c:pt idx="9">
                  <c:v>3.97</c:v>
                </c:pt>
              </c:numCache>
            </c:numRef>
          </c:val>
          <c:extLst>
            <c:ext xmlns:c16="http://schemas.microsoft.com/office/drawing/2014/chart" uri="{C3380CC4-5D6E-409C-BE32-E72D297353CC}">
              <c16:uniqueId val="{00000009-5291-4F66-96A5-916120E8C7AD}"/>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44020</c:v>
                </c:pt>
                <c:pt idx="5">
                  <c:v>43502</c:v>
                </c:pt>
                <c:pt idx="8">
                  <c:v>46873</c:v>
                </c:pt>
                <c:pt idx="11">
                  <c:v>44250</c:v>
                </c:pt>
                <c:pt idx="14">
                  <c:v>41826</c:v>
                </c:pt>
              </c:numCache>
            </c:numRef>
          </c:val>
          <c:extLst>
            <c:ext xmlns:c16="http://schemas.microsoft.com/office/drawing/2014/chart" uri="{C3380CC4-5D6E-409C-BE32-E72D297353CC}">
              <c16:uniqueId val="{00000000-59C3-4542-B2D4-C7F3961D48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16</c:v>
                </c:pt>
                <c:pt idx="3">
                  <c:v>4</c:v>
                </c:pt>
                <c:pt idx="6">
                  <c:v>10</c:v>
                </c:pt>
                <c:pt idx="9">
                  <c:v>7</c:v>
                </c:pt>
                <c:pt idx="12">
                  <c:v>4</c:v>
                </c:pt>
              </c:numCache>
            </c:numRef>
          </c:val>
          <c:extLst>
            <c:ext xmlns:c16="http://schemas.microsoft.com/office/drawing/2014/chart" uri="{C3380CC4-5D6E-409C-BE32-E72D297353CC}">
              <c16:uniqueId val="{00000001-59C3-4542-B2D4-C7F3961D48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487</c:v>
                </c:pt>
                <c:pt idx="3">
                  <c:v>355</c:v>
                </c:pt>
                <c:pt idx="6">
                  <c:v>275</c:v>
                </c:pt>
                <c:pt idx="9">
                  <c:v>204</c:v>
                </c:pt>
                <c:pt idx="12">
                  <c:v>151</c:v>
                </c:pt>
              </c:numCache>
            </c:numRef>
          </c:val>
          <c:extLst>
            <c:ext xmlns:c16="http://schemas.microsoft.com/office/drawing/2014/chart" uri="{C3380CC4-5D6E-409C-BE32-E72D297353CC}">
              <c16:uniqueId val="{00000002-59C3-4542-B2D4-C7F3961D48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1184</c:v>
                </c:pt>
                <c:pt idx="3">
                  <c:v>1153</c:v>
                </c:pt>
                <c:pt idx="6">
                  <c:v>1194</c:v>
                </c:pt>
                <c:pt idx="9">
                  <c:v>1184</c:v>
                </c:pt>
                <c:pt idx="12">
                  <c:v>1044</c:v>
                </c:pt>
              </c:numCache>
            </c:numRef>
          </c:val>
          <c:extLst>
            <c:ext xmlns:c16="http://schemas.microsoft.com/office/drawing/2014/chart" uri="{C3380CC4-5D6E-409C-BE32-E72D297353CC}">
              <c16:uniqueId val="{00000003-59C3-4542-B2D4-C7F3961D48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965</c:v>
                </c:pt>
                <c:pt idx="3">
                  <c:v>974</c:v>
                </c:pt>
                <c:pt idx="6">
                  <c:v>1042</c:v>
                </c:pt>
                <c:pt idx="9">
                  <c:v>999</c:v>
                </c:pt>
                <c:pt idx="12">
                  <c:v>969</c:v>
                </c:pt>
              </c:numCache>
            </c:numRef>
          </c:val>
          <c:extLst>
            <c:ext xmlns:c16="http://schemas.microsoft.com/office/drawing/2014/chart" uri="{C3380CC4-5D6E-409C-BE32-E72D297353CC}">
              <c16:uniqueId val="{00000004-59C3-4542-B2D4-C7F3961D48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470</c:v>
                </c:pt>
                <c:pt idx="3">
                  <c:v>427</c:v>
                </c:pt>
                <c:pt idx="6">
                  <c:v>331</c:v>
                </c:pt>
                <c:pt idx="9">
                  <c:v>288</c:v>
                </c:pt>
                <c:pt idx="12">
                  <c:v>259</c:v>
                </c:pt>
              </c:numCache>
            </c:numRef>
          </c:val>
          <c:extLst>
            <c:ext xmlns:c16="http://schemas.microsoft.com/office/drawing/2014/chart" uri="{C3380CC4-5D6E-409C-BE32-E72D297353CC}">
              <c16:uniqueId val="{00000005-59C3-4542-B2D4-C7F3961D48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9C3-4542-B2D4-C7F3961D48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61930</c:v>
                </c:pt>
                <c:pt idx="3">
                  <c:v>62904</c:v>
                </c:pt>
                <c:pt idx="6">
                  <c:v>66484</c:v>
                </c:pt>
                <c:pt idx="9">
                  <c:v>62264</c:v>
                </c:pt>
                <c:pt idx="12">
                  <c:v>56526</c:v>
                </c:pt>
              </c:numCache>
            </c:numRef>
          </c:val>
          <c:extLst>
            <c:ext xmlns:c16="http://schemas.microsoft.com/office/drawing/2014/chart" uri="{C3380CC4-5D6E-409C-BE32-E72D297353CC}">
              <c16:uniqueId val="{00000007-59C3-4542-B2D4-C7F3961D4835}"/>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21032</c:v>
                </c:pt>
                <c:pt idx="2">
                  <c:v>#N/A</c:v>
                </c:pt>
                <c:pt idx="3">
                  <c:v>#N/A</c:v>
                </c:pt>
                <c:pt idx="4">
                  <c:v>22315</c:v>
                </c:pt>
                <c:pt idx="5">
                  <c:v>#N/A</c:v>
                </c:pt>
                <c:pt idx="6">
                  <c:v>#N/A</c:v>
                </c:pt>
                <c:pt idx="7">
                  <c:v>22463</c:v>
                </c:pt>
                <c:pt idx="8">
                  <c:v>#N/A</c:v>
                </c:pt>
                <c:pt idx="9">
                  <c:v>#N/A</c:v>
                </c:pt>
                <c:pt idx="10">
                  <c:v>20696</c:v>
                </c:pt>
                <c:pt idx="11">
                  <c:v>#N/A</c:v>
                </c:pt>
                <c:pt idx="12">
                  <c:v>#N/A</c:v>
                </c:pt>
                <c:pt idx="13">
                  <c:v>17127</c:v>
                </c:pt>
                <c:pt idx="14">
                  <c:v>#N/A</c:v>
                </c:pt>
              </c:numCache>
            </c:numRef>
          </c:val>
          <c:smooth val="0"/>
          <c:extLst>
            <c:ext xmlns:c16="http://schemas.microsoft.com/office/drawing/2014/chart" uri="{C3380CC4-5D6E-409C-BE32-E72D297353CC}">
              <c16:uniqueId val="{00000008-59C3-4542-B2D4-C7F3961D4835}"/>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490444</c:v>
                </c:pt>
                <c:pt idx="5">
                  <c:v>481721</c:v>
                </c:pt>
                <c:pt idx="8">
                  <c:v>474399</c:v>
                </c:pt>
                <c:pt idx="11">
                  <c:v>466916</c:v>
                </c:pt>
                <c:pt idx="14">
                  <c:v>459598</c:v>
                </c:pt>
              </c:numCache>
            </c:numRef>
          </c:val>
          <c:extLst>
            <c:ext xmlns:c16="http://schemas.microsoft.com/office/drawing/2014/chart" uri="{C3380CC4-5D6E-409C-BE32-E72D297353CC}">
              <c16:uniqueId val="{00000000-25FD-4217-B83A-B5C2AD0865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10238</c:v>
                </c:pt>
                <c:pt idx="5">
                  <c:v>12336</c:v>
                </c:pt>
                <c:pt idx="8">
                  <c:v>12331</c:v>
                </c:pt>
                <c:pt idx="11">
                  <c:v>10376</c:v>
                </c:pt>
                <c:pt idx="14">
                  <c:v>13078</c:v>
                </c:pt>
              </c:numCache>
            </c:numRef>
          </c:val>
          <c:extLst>
            <c:ext xmlns:c16="http://schemas.microsoft.com/office/drawing/2014/chart" uri="{C3380CC4-5D6E-409C-BE32-E72D297353CC}">
              <c16:uniqueId val="{00000001-25FD-4217-B83A-B5C2AD0865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77054</c:v>
                </c:pt>
                <c:pt idx="5">
                  <c:v>66616</c:v>
                </c:pt>
                <c:pt idx="8">
                  <c:v>57475</c:v>
                </c:pt>
                <c:pt idx="11">
                  <c:v>49424</c:v>
                </c:pt>
                <c:pt idx="14">
                  <c:v>45678</c:v>
                </c:pt>
              </c:numCache>
            </c:numRef>
          </c:val>
          <c:extLst>
            <c:ext xmlns:c16="http://schemas.microsoft.com/office/drawing/2014/chart" uri="{C3380CC4-5D6E-409C-BE32-E72D297353CC}">
              <c16:uniqueId val="{00000002-25FD-4217-B83A-B5C2AD0865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FD-4217-B83A-B5C2AD0865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FD-4217-B83A-B5C2AD0865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5894</c:v>
                </c:pt>
                <c:pt idx="3">
                  <c:v>6058</c:v>
                </c:pt>
                <c:pt idx="6">
                  <c:v>5846</c:v>
                </c:pt>
                <c:pt idx="9">
                  <c:v>5710</c:v>
                </c:pt>
                <c:pt idx="12">
                  <c:v>5735</c:v>
                </c:pt>
              </c:numCache>
            </c:numRef>
          </c:val>
          <c:extLst>
            <c:ext xmlns:c16="http://schemas.microsoft.com/office/drawing/2014/chart" uri="{C3380CC4-5D6E-409C-BE32-E72D297353CC}">
              <c16:uniqueId val="{00000005-25FD-4217-B83A-B5C2AD0865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77844</c:v>
                </c:pt>
                <c:pt idx="3">
                  <c:v>78003</c:v>
                </c:pt>
                <c:pt idx="6">
                  <c:v>73329</c:v>
                </c:pt>
                <c:pt idx="9">
                  <c:v>71503</c:v>
                </c:pt>
                <c:pt idx="12">
                  <c:v>70226</c:v>
                </c:pt>
              </c:numCache>
            </c:numRef>
          </c:val>
          <c:extLst>
            <c:ext xmlns:c16="http://schemas.microsoft.com/office/drawing/2014/chart" uri="{C3380CC4-5D6E-409C-BE32-E72D297353CC}">
              <c16:uniqueId val="{00000006-25FD-4217-B83A-B5C2AD0865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12952</c:v>
                </c:pt>
                <c:pt idx="3">
                  <c:v>12770</c:v>
                </c:pt>
                <c:pt idx="6">
                  <c:v>13173</c:v>
                </c:pt>
                <c:pt idx="9">
                  <c:v>14162</c:v>
                </c:pt>
                <c:pt idx="12">
                  <c:v>16281</c:v>
                </c:pt>
              </c:numCache>
            </c:numRef>
          </c:val>
          <c:extLst>
            <c:ext xmlns:c16="http://schemas.microsoft.com/office/drawing/2014/chart" uri="{C3380CC4-5D6E-409C-BE32-E72D297353CC}">
              <c16:uniqueId val="{00000007-25FD-4217-B83A-B5C2AD0865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6427</c:v>
                </c:pt>
                <c:pt idx="3">
                  <c:v>6730</c:v>
                </c:pt>
                <c:pt idx="6">
                  <c:v>10296</c:v>
                </c:pt>
                <c:pt idx="9">
                  <c:v>18576</c:v>
                </c:pt>
                <c:pt idx="12">
                  <c:v>21298</c:v>
                </c:pt>
              </c:numCache>
            </c:numRef>
          </c:val>
          <c:extLst>
            <c:ext xmlns:c16="http://schemas.microsoft.com/office/drawing/2014/chart" uri="{C3380CC4-5D6E-409C-BE32-E72D297353CC}">
              <c16:uniqueId val="{00000008-25FD-4217-B83A-B5C2AD0865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986</c:v>
                </c:pt>
                <c:pt idx="3">
                  <c:v>718</c:v>
                </c:pt>
                <c:pt idx="6">
                  <c:v>523</c:v>
                </c:pt>
                <c:pt idx="9">
                  <c:v>376</c:v>
                </c:pt>
                <c:pt idx="12">
                  <c:v>284</c:v>
                </c:pt>
              </c:numCache>
            </c:numRef>
          </c:val>
          <c:extLst>
            <c:ext xmlns:c16="http://schemas.microsoft.com/office/drawing/2014/chart" uri="{C3380CC4-5D6E-409C-BE32-E72D297353CC}">
              <c16:uniqueId val="{00000009-25FD-4217-B83A-B5C2AD0865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660837</c:v>
                </c:pt>
                <c:pt idx="3">
                  <c:v>652277</c:v>
                </c:pt>
                <c:pt idx="6">
                  <c:v>643903</c:v>
                </c:pt>
                <c:pt idx="9">
                  <c:v>630774</c:v>
                </c:pt>
                <c:pt idx="12">
                  <c:v>633635</c:v>
                </c:pt>
              </c:numCache>
            </c:numRef>
          </c:val>
          <c:extLst>
            <c:ext xmlns:c16="http://schemas.microsoft.com/office/drawing/2014/chart" uri="{C3380CC4-5D6E-409C-BE32-E72D297353CC}">
              <c16:uniqueId val="{0000000A-25FD-4217-B83A-B5C2AD0865F2}"/>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187203</c:v>
                </c:pt>
                <c:pt idx="2">
                  <c:v>#N/A</c:v>
                </c:pt>
                <c:pt idx="3">
                  <c:v>#N/A</c:v>
                </c:pt>
                <c:pt idx="4">
                  <c:v>195883</c:v>
                </c:pt>
                <c:pt idx="5">
                  <c:v>#N/A</c:v>
                </c:pt>
                <c:pt idx="6">
                  <c:v>#N/A</c:v>
                </c:pt>
                <c:pt idx="7">
                  <c:v>202865</c:v>
                </c:pt>
                <c:pt idx="8">
                  <c:v>#N/A</c:v>
                </c:pt>
                <c:pt idx="9">
                  <c:v>#N/A</c:v>
                </c:pt>
                <c:pt idx="10">
                  <c:v>214385</c:v>
                </c:pt>
                <c:pt idx="11">
                  <c:v>#N/A</c:v>
                </c:pt>
                <c:pt idx="12">
                  <c:v>#N/A</c:v>
                </c:pt>
                <c:pt idx="13">
                  <c:v>229104</c:v>
                </c:pt>
                <c:pt idx="14">
                  <c:v>#N/A</c:v>
                </c:pt>
              </c:numCache>
            </c:numRef>
          </c:val>
          <c:smooth val="0"/>
          <c:extLst>
            <c:ext xmlns:c16="http://schemas.microsoft.com/office/drawing/2014/chart" uri="{C3380CC4-5D6E-409C-BE32-E72D297353CC}">
              <c16:uniqueId val="{0000000B-25FD-4217-B83A-B5C2AD0865F2}"/>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4002</c:v>
                </c:pt>
                <c:pt idx="1">
                  <c:v>4003</c:v>
                </c:pt>
                <c:pt idx="2">
                  <c:v>4003</c:v>
                </c:pt>
              </c:numCache>
            </c:numRef>
          </c:val>
          <c:extLst>
            <c:ext xmlns:c16="http://schemas.microsoft.com/office/drawing/2014/chart" uri="{C3380CC4-5D6E-409C-BE32-E72D297353CC}">
              <c16:uniqueId val="{00000000-CE2B-4985-BC3C-309E216264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18663</c:v>
                </c:pt>
                <c:pt idx="1">
                  <c:v>13750</c:v>
                </c:pt>
                <c:pt idx="2">
                  <c:v>12935</c:v>
                </c:pt>
              </c:numCache>
            </c:numRef>
          </c:val>
          <c:extLst>
            <c:ext xmlns:c16="http://schemas.microsoft.com/office/drawing/2014/chart" uri="{C3380CC4-5D6E-409C-BE32-E72D297353CC}">
              <c16:uniqueId val="{00000001-CE2B-4985-BC3C-309E216264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31683</c:v>
                </c:pt>
                <c:pt idx="1">
                  <c:v>28770</c:v>
                </c:pt>
                <c:pt idx="2">
                  <c:v>26719</c:v>
                </c:pt>
              </c:numCache>
            </c:numRef>
          </c:val>
          <c:extLst>
            <c:ext xmlns:c16="http://schemas.microsoft.com/office/drawing/2014/chart" uri="{C3380CC4-5D6E-409C-BE32-E72D297353CC}">
              <c16:uniqueId val="{00000002-CE2B-4985-BC3C-309E2162646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{44B4DD20-1ACD-43E1-BFE5-28AE91DDC9B0}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1B7-4FF8-B4CC-D06DAF4FCC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{D383A9CE-7829-4C7E-953A-4CCC62232706}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B7-4FF8-B4CC-D06DAF4FCC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{70F00852-A9F3-4711-9EE9-B3ED9598C3C1}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B7-4FF8-B4CC-D06DAF4FCC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{91084941-1DBC-4555-8388-5B1427FFFF8C}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B7-4FF8-B4CC-D06DAF4FCC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{8FB1B6DC-5658-4DE9-B0FA-9BD8D0D51591}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B7-4FF8-B4CC-D06DAF4FCC3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{55EB1E95-6DE1-4FED-B285-A8D01A8FF09E}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1B7-4FF8-B4CC-D06DAF4FCC3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{942430D9-C67C-4DF8-9663-9CE5739805A1}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1B7-4FF8-B4CC-D06DAF4FCC3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{CB2193C9-E860-4A0E-92DD-6E4E7CC1EB0E}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1B7-4FF8-B4CC-D06DAF4FCC3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{41C1A453-A0B2-46D3-A4FF-49033DD52F90}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1B7-4FF8-B4CC-D06DAF4FCC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74.2</c:v>
                </c:pt>
                <c:pt idx="16">
                  <c:v>75.099999999999994</c:v>
                </c:pt>
                <c:pt idx="24">
                  <c:v>76</c:v>
                </c:pt>
                <c:pt idx="32">
                  <c:v>76.8</c:v>
                </c:pt>
              </c:numCache>
            </c:numRef>
          </c:xVal>
          <c:yVal>
            <c:numRef>
              <c:f>公会計指標分析・財政指標組合せ分析表!$BP$51:$DC$51</c:f>
              <c:numCache>
                <c:formatCode>#,##0.0;"▲ "#,##0.0</c:formatCode>
                <c:ptCount val="40"/>
                <c:pt idx="8">
                  <c:v>112.5</c:v>
                </c:pt>
                <c:pt idx="16">
                  <c:v>119.3</c:v>
                </c:pt>
                <c:pt idx="24">
                  <c:v>126.8</c:v>
                </c:pt>
                <c:pt idx="32">
                  <c:v>136.9</c:v>
                </c:pt>
              </c:numCache>
            </c:numRef>
          </c:yVal>
          <c:smooth val="0"/>
          <c:extLst>
            <c:ext xmlns:c16="http://schemas.microsoft.com/office/drawing/2014/chart" uri="{C3380CC4-5D6E-409C-BE32-E72D297353CC}">
              <c16:uniqueId val="{00000009-D1B7-4FF8-B4CC-D06DAF4FCC32}"/>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{66809211-004E-460A-8C11-C304B5679A06}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1B7-4FF8-B4CC-D06DAF4FCC3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{770A3DF8-ADC4-471E-A5E8-C81E77B4F4F3}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B7-4FF8-B4CC-D06DAF4FCC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{6DE36812-9016-42A8-95DB-5AC638C35F33}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B7-4FF8-B4CC-D06DAF4FCC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{76F63DEC-4CBB-4549-B93D-293E5F027658}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B7-4FF8-B4CC-D06DAF4FCC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{8A6B1BA7-D0A0-483E-AAE2-B0B77F67714F}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B7-4FF8-B4CC-D06DAF4FCC3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{C3771560-41D9-4C7C-9F4F-734925401276}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1B7-4FF8-B4CC-D06DAF4FCC3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{37A10FC6-17A1-4E4D-92FA-9ACD4201124D}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1B7-4FF8-B4CC-D06DAF4FCC3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{CA72352E-BF35-433F-A6AB-4E2167577FB3}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1B7-4FF8-B4CC-D06DAF4FCC3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{10BEEF0A-3D9D-47F9-B97E-479A6DA09231}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1B7-4FF8-B4CC-D06DAF4FCC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71</c:v>
                </c:pt>
                <c:pt idx="16">
                  <c:v>71.7</c:v>
                </c:pt>
                <c:pt idx="24">
                  <c:v>72.7</c:v>
                </c:pt>
                <c:pt idx="32">
                  <c:v>73.599999999999994</c:v>
                </c:pt>
              </c:numCache>
            </c:numRef>
          </c:xVal>
          <c:yVal>
            <c:numRef>
              <c:f>公会計指標分析・財政指標組合せ分析表!$BP$55:$DC$55</c:f>
              <c:numCache>
                <c:formatCode>#,##0.0;"▲ "#,##0.0</c:formatCode>
                <c:ptCount val="40"/>
                <c:pt idx="8">
                  <c:v>152</c:v>
                </c:pt>
                <c:pt idx="16">
                  <c:v>159.1</c:v>
                </c:pt>
                <c:pt idx="24">
                  <c:v>163.80000000000001</c:v>
                </c:pt>
                <c:pt idx="32">
                  <c:v>173.6</c:v>
                </c:pt>
              </c:numCache>
            </c:numRef>
          </c:yVal>
          <c:smooth val="0"/>
          <c:extLst>
            <c:ext xmlns:c16="http://schemas.microsoft.com/office/drawing/2014/chart" uri="{C3380CC4-5D6E-409C-BE32-E72D297353CC}">
              <c16:uniqueId val="{00000013-D1B7-4FF8-B4CC-D06DAF4FCC32}"/>
            </c:ext>
          </c:extLst>
        </c:ser>
        <c:dLbls>
          <c:showLegendKey val="0"/>
          <c:showVal val="1"/>
          <c:showCatName val="0"/>
          <c:showSerName val="0"/>
          <c:showPercent val="0"/>
          <c:showBubbleSize val="0"/>
        </c:dLbls>
        <c:axId val="168568296"/>
        <c:axId val="168568688"/>
      </c:scatterChart>
      <c:valAx>
        <c:axId val="168568296"/>
        <c:scaling>
          <c:orientation val="minMax"/>
          <c:max val="77.3"/>
          <c:min val="70.59999999999999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568688"/>
        <c:crosses val="autoZero"/>
        <c:crossBetween val="midCat"/>
      </c:valAx>
      <c:valAx>
        <c:axId val="168568688"/>
        <c:scaling>
          <c:orientation val="minMax"/>
          <c:max val="184"/>
          <c:min val="10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8568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{54CB9068-E51E-4AD8-BE21-BDD00B61DB02}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75F-432E-947F-85F811F055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{93F7C9DA-BBE4-4002-A3A5-AE982A1A215A}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5F-432E-947F-85F811F055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{BB817CD8-F2E0-4F1E-8BB9-7CE0FCAC4FCB}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5F-432E-947F-85F811F055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{7ACB0EFF-A49C-4D9A-9C54-B93EAF1A35EC}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5F-432E-947F-85F811F055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{FC4AEE41-4B81-495E-AC80-B22ADB8FEAF6}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5F-432E-947F-85F811F0556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{5F2E9809-C3BC-49FE-A239-F4726F806DAD}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75F-432E-947F-85F811F0556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{C43A7F6B-B962-42D6-9475-AE8E87EAA05F}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75F-432E-947F-85F811F0556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{08937147-87D5-477D-AF6E-58A047F2D5CC}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75F-432E-947F-85F811F0556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{A6AC5327-CF56-41AE-8842-ED6846403DA6}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75F-432E-947F-85F811F055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12.5</c:v>
                </c:pt>
                <c:pt idx="16">
                  <c:v>12.6</c:v>
                </c:pt>
                <c:pt idx="24">
                  <c:v>12.7</c:v>
                </c:pt>
                <c:pt idx="32">
                  <c:v>11.8</c:v>
                </c:pt>
              </c:numCache>
            </c:numRef>
          </c:xVal>
          <c:yVal>
            <c:numRef>
              <c:f>公会計指標分析・財政指標組合せ分析表!$BP$73:$DC$73</c:f>
              <c:numCache>
                <c:formatCode>#,##0.0;"▲ "#,##0.0</c:formatCode>
                <c:ptCount val="40"/>
                <c:pt idx="0">
                  <c:v>105.6</c:v>
                </c:pt>
                <c:pt idx="8">
                  <c:v>112.5</c:v>
                </c:pt>
                <c:pt idx="16">
                  <c:v>119.3</c:v>
                </c:pt>
                <c:pt idx="24">
                  <c:v>126.8</c:v>
                </c:pt>
                <c:pt idx="32">
                  <c:v>136.9</c:v>
                </c:pt>
              </c:numCache>
            </c:numRef>
          </c:yVal>
          <c:smooth val="0"/>
          <c:extLst>
            <c:ext xmlns:c16="http://schemas.microsoft.com/office/drawing/2014/chart" uri="{C3380CC4-5D6E-409C-BE32-E72D297353CC}">
              <c16:uniqueId val="{00000009-875F-432E-947F-85F811F0556A}"/>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{D67D8E87-0E0A-43B8-98B0-A39E66D63AA1}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75F-432E-947F-85F811F0556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{3DE2B92A-164E-453A-99F5-3E88A80A6EE1}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5F-432E-947F-85F811F055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{7343AD41-0762-461C-8857-1823BFB66C9B}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5F-432E-947F-85F811F055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{1DDE9663-C2C2-4464-95BB-73319C735904}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5F-432E-947F-85F811F055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{C1B9FA8F-5E5F-41E3-90EF-7FAFCE523ECE}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5F-432E-947F-85F811F0556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{7F28E67D-4E56-4709-A324-05984E8A2E12}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75F-432E-947F-85F811F0556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{7E2BC0F6-9263-42D9-8C05-081D291AA048}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75F-432E-947F-85F811F0556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{B2C5A14C-63E2-4E4D-8D6C-F977E684B920}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75F-432E-947F-85F811F0556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{531C909D-EACD-46F7-A87B-2BD1F14EEA2B}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75F-432E-947F-85F811F055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9.9</c:v>
                </c:pt>
                <c:pt idx="16">
                  <c:v>9.5</c:v>
                </c:pt>
                <c:pt idx="24">
                  <c:v>9.6</c:v>
                </c:pt>
                <c:pt idx="32">
                  <c:v>9.4</c:v>
                </c:pt>
              </c:numCache>
            </c:numRef>
          </c:xVal>
          <c:yVal>
            <c:numRef>
              <c:f>公会計指標分析・財政指標組合せ分析表!$BP$77:$DC$77</c:f>
              <c:numCache>
                <c:formatCode>#,##0.0;"▲ "#,##0.0</c:formatCode>
                <c:ptCount val="40"/>
                <c:pt idx="0">
                  <c:v>173.8</c:v>
                </c:pt>
                <c:pt idx="8">
                  <c:v>152</c:v>
                </c:pt>
                <c:pt idx="16">
                  <c:v>159.1</c:v>
                </c:pt>
                <c:pt idx="24">
                  <c:v>163.80000000000001</c:v>
                </c:pt>
                <c:pt idx="32">
                  <c:v>173.6</c:v>
                </c:pt>
              </c:numCache>
            </c:numRef>
          </c:yVal>
          <c:smooth val="0"/>
          <c:extLst>
            <c:ext xmlns:c16="http://schemas.microsoft.com/office/drawing/2014/chart" uri="{C3380CC4-5D6E-409C-BE32-E72D297353CC}">
              <c16:uniqueId val="{00000013-875F-432E-947F-85F811F0556A}"/>
            </c:ext>
          </c:extLst>
        </c:ser>
        <c:dLbls>
          <c:showLegendKey val="0"/>
          <c:showVal val="1"/>
          <c:showCatName val="0"/>
          <c:showSerName val="0"/>
          <c:showPercent val="0"/>
          <c:showBubbleSize val="0"/>
        </c:dLbls>
        <c:axId val="145184608"/>
        <c:axId val="145183824"/>
      </c:scatterChart>
      <c:valAx>
        <c:axId val="145184608"/>
        <c:scaling>
          <c:orientation val="minMax"/>
          <c:max val="13"/>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183824"/>
        <c:crosses val="autoZero"/>
        <c:crossBetween val="midCat"/>
      </c:valAx>
      <c:valAx>
        <c:axId val="145183824"/>
        <c:scaling>
          <c:orientation val="minMax"/>
          <c:max val="186"/>
          <c:min val="9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51846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561,175
556,195
3,507.14
351,234,325
346,276,373
2,882,613
209,036,046
630,002,525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・県税収入</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は前年度</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から減少するなど</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基盤が弱く、交付税に依存する状況は引き続き続いており、必要な事業には積極的に取り組む一方で、真に必要な事業を精査するなど経費の節減合理化を図る等の歳出の徹底的な見直しを実施するとともに、県有施設の有効活用（</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年度～）、ふるさと納税（</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年度～）の活性化、広告事業（</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年度～）や債権回収などによる積極的な歳入確保に取り組むなど、財政の健全化に努めている。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9" name="財政力グラフ枠">
          <a:extLst>
            <a:ext uri="{FF2B5EF4-FFF2-40B4-BE49-F238E27FC236}">
              <a16:creationId xmlns:a16="http://schemas.microsoft.com/office/drawing/2014/main" id="{00000000-0008-0000-0300-00003B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42</xdr:row>
      <xdr:rowOff>25400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flipV="1">
          <a:off x="4953000" y="626110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168927</xdr:rowOff>
    </xdr:from>
    <xdr:ext cx="762000" cy="259045"/>
    <xdr:sp macro="" textlink="">
      <xdr:nvSpPr>
        <xdr:cNvPr id="61" name="財政力最小値テキスト">
          <a:extLst>
            <a:ext uri="{FF2B5EF4-FFF2-40B4-BE49-F238E27FC236}">
              <a16:creationId xmlns:a16="http://schemas.microsoft.com/office/drawing/2014/main" id="{00000000-0008-0000-0300-00003D000000}"/>
            </a:ext>
          </a:extLst>
        </xdr:cNvPr>
        <xdr:cNvSpPr txBox="1"/>
      </xdr:nvSpPr>
      <xdr:spPr>
        <a:xfrm>
          <a:off x="50419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42</xdr:row>
      <xdr:rowOff>25400</xdr:rowOff>
    </xdr:from>
    <xdr:to>
      <xdr:col>24</xdr:col>
      <xdr:colOff>12700</xdr:colOff>
      <xdr:row>42</xdr:row>
      <xdr:rowOff>25400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4864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3" name="財政力最大値テキスト">
          <a:extLst>
            <a:ext uri="{FF2B5EF4-FFF2-40B4-BE49-F238E27FC236}">
              <a16:creationId xmlns:a16="http://schemas.microsoft.com/office/drawing/2014/main" id="{00000000-0008-0000-0300-00003F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88900</xdr:rowOff>
    </xdr:from>
    <xdr:to>
      <xdr:col>23</xdr:col>
      <xdr:colOff>133350</xdr:colOff>
      <xdr:row>36</xdr:row>
      <xdr:rowOff>88900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114800" y="626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149877</xdr:rowOff>
    </xdr:from>
    <xdr:ext cx="762000" cy="259045"/>
    <xdr:sp macro="" textlink="">
      <xdr:nvSpPr>
        <xdr:cNvPr id="66" name="財政力平均値テキスト">
          <a:extLst>
            <a:ext uri="{FF2B5EF4-FFF2-40B4-BE49-F238E27FC236}">
              <a16:creationId xmlns:a16="http://schemas.microsoft.com/office/drawing/2014/main" id="{00000000-0008-0000-0300-000042000000}"/>
            </a:ext>
          </a:extLst>
        </xdr:cNvPr>
        <xdr:cNvSpPr txBox="1"/>
      </xdr:nvSpPr>
      <xdr:spPr>
        <a:xfrm>
          <a:off x="5041900" y="666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67" name="フローチャート: 判断 66">
          <a:extLst>
            <a:ext uri="{FF2B5EF4-FFF2-40B4-BE49-F238E27FC236}">
              <a16:creationId xmlns:a16="http://schemas.microsoft.com/office/drawing/2014/main" id="{00000000-0008-0000-0300-000043000000}"/>
            </a:ext>
          </a:extLst>
        </xdr:cNvPr>
        <xdr:cNvSpPr/>
      </xdr:nvSpPr>
      <xdr:spPr>
        <a:xfrm>
          <a:off x="49022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88900</xdr:rowOff>
    </xdr:from>
    <xdr:to>
      <xdr:col>19</xdr:col>
      <xdr:colOff>133350</xdr:colOff>
      <xdr:row>39</xdr:row>
      <xdr:rowOff>57150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3225800" y="62611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6350</xdr:rowOff>
    </xdr:from>
    <xdr:to>
      <xdr:col>19</xdr:col>
      <xdr:colOff>184150</xdr:colOff>
      <xdr:row>39</xdr:row>
      <xdr:rowOff>107950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064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92727</xdr:rowOff>
    </xdr:from>
    <xdr:ext cx="736600" cy="259045"/>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3733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57150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2336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2844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44</xdr:row>
      <xdr:rowOff>165100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1447800" y="6743700"/>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38100</xdr:rowOff>
    </xdr:from>
    <xdr:to>
      <xdr:col>23</xdr:col>
      <xdr:colOff>184150</xdr:colOff>
      <xdr:row>36</xdr:row>
      <xdr:rowOff>139700</xdr:rowOff>
    </xdr:to>
    <xdr:sp macro="" textlink="">
      <xdr:nvSpPr>
        <xdr:cNvPr id="84" name="楕円 83">
          <a:extLst>
            <a:ext uri="{FF2B5EF4-FFF2-40B4-BE49-F238E27FC236}">
              <a16:creationId xmlns:a16="http://schemas.microsoft.com/office/drawing/2014/main" id="{00000000-0008-0000-0300-000054000000}"/>
            </a:ext>
          </a:extLst>
        </xdr:cNvPr>
        <xdr:cNvSpPr/>
      </xdr:nvSpPr>
      <xdr:spPr>
        <a:xfrm>
          <a:off x="4902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130827</xdr:rowOff>
    </xdr:from>
    <xdr:ext cx="762000" cy="259045"/>
    <xdr:sp macro="" textlink="">
      <xdr:nvSpPr>
        <xdr:cNvPr id="85" name="財政力該当値テキスト">
          <a:extLst>
            <a:ext uri="{FF2B5EF4-FFF2-40B4-BE49-F238E27FC236}">
              <a16:creationId xmlns:a16="http://schemas.microsoft.com/office/drawing/2014/main" id="{00000000-0008-0000-0300-000055000000}"/>
            </a:ext>
          </a:extLst>
        </xdr:cNvPr>
        <xdr:cNvSpPr txBox="1"/>
      </xdr:nvSpPr>
      <xdr:spPr>
        <a:xfrm>
          <a:off x="5041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38100</xdr:rowOff>
    </xdr:from>
    <xdr:to>
      <xdr:col>19</xdr:col>
      <xdr:colOff>184150</xdr:colOff>
      <xdr:row>36</xdr:row>
      <xdr:rowOff>139700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06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149877</xdr:rowOff>
    </xdr:from>
    <xdr:ext cx="7366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733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4" name="正方形/長方形 93">
          <a:extLst>
            <a:ext uri="{FF2B5EF4-FFF2-40B4-BE49-F238E27FC236}">
              <a16:creationId xmlns:a16="http://schemas.microsoft.com/office/drawing/2014/main" id="{00000000-0008-0000-0300-00005E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4" name="テキスト ボックス 103">
          <a:extLst>
            <a:ext uri="{FF2B5EF4-FFF2-40B4-BE49-F238E27FC236}">
              <a16:creationId xmlns:a16="http://schemas.microsoft.com/office/drawing/2014/main" id="{00000000-0008-0000-0300-000068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歳出面では、</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社会保障関係経費等は増加傾向であるが、</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給与の適正化を進めていること、公共事業の必要性を精査すること</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、不要不急な事業の削減により、</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結果として県債発行、ひいては公債費（起債の償還）を必要最小限に留めることなど、上昇を抑制する努力を</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行ってきた。</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・歳入面で</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は、前年度（</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）から臨時財政対策債を含む実質的な</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億円減となっており</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、経常収支比率は上昇する結果となった。</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6" name="直線コネクタ 105">
          <a:extLst>
            <a:ext uri="{FF2B5EF4-FFF2-40B4-BE49-F238E27FC236}">
              <a16:creationId xmlns:a16="http://schemas.microsoft.com/office/drawing/2014/main" id="{00000000-0008-0000-0300-00006A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41275</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131425"/>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13352</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67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41275</xdr:rowOff>
    </xdr:from>
    <xdr:to>
      <xdr:col>24</xdr:col>
      <xdr:colOff>12700</xdr:colOff>
      <xdr:row>68</xdr:row>
      <xdr:rowOff>41275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699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56092</xdr:rowOff>
    </xdr:from>
    <xdr:to>
      <xdr:col>23</xdr:col>
      <xdr:colOff>133350</xdr:colOff>
      <xdr:row>60</xdr:row>
      <xdr:rowOff>146050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114800" y="10171642"/>
          <a:ext cx="8382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46160</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67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56092</xdr:rowOff>
    </xdr:from>
    <xdr:to>
      <xdr:col>19</xdr:col>
      <xdr:colOff>133350</xdr:colOff>
      <xdr:row>61</xdr:row>
      <xdr:rowOff>75142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3225800" y="10171642"/>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14817</xdr:rowOff>
    </xdr:from>
    <xdr:to>
      <xdr:col>15</xdr:col>
      <xdr:colOff>82550</xdr:colOff>
      <xdr:row>61</xdr:row>
      <xdr:rowOff>75142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2336800" y="104732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53975</xdr:rowOff>
    </xdr:from>
    <xdr:to>
      <xdr:col>15</xdr:col>
      <xdr:colOff>133350</xdr:colOff>
      <xdr:row>62</xdr:row>
      <xdr:rowOff>155575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140352</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86783</xdr:rowOff>
    </xdr:from>
    <xdr:to>
      <xdr:col>11</xdr:col>
      <xdr:colOff>31750</xdr:colOff>
      <xdr:row>61</xdr:row>
      <xdr:rowOff>14817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1447800" y="10030883"/>
          <a:ext cx="889000" cy="44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34925</xdr:rowOff>
    </xdr:from>
    <xdr:to>
      <xdr:col>11</xdr:col>
      <xdr:colOff>82550</xdr:colOff>
      <xdr:row>60</xdr:row>
      <xdr:rowOff>136525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146702</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96308</xdr:rowOff>
    </xdr:from>
    <xdr:to>
      <xdr:col>7</xdr:col>
      <xdr:colOff>31750</xdr:colOff>
      <xdr:row>59</xdr:row>
      <xdr:rowOff>26458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11235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12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111777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5292</xdr:rowOff>
    </xdr:from>
    <xdr:to>
      <xdr:col>19</xdr:col>
      <xdr:colOff>184150</xdr:colOff>
      <xdr:row>59</xdr:row>
      <xdr:rowOff>106892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117069</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9889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24342</xdr:rowOff>
    </xdr:from>
    <xdr:to>
      <xdr:col>15</xdr:col>
      <xdr:colOff>133350</xdr:colOff>
      <xdr:row>61</xdr:row>
      <xdr:rowOff>125942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136119</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135467</xdr:rowOff>
    </xdr:from>
    <xdr:to>
      <xdr:col>11</xdr:col>
      <xdr:colOff>82550</xdr:colOff>
      <xdr:row>61</xdr:row>
      <xdr:rowOff>65617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50394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35983</xdr:rowOff>
    </xdr:from>
    <xdr:to>
      <xdr:col>7</xdr:col>
      <xdr:colOff>31750</xdr:colOff>
      <xdr:row>58</xdr:row>
      <xdr:rowOff>137583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99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147760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974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・人口１人当たり人件費・物件費等決算額については、それぞれ規模のメリットが大きく反映される指標であり、人口最少の鳥取県においては、類似団体の中でも低い評価となる傾向がある。</a:t>
          </a:r>
          <a:endParaRPr kumimoji="0"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当初</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当初</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にかけて</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670</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人の定数削減を行うなどの内部努力や給与</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制度</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の見直しにより人件費の削減に努めている。</a:t>
          </a:r>
          <a:endParaRPr kumimoji="0"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元年</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度</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時点で</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の県有施設において指定管理</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制度を導入しており、今後も引き続き内部管理経費の削減に努める。</a:t>
          </a:r>
          <a:endParaRPr kumimoji="0"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55604</xdr:rowOff>
    </xdr:from>
    <xdr:to>
      <xdr:col>23</xdr:col>
      <xdr:colOff>133350</xdr:colOff>
      <xdr:row>88</xdr:row>
      <xdr:rowOff>132353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4457404"/>
          <a:ext cx="0" cy="7625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104430</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19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132353</xdr:rowOff>
    </xdr:from>
    <xdr:to>
      <xdr:col>24</xdr:col>
      <xdr:colOff>12700</xdr:colOff>
      <xdr:row>88</xdr:row>
      <xdr:rowOff>132353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21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141981</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420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55604</xdr:rowOff>
    </xdr:from>
    <xdr:to>
      <xdr:col>24</xdr:col>
      <xdr:colOff>12700</xdr:colOff>
      <xdr:row>84</xdr:row>
      <xdr:rowOff>55604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445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162254</xdr:rowOff>
    </xdr:from>
    <xdr:to>
      <xdr:col>23</xdr:col>
      <xdr:colOff>133350</xdr:colOff>
      <xdr:row>86</xdr:row>
      <xdr:rowOff>938</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735504"/>
          <a:ext cx="8382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154071</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72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10544</xdr:rowOff>
    </xdr:from>
    <xdr:to>
      <xdr:col>23</xdr:col>
      <xdr:colOff>184150</xdr:colOff>
      <xdr:row>86</xdr:row>
      <xdr:rowOff>112144</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7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162254</xdr:rowOff>
    </xdr:from>
    <xdr:to>
      <xdr:col>19</xdr:col>
      <xdr:colOff>133350</xdr:colOff>
      <xdr:row>86</xdr:row>
      <xdr:rowOff>129108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3225800" y="14735504"/>
          <a:ext cx="889000" cy="13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120703</xdr:rowOff>
    </xdr:from>
    <xdr:to>
      <xdr:col>19</xdr:col>
      <xdr:colOff>184150</xdr:colOff>
      <xdr:row>86</xdr:row>
      <xdr:rowOff>50853</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69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35630</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780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16180</xdr:rowOff>
    </xdr:from>
    <xdr:to>
      <xdr:col>15</xdr:col>
      <xdr:colOff>82550</xdr:colOff>
      <xdr:row>86</xdr:row>
      <xdr:rowOff>129108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760880"/>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122110</xdr:rowOff>
    </xdr:from>
    <xdr:to>
      <xdr:col>15</xdr:col>
      <xdr:colOff>133350</xdr:colOff>
      <xdr:row>86</xdr:row>
      <xdr:rowOff>52260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69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62437</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46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16180</xdr:rowOff>
    </xdr:from>
    <xdr:to>
      <xdr:col>11</xdr:col>
      <xdr:colOff>31750</xdr:colOff>
      <xdr:row>87</xdr:row>
      <xdr:rowOff>104891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1447800" y="14760880"/>
          <a:ext cx="889000" cy="26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18714</xdr:rowOff>
    </xdr:from>
    <xdr:to>
      <xdr:col>11</xdr:col>
      <xdr:colOff>82550</xdr:colOff>
      <xdr:row>85</xdr:row>
      <xdr:rowOff>120314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59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130491</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36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123061</xdr:rowOff>
    </xdr:from>
    <xdr:to>
      <xdr:col>7</xdr:col>
      <xdr:colOff>31750</xdr:colOff>
      <xdr:row>82</xdr:row>
      <xdr:rowOff>53211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63388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377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121588</xdr:rowOff>
    </xdr:from>
    <xdr:to>
      <xdr:col>23</xdr:col>
      <xdr:colOff>184150</xdr:colOff>
      <xdr:row>86</xdr:row>
      <xdr:rowOff>51738</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69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138115</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53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111454</xdr:rowOff>
    </xdr:from>
    <xdr:to>
      <xdr:col>19</xdr:col>
      <xdr:colOff>184150</xdr:colOff>
      <xdr:row>86</xdr:row>
      <xdr:rowOff>41604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6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51781</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45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78308</xdr:rowOff>
    </xdr:from>
    <xdr:to>
      <xdr:col>15</xdr:col>
      <xdr:colOff>133350</xdr:colOff>
      <xdr:row>87</xdr:row>
      <xdr:rowOff>8458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8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164685</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9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136830</xdr:rowOff>
    </xdr:from>
    <xdr:to>
      <xdr:col>11</xdr:col>
      <xdr:colOff>82550</xdr:colOff>
      <xdr:row>86</xdr:row>
      <xdr:rowOff>66980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7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51757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7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54091</xdr:rowOff>
    </xdr:from>
    <xdr:to>
      <xdr:col>7</xdr:col>
      <xdr:colOff>31750</xdr:colOff>
      <xdr:row>87</xdr:row>
      <xdr:rowOff>155691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97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140468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505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県では時限的、特例的ないわゆる「給与カット」は現在行っていないが、「わたり」の廃止や諸手当の見直しなど県独自に給与制度自体の適正化を行い、あわせて民間の水準を考慮した給与改定を行うことにより、恒常的に給与カットと同等以上の人件費削減効果をあげてきたところであり、ラスパイレス指数（給与水準）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年４月１日現在全都道府県中最低の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95.4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160020</xdr:rowOff>
    </xdr:from>
    <xdr:to>
      <xdr:col>81</xdr:col>
      <xdr:colOff>44450</xdr:colOff>
      <xdr:row>87</xdr:row>
      <xdr:rowOff>123189</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4218920"/>
          <a:ext cx="0" cy="8204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95266</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0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123189</xdr:rowOff>
    </xdr:from>
    <xdr:to>
      <xdr:col>81</xdr:col>
      <xdr:colOff>133350</xdr:colOff>
      <xdr:row>87</xdr:row>
      <xdr:rowOff>123189</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039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74947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160020</xdr:rowOff>
    </xdr:from>
    <xdr:to>
      <xdr:col>81</xdr:col>
      <xdr:colOff>133350</xdr:colOff>
      <xdr:row>82</xdr:row>
      <xdr:rowOff>160020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421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135889</xdr:rowOff>
    </xdr:from>
    <xdr:to>
      <xdr:col>81</xdr:col>
      <xdr:colOff>44450</xdr:colOff>
      <xdr:row>82</xdr:row>
      <xdr:rowOff>160020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179800" y="1419478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97807</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67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135889</xdr:rowOff>
    </xdr:from>
    <xdr:to>
      <xdr:col>77</xdr:col>
      <xdr:colOff>44450</xdr:colOff>
      <xdr:row>82</xdr:row>
      <xdr:rowOff>135889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5290800" y="14194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77470</xdr:rowOff>
    </xdr:from>
    <xdr:to>
      <xdr:col>77</xdr:col>
      <xdr:colOff>95250</xdr:colOff>
      <xdr:row>86</xdr:row>
      <xdr:rowOff>7620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15239</xdr:rowOff>
    </xdr:from>
    <xdr:to>
      <xdr:col>72</xdr:col>
      <xdr:colOff>203200</xdr:colOff>
      <xdr:row>82</xdr:row>
      <xdr:rowOff>135889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4401800" y="140741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92711</xdr:rowOff>
    </xdr:from>
    <xdr:to>
      <xdr:col>68</xdr:col>
      <xdr:colOff>152400</xdr:colOff>
      <xdr:row>82</xdr:row>
      <xdr:rowOff>15239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3512800" y="13808711"/>
          <a:ext cx="889000" cy="26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161307</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109220</xdr:rowOff>
    </xdr:from>
    <xdr:to>
      <xdr:col>81</xdr:col>
      <xdr:colOff>95250</xdr:colOff>
      <xdr:row>83</xdr:row>
      <xdr:rowOff>39370</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30497</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85089</xdr:rowOff>
    </xdr:from>
    <xdr:to>
      <xdr:col>77</xdr:col>
      <xdr:colOff>95250</xdr:colOff>
      <xdr:row>83</xdr:row>
      <xdr:rowOff>15239</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25416</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39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85089</xdr:rowOff>
    </xdr:from>
    <xdr:to>
      <xdr:col>73</xdr:col>
      <xdr:colOff>44450</xdr:colOff>
      <xdr:row>83</xdr:row>
      <xdr:rowOff>15239</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25416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135889</xdr:rowOff>
    </xdr:from>
    <xdr:to>
      <xdr:col>68</xdr:col>
      <xdr:colOff>203200</xdr:colOff>
      <xdr:row>82</xdr:row>
      <xdr:rowOff>66039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76216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41911</xdr:rowOff>
    </xdr:from>
    <xdr:to>
      <xdr:col>64</xdr:col>
      <xdr:colOff>152400</xdr:colOff>
      <xdr:row>80</xdr:row>
      <xdr:rowOff>143511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153688</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352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[1,863.95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人当たり職員数については、それぞれ規模のメリットが大きく反映される指標であり、人口最少の鳥取県においては、全国最小レベルの職員数であっても低い評価となる傾向がある。（地方自治体の行政運営においては、人口にかかわらず固定の行政サービスを提供するために配置が義務付け又は必要な職員があること。また、地理的条件や地域特性によって対応すべき課題量は多種多様であることから、人口指標のみで分析及び評価することは困難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年度当初までの取組により約</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670</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人の定数削減を実施したことに加え、平成</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年度当初までの目標</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としてた定数の</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削減も達成した。</a:t>
          </a:r>
          <a:endPar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令和元年度の人口</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万人当たり職員数</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しているが、臨時的任用職員の任用の適正化</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に伴う職員数の増加が主な要因であり、引き続き</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限られた人材を有効に活用しながら効率的</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に行政運営が行えるよう適正な</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職員体制の構築に努めていく。</a:t>
          </a:r>
          <a:endPar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）定数削減目標：平成</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年度当初職員定数　</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3,209</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人の１％</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　→　実績：</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a:t>
          </a:r>
          <a:endPar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２）臨時的任用職員のうち、新たな任期と前の任期の間に一定の期間（いわゆる「空白期間」）を設けていた職員について、空白期間を解消したもの。</a:t>
          </a:r>
          <a:endPar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6" name="直線コネクタ 285">
          <a:extLst>
            <a:ext uri="{FF2B5EF4-FFF2-40B4-BE49-F238E27FC236}">
              <a16:creationId xmlns:a16="http://schemas.microsoft.com/office/drawing/2014/main" id="{00000000-0008-0000-0300-00001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298" name="定員管理の状況グラフ枠">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64</xdr:row>
      <xdr:rowOff>2837</xdr:rowOff>
    </xdr:from>
    <xdr:to>
      <xdr:col>81</xdr:col>
      <xdr:colOff>44450</xdr:colOff>
      <xdr:row>66</xdr:row>
      <xdr:rowOff>29223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flipV="1">
          <a:off x="17018000" y="10975637"/>
          <a:ext cx="0" cy="369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1300</xdr:rowOff>
    </xdr:from>
    <xdr:ext cx="762000" cy="259045"/>
    <xdr:sp macro="" textlink="">
      <xdr:nvSpPr>
        <xdr:cNvPr id="300" name="定員管理の状況最小値テキスト">
          <a:extLst>
            <a:ext uri="{FF2B5EF4-FFF2-40B4-BE49-F238E27FC236}">
              <a16:creationId xmlns:a16="http://schemas.microsoft.com/office/drawing/2014/main" id="{00000000-0008-0000-0300-00002C010000}"/>
            </a:ext>
          </a:extLst>
        </xdr:cNvPr>
        <xdr:cNvSpPr txBox="1"/>
      </xdr:nvSpPr>
      <xdr:spPr>
        <a:xfrm>
          <a:off x="17106900" y="1131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29223</xdr:rowOff>
    </xdr:from>
    <xdr:to>
      <xdr:col>81</xdr:col>
      <xdr:colOff>133350</xdr:colOff>
      <xdr:row>66</xdr:row>
      <xdr:rowOff>29223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6929100" y="1134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89214</xdr:rowOff>
    </xdr:from>
    <xdr:ext cx="762000" cy="259045"/>
    <xdr:sp macro="" textlink="">
      <xdr:nvSpPr>
        <xdr:cNvPr id="302" name="定員管理の状況最大値テキスト">
          <a:extLst>
            <a:ext uri="{FF2B5EF4-FFF2-40B4-BE49-F238E27FC236}">
              <a16:creationId xmlns:a16="http://schemas.microsoft.com/office/drawing/2014/main" id="{00000000-0008-0000-0300-00002E010000}"/>
            </a:ext>
          </a:extLst>
        </xdr:cNvPr>
        <xdr:cNvSpPr txBox="1"/>
      </xdr:nvSpPr>
      <xdr:spPr>
        <a:xfrm>
          <a:off x="17106900" y="1071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64</xdr:row>
      <xdr:rowOff>2837</xdr:rowOff>
    </xdr:from>
    <xdr:to>
      <xdr:col>81</xdr:col>
      <xdr:colOff>133350</xdr:colOff>
      <xdr:row>64</xdr:row>
      <xdr:rowOff>2837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6929100" y="1097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36282</xdr:rowOff>
    </xdr:from>
    <xdr:to>
      <xdr:col>81</xdr:col>
      <xdr:colOff>44450</xdr:colOff>
      <xdr:row>66</xdr:row>
      <xdr:rowOff>29223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6179800" y="11009082"/>
          <a:ext cx="838200" cy="33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4777</xdr:rowOff>
    </xdr:from>
    <xdr:ext cx="762000" cy="259045"/>
    <xdr:sp macro="" textlink="">
      <xdr:nvSpPr>
        <xdr:cNvPr id="305" name="定員管理の状況平均値テキスト">
          <a:extLst>
            <a:ext uri="{FF2B5EF4-FFF2-40B4-BE49-F238E27FC236}">
              <a16:creationId xmlns:a16="http://schemas.microsoft.com/office/drawing/2014/main" id="{00000000-0008-0000-0300-000031010000}"/>
            </a:ext>
          </a:extLst>
        </xdr:cNvPr>
        <xdr:cNvSpPr txBox="1"/>
      </xdr:nvSpPr>
      <xdr:spPr>
        <a:xfrm>
          <a:off x="17106900" y="1097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159700</xdr:rowOff>
    </xdr:from>
    <xdr:to>
      <xdr:col>81</xdr:col>
      <xdr:colOff>95250</xdr:colOff>
      <xdr:row>65</xdr:row>
      <xdr:rowOff>89850</xdr:rowOff>
    </xdr:to>
    <xdr:sp macro="" textlink="">
      <xdr:nvSpPr>
        <xdr:cNvPr id="306" name="フローチャート: 判断 305">
          <a:extLst>
            <a:ext uri="{FF2B5EF4-FFF2-40B4-BE49-F238E27FC236}">
              <a16:creationId xmlns:a16="http://schemas.microsoft.com/office/drawing/2014/main" id="{00000000-0008-0000-0300-000032010000}"/>
            </a:ext>
          </a:extLst>
        </xdr:cNvPr>
        <xdr:cNvSpPr/>
      </xdr:nvSpPr>
      <xdr:spPr>
        <a:xfrm>
          <a:off x="16967200" y="111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139540</xdr:rowOff>
    </xdr:from>
    <xdr:to>
      <xdr:col>77</xdr:col>
      <xdr:colOff>44450</xdr:colOff>
      <xdr:row>64</xdr:row>
      <xdr:rowOff>36282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5290800" y="10940890"/>
          <a:ext cx="889000" cy="6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163350</xdr:rowOff>
    </xdr:from>
    <xdr:to>
      <xdr:col>77</xdr:col>
      <xdr:colOff>95250</xdr:colOff>
      <xdr:row>64</xdr:row>
      <xdr:rowOff>93500</xdr:rowOff>
    </xdr:to>
    <xdr:sp macro="" textlink="">
      <xdr:nvSpPr>
        <xdr:cNvPr id="308" name="フローチャート: 判断 307">
          <a:extLst>
            <a:ext uri="{FF2B5EF4-FFF2-40B4-BE49-F238E27FC236}">
              <a16:creationId xmlns:a16="http://schemas.microsoft.com/office/drawing/2014/main" id="{00000000-0008-0000-0300-000034010000}"/>
            </a:ext>
          </a:extLst>
        </xdr:cNvPr>
        <xdr:cNvSpPr/>
      </xdr:nvSpPr>
      <xdr:spPr>
        <a:xfrm>
          <a:off x="16129000" y="109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78277</xdr:rowOff>
    </xdr:from>
    <xdr:ext cx="7366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5798800" y="110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139540</xdr:rowOff>
    </xdr:from>
    <xdr:to>
      <xdr:col>72</xdr:col>
      <xdr:colOff>203200</xdr:colOff>
      <xdr:row>63</xdr:row>
      <xdr:rowOff>144559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4401800" y="10940890"/>
          <a:ext cx="889000" cy="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89898</xdr:rowOff>
    </xdr:from>
    <xdr:to>
      <xdr:col>73</xdr:col>
      <xdr:colOff>44450</xdr:colOff>
      <xdr:row>64</xdr:row>
      <xdr:rowOff>20048</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5240000" y="10891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4825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4909800" y="1097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122021</xdr:rowOff>
    </xdr:from>
    <xdr:to>
      <xdr:col>68</xdr:col>
      <xdr:colOff>152400</xdr:colOff>
      <xdr:row>63</xdr:row>
      <xdr:rowOff>144559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3512800" y="10923371"/>
          <a:ext cx="889000" cy="2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57902</xdr:rowOff>
    </xdr:from>
    <xdr:to>
      <xdr:col>68</xdr:col>
      <xdr:colOff>203200</xdr:colOff>
      <xdr:row>63</xdr:row>
      <xdr:rowOff>159502</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4351000" y="1085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169679</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4020800" y="10628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103147</xdr:rowOff>
    </xdr:from>
    <xdr:to>
      <xdr:col>64</xdr:col>
      <xdr:colOff>152400</xdr:colOff>
      <xdr:row>60</xdr:row>
      <xdr:rowOff>33297</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3462000" y="1021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43474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3131800" y="998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149873</xdr:rowOff>
    </xdr:from>
    <xdr:to>
      <xdr:col>81</xdr:col>
      <xdr:colOff>95250</xdr:colOff>
      <xdr:row>66</xdr:row>
      <xdr:rowOff>80023</xdr:rowOff>
    </xdr:to>
    <xdr:sp macro="" textlink="">
      <xdr:nvSpPr>
        <xdr:cNvPr id="323" name="楕円 322">
          <a:extLst>
            <a:ext uri="{FF2B5EF4-FFF2-40B4-BE49-F238E27FC236}">
              <a16:creationId xmlns:a16="http://schemas.microsoft.com/office/drawing/2014/main" id="{00000000-0008-0000-0300-000043010000}"/>
            </a:ext>
          </a:extLst>
        </xdr:cNvPr>
        <xdr:cNvSpPr/>
      </xdr:nvSpPr>
      <xdr:spPr>
        <a:xfrm>
          <a:off x="16967200" y="1129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45750</xdr:rowOff>
    </xdr:from>
    <xdr:ext cx="762000" cy="259045"/>
    <xdr:sp macro="" textlink="">
      <xdr:nvSpPr>
        <xdr:cNvPr id="324" name="定員管理の状況該当値テキスト">
          <a:extLst>
            <a:ext uri="{FF2B5EF4-FFF2-40B4-BE49-F238E27FC236}">
              <a16:creationId xmlns:a16="http://schemas.microsoft.com/office/drawing/2014/main" id="{00000000-0008-0000-0300-000044010000}"/>
            </a:ext>
          </a:extLst>
        </xdr:cNvPr>
        <xdr:cNvSpPr txBox="1"/>
      </xdr:nvSpPr>
      <xdr:spPr>
        <a:xfrm>
          <a:off x="17106900" y="1119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156932</xdr:rowOff>
    </xdr:from>
    <xdr:to>
      <xdr:col>77</xdr:col>
      <xdr:colOff>95250</xdr:colOff>
      <xdr:row>64</xdr:row>
      <xdr:rowOff>87082</xdr:rowOff>
    </xdr:to>
    <xdr:sp macro="" textlink="">
      <xdr:nvSpPr>
        <xdr:cNvPr id="325" name="楕円 324">
          <a:extLst>
            <a:ext uri="{FF2B5EF4-FFF2-40B4-BE49-F238E27FC236}">
              <a16:creationId xmlns:a16="http://schemas.microsoft.com/office/drawing/2014/main" id="{00000000-0008-0000-0300-000045010000}"/>
            </a:ext>
          </a:extLst>
        </xdr:cNvPr>
        <xdr:cNvSpPr/>
      </xdr:nvSpPr>
      <xdr:spPr>
        <a:xfrm>
          <a:off x="16129000" y="1095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97259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2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88740</xdr:rowOff>
    </xdr:from>
    <xdr:to>
      <xdr:col>73</xdr:col>
      <xdr:colOff>44450</xdr:colOff>
      <xdr:row>64</xdr:row>
      <xdr:rowOff>18890</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5240000" y="1089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29067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93759</xdr:rowOff>
    </xdr:from>
    <xdr:to>
      <xdr:col>68</xdr:col>
      <xdr:colOff>203200</xdr:colOff>
      <xdr:row>64</xdr:row>
      <xdr:rowOff>23909</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4351000" y="1089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8686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981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71221</xdr:rowOff>
    </xdr:from>
    <xdr:to>
      <xdr:col>64</xdr:col>
      <xdr:colOff>152400</xdr:colOff>
      <xdr:row>64</xdr:row>
      <xdr:rowOff>1371</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3462000" y="1087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157598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95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3" name="正方形/長方形 332">
          <a:extLst>
            <a:ext uri="{FF2B5EF4-FFF2-40B4-BE49-F238E27FC236}">
              <a16:creationId xmlns:a16="http://schemas.microsoft.com/office/drawing/2014/main" id="{00000000-0008-0000-0300-00004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36" name="正方形/長方形 335">
          <a:extLst>
            <a:ext uri="{FF2B5EF4-FFF2-40B4-BE49-F238E27FC236}">
              <a16:creationId xmlns:a16="http://schemas.microsoft.com/office/drawing/2014/main" id="{00000000-0008-0000-0300-00005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・過去の経済対策等に係る地方債償還の進捗や公債費負担の平準化を進めた結果、標準財政規模が減少する中で、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類似団体平均より高い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が、県債の新規発行の抑制に努めるなどの財政運営を行うとともに、交付税措置のある起債を有効活用していく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ことで更なる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を進めていく。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5" name="直線コネクタ 344">
          <a:extLst>
            <a:ext uri="{FF2B5EF4-FFF2-40B4-BE49-F238E27FC236}">
              <a16:creationId xmlns:a16="http://schemas.microsoft.com/office/drawing/2014/main" id="{00000000-0008-0000-0300-00005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47" name="直線コネクタ 346">
          <a:extLst>
            <a:ext uri="{FF2B5EF4-FFF2-40B4-BE49-F238E27FC236}">
              <a16:creationId xmlns:a16="http://schemas.microsoft.com/office/drawing/2014/main" id="{00000000-0008-0000-0300-00005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59" name="公債費負担の状況グラフ枠">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42</xdr:row>
      <xdr:rowOff>146050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flipV="1">
          <a:off x="17018000" y="6240992"/>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118127</xdr:rowOff>
    </xdr:from>
    <xdr:ext cx="762000" cy="259045"/>
    <xdr:sp macro="" textlink="">
      <xdr:nvSpPr>
        <xdr:cNvPr id="361" name="公債費負担の状況最小値テキスト">
          <a:extLst>
            <a:ext uri="{FF2B5EF4-FFF2-40B4-BE49-F238E27FC236}">
              <a16:creationId xmlns:a16="http://schemas.microsoft.com/office/drawing/2014/main" id="{00000000-0008-0000-0300-000069010000}"/>
            </a:ext>
          </a:extLst>
        </xdr:cNvPr>
        <xdr:cNvSpPr txBox="1"/>
      </xdr:nvSpPr>
      <xdr:spPr>
        <a:xfrm>
          <a:off x="17106900" y="731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146050</xdr:rowOff>
    </xdr:from>
    <xdr:to>
      <xdr:col>81</xdr:col>
      <xdr:colOff>133350</xdr:colOff>
      <xdr:row>42</xdr:row>
      <xdr:rowOff>146050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6929100" y="734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63" name="公債費負担の状況最大値テキスト">
          <a:extLst>
            <a:ext uri="{FF2B5EF4-FFF2-40B4-BE49-F238E27FC236}">
              <a16:creationId xmlns:a16="http://schemas.microsoft.com/office/drawing/2014/main" id="{00000000-0008-0000-0300-00006B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43</xdr:row>
      <xdr:rowOff>155575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6179800" y="7346950"/>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66" name="公債費負担の状況平均値テキスト">
          <a:extLst>
            <a:ext uri="{FF2B5EF4-FFF2-40B4-BE49-F238E27FC236}">
              <a16:creationId xmlns:a16="http://schemas.microsoft.com/office/drawing/2014/main" id="{00000000-0008-0000-0300-00006E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67" name="フローチャート: 判断 366">
          <a:extLst>
            <a:ext uri="{FF2B5EF4-FFF2-40B4-BE49-F238E27FC236}">
              <a16:creationId xmlns:a16="http://schemas.microsoft.com/office/drawing/2014/main" id="{00000000-0008-0000-0300-00006F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135467</xdr:rowOff>
    </xdr:from>
    <xdr:to>
      <xdr:col>77</xdr:col>
      <xdr:colOff>44450</xdr:colOff>
      <xdr:row>43</xdr:row>
      <xdr:rowOff>155575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5290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69" name="フローチャート: 判断 368">
          <a:extLst>
            <a:ext uri="{FF2B5EF4-FFF2-40B4-BE49-F238E27FC236}">
              <a16:creationId xmlns:a16="http://schemas.microsoft.com/office/drawing/2014/main" id="{00000000-0008-0000-0300-000071010000}"/>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115358</xdr:rowOff>
    </xdr:from>
    <xdr:to>
      <xdr:col>72</xdr:col>
      <xdr:colOff>203200</xdr:colOff>
      <xdr:row>43</xdr:row>
      <xdr:rowOff>135467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4401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147108</xdr:rowOff>
    </xdr:from>
    <xdr:to>
      <xdr:col>73</xdr:col>
      <xdr:colOff>44450</xdr:colOff>
      <xdr:row>40</xdr:row>
      <xdr:rowOff>77258</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5240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87435</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4909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43</xdr:row>
      <xdr:rowOff>115358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3512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56092</xdr:rowOff>
    </xdr:from>
    <xdr:to>
      <xdr:col>68</xdr:col>
      <xdr:colOff>203200</xdr:colOff>
      <xdr:row>40</xdr:row>
      <xdr:rowOff>157692</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4351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167869</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020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3462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75794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3131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384" name="楕円 383">
          <a:extLst>
            <a:ext uri="{FF2B5EF4-FFF2-40B4-BE49-F238E27FC236}">
              <a16:creationId xmlns:a16="http://schemas.microsoft.com/office/drawing/2014/main" id="{00000000-0008-0000-0300-000080010000}"/>
            </a:ext>
          </a:extLst>
        </xdr:cNvPr>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162577</xdr:rowOff>
    </xdr:from>
    <xdr:ext cx="762000" cy="259045"/>
    <xdr:sp macro="" textlink="">
      <xdr:nvSpPr>
        <xdr:cNvPr id="385" name="公債費負担の状況該当値テキスト">
          <a:extLst>
            <a:ext uri="{FF2B5EF4-FFF2-40B4-BE49-F238E27FC236}">
              <a16:creationId xmlns:a16="http://schemas.microsoft.com/office/drawing/2014/main" id="{00000000-0008-0000-0300-000081010000}"/>
            </a:ext>
          </a:extLst>
        </xdr:cNvPr>
        <xdr:cNvSpPr txBox="1"/>
      </xdr:nvSpPr>
      <xdr:spPr>
        <a:xfrm>
          <a:off x="17106900" y="719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104775</xdr:rowOff>
    </xdr:from>
    <xdr:to>
      <xdr:col>77</xdr:col>
      <xdr:colOff>95250</xdr:colOff>
      <xdr:row>44</xdr:row>
      <xdr:rowOff>34925</xdr:rowOff>
    </xdr:to>
    <xdr:sp macro="" textlink="">
      <xdr:nvSpPr>
        <xdr:cNvPr id="386" name="楕円 385">
          <a:extLst>
            <a:ext uri="{FF2B5EF4-FFF2-40B4-BE49-F238E27FC236}">
              <a16:creationId xmlns:a16="http://schemas.microsoft.com/office/drawing/2014/main" id="{00000000-0008-0000-0300-000082010000}"/>
            </a:ext>
          </a:extLst>
        </xdr:cNvPr>
        <xdr:cNvSpPr/>
      </xdr:nvSpPr>
      <xdr:spPr>
        <a:xfrm>
          <a:off x="16129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19702</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84667</xdr:rowOff>
    </xdr:from>
    <xdr:to>
      <xdr:col>73</xdr:col>
      <xdr:colOff>44450</xdr:colOff>
      <xdr:row>44</xdr:row>
      <xdr:rowOff>14817</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171044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64558</xdr:rowOff>
    </xdr:from>
    <xdr:to>
      <xdr:col>68</xdr:col>
      <xdr:colOff>203200</xdr:colOff>
      <xdr:row>43</xdr:row>
      <xdr:rowOff>166158</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4351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150935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4" name="正方形/長方形 393">
          <a:extLst>
            <a:ext uri="{FF2B5EF4-FFF2-40B4-BE49-F238E27FC236}">
              <a16:creationId xmlns:a16="http://schemas.microsoft.com/office/drawing/2014/main" id="{00000000-0008-0000-0300-00008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398" name="正方形/長方形 397">
          <a:extLst>
            <a:ext uri="{FF2B5EF4-FFF2-40B4-BE49-F238E27FC236}">
              <a16:creationId xmlns:a16="http://schemas.microsoft.com/office/drawing/2014/main" id="{00000000-0008-0000-0300-00008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新たな財政誘導目標の下、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県債の新規発行の抑制に努めるなどの財政運営を行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た結果、相対的に高い健全度を保っている。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・西日本豪雨等による災害復旧費の増加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普通建設事業などの増加に伴</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一般会計等に係る地方債残高は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増加した一方</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、基金の取崩しや基準財政需要額算入見込額の減少により充当可能財源等が減少した結果、将来負担比率は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・引き続き、財政誘導目標の達成に向けて、地方債残高の縮小、基金残高の維持に努める。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06" name="直線コネクタ 405">
          <a:extLst>
            <a:ext uri="{FF2B5EF4-FFF2-40B4-BE49-F238E27FC236}">
              <a16:creationId xmlns:a16="http://schemas.microsoft.com/office/drawing/2014/main" id="{00000000-0008-0000-0300-00009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08" name="直線コネクタ 407">
          <a:extLst>
            <a:ext uri="{FF2B5EF4-FFF2-40B4-BE49-F238E27FC236}">
              <a16:creationId xmlns:a16="http://schemas.microsoft.com/office/drawing/2014/main" id="{00000000-0008-0000-0300-00009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2" name="将来負担の状況グラフ枠">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17</xdr:row>
      <xdr:rowOff>34562</xdr:rowOff>
    </xdr:from>
    <xdr:to>
      <xdr:col>81</xdr:col>
      <xdr:colOff>44450</xdr:colOff>
      <xdr:row>22</xdr:row>
      <xdr:rowOff>90805</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flipV="1">
          <a:off x="17018000" y="2949212"/>
          <a:ext cx="0" cy="913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62882</xdr:rowOff>
    </xdr:from>
    <xdr:ext cx="762000" cy="259045"/>
    <xdr:sp macro="" textlink="">
      <xdr:nvSpPr>
        <xdr:cNvPr id="424" name="将来負担の状況最小値テキスト">
          <a:extLst>
            <a:ext uri="{FF2B5EF4-FFF2-40B4-BE49-F238E27FC236}">
              <a16:creationId xmlns:a16="http://schemas.microsoft.com/office/drawing/2014/main" id="{00000000-0008-0000-0300-0000A8010000}"/>
            </a:ext>
          </a:extLst>
        </xdr:cNvPr>
        <xdr:cNvSpPr txBox="1"/>
      </xdr:nvSpPr>
      <xdr:spPr>
        <a:xfrm>
          <a:off x="17106900" y="383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90805</xdr:rowOff>
    </xdr:from>
    <xdr:to>
      <xdr:col>81</xdr:col>
      <xdr:colOff>133350</xdr:colOff>
      <xdr:row>22</xdr:row>
      <xdr:rowOff>90805</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6929100" y="386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120939</xdr:rowOff>
    </xdr:from>
    <xdr:ext cx="762000" cy="259045"/>
    <xdr:sp macro="" textlink="">
      <xdr:nvSpPr>
        <xdr:cNvPr id="426" name="将来負担の状況最大値テキスト">
          <a:extLst>
            <a:ext uri="{FF2B5EF4-FFF2-40B4-BE49-F238E27FC236}">
              <a16:creationId xmlns:a16="http://schemas.microsoft.com/office/drawing/2014/main" id="{00000000-0008-0000-0300-0000AA010000}"/>
            </a:ext>
          </a:extLst>
        </xdr:cNvPr>
        <xdr:cNvSpPr txBox="1"/>
      </xdr:nvSpPr>
      <xdr:spPr>
        <a:xfrm>
          <a:off x="17106900" y="269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17</xdr:row>
      <xdr:rowOff>34562</xdr:rowOff>
    </xdr:from>
    <xdr:to>
      <xdr:col>81</xdr:col>
      <xdr:colOff>133350</xdr:colOff>
      <xdr:row>17</xdr:row>
      <xdr:rowOff>34562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6929100" y="294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31931</xdr:rowOff>
    </xdr:from>
    <xdr:to>
      <xdr:col>81</xdr:col>
      <xdr:colOff>44450</xdr:colOff>
      <xdr:row>17</xdr:row>
      <xdr:rowOff>34562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179800" y="2775131"/>
          <a:ext cx="838200" cy="17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74040</xdr:rowOff>
    </xdr:from>
    <xdr:ext cx="762000" cy="259045"/>
    <xdr:sp macro="" textlink="">
      <xdr:nvSpPr>
        <xdr:cNvPr id="429" name="将来負担の状況平均値テキスト">
          <a:extLst>
            <a:ext uri="{FF2B5EF4-FFF2-40B4-BE49-F238E27FC236}">
              <a16:creationId xmlns:a16="http://schemas.microsoft.com/office/drawing/2014/main" id="{00000000-0008-0000-0300-0000AD010000}"/>
            </a:ext>
          </a:extLst>
        </xdr:cNvPr>
        <xdr:cNvSpPr txBox="1"/>
      </xdr:nvSpPr>
      <xdr:spPr>
        <a:xfrm>
          <a:off x="17106900" y="3503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101963</xdr:rowOff>
    </xdr:from>
    <xdr:to>
      <xdr:col>81</xdr:col>
      <xdr:colOff>95250</xdr:colOff>
      <xdr:row>21</xdr:row>
      <xdr:rowOff>32113</xdr:rowOff>
    </xdr:to>
    <xdr:sp macro="" textlink="">
      <xdr:nvSpPr>
        <xdr:cNvPr id="430" name="フローチャート: 判断 429">
          <a:extLst>
            <a:ext uri="{FF2B5EF4-FFF2-40B4-BE49-F238E27FC236}">
              <a16:creationId xmlns:a16="http://schemas.microsoft.com/office/drawing/2014/main" id="{00000000-0008-0000-0300-0000AE010000}"/>
            </a:ext>
          </a:extLst>
        </xdr:cNvPr>
        <xdr:cNvSpPr/>
      </xdr:nvSpPr>
      <xdr:spPr>
        <a:xfrm>
          <a:off x="16967200" y="353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74113</xdr:rowOff>
    </xdr:from>
    <xdr:to>
      <xdr:col>77</xdr:col>
      <xdr:colOff>44450</xdr:colOff>
      <xdr:row>16</xdr:row>
      <xdr:rowOff>31931</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5290800" y="2645863"/>
          <a:ext cx="889000" cy="12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19</xdr:row>
      <xdr:rowOff>104503</xdr:rowOff>
    </xdr:from>
    <xdr:to>
      <xdr:col>77</xdr:col>
      <xdr:colOff>95250</xdr:colOff>
      <xdr:row>20</xdr:row>
      <xdr:rowOff>34653</xdr:rowOff>
    </xdr:to>
    <xdr:sp macro="" textlink="">
      <xdr:nvSpPr>
        <xdr:cNvPr id="432" name="フローチャート: 判断 431">
          <a:extLst>
            <a:ext uri="{FF2B5EF4-FFF2-40B4-BE49-F238E27FC236}">
              <a16:creationId xmlns:a16="http://schemas.microsoft.com/office/drawing/2014/main" id="{00000000-0008-0000-0300-0000B0010000}"/>
            </a:ext>
          </a:extLst>
        </xdr:cNvPr>
        <xdr:cNvSpPr/>
      </xdr:nvSpPr>
      <xdr:spPr>
        <a:xfrm>
          <a:off x="16129000" y="336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19430</xdr:rowOff>
    </xdr:from>
    <xdr:ext cx="7366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5798800" y="3448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128361</xdr:rowOff>
    </xdr:from>
    <xdr:to>
      <xdr:col>72</xdr:col>
      <xdr:colOff>203200</xdr:colOff>
      <xdr:row>15</xdr:row>
      <xdr:rowOff>74113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4401800" y="2528661"/>
          <a:ext cx="8890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23495</xdr:rowOff>
    </xdr:from>
    <xdr:to>
      <xdr:col>73</xdr:col>
      <xdr:colOff>44450</xdr:colOff>
      <xdr:row>19</xdr:row>
      <xdr:rowOff>125095</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5240000" y="328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109872</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4909800" y="336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9434</xdr:rowOff>
    </xdr:from>
    <xdr:to>
      <xdr:col>68</xdr:col>
      <xdr:colOff>152400</xdr:colOff>
      <xdr:row>14</xdr:row>
      <xdr:rowOff>128361</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3512800" y="2409734"/>
          <a:ext cx="889000" cy="11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72571</xdr:rowOff>
    </xdr:from>
    <xdr:to>
      <xdr:col>68</xdr:col>
      <xdr:colOff>203200</xdr:colOff>
      <xdr:row>19</xdr:row>
      <xdr:rowOff>2722</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31586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158949</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324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105410</xdr:rowOff>
    </xdr:from>
    <xdr:to>
      <xdr:col>64</xdr:col>
      <xdr:colOff>152400</xdr:colOff>
      <xdr:row>21</xdr:row>
      <xdr:rowOff>35560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353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20337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362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155212</xdr:rowOff>
    </xdr:from>
    <xdr:to>
      <xdr:col>81</xdr:col>
      <xdr:colOff>95250</xdr:colOff>
      <xdr:row>17</xdr:row>
      <xdr:rowOff>85362</xdr:rowOff>
    </xdr:to>
    <xdr:sp macro="" textlink="">
      <xdr:nvSpPr>
        <xdr:cNvPr id="447" name="楕円 446">
          <a:extLst>
            <a:ext uri="{FF2B5EF4-FFF2-40B4-BE49-F238E27FC236}">
              <a16:creationId xmlns:a16="http://schemas.microsoft.com/office/drawing/2014/main" id="{00000000-0008-0000-0300-0000BF010000}"/>
            </a:ext>
          </a:extLst>
        </xdr:cNvPr>
        <xdr:cNvSpPr/>
      </xdr:nvSpPr>
      <xdr:spPr>
        <a:xfrm>
          <a:off x="16967200" y="289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76489</xdr:rowOff>
    </xdr:from>
    <xdr:ext cx="762000" cy="259045"/>
    <xdr:sp macro="" textlink="">
      <xdr:nvSpPr>
        <xdr:cNvPr id="448" name="将来負担の状況該当値テキスト">
          <a:extLst>
            <a:ext uri="{FF2B5EF4-FFF2-40B4-BE49-F238E27FC236}">
              <a16:creationId xmlns:a16="http://schemas.microsoft.com/office/drawing/2014/main" id="{00000000-0008-0000-0300-0000C0010000}"/>
            </a:ext>
          </a:extLst>
        </xdr:cNvPr>
        <xdr:cNvSpPr txBox="1"/>
      </xdr:nvSpPr>
      <xdr:spPr>
        <a:xfrm>
          <a:off x="17106900" y="28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152581</xdr:rowOff>
    </xdr:from>
    <xdr:to>
      <xdr:col>77</xdr:col>
      <xdr:colOff>95250</xdr:colOff>
      <xdr:row>16</xdr:row>
      <xdr:rowOff>82731</xdr:rowOff>
    </xdr:to>
    <xdr:sp macro="" textlink="">
      <xdr:nvSpPr>
        <xdr:cNvPr id="449" name="楕円 448">
          <a:extLst>
            <a:ext uri="{FF2B5EF4-FFF2-40B4-BE49-F238E27FC236}">
              <a16:creationId xmlns:a16="http://schemas.microsoft.com/office/drawing/2014/main" id="{00000000-0008-0000-0300-0000C1010000}"/>
            </a:ext>
          </a:extLst>
        </xdr:cNvPr>
        <xdr:cNvSpPr/>
      </xdr:nvSpPr>
      <xdr:spPr>
        <a:xfrm>
          <a:off x="16129000" y="27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92908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49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23313</xdr:rowOff>
    </xdr:from>
    <xdr:to>
      <xdr:col>73</xdr:col>
      <xdr:colOff>44450</xdr:colOff>
      <xdr:row>15</xdr:row>
      <xdr:rowOff>124913</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5240000" y="25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135090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6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77561</xdr:rowOff>
    </xdr:from>
    <xdr:to>
      <xdr:col>68</xdr:col>
      <xdr:colOff>203200</xdr:colOff>
      <xdr:row>15</xdr:row>
      <xdr:rowOff>7711</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4351000" y="247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17888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130084</xdr:rowOff>
    </xdr:from>
    <xdr:to>
      <xdr:col>64</xdr:col>
      <xdr:colOff>152400</xdr:colOff>
      <xdr:row>14</xdr:row>
      <xdr:rowOff>60234</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3462000" y="23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70411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2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561,175
556,195
3,507.14
351,234,325
346,276,373
2,882,613
209,036,046
630,002,525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・「わたり」の廃止や諸手当の見直しなど県独自に給与制度自体の適正化を行い、あわせて民間の水準を考慮した給与改定を行ってきて</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いるが、退職者数の増に伴う退職手当の増により</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人件費に係る経常収支比率</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が高く</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当初</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当初</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にかけて</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670</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人の定数削減を行うなどの内部努力や給与</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制度</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の見直しにより人件費の削減に努めている。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今後も、引き続きトータルでの適正化に努めていく。</a:t>
          </a:r>
          <a:endParaRPr kumimoji="0"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5" name="人件費グラフ枠">
          <a:extLst>
            <a:ext uri="{FF2B5EF4-FFF2-40B4-BE49-F238E27FC236}">
              <a16:creationId xmlns:a16="http://schemas.microsoft.com/office/drawing/2014/main" id="{00000000-0008-0000-0400-000037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39</xdr:row>
      <xdr:rowOff>69850</xdr:rowOff>
    </xdr:from>
    <xdr:to>
      <xdr:col>24</xdr:col>
      <xdr:colOff>25400</xdr:colOff>
      <xdr:row>41</xdr:row>
      <xdr:rowOff>69850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flipV="1">
          <a:off x="4826000" y="6756400"/>
          <a:ext cx="0" cy="34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57" name="人件費最小値テキスト">
          <a:extLst>
            <a:ext uri="{FF2B5EF4-FFF2-40B4-BE49-F238E27FC236}">
              <a16:creationId xmlns:a16="http://schemas.microsoft.com/office/drawing/2014/main" id="{00000000-0008-0000-0400-000039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156227</xdr:rowOff>
    </xdr:from>
    <xdr:ext cx="762000" cy="259045"/>
    <xdr:sp macro="" textlink="">
      <xdr:nvSpPr>
        <xdr:cNvPr id="59" name="人件費最大値テキスト">
          <a:extLst>
            <a:ext uri="{FF2B5EF4-FFF2-40B4-BE49-F238E27FC236}">
              <a16:creationId xmlns:a16="http://schemas.microsoft.com/office/drawing/2014/main" id="{00000000-0008-0000-0400-00003B000000}"/>
            </a:ext>
          </a:extLst>
        </xdr:cNvPr>
        <xdr:cNvSpPr txBox="1"/>
      </xdr:nvSpPr>
      <xdr:spPr>
        <a:xfrm>
          <a:off x="49149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69850</xdr:rowOff>
    </xdr:from>
    <xdr:to>
      <xdr:col>24</xdr:col>
      <xdr:colOff>114300</xdr:colOff>
      <xdr:row>39</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675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69850</xdr:rowOff>
    </xdr:from>
    <xdr:to>
      <xdr:col>24</xdr:col>
      <xdr:colOff>25400</xdr:colOff>
      <xdr:row>39</xdr:row>
      <xdr:rowOff>69850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3987800" y="6242050"/>
          <a:ext cx="8382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48277</xdr:rowOff>
    </xdr:from>
    <xdr:ext cx="762000" cy="259045"/>
    <xdr:sp macro="" textlink="">
      <xdr:nvSpPr>
        <xdr:cNvPr id="62" name="人件費平均値テキスト">
          <a:extLst>
            <a:ext uri="{FF2B5EF4-FFF2-40B4-BE49-F238E27FC236}">
              <a16:creationId xmlns:a16="http://schemas.microsoft.com/office/drawing/2014/main" id="{00000000-0008-0000-0400-00003E000000}"/>
            </a:ext>
          </a:extLst>
        </xdr:cNvPr>
        <xdr:cNvSpPr txBox="1"/>
      </xdr:nvSpPr>
      <xdr:spPr>
        <a:xfrm>
          <a:off x="4914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76200</xdr:rowOff>
    </xdr:from>
    <xdr:to>
      <xdr:col>24</xdr:col>
      <xdr:colOff>76200</xdr:colOff>
      <xdr:row>41</xdr:row>
      <xdr:rowOff>6350</xdr:rowOff>
    </xdr:to>
    <xdr:sp macro="" textlink="">
      <xdr:nvSpPr>
        <xdr:cNvPr id="63" name="フローチャート: 判断 62">
          <a:extLst>
            <a:ext uri="{FF2B5EF4-FFF2-40B4-BE49-F238E27FC236}">
              <a16:creationId xmlns:a16="http://schemas.microsoft.com/office/drawing/2014/main" id="{00000000-0008-0000-0400-00003F000000}"/>
            </a:ext>
          </a:extLst>
        </xdr:cNvPr>
        <xdr:cNvSpPr/>
      </xdr:nvSpPr>
      <xdr:spPr>
        <a:xfrm>
          <a:off x="4775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69850</xdr:rowOff>
    </xdr:from>
    <xdr:to>
      <xdr:col>19</xdr:col>
      <xdr:colOff>187325</xdr:colOff>
      <xdr:row>36</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098800" y="58991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19050</xdr:rowOff>
    </xdr:from>
    <xdr:to>
      <xdr:col>20</xdr:col>
      <xdr:colOff>38100</xdr:colOff>
      <xdr:row>39</xdr:row>
      <xdr:rowOff>120650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3937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66" name="テキスト ボックス 65">
          <a:extLst>
            <a:ext uri="{FF2B5EF4-FFF2-40B4-BE49-F238E27FC236}">
              <a16:creationId xmlns:a16="http://schemas.microsoft.com/office/drawing/2014/main" id="{00000000-0008-0000-0400-000042000000}"/>
            </a:ext>
          </a:extLst>
        </xdr:cNvPr>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69850</xdr:rowOff>
    </xdr:from>
    <xdr:to>
      <xdr:col>15</xdr:col>
      <xdr:colOff>98425</xdr:colOff>
      <xdr:row>36</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2209800" y="58991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76200</xdr:rowOff>
    </xdr:from>
    <xdr:to>
      <xdr:col>15</xdr:col>
      <xdr:colOff>149225</xdr:colOff>
      <xdr:row>39</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048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xdr:rowOff>
    </xdr:from>
    <xdr:to>
      <xdr:col>11</xdr:col>
      <xdr:colOff>9525</xdr:colOff>
      <xdr:row>36</xdr:row>
      <xdr:rowOff>69850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1320800" y="584200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76200</xdr:rowOff>
    </xdr:from>
    <xdr:to>
      <xdr:col>11</xdr:col>
      <xdr:colOff>60325</xdr:colOff>
      <xdr:row>38</xdr:row>
      <xdr:rowOff>6350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2159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162577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1828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0" name="楕円 79">
          <a:extLst>
            <a:ext uri="{FF2B5EF4-FFF2-40B4-BE49-F238E27FC236}">
              <a16:creationId xmlns:a16="http://schemas.microsoft.com/office/drawing/2014/main" id="{00000000-0008-0000-0400-000050000000}"/>
            </a:ext>
          </a:extLst>
        </xdr:cNvPr>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99077</xdr:rowOff>
    </xdr:from>
    <xdr:ext cx="762000" cy="259045"/>
    <xdr:sp macro="" textlink="">
      <xdr:nvSpPr>
        <xdr:cNvPr id="81" name="人件費該当値テキスト">
          <a:extLst>
            <a:ext uri="{FF2B5EF4-FFF2-40B4-BE49-F238E27FC236}">
              <a16:creationId xmlns:a16="http://schemas.microsoft.com/office/drawing/2014/main" id="{00000000-0008-0000-0400-000051000000}"/>
            </a:ext>
          </a:extLst>
        </xdr:cNvPr>
        <xdr:cNvSpPr txBox="1"/>
      </xdr:nvSpPr>
      <xdr:spPr>
        <a:xfrm>
          <a:off x="4914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19050</xdr:rowOff>
    </xdr:from>
    <xdr:to>
      <xdr:col>20</xdr:col>
      <xdr:colOff>38100</xdr:colOff>
      <xdr:row>36</xdr:row>
      <xdr:rowOff>120650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3937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130827</xdr:rowOff>
    </xdr:from>
    <xdr:ext cx="7366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606800" y="596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19050</xdr:rowOff>
    </xdr:from>
    <xdr:to>
      <xdr:col>15</xdr:col>
      <xdr:colOff>149225</xdr:colOff>
      <xdr:row>34</xdr:row>
      <xdr:rowOff>120650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048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130827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27178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19050</xdr:rowOff>
    </xdr:from>
    <xdr:to>
      <xdr:col>11</xdr:col>
      <xdr:colOff>60325</xdr:colOff>
      <xdr:row>36</xdr:row>
      <xdr:rowOff>120650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2159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130827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828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133350</xdr:rowOff>
    </xdr:from>
    <xdr:to>
      <xdr:col>6</xdr:col>
      <xdr:colOff>171450</xdr:colOff>
      <xdr:row>34</xdr:row>
      <xdr:rowOff>63500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73677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0" name="正方形/長方形 89">
          <a:extLst>
            <a:ext uri="{FF2B5EF4-FFF2-40B4-BE49-F238E27FC236}">
              <a16:creationId xmlns:a16="http://schemas.microsoft.com/office/drawing/2014/main" id="{00000000-0008-0000-0400-00005A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98" name="テキスト ボックス 97">
          <a:extLst>
            <a:ext uri="{FF2B5EF4-FFF2-40B4-BE49-F238E27FC236}">
              <a16:creationId xmlns:a16="http://schemas.microsoft.com/office/drawing/2014/main" id="{00000000-0008-0000-0400-000062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グループ内</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平均と比較して高くなっており、今後も経費の節減合理化等を図っていく。</a:t>
          </a:r>
        </a:p>
      </xdr:txBody>
    </xdr:sp>
    <xdr:clientData/>
  </xdr:twoCellAnchor>
  <xdr:oneCellAnchor>
    <xdr:from>
      <xdr:col>62</xdr:col>
      <xdr:colOff>6350</xdr:colOff>
      <xdr:row>9</xdr:row>
      <xdr:rowOff>107950</xdr:rowOff>
    </xdr:from>
    <xdr:ext cx="298543" cy="225703"/>
    <xdr:sp macro="" textlink="">
      <xdr:nvSpPr>
        <xdr:cNvPr id="99" name="テキスト ボックス 98">
          <a:extLst>
            <a:ext uri="{FF2B5EF4-FFF2-40B4-BE49-F238E27FC236}">
              <a16:creationId xmlns:a16="http://schemas.microsoft.com/office/drawing/2014/main" id="{00000000-0008-0000-0400-000063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0" name="直線コネクタ 99">
          <a:extLst>
            <a:ext uri="{FF2B5EF4-FFF2-40B4-BE49-F238E27FC236}">
              <a16:creationId xmlns:a16="http://schemas.microsoft.com/office/drawing/2014/main" id="{00000000-0008-0000-0400-000064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2" name="物件費グラフ枠">
          <a:extLst>
            <a:ext uri="{FF2B5EF4-FFF2-40B4-BE49-F238E27FC236}">
              <a16:creationId xmlns:a16="http://schemas.microsoft.com/office/drawing/2014/main" id="{00000000-0008-0000-0400-000070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17</xdr:row>
      <xdr:rowOff>161290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flipV="1">
          <a:off x="16510000" y="2344420"/>
          <a:ext cx="0" cy="731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133367</xdr:rowOff>
    </xdr:from>
    <xdr:ext cx="762000" cy="259045"/>
    <xdr:sp macro="" textlink="">
      <xdr:nvSpPr>
        <xdr:cNvPr id="114" name="物件費最小値テキスト">
          <a:extLst>
            <a:ext uri="{FF2B5EF4-FFF2-40B4-BE49-F238E27FC236}">
              <a16:creationId xmlns:a16="http://schemas.microsoft.com/office/drawing/2014/main" id="{00000000-0008-0000-0400-000072000000}"/>
            </a:ext>
          </a:extLst>
        </xdr:cNvPr>
        <xdr:cNvSpPr txBox="1"/>
      </xdr:nvSpPr>
      <xdr:spPr>
        <a:xfrm>
          <a:off x="16598900" y="304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17</xdr:row>
      <xdr:rowOff>161290</xdr:rowOff>
    </xdr:from>
    <xdr:to>
      <xdr:col>82</xdr:col>
      <xdr:colOff>196850</xdr:colOff>
      <xdr:row>17</xdr:row>
      <xdr:rowOff>161290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6421100" y="307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16" name="物件費最大値テキスト">
          <a:extLst>
            <a:ext uri="{FF2B5EF4-FFF2-40B4-BE49-F238E27FC236}">
              <a16:creationId xmlns:a16="http://schemas.microsoft.com/office/drawing/2014/main" id="{00000000-0008-0000-0400-000074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5671800" y="29387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19" name="物件費平均値テキスト">
          <a:extLst>
            <a:ext uri="{FF2B5EF4-FFF2-40B4-BE49-F238E27FC236}">
              <a16:creationId xmlns:a16="http://schemas.microsoft.com/office/drawing/2014/main" id="{00000000-0008-0000-0400-000077000000}"/>
            </a:ext>
          </a:extLst>
        </xdr:cNvPr>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0" name="フローチャート: 判断 119">
          <a:extLst>
            <a:ext uri="{FF2B5EF4-FFF2-40B4-BE49-F238E27FC236}">
              <a16:creationId xmlns:a16="http://schemas.microsoft.com/office/drawing/2014/main" id="{00000000-0008-0000-0400-000078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18</xdr:row>
      <xdr:rowOff>35560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4782800" y="29387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22" name="フローチャート: 判断 121">
          <a:extLst>
            <a:ext uri="{FF2B5EF4-FFF2-40B4-BE49-F238E27FC236}">
              <a16:creationId xmlns:a16="http://schemas.microsoft.com/office/drawing/2014/main" id="{00000000-0008-0000-0400-00007A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20</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3893800" y="312166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87630</xdr:rowOff>
    </xdr:from>
    <xdr:to>
      <xdr:col>74</xdr:col>
      <xdr:colOff>31750</xdr:colOff>
      <xdr:row>16</xdr:row>
      <xdr:rowOff>17780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4732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27957</xdr:rowOff>
    </xdr:from>
    <xdr:ext cx="762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20</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004800" y="2710180"/>
          <a:ext cx="88900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64770</xdr:rowOff>
    </xdr:from>
    <xdr:to>
      <xdr:col>65</xdr:col>
      <xdr:colOff>53975</xdr:colOff>
      <xdr:row>13</xdr:row>
      <xdr:rowOff>166370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2954000" y="22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5097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2623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37" name="楕円 136">
          <a:extLst>
            <a:ext uri="{FF2B5EF4-FFF2-40B4-BE49-F238E27FC236}">
              <a16:creationId xmlns:a16="http://schemas.microsoft.com/office/drawing/2014/main" id="{00000000-0008-0000-0400-000089000000}"/>
            </a:ext>
          </a:extLst>
        </xdr:cNvPr>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19067</xdr:rowOff>
    </xdr:from>
    <xdr:ext cx="762000" cy="259045"/>
    <xdr:sp macro="" textlink="">
      <xdr:nvSpPr>
        <xdr:cNvPr id="138" name="物件費該当値テキスト">
          <a:extLst>
            <a:ext uri="{FF2B5EF4-FFF2-40B4-BE49-F238E27FC236}">
              <a16:creationId xmlns:a16="http://schemas.microsoft.com/office/drawing/2014/main" id="{00000000-0008-0000-0400-00008A000000}"/>
            </a:ext>
          </a:extLst>
        </xdr:cNvPr>
        <xdr:cNvSpPr txBox="1"/>
      </xdr:nvSpPr>
      <xdr:spPr>
        <a:xfrm>
          <a:off x="16598900" y="293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39" name="楕円 138">
          <a:extLst>
            <a:ext uri="{FF2B5EF4-FFF2-40B4-BE49-F238E27FC236}">
              <a16:creationId xmlns:a16="http://schemas.microsoft.com/office/drawing/2014/main" id="{00000000-0008-0000-0400-00008B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133350</xdr:rowOff>
    </xdr:from>
    <xdr:to>
      <xdr:col>69</xdr:col>
      <xdr:colOff>142875</xdr:colOff>
      <xdr:row>20</xdr:row>
      <xdr:rowOff>63500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48277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2557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47" name="正方形/長方形 146">
          <a:extLst>
            <a:ext uri="{FF2B5EF4-FFF2-40B4-BE49-F238E27FC236}">
              <a16:creationId xmlns:a16="http://schemas.microsoft.com/office/drawing/2014/main" id="{00000000-0008-0000-0400-000093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48" name="正方形/長方形 147">
          <a:extLst>
            <a:ext uri="{FF2B5EF4-FFF2-40B4-BE49-F238E27FC236}">
              <a16:creationId xmlns:a16="http://schemas.microsoft.com/office/drawing/2014/main" id="{00000000-0008-0000-0400-000094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49" name="正方形/長方形 148">
          <a:extLst>
            <a:ext uri="{FF2B5EF4-FFF2-40B4-BE49-F238E27FC236}">
              <a16:creationId xmlns:a16="http://schemas.microsoft.com/office/drawing/2014/main" id="{00000000-0008-0000-0400-000095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・町村の福祉事務所設置が進み生活保護費が減少したため、平成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年度の経常収支比率は低下したが、</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年度は一定水準で推移した。</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年度は児童措置費の増などにより上昇し、</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年度から元年度も同水準となったが、グループ内平均と比較すると、扶助費に係る経常収支比率は低くなっている。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57" name="直線コネクタ 156">
          <a:extLst>
            <a:ext uri="{FF2B5EF4-FFF2-40B4-BE49-F238E27FC236}">
              <a16:creationId xmlns:a16="http://schemas.microsoft.com/office/drawing/2014/main" id="{00000000-0008-0000-0400-00009D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59" name="直線コネクタ 158">
          <a:extLst>
            <a:ext uri="{FF2B5EF4-FFF2-40B4-BE49-F238E27FC236}">
              <a16:creationId xmlns:a16="http://schemas.microsoft.com/office/drawing/2014/main" id="{00000000-0008-0000-0400-00009F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1" name="扶助費グラフ枠">
          <a:extLst>
            <a:ext uri="{FF2B5EF4-FFF2-40B4-BE49-F238E27FC236}">
              <a16:creationId xmlns:a16="http://schemas.microsoft.com/office/drawing/2014/main" id="{00000000-0008-0000-0400-0000A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127000</xdr:rowOff>
    </xdr:from>
    <xdr:to>
      <xdr:col>24</xdr:col>
      <xdr:colOff>25400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flipV="1">
          <a:off x="4826000" y="93853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3" name="扶助費最小値テキスト">
          <a:extLst>
            <a:ext uri="{FF2B5EF4-FFF2-40B4-BE49-F238E27FC236}">
              <a16:creationId xmlns:a16="http://schemas.microsoft.com/office/drawing/2014/main" id="{00000000-0008-0000-0400-0000AD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41927</xdr:rowOff>
    </xdr:from>
    <xdr:ext cx="762000" cy="259045"/>
    <xdr:sp macro="" textlink="">
      <xdr:nvSpPr>
        <xdr:cNvPr id="175" name="扶助費最大値テキスト">
          <a:extLst>
            <a:ext uri="{FF2B5EF4-FFF2-40B4-BE49-F238E27FC236}">
              <a16:creationId xmlns:a16="http://schemas.microsoft.com/office/drawing/2014/main" id="{00000000-0008-0000-0400-0000AF000000}"/>
            </a:ext>
          </a:extLst>
        </xdr:cNvPr>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127000</xdr:rowOff>
    </xdr:from>
    <xdr:to>
      <xdr:col>24</xdr:col>
      <xdr:colOff>114300</xdr:colOff>
      <xdr:row>54</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78" name="扶助費平均値テキスト">
          <a:extLst>
            <a:ext uri="{FF2B5EF4-FFF2-40B4-BE49-F238E27FC236}">
              <a16:creationId xmlns:a16="http://schemas.microsoft.com/office/drawing/2014/main" id="{00000000-0008-0000-0400-0000B2000000}"/>
            </a:ext>
          </a:extLst>
        </xdr:cNvPr>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79" name="フローチャート: 判断 178">
          <a:extLst>
            <a:ext uri="{FF2B5EF4-FFF2-40B4-BE49-F238E27FC236}">
              <a16:creationId xmlns:a16="http://schemas.microsoft.com/office/drawing/2014/main" id="{00000000-0008-0000-0400-0000B3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0</xdr:rowOff>
    </xdr:from>
    <xdr:to>
      <xdr:col>20</xdr:col>
      <xdr:colOff>38100</xdr:colOff>
      <xdr:row>58</xdr:row>
      <xdr:rowOff>101600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3937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0</xdr:rowOff>
    </xdr:from>
    <xdr:to>
      <xdr:col>15</xdr:col>
      <xdr:colOff>149225</xdr:colOff>
      <xdr:row>58</xdr:row>
      <xdr:rowOff>101600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3048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1320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96" name="楕円 195">
          <a:extLst>
            <a:ext uri="{FF2B5EF4-FFF2-40B4-BE49-F238E27FC236}">
              <a16:creationId xmlns:a16="http://schemas.microsoft.com/office/drawing/2014/main" id="{00000000-0008-0000-0400-0000C4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197" name="扶助費該当値テキスト">
          <a:extLst>
            <a:ext uri="{FF2B5EF4-FFF2-40B4-BE49-F238E27FC236}">
              <a16:creationId xmlns:a16="http://schemas.microsoft.com/office/drawing/2014/main" id="{00000000-0008-0000-0400-0000C5000000}"/>
            </a:ext>
          </a:extLst>
        </xdr:cNvPr>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6" name="正方形/長方形 205">
          <a:extLst>
            <a:ext uri="{FF2B5EF4-FFF2-40B4-BE49-F238E27FC236}">
              <a16:creationId xmlns:a16="http://schemas.microsoft.com/office/drawing/2014/main" id="{00000000-0008-0000-0400-0000C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・国民健康保険特別会計への移行による繰出金の増により、その他に係る経常収支比率は上昇したが、グループ内平均と比較して低くなっている。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6" name="直線コネクタ 215">
          <a:extLst>
            <a:ext uri="{FF2B5EF4-FFF2-40B4-BE49-F238E27FC236}">
              <a16:creationId xmlns:a16="http://schemas.microsoft.com/office/drawing/2014/main" id="{00000000-0008-0000-0400-0000D8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0" name="その他グラフ枠">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58</xdr:row>
      <xdr:rowOff>88900</xdr:rowOff>
    </xdr:from>
    <xdr:to>
      <xdr:col>82</xdr:col>
      <xdr:colOff>107950</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flipV="1">
          <a:off x="16510000" y="10033000"/>
          <a:ext cx="0" cy="38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32" name="その他最小値テキスト">
          <a:extLst>
            <a:ext uri="{FF2B5EF4-FFF2-40B4-BE49-F238E27FC236}">
              <a16:creationId xmlns:a16="http://schemas.microsoft.com/office/drawing/2014/main" id="{00000000-0008-0000-0400-0000E8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3827</xdr:rowOff>
    </xdr:from>
    <xdr:ext cx="762000" cy="259045"/>
    <xdr:sp macro="" textlink="">
      <xdr:nvSpPr>
        <xdr:cNvPr id="234" name="その他最大値テキスト">
          <a:extLst>
            <a:ext uri="{FF2B5EF4-FFF2-40B4-BE49-F238E27FC236}">
              <a16:creationId xmlns:a16="http://schemas.microsoft.com/office/drawing/2014/main" id="{00000000-0008-0000-0400-0000EA000000}"/>
            </a:ext>
          </a:extLst>
        </xdr:cNvPr>
        <xdr:cNvSpPr txBox="1"/>
      </xdr:nvSpPr>
      <xdr:spPr>
        <a:xfrm>
          <a:off x="16598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88900</xdr:rowOff>
    </xdr:from>
    <xdr:to>
      <xdr:col>82</xdr:col>
      <xdr:colOff>196850</xdr:colOff>
      <xdr:row>58</xdr:row>
      <xdr:rowOff>88900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03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88900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5671800" y="9918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67327</xdr:rowOff>
    </xdr:from>
    <xdr:ext cx="762000" cy="259045"/>
    <xdr:sp macro="" textlink="">
      <xdr:nvSpPr>
        <xdr:cNvPr id="237" name="その他平均値テキスト">
          <a:extLst>
            <a:ext uri="{FF2B5EF4-FFF2-40B4-BE49-F238E27FC236}">
              <a16:creationId xmlns:a16="http://schemas.microsoft.com/office/drawing/2014/main" id="{00000000-0008-0000-0400-0000ED000000}"/>
            </a:ext>
          </a:extLst>
        </xdr:cNvPr>
        <xdr:cNvSpPr txBox="1"/>
      </xdr:nvSpPr>
      <xdr:spPr>
        <a:xfrm>
          <a:off x="16598900" y="1018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95250</xdr:rowOff>
    </xdr:from>
    <xdr:to>
      <xdr:col>82</xdr:col>
      <xdr:colOff>158750</xdr:colOff>
      <xdr:row>60</xdr:row>
      <xdr:rowOff>25400</xdr:rowOff>
    </xdr:to>
    <xdr:sp macro="" textlink="">
      <xdr:nvSpPr>
        <xdr:cNvPr id="238" name="フローチャート: 判断 237">
          <a:extLst>
            <a:ext uri="{FF2B5EF4-FFF2-40B4-BE49-F238E27FC236}">
              <a16:creationId xmlns:a16="http://schemas.microsoft.com/office/drawing/2014/main" id="{00000000-0008-0000-0400-0000EE000000}"/>
            </a:ext>
          </a:extLst>
        </xdr:cNvPr>
        <xdr:cNvSpPr/>
      </xdr:nvSpPr>
      <xdr:spPr>
        <a:xfrm>
          <a:off x="164592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57</xdr:row>
      <xdr:rowOff>146050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4782800" y="96139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95250</xdr:rowOff>
    </xdr:from>
    <xdr:to>
      <xdr:col>78</xdr:col>
      <xdr:colOff>120650</xdr:colOff>
      <xdr:row>60</xdr:row>
      <xdr:rowOff>25400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5621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10177</xdr:rowOff>
    </xdr:from>
    <xdr:ext cx="7366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5290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88900</xdr:rowOff>
    </xdr:from>
    <xdr:to>
      <xdr:col>73</xdr:col>
      <xdr:colOff>180975</xdr:colOff>
      <xdr:row>56</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3893800" y="900430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88900</xdr:rowOff>
    </xdr:from>
    <xdr:to>
      <xdr:col>69</xdr:col>
      <xdr:colOff>92075</xdr:colOff>
      <xdr:row>56</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3004800" y="90043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95250</xdr:rowOff>
    </xdr:from>
    <xdr:to>
      <xdr:col>69</xdr:col>
      <xdr:colOff>142875</xdr:colOff>
      <xdr:row>56</xdr:row>
      <xdr:rowOff>25400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2954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55" name="楕円 254">
          <a:extLst>
            <a:ext uri="{FF2B5EF4-FFF2-40B4-BE49-F238E27FC236}">
              <a16:creationId xmlns:a16="http://schemas.microsoft.com/office/drawing/2014/main" id="{00000000-0008-0000-0400-0000FF000000}"/>
            </a:ext>
          </a:extLst>
        </xdr:cNvPr>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118127</xdr:rowOff>
    </xdr:from>
    <xdr:ext cx="762000" cy="259045"/>
    <xdr:sp macro="" textlink="">
      <xdr:nvSpPr>
        <xdr:cNvPr id="256" name="その他該当値テキスト">
          <a:extLst>
            <a:ext uri="{FF2B5EF4-FFF2-40B4-BE49-F238E27FC236}">
              <a16:creationId xmlns:a16="http://schemas.microsoft.com/office/drawing/2014/main" id="{00000000-0008-0000-0400-000000010000}"/>
            </a:ext>
          </a:extLst>
        </xdr:cNvPr>
        <xdr:cNvSpPr txBox="1"/>
      </xdr:nvSpPr>
      <xdr:spPr>
        <a:xfrm>
          <a:off x="165989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38100</xdr:rowOff>
    </xdr:from>
    <xdr:to>
      <xdr:col>69</xdr:col>
      <xdr:colOff>142875</xdr:colOff>
      <xdr:row>52</xdr:row>
      <xdr:rowOff>139700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3843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50</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5" name="正方形/長方形 264">
          <a:extLst>
            <a:ext uri="{FF2B5EF4-FFF2-40B4-BE49-F238E27FC236}">
              <a16:creationId xmlns:a16="http://schemas.microsoft.com/office/drawing/2014/main" id="{00000000-0008-0000-0400-00000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グループ内</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平均と比較して低く</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推移している</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年度以降上昇している</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。これは、介護給付費等負担金等の社会保障関係経費等の増加によるものであり、今後もこの傾向は続くことが見込まれる</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年度は国民健康保険特別会計への移行（補助費等→繰出金）により減となっている。）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・今後も必要な事業には積極的に取り組む一方で、真に必要な事業を精査するなど経費の節減合理化を図る等の徹底的な見直しを実施していく。</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5" name="直線コネクタ 274">
          <a:extLst>
            <a:ext uri="{FF2B5EF4-FFF2-40B4-BE49-F238E27FC236}">
              <a16:creationId xmlns:a16="http://schemas.microsoft.com/office/drawing/2014/main" id="{00000000-0008-0000-0400-00001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7" name="直線コネクタ 276">
          <a:extLst>
            <a:ext uri="{FF2B5EF4-FFF2-40B4-BE49-F238E27FC236}">
              <a16:creationId xmlns:a16="http://schemas.microsoft.com/office/drawing/2014/main" id="{00000000-0008-0000-0400-000015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1" name="補助費等グラフ枠">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53522</xdr:rowOff>
    </xdr:from>
    <xdr:to>
      <xdr:col>82</xdr:col>
      <xdr:colOff>107950</xdr:colOff>
      <xdr:row>40</xdr:row>
      <xdr:rowOff>143328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flipV="1">
          <a:off x="16510000" y="5711372"/>
          <a:ext cx="0" cy="128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115405</xdr:rowOff>
    </xdr:from>
    <xdr:ext cx="762000" cy="259045"/>
    <xdr:sp macro="" textlink="">
      <xdr:nvSpPr>
        <xdr:cNvPr id="293" name="補助費等最小値テキスト">
          <a:extLst>
            <a:ext uri="{FF2B5EF4-FFF2-40B4-BE49-F238E27FC236}">
              <a16:creationId xmlns:a16="http://schemas.microsoft.com/office/drawing/2014/main" id="{00000000-0008-0000-0400-000025010000}"/>
            </a:ext>
          </a:extLst>
        </xdr:cNvPr>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143328</xdr:rowOff>
    </xdr:from>
    <xdr:to>
      <xdr:col>82</xdr:col>
      <xdr:colOff>196850</xdr:colOff>
      <xdr:row>40</xdr:row>
      <xdr:rowOff>143328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139899</xdr:rowOff>
    </xdr:from>
    <xdr:ext cx="762000" cy="259045"/>
    <xdr:sp macro="" textlink="">
      <xdr:nvSpPr>
        <xdr:cNvPr id="295" name="補助費等最大値テキスト">
          <a:extLst>
            <a:ext uri="{FF2B5EF4-FFF2-40B4-BE49-F238E27FC236}">
              <a16:creationId xmlns:a16="http://schemas.microsoft.com/office/drawing/2014/main" id="{00000000-0008-0000-0400-000027010000}"/>
            </a:ext>
          </a:extLst>
        </xdr:cNvPr>
        <xdr:cNvSpPr txBox="1"/>
      </xdr:nvSpPr>
      <xdr:spPr>
        <a:xfrm>
          <a:off x="16598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53522</xdr:rowOff>
    </xdr:from>
    <xdr:to>
      <xdr:col>82</xdr:col>
      <xdr:colOff>196850</xdr:colOff>
      <xdr:row>33</xdr:row>
      <xdr:rowOff>53522</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4536</xdr:rowOff>
    </xdr:from>
    <xdr:to>
      <xdr:col>82</xdr:col>
      <xdr:colOff>107950</xdr:colOff>
      <xdr:row>36</xdr:row>
      <xdr:rowOff>78014</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5671800" y="6005286"/>
          <a:ext cx="8382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64605</xdr:rowOff>
    </xdr:from>
    <xdr:ext cx="762000" cy="259045"/>
    <xdr:sp macro="" textlink="">
      <xdr:nvSpPr>
        <xdr:cNvPr id="298" name="補助費等平均値テキスト">
          <a:extLst>
            <a:ext uri="{FF2B5EF4-FFF2-40B4-BE49-F238E27FC236}">
              <a16:creationId xmlns:a16="http://schemas.microsoft.com/office/drawing/2014/main" id="{00000000-0008-0000-0400-00002A010000}"/>
            </a:ext>
          </a:extLst>
        </xdr:cNvPr>
        <xdr:cNvSpPr txBox="1"/>
      </xdr:nvSpPr>
      <xdr:spPr>
        <a:xfrm>
          <a:off x="16598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92528</xdr:rowOff>
    </xdr:from>
    <xdr:to>
      <xdr:col>82</xdr:col>
      <xdr:colOff>158750</xdr:colOff>
      <xdr:row>37</xdr:row>
      <xdr:rowOff>22678</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6459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4536</xdr:rowOff>
    </xdr:from>
    <xdr:to>
      <xdr:col>78</xdr:col>
      <xdr:colOff>69850</xdr:colOff>
      <xdr:row>36</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4782800" y="6005286"/>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15620</xdr:rowOff>
    </xdr:from>
    <xdr:ext cx="7366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5290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110672</xdr:rowOff>
    </xdr:from>
    <xdr:to>
      <xdr:col>73</xdr:col>
      <xdr:colOff>180975</xdr:colOff>
      <xdr:row>36</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893800" y="6282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157843</xdr:rowOff>
    </xdr:from>
    <xdr:to>
      <xdr:col>74</xdr:col>
      <xdr:colOff>31750</xdr:colOff>
      <xdr:row>37</xdr:row>
      <xdr:rowOff>87993</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4732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72770</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4401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151493</xdr:rowOff>
    </xdr:from>
    <xdr:to>
      <xdr:col>69</xdr:col>
      <xdr:colOff>92075</xdr:colOff>
      <xdr:row>36</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004800" y="61522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157843</xdr:rowOff>
    </xdr:from>
    <xdr:to>
      <xdr:col>69</xdr:col>
      <xdr:colOff>142875</xdr:colOff>
      <xdr:row>37</xdr:row>
      <xdr:rowOff>87993</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3843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72770</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512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7455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623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6" name="楕円 315">
          <a:extLst>
            <a:ext uri="{FF2B5EF4-FFF2-40B4-BE49-F238E27FC236}">
              <a16:creationId xmlns:a16="http://schemas.microsoft.com/office/drawing/2014/main" id="{00000000-0008-0000-0400-00003C010000}"/>
            </a:ext>
          </a:extLst>
        </xdr:cNvPr>
        <xdr:cNvSpPr/>
      </xdr:nvSpPr>
      <xdr:spPr>
        <a:xfrm>
          <a:off x="16459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43741</xdr:rowOff>
    </xdr:from>
    <xdr:ext cx="762000" cy="259045"/>
    <xdr:sp macro="" textlink="">
      <xdr:nvSpPr>
        <xdr:cNvPr id="317" name="補助費等該当値テキスト">
          <a:extLst>
            <a:ext uri="{FF2B5EF4-FFF2-40B4-BE49-F238E27FC236}">
              <a16:creationId xmlns:a16="http://schemas.microsoft.com/office/drawing/2014/main" id="{00000000-0008-0000-0400-00003D010000}"/>
            </a:ext>
          </a:extLst>
        </xdr:cNvPr>
        <xdr:cNvSpPr txBox="1"/>
      </xdr:nvSpPr>
      <xdr:spPr>
        <a:xfrm>
          <a:off x="165989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125186</xdr:rowOff>
    </xdr:from>
    <xdr:to>
      <xdr:col>78</xdr:col>
      <xdr:colOff>120650</xdr:colOff>
      <xdr:row>35</xdr:row>
      <xdr:rowOff>55336</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5621000" y="59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65513</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72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59872</xdr:rowOff>
    </xdr:from>
    <xdr:to>
      <xdr:col>69</xdr:col>
      <xdr:colOff>142875</xdr:colOff>
      <xdr:row>36</xdr:row>
      <xdr:rowOff>161472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3843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199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100693</xdr:rowOff>
    </xdr:from>
    <xdr:to>
      <xdr:col>65</xdr:col>
      <xdr:colOff>53975</xdr:colOff>
      <xdr:row>36</xdr:row>
      <xdr:rowOff>30843</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2954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41020</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・過年度の起債に係る公債費が増加</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公債費の率</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は上昇傾向にあったが、償還のピークが過ぎたため低下に転じた。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県債の新規発行の抑制（</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691</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539</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515</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496</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477</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454</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499</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520</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435</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億円、元：</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542</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るとともに、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民間資金の借入において、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年度から入札による資金調達を導入するなど、低利な条件での資金調達にも努めている。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a:extLst>
            <a:ext uri="{FF2B5EF4-FFF2-40B4-BE49-F238E27FC236}">
              <a16:creationId xmlns:a16="http://schemas.microsoft.com/office/drawing/2014/main" id="{00000000-0008-0000-0400-00005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76</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738100"/>
          <a:ext cx="0" cy="30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156227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76</xdr:row>
      <xdr:rowOff>12700</xdr:rowOff>
    </xdr:from>
    <xdr:to>
      <xdr:col>24</xdr:col>
      <xdr:colOff>114300</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04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78</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2890500"/>
          <a:ext cx="8382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168927</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68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165100</xdr:rowOff>
    </xdr:from>
    <xdr:to>
      <xdr:col>19</xdr:col>
      <xdr:colOff>187325</xdr:colOff>
      <xdr:row>81</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5382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76200</xdr:rowOff>
    </xdr:from>
    <xdr:to>
      <xdr:col>20</xdr:col>
      <xdr:colOff>38100</xdr:colOff>
      <xdr:row>77</xdr:row>
      <xdr:rowOff>6350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31750</xdr:rowOff>
    </xdr:from>
    <xdr:to>
      <xdr:col>15</xdr:col>
      <xdr:colOff>98425</xdr:colOff>
      <xdr:row>81</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91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76200</xdr:rowOff>
    </xdr:from>
    <xdr:to>
      <xdr:col>15</xdr:col>
      <xdr:colOff>149225</xdr:colOff>
      <xdr:row>79</xdr:row>
      <xdr:rowOff>6350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16527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31750</xdr:rowOff>
    </xdr:from>
    <xdr:to>
      <xdr:col>11</xdr:col>
      <xdr:colOff>9525</xdr:colOff>
      <xdr:row>81</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5763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38100</xdr:rowOff>
    </xdr:from>
    <xdr:to>
      <xdr:col>11</xdr:col>
      <xdr:colOff>60325</xdr:colOff>
      <xdr:row>76</xdr:row>
      <xdr:rowOff>139700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149877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124477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114300</xdr:rowOff>
    </xdr:from>
    <xdr:to>
      <xdr:col>20</xdr:col>
      <xdr:colOff>38100</xdr:colOff>
      <xdr:row>79</xdr:row>
      <xdr:rowOff>44450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29227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152400</xdr:rowOff>
    </xdr:from>
    <xdr:to>
      <xdr:col>15</xdr:col>
      <xdr:colOff>149225</xdr:colOff>
      <xdr:row>81</xdr:row>
      <xdr:rowOff>82550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67327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19050</xdr:rowOff>
    </xdr:from>
    <xdr:to>
      <xdr:col>11</xdr:col>
      <xdr:colOff>60325</xdr:colOff>
      <xdr:row>81</xdr:row>
      <xdr:rowOff>120650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105427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152400</xdr:rowOff>
    </xdr:from>
    <xdr:to>
      <xdr:col>6</xdr:col>
      <xdr:colOff>171450</xdr:colOff>
      <xdr:row>79</xdr:row>
      <xdr:rowOff>82550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67327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・公債費以外に係る経常収支比率は、</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グループ内</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平均と比較して低くなっている。今後も必要な事業には積極的に取り組む一方で、真に必要な事業を精査するなど経費の節減合理化を図る等の徹底的な見直しを実施していく。</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5" name="直線コネクタ 394">
          <a:extLst>
            <a:ext uri="{FF2B5EF4-FFF2-40B4-BE49-F238E27FC236}">
              <a16:creationId xmlns:a16="http://schemas.microsoft.com/office/drawing/2014/main" id="{00000000-0008-0000-0400-00008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158750</xdr:rowOff>
    </xdr:from>
    <xdr:to>
      <xdr:col>82</xdr:col>
      <xdr:colOff>107950</xdr:colOff>
      <xdr:row>80</xdr:row>
      <xdr:rowOff>50800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flipV="1">
          <a:off x="16510000" y="12674600"/>
          <a:ext cx="0" cy="1092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22877</xdr:rowOff>
    </xdr:from>
    <xdr:ext cx="762000" cy="259045"/>
    <xdr:sp macro="" textlink="">
      <xdr:nvSpPr>
        <xdr:cNvPr id="411" name="公債費以外最小値テキスト">
          <a:extLst>
            <a:ext uri="{FF2B5EF4-FFF2-40B4-BE49-F238E27FC236}">
              <a16:creationId xmlns:a16="http://schemas.microsoft.com/office/drawing/2014/main" id="{00000000-0008-0000-0400-00009B010000}"/>
            </a:ext>
          </a:extLst>
        </xdr:cNvPr>
        <xdr:cNvSpPr txBox="1"/>
      </xdr:nvSpPr>
      <xdr:spPr>
        <a:xfrm>
          <a:off x="165989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50800</xdr:rowOff>
    </xdr:from>
    <xdr:to>
      <xdr:col>82</xdr:col>
      <xdr:colOff>196850</xdr:colOff>
      <xdr:row>80</xdr:row>
      <xdr:rowOff>50800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6421100" y="1376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73677</xdr:rowOff>
    </xdr:from>
    <xdr:ext cx="762000" cy="259045"/>
    <xdr:sp macro="" textlink="">
      <xdr:nvSpPr>
        <xdr:cNvPr id="413" name="公債費以外最大値テキスト">
          <a:extLst>
            <a:ext uri="{FF2B5EF4-FFF2-40B4-BE49-F238E27FC236}">
              <a16:creationId xmlns:a16="http://schemas.microsoft.com/office/drawing/2014/main" id="{00000000-0008-0000-0400-00009D010000}"/>
            </a:ext>
          </a:extLst>
        </xdr:cNvPr>
        <xdr:cNvSpPr txBox="1"/>
      </xdr:nvSpPr>
      <xdr:spPr>
        <a:xfrm>
          <a:off x="165989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158750</xdr:rowOff>
    </xdr:from>
    <xdr:to>
      <xdr:col>82</xdr:col>
      <xdr:colOff>196850</xdr:colOff>
      <xdr:row>73</xdr:row>
      <xdr:rowOff>158750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26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19050</xdr:rowOff>
    </xdr:from>
    <xdr:to>
      <xdr:col>82</xdr:col>
      <xdr:colOff>107950</xdr:colOff>
      <xdr:row>75</xdr:row>
      <xdr:rowOff>57150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5671800" y="125349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10177</xdr:rowOff>
    </xdr:from>
    <xdr:ext cx="762000" cy="259045"/>
    <xdr:sp macro="" textlink="">
      <xdr:nvSpPr>
        <xdr:cNvPr id="416" name="公債費以外平均値テキスト">
          <a:extLst>
            <a:ext uri="{FF2B5EF4-FFF2-40B4-BE49-F238E27FC236}">
              <a16:creationId xmlns:a16="http://schemas.microsoft.com/office/drawing/2014/main" id="{00000000-0008-0000-0400-0000A0010000}"/>
            </a:ext>
          </a:extLst>
        </xdr:cNvPr>
        <xdr:cNvSpPr txBox="1"/>
      </xdr:nvSpPr>
      <xdr:spPr>
        <a:xfrm>
          <a:off x="16598900" y="1304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17" name="フローチャート: 判断 416">
          <a:extLst>
            <a:ext uri="{FF2B5EF4-FFF2-40B4-BE49-F238E27FC236}">
              <a16:creationId xmlns:a16="http://schemas.microsoft.com/office/drawing/2014/main" id="{00000000-0008-0000-0400-0000A1010000}"/>
            </a:ext>
          </a:extLst>
        </xdr:cNvPr>
        <xdr:cNvSpPr/>
      </xdr:nvSpPr>
      <xdr:spPr>
        <a:xfrm>
          <a:off x="16459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19050</xdr:rowOff>
    </xdr:from>
    <xdr:to>
      <xdr:col>78</xdr:col>
      <xdr:colOff>69850</xdr:colOff>
      <xdr:row>73</xdr:row>
      <xdr:rowOff>120650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4782800" y="12534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165100</xdr:rowOff>
    </xdr:from>
    <xdr:to>
      <xdr:col>78</xdr:col>
      <xdr:colOff>120650</xdr:colOff>
      <xdr:row>75</xdr:row>
      <xdr:rowOff>95250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5621000" y="128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80027</xdr:rowOff>
    </xdr:from>
    <xdr:ext cx="7366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5290800" y="1293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69850</xdr:rowOff>
    </xdr:from>
    <xdr:to>
      <xdr:col>73</xdr:col>
      <xdr:colOff>180975</xdr:colOff>
      <xdr:row>73</xdr:row>
      <xdr:rowOff>120650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3893800" y="12585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165100</xdr:rowOff>
    </xdr:from>
    <xdr:to>
      <xdr:col>74</xdr:col>
      <xdr:colOff>31750</xdr:colOff>
      <xdr:row>75</xdr:row>
      <xdr:rowOff>95250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4732000" y="128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80027</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4401800" y="1293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88900</xdr:rowOff>
    </xdr:from>
    <xdr:to>
      <xdr:col>69</xdr:col>
      <xdr:colOff>92075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004800" y="12433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63500</xdr:rowOff>
    </xdr:from>
    <xdr:to>
      <xdr:col>69</xdr:col>
      <xdr:colOff>142875</xdr:colOff>
      <xdr:row>74</xdr:row>
      <xdr:rowOff>165100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3843000" y="1275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149877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3512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114300</xdr:rowOff>
    </xdr:from>
    <xdr:to>
      <xdr:col>65</xdr:col>
      <xdr:colOff>53975</xdr:colOff>
      <xdr:row>73</xdr:row>
      <xdr:rowOff>44450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2954000" y="124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29227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2623800" y="1254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6350</xdr:rowOff>
    </xdr:from>
    <xdr:to>
      <xdr:col>82</xdr:col>
      <xdr:colOff>158750</xdr:colOff>
      <xdr:row>75</xdr:row>
      <xdr:rowOff>107950</xdr:rowOff>
    </xdr:to>
    <xdr:sp macro="" textlink="">
      <xdr:nvSpPr>
        <xdr:cNvPr id="434" name="楕円 433">
          <a:extLst>
            <a:ext uri="{FF2B5EF4-FFF2-40B4-BE49-F238E27FC236}">
              <a16:creationId xmlns:a16="http://schemas.microsoft.com/office/drawing/2014/main" id="{00000000-0008-0000-0400-0000B2010000}"/>
            </a:ext>
          </a:extLst>
        </xdr:cNvPr>
        <xdr:cNvSpPr/>
      </xdr:nvSpPr>
      <xdr:spPr>
        <a:xfrm>
          <a:off x="16459200" y="12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22877</xdr:rowOff>
    </xdr:from>
    <xdr:ext cx="762000" cy="259045"/>
    <xdr:sp macro="" textlink="">
      <xdr:nvSpPr>
        <xdr:cNvPr id="435" name="公債費以外該当値テキスト">
          <a:extLst>
            <a:ext uri="{FF2B5EF4-FFF2-40B4-BE49-F238E27FC236}">
              <a16:creationId xmlns:a16="http://schemas.microsoft.com/office/drawing/2014/main" id="{00000000-0008-0000-0400-0000B3010000}"/>
            </a:ext>
          </a:extLst>
        </xdr:cNvPr>
        <xdr:cNvSpPr txBox="1"/>
      </xdr:nvSpPr>
      <xdr:spPr>
        <a:xfrm>
          <a:off x="16598900" y="1271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139700</xdr:rowOff>
    </xdr:from>
    <xdr:to>
      <xdr:col>78</xdr:col>
      <xdr:colOff>120650</xdr:colOff>
      <xdr:row>73</xdr:row>
      <xdr:rowOff>69850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5621000" y="1248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80027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25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69850</xdr:rowOff>
    </xdr:from>
    <xdr:to>
      <xdr:col>74</xdr:col>
      <xdr:colOff>31750</xdr:colOff>
      <xdr:row>74</xdr:row>
      <xdr:rowOff>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4732000" y="125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19050</xdr:rowOff>
    </xdr:from>
    <xdr:to>
      <xdr:col>69</xdr:col>
      <xdr:colOff>142875</xdr:colOff>
      <xdr:row>73</xdr:row>
      <xdr:rowOff>120650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3843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130827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38100</xdr:rowOff>
    </xdr:from>
    <xdr:to>
      <xdr:col>65</xdr:col>
      <xdr:colOff>53975</xdr:colOff>
      <xdr:row>72</xdr:row>
      <xdr:rowOff>139700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2954000" y="1238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70</xdr:row>
      <xdr:rowOff>149877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7930</xdr:rowOff>
    </xdr:from>
    <xdr:to>
      <xdr:col>29</xdr:col>
      <xdr:colOff>127000</xdr:colOff>
      <xdr:row>17</xdr:row>
      <xdr:rowOff>31339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84405"/>
          <a:ext cx="0" cy="7092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3416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6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31339</xdr:rowOff>
    </xdr:from>
    <xdr:to>
      <xdr:col>30</xdr:col>
      <xdr:colOff>25400</xdr:colOff>
      <xdr:row>17</xdr:row>
      <xdr:rowOff>31339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936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94307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2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7930</xdr:rowOff>
    </xdr:from>
    <xdr:to>
      <xdr:col>30</xdr:col>
      <xdr:colOff>25400</xdr:colOff>
      <xdr:row>13</xdr:row>
      <xdr:rowOff>7930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844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16434</xdr:rowOff>
    </xdr:from>
    <xdr:to>
      <xdr:col>29</xdr:col>
      <xdr:colOff>127000</xdr:colOff>
      <xdr:row>17</xdr:row>
      <xdr:rowOff>72167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78709"/>
          <a:ext cx="647700" cy="55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88597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53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72070</xdr:rowOff>
    </xdr:from>
    <xdr:to>
      <xdr:col>29</xdr:col>
      <xdr:colOff>177800</xdr:colOff>
      <xdr:row>16</xdr:row>
      <xdr:rowOff>2220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691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50267</xdr:rowOff>
    </xdr:from>
    <xdr:to>
      <xdr:col>26</xdr:col>
      <xdr:colOff>50800</xdr:colOff>
      <xdr:row>17</xdr:row>
      <xdr:rowOff>72167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012542"/>
          <a:ext cx="698500" cy="21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146868</xdr:rowOff>
    </xdr:from>
    <xdr:to>
      <xdr:col>26</xdr:col>
      <xdr:colOff>101600</xdr:colOff>
      <xdr:row>16</xdr:row>
      <xdr:rowOff>77018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66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87195</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3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50267</xdr:rowOff>
    </xdr:from>
    <xdr:to>
      <xdr:col>22</xdr:col>
      <xdr:colOff>114300</xdr:colOff>
      <xdr:row>17</xdr:row>
      <xdr:rowOff>133751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12542"/>
          <a:ext cx="698500" cy="83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10028</xdr:rowOff>
    </xdr:from>
    <xdr:to>
      <xdr:col>22</xdr:col>
      <xdr:colOff>165100</xdr:colOff>
      <xdr:row>16</xdr:row>
      <xdr:rowOff>111628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008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121805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6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133751</xdr:rowOff>
    </xdr:from>
    <xdr:to>
      <xdr:col>18</xdr:col>
      <xdr:colOff>177800</xdr:colOff>
      <xdr:row>18</xdr:row>
      <xdr:rowOff>72121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96026"/>
          <a:ext cx="698500" cy="109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83957</xdr:rowOff>
    </xdr:from>
    <xdr:to>
      <xdr:col>19</xdr:col>
      <xdr:colOff>38100</xdr:colOff>
      <xdr:row>17</xdr:row>
      <xdr:rowOff>14107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74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24284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43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170779</xdr:rowOff>
    </xdr:from>
    <xdr:to>
      <xdr:col>15</xdr:col>
      <xdr:colOff>101600</xdr:colOff>
      <xdr:row>19</xdr:row>
      <xdr:rowOff>100929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04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85706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39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137084</xdr:rowOff>
    </xdr:from>
    <xdr:to>
      <xdr:col>29</xdr:col>
      <xdr:colOff>177800</xdr:colOff>
      <xdr:row>17</xdr:row>
      <xdr:rowOff>67234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27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45661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21367</xdr:rowOff>
    </xdr:from>
    <xdr:to>
      <xdr:col>26</xdr:col>
      <xdr:colOff>101600</xdr:colOff>
      <xdr:row>17</xdr:row>
      <xdr:rowOff>122967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83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107744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7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170917</xdr:rowOff>
    </xdr:from>
    <xdr:to>
      <xdr:col>22</xdr:col>
      <xdr:colOff>165100</xdr:colOff>
      <xdr:row>17</xdr:row>
      <xdr:rowOff>101067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61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85844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82951</xdr:rowOff>
    </xdr:from>
    <xdr:to>
      <xdr:col>19</xdr:col>
      <xdr:colOff>38100</xdr:colOff>
      <xdr:row>18</xdr:row>
      <xdr:rowOff>13101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45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169328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3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21321</xdr:rowOff>
    </xdr:from>
    <xdr:to>
      <xdr:col>15</xdr:col>
      <xdr:colOff>101600</xdr:colOff>
      <xdr:row>18</xdr:row>
      <xdr:rowOff>122921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55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133098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2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247655</xdr:rowOff>
    </xdr:from>
    <xdr:to>
      <xdr:col>29</xdr:col>
      <xdr:colOff>127000</xdr:colOff>
      <xdr:row>37</xdr:row>
      <xdr:rowOff>92618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515105"/>
          <a:ext cx="0" cy="7022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64695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18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92618</xdr:rowOff>
    </xdr:from>
    <xdr:to>
      <xdr:col>30</xdr:col>
      <xdr:colOff>25400</xdr:colOff>
      <xdr:row>37</xdr:row>
      <xdr:rowOff>92618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17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334032</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25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247655</xdr:rowOff>
    </xdr:from>
    <xdr:to>
      <xdr:col>30</xdr:col>
      <xdr:colOff>25400</xdr:colOff>
      <xdr:row>34</xdr:row>
      <xdr:rowOff>247655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515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341381</xdr:rowOff>
    </xdr:from>
    <xdr:to>
      <xdr:col>29</xdr:col>
      <xdr:colOff>127000</xdr:colOff>
      <xdr:row>34</xdr:row>
      <xdr:rowOff>274584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265931"/>
          <a:ext cx="647700" cy="276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78452</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88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106375</xdr:rowOff>
    </xdr:from>
    <xdr:to>
      <xdr:col>29</xdr:col>
      <xdr:colOff>177800</xdr:colOff>
      <xdr:row>35</xdr:row>
      <xdr:rowOff>207975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16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213685</xdr:rowOff>
    </xdr:from>
    <xdr:to>
      <xdr:col>26</xdr:col>
      <xdr:colOff>50800</xdr:colOff>
      <xdr:row>33</xdr:row>
      <xdr:rowOff>341381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138235"/>
          <a:ext cx="698500" cy="127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290901</xdr:rowOff>
    </xdr:from>
    <xdr:to>
      <xdr:col>26</xdr:col>
      <xdr:colOff>101600</xdr:colOff>
      <xdr:row>35</xdr:row>
      <xdr:rowOff>49601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558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34378</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644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213685</xdr:rowOff>
    </xdr:from>
    <xdr:to>
      <xdr:col>22</xdr:col>
      <xdr:colOff>114300</xdr:colOff>
      <xdr:row>33</xdr:row>
      <xdr:rowOff>239563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138235"/>
          <a:ext cx="698500" cy="25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187802</xdr:rowOff>
    </xdr:from>
    <xdr:to>
      <xdr:col>22</xdr:col>
      <xdr:colOff>165100</xdr:colOff>
      <xdr:row>34</xdr:row>
      <xdr:rowOff>289402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4552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274179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4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239563</xdr:rowOff>
    </xdr:from>
    <xdr:to>
      <xdr:col>18</xdr:col>
      <xdr:colOff>177800</xdr:colOff>
      <xdr:row>34</xdr:row>
      <xdr:rowOff>10140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164113"/>
          <a:ext cx="698500" cy="113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37658</xdr:rowOff>
    </xdr:from>
    <xdr:to>
      <xdr:col>19</xdr:col>
      <xdr:colOff>38100</xdr:colOff>
      <xdr:row>35</xdr:row>
      <xdr:rowOff>139258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6480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124035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73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210388</xdr:rowOff>
    </xdr:from>
    <xdr:to>
      <xdr:col>15</xdr:col>
      <xdr:colOff>101600</xdr:colOff>
      <xdr:row>34</xdr:row>
      <xdr:rowOff>311989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47783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296765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6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223784</xdr:rowOff>
    </xdr:from>
    <xdr:to>
      <xdr:col>29</xdr:col>
      <xdr:colOff>177800</xdr:colOff>
      <xdr:row>34</xdr:row>
      <xdr:rowOff>325384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491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132361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39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290581</xdr:rowOff>
    </xdr:from>
    <xdr:to>
      <xdr:col>26</xdr:col>
      <xdr:colOff>101600</xdr:colOff>
      <xdr:row>34</xdr:row>
      <xdr:rowOff>49281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215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59458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598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162885</xdr:rowOff>
    </xdr:from>
    <xdr:to>
      <xdr:col>22</xdr:col>
      <xdr:colOff>165100</xdr:colOff>
      <xdr:row>33</xdr:row>
      <xdr:rowOff>264485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087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103212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585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188763</xdr:rowOff>
    </xdr:from>
    <xdr:to>
      <xdr:col>19</xdr:col>
      <xdr:colOff>38100</xdr:colOff>
      <xdr:row>33</xdr:row>
      <xdr:rowOff>290363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113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129090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58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302240</xdr:rowOff>
    </xdr:from>
    <xdr:to>
      <xdr:col>15</xdr:col>
      <xdr:colOff>101600</xdr:colOff>
      <xdr:row>34</xdr:row>
      <xdr:rowOff>60940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226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71117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599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561,175
556,195
3,507.14
351,234,325
346,276,373
2,882,613
209,036,046
630,002,525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86070</xdr:rowOff>
    </xdr:from>
    <xdr:to>
      <xdr:col>24</xdr:col>
      <xdr:colOff>62865</xdr:colOff>
      <xdr:row>36</xdr:row>
      <xdr:rowOff>114508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72470"/>
          <a:ext cx="1270" cy="71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118335</xdr:rowOff>
    </xdr:from>
    <xdr:ext cx="599010"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2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114508</xdr:rowOff>
    </xdr:from>
    <xdr:to>
      <xdr:col>24</xdr:col>
      <xdr:colOff>152400</xdr:colOff>
      <xdr:row>36</xdr:row>
      <xdr:rowOff>114508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28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32747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4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86070</xdr:rowOff>
    </xdr:from>
    <xdr:to>
      <xdr:col>24</xdr:col>
      <xdr:colOff>152400</xdr:colOff>
      <xdr:row>32</xdr:row>
      <xdr:rowOff>86070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7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114508</xdr:rowOff>
    </xdr:from>
    <xdr:to>
      <xdr:col>24</xdr:col>
      <xdr:colOff>63500</xdr:colOff>
      <xdr:row>37</xdr:row>
      <xdr:rowOff>43048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86708"/>
          <a:ext cx="838200" cy="9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146295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041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123418</xdr:rowOff>
    </xdr:from>
    <xdr:to>
      <xdr:col>24</xdr:col>
      <xdr:colOff>114300</xdr:colOff>
      <xdr:row>35</xdr:row>
      <xdr:rowOff>53568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95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162834</xdr:rowOff>
    </xdr:from>
    <xdr:to>
      <xdr:col>19</xdr:col>
      <xdr:colOff>177800</xdr:colOff>
      <xdr:row>37</xdr:row>
      <xdr:rowOff>43048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335034"/>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1986</xdr:rowOff>
    </xdr:from>
    <xdr:to>
      <xdr:col>20</xdr:col>
      <xdr:colOff>38100</xdr:colOff>
      <xdr:row>35</xdr:row>
      <xdr:rowOff>103586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0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120113</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77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162834</xdr:rowOff>
    </xdr:from>
    <xdr:to>
      <xdr:col>15</xdr:col>
      <xdr:colOff>50800</xdr:colOff>
      <xdr:row>37</xdr:row>
      <xdr:rowOff>96266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35034"/>
          <a:ext cx="889000" cy="10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20960</xdr:rowOff>
    </xdr:from>
    <xdr:to>
      <xdr:col>15</xdr:col>
      <xdr:colOff>101600</xdr:colOff>
      <xdr:row>35</xdr:row>
      <xdr:rowOff>122560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2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139087</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796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96266</xdr:rowOff>
    </xdr:from>
    <xdr:to>
      <xdr:col>10</xdr:col>
      <xdr:colOff>114300</xdr:colOff>
      <xdr:row>38</xdr:row>
      <xdr:rowOff>27915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39916"/>
          <a:ext cx="8890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84556</xdr:rowOff>
    </xdr:from>
    <xdr:to>
      <xdr:col>10</xdr:col>
      <xdr:colOff>165100</xdr:colOff>
      <xdr:row>36</xdr:row>
      <xdr:rowOff>14706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31233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86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53376</xdr:rowOff>
    </xdr:from>
    <xdr:to>
      <xdr:col>6</xdr:col>
      <xdr:colOff>38100</xdr:colOff>
      <xdr:row>38</xdr:row>
      <xdr:rowOff>154976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6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146103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66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63708</xdr:rowOff>
    </xdr:from>
    <xdr:to>
      <xdr:col>24</xdr:col>
      <xdr:colOff>114300</xdr:colOff>
      <xdr:row>36</xdr:row>
      <xdr:rowOff>165308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3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150085</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5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163698</xdr:rowOff>
    </xdr:from>
    <xdr:to>
      <xdr:col>20</xdr:col>
      <xdr:colOff>38100</xdr:colOff>
      <xdr:row>37</xdr:row>
      <xdr:rowOff>93848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3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37</xdr:row>
      <xdr:rowOff>84975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642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112034</xdr:rowOff>
    </xdr:from>
    <xdr:to>
      <xdr:col>15</xdr:col>
      <xdr:colOff>101600</xdr:colOff>
      <xdr:row>37</xdr:row>
      <xdr:rowOff>42184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8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33311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37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45466</xdr:rowOff>
    </xdr:from>
    <xdr:to>
      <xdr:col>10</xdr:col>
      <xdr:colOff>165100</xdr:colOff>
      <xdr:row>37</xdr:row>
      <xdr:rowOff>147066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138193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48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148565</xdr:rowOff>
    </xdr:from>
    <xdr:to>
      <xdr:col>6</xdr:col>
      <xdr:colOff>38100</xdr:colOff>
      <xdr:row>38</xdr:row>
      <xdr:rowOff>78715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95242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26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43155</xdr:rowOff>
    </xdr:from>
    <xdr:to>
      <xdr:col>24</xdr:col>
      <xdr:colOff>62865</xdr:colOff>
      <xdr:row>57</xdr:row>
      <xdr:rowOff>127356</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9301455"/>
          <a:ext cx="1270" cy="598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131183</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0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127356</xdr:rowOff>
    </xdr:from>
    <xdr:to>
      <xdr:col>24</xdr:col>
      <xdr:colOff>152400</xdr:colOff>
      <xdr:row>57</xdr:row>
      <xdr:rowOff>127356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00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161282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907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43155</xdr:rowOff>
    </xdr:from>
    <xdr:to>
      <xdr:col>24</xdr:col>
      <xdr:colOff>152400</xdr:colOff>
      <xdr:row>54</xdr:row>
      <xdr:rowOff>43155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30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43155</xdr:rowOff>
    </xdr:from>
    <xdr:to>
      <xdr:col>24</xdr:col>
      <xdr:colOff>63500</xdr:colOff>
      <xdr:row>54</xdr:row>
      <xdr:rowOff>92380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301455"/>
          <a:ext cx="8382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164254</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94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14377</xdr:rowOff>
    </xdr:from>
    <xdr:to>
      <xdr:col>24</xdr:col>
      <xdr:colOff>114300</xdr:colOff>
      <xdr:row>56</xdr:row>
      <xdr:rowOff>115977</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161646</xdr:rowOff>
    </xdr:from>
    <xdr:to>
      <xdr:col>19</xdr:col>
      <xdr:colOff>177800</xdr:colOff>
      <xdr:row>54</xdr:row>
      <xdr:rowOff>92380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248496"/>
          <a:ext cx="889000" cy="10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74499</xdr:rowOff>
    </xdr:from>
    <xdr:to>
      <xdr:col>20</xdr:col>
      <xdr:colOff>38100</xdr:colOff>
      <xdr:row>57</xdr:row>
      <xdr:rowOff>4649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167226</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976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161646</xdr:rowOff>
    </xdr:from>
    <xdr:to>
      <xdr:col>15</xdr:col>
      <xdr:colOff>50800</xdr:colOff>
      <xdr:row>54</xdr:row>
      <xdr:rowOff>61900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248496"/>
          <a:ext cx="889000" cy="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96748</xdr:rowOff>
    </xdr:from>
    <xdr:to>
      <xdr:col>15</xdr:col>
      <xdr:colOff>101600</xdr:colOff>
      <xdr:row>57</xdr:row>
      <xdr:rowOff>26898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9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18025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9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13894</xdr:rowOff>
    </xdr:from>
    <xdr:to>
      <xdr:col>10</xdr:col>
      <xdr:colOff>114300</xdr:colOff>
      <xdr:row>54</xdr:row>
      <xdr:rowOff>61900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8757844"/>
          <a:ext cx="889000" cy="56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130963</xdr:rowOff>
    </xdr:from>
    <xdr:to>
      <xdr:col>10</xdr:col>
      <xdr:colOff>165100</xdr:colOff>
      <xdr:row>57</xdr:row>
      <xdr:rowOff>61113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52240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82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11709</xdr:rowOff>
    </xdr:from>
    <xdr:to>
      <xdr:col>6</xdr:col>
      <xdr:colOff>38100</xdr:colOff>
      <xdr:row>58</xdr:row>
      <xdr:rowOff>113309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5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104436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100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163805</xdr:rowOff>
    </xdr:from>
    <xdr:to>
      <xdr:col>24</xdr:col>
      <xdr:colOff>114300</xdr:colOff>
      <xdr:row>54</xdr:row>
      <xdr:rowOff>93955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25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116832</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20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41580</xdr:rowOff>
    </xdr:from>
    <xdr:to>
      <xdr:col>20</xdr:col>
      <xdr:colOff>38100</xdr:colOff>
      <xdr:row>54</xdr:row>
      <xdr:rowOff>143180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29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159707</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07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110846</xdr:rowOff>
    </xdr:from>
    <xdr:to>
      <xdr:col>15</xdr:col>
      <xdr:colOff>101600</xdr:colOff>
      <xdr:row>54</xdr:row>
      <xdr:rowOff>40996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19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57523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897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11100</xdr:rowOff>
    </xdr:from>
    <xdr:to>
      <xdr:col>10</xdr:col>
      <xdr:colOff>165100</xdr:colOff>
      <xdr:row>54</xdr:row>
      <xdr:rowOff>112700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2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129227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04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134544</xdr:rowOff>
    </xdr:from>
    <xdr:to>
      <xdr:col>6</xdr:col>
      <xdr:colOff>38100</xdr:colOff>
      <xdr:row>51</xdr:row>
      <xdr:rowOff>64694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870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81221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848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141033</xdr:rowOff>
    </xdr:from>
    <xdr:to>
      <xdr:col>24</xdr:col>
      <xdr:colOff>62865</xdr:colOff>
      <xdr:row>78</xdr:row>
      <xdr:rowOff>31877</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533"/>
          <a:ext cx="1270" cy="1262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35704</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0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31877</xdr:rowOff>
    </xdr:from>
    <xdr:to>
      <xdr:col>24</xdr:col>
      <xdr:colOff>152400</xdr:colOff>
      <xdr:row>78</xdr:row>
      <xdr:rowOff>31877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04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87710</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141033</xdr:rowOff>
    </xdr:from>
    <xdr:to>
      <xdr:col>24</xdr:col>
      <xdr:colOff>152400</xdr:colOff>
      <xdr:row>70</xdr:row>
      <xdr:rowOff>141033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1588</xdr:rowOff>
    </xdr:from>
    <xdr:to>
      <xdr:col>24</xdr:col>
      <xdr:colOff>63500</xdr:colOff>
      <xdr:row>78</xdr:row>
      <xdr:rowOff>31877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203238"/>
          <a:ext cx="838200" cy="20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155211</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671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132334</xdr:rowOff>
    </xdr:from>
    <xdr:to>
      <xdr:col>24</xdr:col>
      <xdr:colOff>114300</xdr:colOff>
      <xdr:row>75</xdr:row>
      <xdr:rowOff>62484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281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40069</xdr:rowOff>
    </xdr:from>
    <xdr:to>
      <xdr:col>19</xdr:col>
      <xdr:colOff>177800</xdr:colOff>
      <xdr:row>77</xdr:row>
      <xdr:rowOff>1588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2898819"/>
          <a:ext cx="889000" cy="30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16129</xdr:rowOff>
    </xdr:from>
    <xdr:to>
      <xdr:col>20</xdr:col>
      <xdr:colOff>38100</xdr:colOff>
      <xdr:row>74</xdr:row>
      <xdr:rowOff>117729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27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134256</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17411" y="124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37402</xdr:rowOff>
    </xdr:from>
    <xdr:to>
      <xdr:col>15</xdr:col>
      <xdr:colOff>50800</xdr:colOff>
      <xdr:row>75</xdr:row>
      <xdr:rowOff>40069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289615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160338</xdr:rowOff>
    </xdr:from>
    <xdr:to>
      <xdr:col>15</xdr:col>
      <xdr:colOff>101600</xdr:colOff>
      <xdr:row>73</xdr:row>
      <xdr:rowOff>90488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250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107015</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27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102362</xdr:rowOff>
    </xdr:from>
    <xdr:to>
      <xdr:col>10</xdr:col>
      <xdr:colOff>114300</xdr:colOff>
      <xdr:row>75</xdr:row>
      <xdr:rowOff>37402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2618212"/>
          <a:ext cx="889000" cy="27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138620</xdr:rowOff>
    </xdr:from>
    <xdr:to>
      <xdr:col>10</xdr:col>
      <xdr:colOff>165100</xdr:colOff>
      <xdr:row>74</xdr:row>
      <xdr:rowOff>68770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26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85297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4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116712</xdr:rowOff>
    </xdr:from>
    <xdr:to>
      <xdr:col>6</xdr:col>
      <xdr:colOff>38100</xdr:colOff>
      <xdr:row>77</xdr:row>
      <xdr:rowOff>46862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37989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23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152527</xdr:rowOff>
    </xdr:from>
    <xdr:to>
      <xdr:col>24</xdr:col>
      <xdr:colOff>114300</xdr:colOff>
      <xdr:row>78</xdr:row>
      <xdr:rowOff>82677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67454</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6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122238</xdr:rowOff>
    </xdr:from>
    <xdr:to>
      <xdr:col>20</xdr:col>
      <xdr:colOff>38100</xdr:colOff>
      <xdr:row>77</xdr:row>
      <xdr:rowOff>52388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1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43515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49728" y="1324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160719</xdr:rowOff>
    </xdr:from>
    <xdr:to>
      <xdr:col>15</xdr:col>
      <xdr:colOff>101600</xdr:colOff>
      <xdr:row>75</xdr:row>
      <xdr:rowOff>90869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8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81996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294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158052</xdr:rowOff>
    </xdr:from>
    <xdr:to>
      <xdr:col>10</xdr:col>
      <xdr:colOff>165100</xdr:colOff>
      <xdr:row>75</xdr:row>
      <xdr:rowOff>88202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84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79329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293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51562</xdr:rowOff>
    </xdr:from>
    <xdr:to>
      <xdr:col>6</xdr:col>
      <xdr:colOff>38100</xdr:colOff>
      <xdr:row>73</xdr:row>
      <xdr:rowOff>153162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256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169689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34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15766</xdr:rowOff>
    </xdr:from>
    <xdr:to>
      <xdr:col>24</xdr:col>
      <xdr:colOff>62865</xdr:colOff>
      <xdr:row>99</xdr:row>
      <xdr:rowOff>146394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7716"/>
          <a:ext cx="127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150221</xdr:rowOff>
    </xdr:from>
    <xdr:ext cx="469744"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12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146394</xdr:rowOff>
    </xdr:from>
    <xdr:to>
      <xdr:col>24</xdr:col>
      <xdr:colOff>152400</xdr:colOff>
      <xdr:row>99</xdr:row>
      <xdr:rowOff>146394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11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133893</xdr:rowOff>
    </xdr:from>
    <xdr:ext cx="534377"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15766</xdr:rowOff>
    </xdr:from>
    <xdr:to>
      <xdr:col>24</xdr:col>
      <xdr:colOff>152400</xdr:colOff>
      <xdr:row>91</xdr:row>
      <xdr:rowOff>15766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146394</xdr:rowOff>
    </xdr:from>
    <xdr:to>
      <xdr:col>24</xdr:col>
      <xdr:colOff>63500</xdr:colOff>
      <xdr:row>99</xdr:row>
      <xdr:rowOff>154885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7119944"/>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26215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597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3338</xdr:rowOff>
    </xdr:from>
    <xdr:to>
      <xdr:col>24</xdr:col>
      <xdr:colOff>114300</xdr:colOff>
      <xdr:row>94</xdr:row>
      <xdr:rowOff>104938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1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145579</xdr:rowOff>
    </xdr:from>
    <xdr:to>
      <xdr:col>19</xdr:col>
      <xdr:colOff>177800</xdr:colOff>
      <xdr:row>99</xdr:row>
      <xdr:rowOff>154885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7119129"/>
          <a:ext cx="889000" cy="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59182</xdr:rowOff>
    </xdr:from>
    <xdr:to>
      <xdr:col>20</xdr:col>
      <xdr:colOff>38100</xdr:colOff>
      <xdr:row>94</xdr:row>
      <xdr:rowOff>160782</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17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5859</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17411" y="1595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145579</xdr:rowOff>
    </xdr:from>
    <xdr:to>
      <xdr:col>15</xdr:col>
      <xdr:colOff>50800</xdr:colOff>
      <xdr:row>99</xdr:row>
      <xdr:rowOff>160111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7119129"/>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88247</xdr:rowOff>
    </xdr:from>
    <xdr:to>
      <xdr:col>15</xdr:col>
      <xdr:colOff>101600</xdr:colOff>
      <xdr:row>95</xdr:row>
      <xdr:rowOff>18397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0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34924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597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160111</xdr:rowOff>
    </xdr:from>
    <xdr:to>
      <xdr:col>10</xdr:col>
      <xdr:colOff>114300</xdr:colOff>
      <xdr:row>100</xdr:row>
      <xdr:rowOff>6133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7133661"/>
          <a:ext cx="8890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133150</xdr:rowOff>
    </xdr:from>
    <xdr:to>
      <xdr:col>10</xdr:col>
      <xdr:colOff>165100</xdr:colOff>
      <xdr:row>95</xdr:row>
      <xdr:rowOff>63300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24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79827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02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147357</xdr:rowOff>
    </xdr:from>
    <xdr:to>
      <xdr:col>6</xdr:col>
      <xdr:colOff>38100</xdr:colOff>
      <xdr:row>98</xdr:row>
      <xdr:rowOff>77507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77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94034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5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95594</xdr:rowOff>
    </xdr:from>
    <xdr:to>
      <xdr:col>24</xdr:col>
      <xdr:colOff>114300</xdr:colOff>
      <xdr:row>100</xdr:row>
      <xdr:rowOff>25744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706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99</xdr:row>
      <xdr:rowOff>10521</xdr:rowOff>
    </xdr:from>
    <xdr:ext cx="469744"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98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104085</xdr:rowOff>
    </xdr:from>
    <xdr:to>
      <xdr:col>20</xdr:col>
      <xdr:colOff>38100</xdr:colOff>
      <xdr:row>100</xdr:row>
      <xdr:rowOff>34235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70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100</xdr:row>
      <xdr:rowOff>25362</xdr:rowOff>
    </xdr:from>
    <xdr:ext cx="469744"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49728" y="1717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94779</xdr:rowOff>
    </xdr:from>
    <xdr:to>
      <xdr:col>15</xdr:col>
      <xdr:colOff>101600</xdr:colOff>
      <xdr:row>100</xdr:row>
      <xdr:rowOff>24929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706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100</xdr:row>
      <xdr:rowOff>16056</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73428" y="1716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109311</xdr:rowOff>
    </xdr:from>
    <xdr:to>
      <xdr:col>10</xdr:col>
      <xdr:colOff>165100</xdr:colOff>
      <xdr:row>100</xdr:row>
      <xdr:rowOff>39461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70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100</xdr:row>
      <xdr:rowOff>30588</xdr:rowOff>
    </xdr:from>
    <xdr:ext cx="469744"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84428" y="1717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126783</xdr:rowOff>
    </xdr:from>
    <xdr:to>
      <xdr:col>6</xdr:col>
      <xdr:colOff>38100</xdr:colOff>
      <xdr:row>100</xdr:row>
      <xdr:rowOff>56933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710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100</xdr:row>
      <xdr:rowOff>48060</xdr:rowOff>
    </xdr:from>
    <xdr:ext cx="469744"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95428" y="1719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40</xdr:row>
      <xdr:rowOff>111777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39040</xdr:rowOff>
    </xdr:from>
    <xdr:to>
      <xdr:col>54</xdr:col>
      <xdr:colOff>189865</xdr:colOff>
      <xdr:row>39</xdr:row>
      <xdr:rowOff>83159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6039790"/>
          <a:ext cx="1270" cy="729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86986</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77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83159</xdr:rowOff>
    </xdr:from>
    <xdr:to>
      <xdr:col>55</xdr:col>
      <xdr:colOff>88900</xdr:colOff>
      <xdr:row>39</xdr:row>
      <xdr:rowOff>83159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769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157167</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81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39040</xdr:rowOff>
    </xdr:from>
    <xdr:to>
      <xdr:col>55</xdr:col>
      <xdr:colOff>88900</xdr:colOff>
      <xdr:row>35</xdr:row>
      <xdr:rowOff>39040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0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39040</xdr:rowOff>
    </xdr:from>
    <xdr:to>
      <xdr:col>55</xdr:col>
      <xdr:colOff>0</xdr:colOff>
      <xdr:row>36</xdr:row>
      <xdr:rowOff>84455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039790"/>
          <a:ext cx="838200" cy="21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81500</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253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103073</xdr:rowOff>
    </xdr:from>
    <xdr:to>
      <xdr:col>55</xdr:col>
      <xdr:colOff>50800</xdr:colOff>
      <xdr:row>37</xdr:row>
      <xdr:rowOff>33223</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99543</xdr:rowOff>
    </xdr:from>
    <xdr:to>
      <xdr:col>50</xdr:col>
      <xdr:colOff>114300</xdr:colOff>
      <xdr:row>36</xdr:row>
      <xdr:rowOff>84455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757393"/>
          <a:ext cx="889000" cy="49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37236</xdr:rowOff>
    </xdr:from>
    <xdr:to>
      <xdr:col>50</xdr:col>
      <xdr:colOff>165100</xdr:colOff>
      <xdr:row>38</xdr:row>
      <xdr:rowOff>138836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38</xdr:row>
      <xdr:rowOff>129963</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27095" y="664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141757</xdr:rowOff>
    </xdr:from>
    <xdr:to>
      <xdr:col>45</xdr:col>
      <xdr:colOff>177800</xdr:colOff>
      <xdr:row>33</xdr:row>
      <xdr:rowOff>99543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456707"/>
          <a:ext cx="889000" cy="30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18034</xdr:rowOff>
    </xdr:from>
    <xdr:to>
      <xdr:col>46</xdr:col>
      <xdr:colOff>38100</xdr:colOff>
      <xdr:row>36</xdr:row>
      <xdr:rowOff>119634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110761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628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141757</xdr:rowOff>
    </xdr:from>
    <xdr:to>
      <xdr:col>41</xdr:col>
      <xdr:colOff>50800</xdr:colOff>
      <xdr:row>32</xdr:row>
      <xdr:rowOff>122860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456707"/>
          <a:ext cx="889000" cy="15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161366</xdr:rowOff>
    </xdr:from>
    <xdr:to>
      <xdr:col>41</xdr:col>
      <xdr:colOff>101600</xdr:colOff>
      <xdr:row>36</xdr:row>
      <xdr:rowOff>91516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1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82643</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625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139573</xdr:rowOff>
    </xdr:from>
    <xdr:to>
      <xdr:col>36</xdr:col>
      <xdr:colOff>165100</xdr:colOff>
      <xdr:row>38</xdr:row>
      <xdr:rowOff>69723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8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60850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672795" y="657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159690</xdr:rowOff>
    </xdr:from>
    <xdr:to>
      <xdr:col>55</xdr:col>
      <xdr:colOff>50800</xdr:colOff>
      <xdr:row>35</xdr:row>
      <xdr:rowOff>89840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112717</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94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33655</xdr:rowOff>
    </xdr:from>
    <xdr:to>
      <xdr:col>50</xdr:col>
      <xdr:colOff>165100</xdr:colOff>
      <xdr:row>36</xdr:row>
      <xdr:rowOff>135255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2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151782</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27095" y="598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48743</xdr:rowOff>
    </xdr:from>
    <xdr:to>
      <xdr:col>46</xdr:col>
      <xdr:colOff>38100</xdr:colOff>
      <xdr:row>33</xdr:row>
      <xdr:rowOff>150343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70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166870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48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90957</xdr:rowOff>
    </xdr:from>
    <xdr:to>
      <xdr:col>41</xdr:col>
      <xdr:colOff>101600</xdr:colOff>
      <xdr:row>32</xdr:row>
      <xdr:rowOff>21107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4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37634</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18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72060</xdr:rowOff>
    </xdr:from>
    <xdr:to>
      <xdr:col>36</xdr:col>
      <xdr:colOff>165100</xdr:colOff>
      <xdr:row>33</xdr:row>
      <xdr:rowOff>2210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555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18737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533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111777</xdr:rowOff>
    </xdr:from>
    <xdr:ext cx="59541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08581" y="1039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73677</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130366</xdr:rowOff>
    </xdr:from>
    <xdr:to>
      <xdr:col>54</xdr:col>
      <xdr:colOff>189865</xdr:colOff>
      <xdr:row>53</xdr:row>
      <xdr:rowOff>166332</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531416"/>
          <a:ext cx="1270" cy="72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170159</xdr:rowOff>
    </xdr:from>
    <xdr:ext cx="599010"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925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166332</xdr:rowOff>
    </xdr:from>
    <xdr:to>
      <xdr:col>55</xdr:col>
      <xdr:colOff>88900</xdr:colOff>
      <xdr:row>53</xdr:row>
      <xdr:rowOff>166332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925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77043</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30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130366</xdr:rowOff>
    </xdr:from>
    <xdr:to>
      <xdr:col>55</xdr:col>
      <xdr:colOff>88900</xdr:colOff>
      <xdr:row>49</xdr:row>
      <xdr:rowOff>130366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53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166332</xdr:rowOff>
    </xdr:from>
    <xdr:to>
      <xdr:col>55</xdr:col>
      <xdr:colOff>0</xdr:colOff>
      <xdr:row>58</xdr:row>
      <xdr:rowOff>13970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253182"/>
          <a:ext cx="838200" cy="70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16984</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8589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165557</xdr:rowOff>
    </xdr:from>
    <xdr:to>
      <xdr:col>55</xdr:col>
      <xdr:colOff>50800</xdr:colOff>
      <xdr:row>51</xdr:row>
      <xdr:rowOff>95707</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873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114402</xdr:rowOff>
    </xdr:from>
    <xdr:to>
      <xdr:col>50</xdr:col>
      <xdr:colOff>114300</xdr:colOff>
      <xdr:row>58</xdr:row>
      <xdr:rowOff>13970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201252"/>
          <a:ext cx="889000" cy="75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156261</xdr:rowOff>
    </xdr:from>
    <xdr:to>
      <xdr:col>50</xdr:col>
      <xdr:colOff>165100</xdr:colOff>
      <xdr:row>55</xdr:row>
      <xdr:rowOff>86411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41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53</xdr:row>
      <xdr:rowOff>102938</xdr:rowOff>
    </xdr:from>
    <xdr:ext cx="599010"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27095" y="9189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114402</xdr:rowOff>
    </xdr:from>
    <xdr:to>
      <xdr:col>45</xdr:col>
      <xdr:colOff>177800</xdr:colOff>
      <xdr:row>56</xdr:row>
      <xdr:rowOff>162560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201252"/>
          <a:ext cx="889000" cy="56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69659</xdr:rowOff>
    </xdr:from>
    <xdr:to>
      <xdr:col>46</xdr:col>
      <xdr:colOff>38100</xdr:colOff>
      <xdr:row>52</xdr:row>
      <xdr:rowOff>171259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89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16336</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50795" y="8760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162560</xdr:rowOff>
    </xdr:from>
    <xdr:to>
      <xdr:col>41</xdr:col>
      <xdr:colOff>50800</xdr:colOff>
      <xdr:row>59</xdr:row>
      <xdr:rowOff>3149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763760"/>
          <a:ext cx="889000" cy="35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42113</xdr:rowOff>
    </xdr:from>
    <xdr:to>
      <xdr:col>41</xdr:col>
      <xdr:colOff>101600</xdr:colOff>
      <xdr:row>53</xdr:row>
      <xdr:rowOff>143713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12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160240</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61795" y="8904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150699</xdr:rowOff>
    </xdr:from>
    <xdr:to>
      <xdr:col>36</xdr:col>
      <xdr:colOff>165100</xdr:colOff>
      <xdr:row>57</xdr:row>
      <xdr:rowOff>80849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75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97376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672795" y="952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115532</xdr:rowOff>
    </xdr:from>
    <xdr:to>
      <xdr:col>55</xdr:col>
      <xdr:colOff>50800</xdr:colOff>
      <xdr:row>54</xdr:row>
      <xdr:rowOff>45682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20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30459</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117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134620</xdr:rowOff>
    </xdr:from>
    <xdr:to>
      <xdr:col>50</xdr:col>
      <xdr:colOff>165100</xdr:colOff>
      <xdr:row>58</xdr:row>
      <xdr:rowOff>64770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58</xdr:row>
      <xdr:rowOff>55897</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27095" y="999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63602</xdr:rowOff>
    </xdr:from>
    <xdr:to>
      <xdr:col>46</xdr:col>
      <xdr:colOff>38100</xdr:colOff>
      <xdr:row>53</xdr:row>
      <xdr:rowOff>165202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15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156329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50795" y="924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111760</xdr:rowOff>
    </xdr:from>
    <xdr:to>
      <xdr:col>41</xdr:col>
      <xdr:colOff>101600</xdr:colOff>
      <xdr:row>57</xdr:row>
      <xdr:rowOff>41910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7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33037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980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123799</xdr:rowOff>
    </xdr:from>
    <xdr:to>
      <xdr:col>36</xdr:col>
      <xdr:colOff>165100</xdr:colOff>
      <xdr:row>59</xdr:row>
      <xdr:rowOff>53949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1006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45076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72795" y="1016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111777</xdr:rowOff>
    </xdr:from>
    <xdr:ext cx="531299"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65634</xdr:rowOff>
    </xdr:from>
    <xdr:to>
      <xdr:col>54</xdr:col>
      <xdr:colOff>189865</xdr:colOff>
      <xdr:row>78</xdr:row>
      <xdr:rowOff>121021</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38584"/>
          <a:ext cx="1270" cy="125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124848</xdr:rowOff>
    </xdr:from>
    <xdr:ext cx="534377"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49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121021</xdr:rowOff>
    </xdr:from>
    <xdr:to>
      <xdr:col>55</xdr:col>
      <xdr:colOff>88900</xdr:colOff>
      <xdr:row>78</xdr:row>
      <xdr:rowOff>121021</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49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12311</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0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65634</xdr:rowOff>
    </xdr:from>
    <xdr:to>
      <xdr:col>55</xdr:col>
      <xdr:colOff>88900</xdr:colOff>
      <xdr:row>71</xdr:row>
      <xdr:rowOff>65634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121021</xdr:rowOff>
    </xdr:from>
    <xdr:to>
      <xdr:col>55</xdr:col>
      <xdr:colOff>0</xdr:colOff>
      <xdr:row>79</xdr:row>
      <xdr:rowOff>32029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494121"/>
          <a:ext cx="838200" cy="8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60930</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257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38053</xdr:rowOff>
    </xdr:from>
    <xdr:to>
      <xdr:col>55</xdr:col>
      <xdr:colOff>50800</xdr:colOff>
      <xdr:row>74</xdr:row>
      <xdr:rowOff>139653</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272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61094</xdr:rowOff>
    </xdr:from>
    <xdr:to>
      <xdr:col>50</xdr:col>
      <xdr:colOff>114300</xdr:colOff>
      <xdr:row>79</xdr:row>
      <xdr:rowOff>32029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2234044"/>
          <a:ext cx="889000" cy="134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138800</xdr:rowOff>
    </xdr:from>
    <xdr:to>
      <xdr:col>50</xdr:col>
      <xdr:colOff>165100</xdr:colOff>
      <xdr:row>75</xdr:row>
      <xdr:rowOff>68950</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28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85477</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59411" y="126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33956</xdr:rowOff>
    </xdr:from>
    <xdr:to>
      <xdr:col>45</xdr:col>
      <xdr:colOff>177800</xdr:colOff>
      <xdr:row>71</xdr:row>
      <xdr:rowOff>61094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2206906"/>
          <a:ext cx="889000" cy="2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3339</xdr:rowOff>
    </xdr:from>
    <xdr:to>
      <xdr:col>46</xdr:col>
      <xdr:colOff>38100</xdr:colOff>
      <xdr:row>72</xdr:row>
      <xdr:rowOff>104939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2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96066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33956</xdr:rowOff>
    </xdr:from>
    <xdr:to>
      <xdr:col>41</xdr:col>
      <xdr:colOff>50800</xdr:colOff>
      <xdr:row>72</xdr:row>
      <xdr:rowOff>119061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2206906"/>
          <a:ext cx="889000" cy="25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105621</xdr:rowOff>
    </xdr:from>
    <xdr:to>
      <xdr:col>41</xdr:col>
      <xdr:colOff>101600</xdr:colOff>
      <xdr:row>73</xdr:row>
      <xdr:rowOff>35771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4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26898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54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127632</xdr:rowOff>
    </xdr:from>
    <xdr:to>
      <xdr:col>36</xdr:col>
      <xdr:colOff>165100</xdr:colOff>
      <xdr:row>74</xdr:row>
      <xdr:rowOff>57782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64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48909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73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70221</xdr:rowOff>
    </xdr:from>
    <xdr:to>
      <xdr:col>55</xdr:col>
      <xdr:colOff>50800</xdr:colOff>
      <xdr:row>79</xdr:row>
      <xdr:rowOff>371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4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156598</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5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152679</xdr:rowOff>
    </xdr:from>
    <xdr:to>
      <xdr:col>50</xdr:col>
      <xdr:colOff>165100</xdr:colOff>
      <xdr:row>79</xdr:row>
      <xdr:rowOff>82829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52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79</xdr:row>
      <xdr:rowOff>73956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59411" y="1361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10294</xdr:rowOff>
    </xdr:from>
    <xdr:to>
      <xdr:col>46</xdr:col>
      <xdr:colOff>38100</xdr:colOff>
      <xdr:row>71</xdr:row>
      <xdr:rowOff>111894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18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128421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19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154606</xdr:rowOff>
    </xdr:from>
    <xdr:to>
      <xdr:col>41</xdr:col>
      <xdr:colOff>101600</xdr:colOff>
      <xdr:row>71</xdr:row>
      <xdr:rowOff>84756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15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101283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19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68261</xdr:rowOff>
    </xdr:from>
    <xdr:to>
      <xdr:col>36</xdr:col>
      <xdr:colOff>165100</xdr:colOff>
      <xdr:row>72</xdr:row>
      <xdr:rowOff>169861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41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14938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1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49371</xdr:rowOff>
    </xdr:from>
    <xdr:to>
      <xdr:col>54</xdr:col>
      <xdr:colOff>189865</xdr:colOff>
      <xdr:row>93</xdr:row>
      <xdr:rowOff>58644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79871"/>
          <a:ext cx="1270" cy="523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62471</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00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58644</xdr:rowOff>
    </xdr:from>
    <xdr:to>
      <xdr:col>55</xdr:col>
      <xdr:colOff>88900</xdr:colOff>
      <xdr:row>93</xdr:row>
      <xdr:rowOff>58644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003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167498</xdr:rowOff>
    </xdr:from>
    <xdr:ext cx="534377"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5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49371</xdr:rowOff>
    </xdr:from>
    <xdr:to>
      <xdr:col>55</xdr:col>
      <xdr:colOff>88900</xdr:colOff>
      <xdr:row>90</xdr:row>
      <xdr:rowOff>49371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7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49371</xdr:rowOff>
    </xdr:from>
    <xdr:to>
      <xdr:col>55</xdr:col>
      <xdr:colOff>0</xdr:colOff>
      <xdr:row>91</xdr:row>
      <xdr:rowOff>13577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5479871"/>
          <a:ext cx="838200" cy="13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46100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5648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67673</xdr:rowOff>
    </xdr:from>
    <xdr:to>
      <xdr:col>55</xdr:col>
      <xdr:colOff>50800</xdr:colOff>
      <xdr:row>91</xdr:row>
      <xdr:rowOff>169273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56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13577</xdr:rowOff>
    </xdr:from>
    <xdr:to>
      <xdr:col>50</xdr:col>
      <xdr:colOff>114300</xdr:colOff>
      <xdr:row>98</xdr:row>
      <xdr:rowOff>69357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5615527"/>
          <a:ext cx="889000" cy="12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35669</xdr:rowOff>
    </xdr:from>
    <xdr:to>
      <xdr:col>50</xdr:col>
      <xdr:colOff>165100</xdr:colOff>
      <xdr:row>93</xdr:row>
      <xdr:rowOff>137269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598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128396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59411" y="1607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69357</xdr:rowOff>
    </xdr:from>
    <xdr:to>
      <xdr:col>45</xdr:col>
      <xdr:colOff>177800</xdr:colOff>
      <xdr:row>99</xdr:row>
      <xdr:rowOff>14982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71457"/>
          <a:ext cx="889000" cy="11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49712</xdr:rowOff>
    </xdr:from>
    <xdr:to>
      <xdr:col>46</xdr:col>
      <xdr:colOff>38100</xdr:colOff>
      <xdr:row>95</xdr:row>
      <xdr:rowOff>151312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33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167839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11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85652</xdr:rowOff>
    </xdr:from>
    <xdr:to>
      <xdr:col>41</xdr:col>
      <xdr:colOff>50800</xdr:colOff>
      <xdr:row>99</xdr:row>
      <xdr:rowOff>14982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87752"/>
          <a:ext cx="889000" cy="10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142915</xdr:rowOff>
    </xdr:from>
    <xdr:to>
      <xdr:col>41</xdr:col>
      <xdr:colOff>101600</xdr:colOff>
      <xdr:row>95</xdr:row>
      <xdr:rowOff>73065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2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89592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0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22704</xdr:rowOff>
    </xdr:from>
    <xdr:to>
      <xdr:col>36</xdr:col>
      <xdr:colOff>165100</xdr:colOff>
      <xdr:row>96</xdr:row>
      <xdr:rowOff>124304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48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140831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2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170021</xdr:rowOff>
    </xdr:from>
    <xdr:to>
      <xdr:col>55</xdr:col>
      <xdr:colOff>50800</xdr:colOff>
      <xdr:row>90</xdr:row>
      <xdr:rowOff>100171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542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123048</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538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134227</xdr:rowOff>
    </xdr:from>
    <xdr:to>
      <xdr:col>50</xdr:col>
      <xdr:colOff>165100</xdr:colOff>
      <xdr:row>91</xdr:row>
      <xdr:rowOff>64377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55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89</xdr:row>
      <xdr:rowOff>80904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59411" y="1533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18557</xdr:rowOff>
    </xdr:from>
    <xdr:to>
      <xdr:col>46</xdr:col>
      <xdr:colOff>38100</xdr:colOff>
      <xdr:row>98</xdr:row>
      <xdr:rowOff>120157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2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111284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1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135632</xdr:rowOff>
    </xdr:from>
    <xdr:to>
      <xdr:col>41</xdr:col>
      <xdr:colOff>101600</xdr:colOff>
      <xdr:row>99</xdr:row>
      <xdr:rowOff>65782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56909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70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34852</xdr:rowOff>
    </xdr:from>
    <xdr:to>
      <xdr:col>36</xdr:col>
      <xdr:colOff>165100</xdr:colOff>
      <xdr:row>98</xdr:row>
      <xdr:rowOff>136452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3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127579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2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20085</xdr:rowOff>
    </xdr:from>
    <xdr:to>
      <xdr:col>85</xdr:col>
      <xdr:colOff>126364</xdr:colOff>
      <xdr:row>36</xdr:row>
      <xdr:rowOff>50717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335035"/>
          <a:ext cx="1269" cy="887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54544</xdr:rowOff>
    </xdr:from>
    <xdr:ext cx="469744"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22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50717</xdr:rowOff>
    </xdr:from>
    <xdr:to>
      <xdr:col>86</xdr:col>
      <xdr:colOff>25400</xdr:colOff>
      <xdr:row>36</xdr:row>
      <xdr:rowOff>50717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2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138212</xdr:rowOff>
    </xdr:from>
    <xdr:ext cx="534377"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11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20085</xdr:rowOff>
    </xdr:from>
    <xdr:to>
      <xdr:col>86</xdr:col>
      <xdr:colOff>25400</xdr:colOff>
      <xdr:row>31</xdr:row>
      <xdr:rowOff>20085</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33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168618</xdr:rowOff>
    </xdr:from>
    <xdr:to>
      <xdr:col>85</xdr:col>
      <xdr:colOff>127000</xdr:colOff>
      <xdr:row>33</xdr:row>
      <xdr:rowOff>104553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5481300" y="5483568"/>
          <a:ext cx="838200" cy="27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128363</xdr:rowOff>
    </xdr:from>
    <xdr:ext cx="534377"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5614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149936</xdr:rowOff>
    </xdr:from>
    <xdr:to>
      <xdr:col>85</xdr:col>
      <xdr:colOff>177800</xdr:colOff>
      <xdr:row>33</xdr:row>
      <xdr:rowOff>80086</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56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104553</xdr:rowOff>
    </xdr:from>
    <xdr:to>
      <xdr:col>81</xdr:col>
      <xdr:colOff>50800</xdr:colOff>
      <xdr:row>36</xdr:row>
      <xdr:rowOff>131585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4592300" y="5762403"/>
          <a:ext cx="889000" cy="54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27807</xdr:rowOff>
    </xdr:from>
    <xdr:to>
      <xdr:col>81</xdr:col>
      <xdr:colOff>101600</xdr:colOff>
      <xdr:row>34</xdr:row>
      <xdr:rowOff>129407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585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120534</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01411" y="594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131585</xdr:rowOff>
    </xdr:from>
    <xdr:to>
      <xdr:col>76</xdr:col>
      <xdr:colOff>114300</xdr:colOff>
      <xdr:row>37</xdr:row>
      <xdr:rowOff>80150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3703300" y="630378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77127</xdr:rowOff>
    </xdr:from>
    <xdr:to>
      <xdr:col>76</xdr:col>
      <xdr:colOff>165100</xdr:colOff>
      <xdr:row>37</xdr:row>
      <xdr:rowOff>7277</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24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23804</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8" y="602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80150</xdr:rowOff>
    </xdr:from>
    <xdr:to>
      <xdr:col>71</xdr:col>
      <xdr:colOff>177800</xdr:colOff>
      <xdr:row>37</xdr:row>
      <xdr:rowOff>135242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2814300" y="6423800"/>
          <a:ext cx="889000" cy="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47066</xdr:rowOff>
    </xdr:from>
    <xdr:to>
      <xdr:col>72</xdr:col>
      <xdr:colOff>38100</xdr:colOff>
      <xdr:row>36</xdr:row>
      <xdr:rowOff>148666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2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165193</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428" y="599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6547</xdr:rowOff>
    </xdr:from>
    <xdr:to>
      <xdr:col>67</xdr:col>
      <xdr:colOff>101600</xdr:colOff>
      <xdr:row>36</xdr:row>
      <xdr:rowOff>108147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17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124674</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8" y="595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117818</xdr:rowOff>
    </xdr:from>
    <xdr:to>
      <xdr:col>85</xdr:col>
      <xdr:colOff>177800</xdr:colOff>
      <xdr:row>32</xdr:row>
      <xdr:rowOff>47968</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543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140695</xdr:rowOff>
    </xdr:from>
    <xdr:ext cx="534377"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528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53753</xdr:rowOff>
    </xdr:from>
    <xdr:to>
      <xdr:col>81</xdr:col>
      <xdr:colOff>101600</xdr:colOff>
      <xdr:row>33</xdr:row>
      <xdr:rowOff>155353</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571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32</xdr:row>
      <xdr:rowOff>430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01411" y="548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80785</xdr:rowOff>
    </xdr:from>
    <xdr:to>
      <xdr:col>76</xdr:col>
      <xdr:colOff>165100</xdr:colOff>
      <xdr:row>37</xdr:row>
      <xdr:rowOff>10935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25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2062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4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29350</xdr:rowOff>
    </xdr:from>
    <xdr:to>
      <xdr:col>72</xdr:col>
      <xdr:colOff>38100</xdr:colOff>
      <xdr:row>37</xdr:row>
      <xdr:rowOff>130950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3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122077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6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84442</xdr:rowOff>
    </xdr:from>
    <xdr:to>
      <xdr:col>67</xdr:col>
      <xdr:colOff>101600</xdr:colOff>
      <xdr:row>38</xdr:row>
      <xdr:rowOff>14592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4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5719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52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61061</xdr:rowOff>
    </xdr:from>
    <xdr:to>
      <xdr:col>85</xdr:col>
      <xdr:colOff>126364</xdr:colOff>
      <xdr:row>77</xdr:row>
      <xdr:rowOff>2539</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234011"/>
          <a:ext cx="1269" cy="97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6366</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20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2539</xdr:rowOff>
    </xdr:from>
    <xdr:to>
      <xdr:col>86</xdr:col>
      <xdr:colOff>25400</xdr:colOff>
      <xdr:row>77</xdr:row>
      <xdr:rowOff>2539</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20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7738</xdr:rowOff>
    </xdr:from>
    <xdr:ext cx="599010"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200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61061</xdr:rowOff>
    </xdr:from>
    <xdr:to>
      <xdr:col>86</xdr:col>
      <xdr:colOff>25400</xdr:colOff>
      <xdr:row>71</xdr:row>
      <xdr:rowOff>61061</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23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2266</xdr:rowOff>
    </xdr:from>
    <xdr:to>
      <xdr:col>85</xdr:col>
      <xdr:colOff>127000</xdr:colOff>
      <xdr:row>76</xdr:row>
      <xdr:rowOff>146146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5481300" y="12689566"/>
          <a:ext cx="838200" cy="48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142912</xdr:rowOff>
    </xdr:from>
    <xdr:ext cx="599010"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658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120035</xdr:rowOff>
    </xdr:from>
    <xdr:to>
      <xdr:col>85</xdr:col>
      <xdr:colOff>177800</xdr:colOff>
      <xdr:row>75</xdr:row>
      <xdr:rowOff>50185</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28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136316</xdr:rowOff>
    </xdr:from>
    <xdr:to>
      <xdr:col>81</xdr:col>
      <xdr:colOff>50800</xdr:colOff>
      <xdr:row>74</xdr:row>
      <xdr:rowOff>2266</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4592300" y="12309266"/>
          <a:ext cx="889000" cy="38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81493</xdr:rowOff>
    </xdr:from>
    <xdr:to>
      <xdr:col>81</xdr:col>
      <xdr:colOff>101600</xdr:colOff>
      <xdr:row>74</xdr:row>
      <xdr:rowOff>11643</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259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72</xdr:row>
      <xdr:rowOff>28170</xdr:rowOff>
    </xdr:from>
    <xdr:ext cx="59901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169095" y="1237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136316</xdr:rowOff>
    </xdr:from>
    <xdr:to>
      <xdr:col>76</xdr:col>
      <xdr:colOff>114300</xdr:colOff>
      <xdr:row>73</xdr:row>
      <xdr:rowOff>100701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3703300" y="12309266"/>
          <a:ext cx="889000" cy="30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71</xdr:row>
      <xdr:rowOff>19726</xdr:rowOff>
    </xdr:from>
    <xdr:to>
      <xdr:col>76</xdr:col>
      <xdr:colOff>165100</xdr:colOff>
      <xdr:row>71</xdr:row>
      <xdr:rowOff>121326</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219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137853</xdr:rowOff>
    </xdr:from>
    <xdr:ext cx="59901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292795" y="1196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100701</xdr:rowOff>
    </xdr:from>
    <xdr:to>
      <xdr:col>71</xdr:col>
      <xdr:colOff>177800</xdr:colOff>
      <xdr:row>74</xdr:row>
      <xdr:rowOff>58501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2814300" y="12616551"/>
          <a:ext cx="889000" cy="12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78156</xdr:rowOff>
    </xdr:from>
    <xdr:to>
      <xdr:col>72</xdr:col>
      <xdr:colOff>38100</xdr:colOff>
      <xdr:row>75</xdr:row>
      <xdr:rowOff>8306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276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170883</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03795" y="12858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71984</xdr:rowOff>
    </xdr:from>
    <xdr:to>
      <xdr:col>67</xdr:col>
      <xdr:colOff>101600</xdr:colOff>
      <xdr:row>75</xdr:row>
      <xdr:rowOff>2134</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275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164711</xdr:rowOff>
    </xdr:from>
    <xdr:ext cx="59901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14795" y="1285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95346</xdr:rowOff>
    </xdr:from>
    <xdr:to>
      <xdr:col>85</xdr:col>
      <xdr:colOff>177800</xdr:colOff>
      <xdr:row>77</xdr:row>
      <xdr:rowOff>25496</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31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10273</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304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122916</xdr:rowOff>
    </xdr:from>
    <xdr:to>
      <xdr:col>81</xdr:col>
      <xdr:colOff>101600</xdr:colOff>
      <xdr:row>74</xdr:row>
      <xdr:rowOff>53066</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26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74</xdr:row>
      <xdr:rowOff>44193</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69095" y="12731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85516</xdr:rowOff>
    </xdr:from>
    <xdr:to>
      <xdr:col>76</xdr:col>
      <xdr:colOff>165100</xdr:colOff>
      <xdr:row>72</xdr:row>
      <xdr:rowOff>15666</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225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6793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292795" y="1235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49901</xdr:rowOff>
    </xdr:from>
    <xdr:to>
      <xdr:col>72</xdr:col>
      <xdr:colOff>38100</xdr:colOff>
      <xdr:row>73</xdr:row>
      <xdr:rowOff>151501</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256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168028</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03795" y="12340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7701</xdr:rowOff>
    </xdr:from>
    <xdr:to>
      <xdr:col>67</xdr:col>
      <xdr:colOff>101600</xdr:colOff>
      <xdr:row>74</xdr:row>
      <xdr:rowOff>109301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269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125828</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14795" y="1247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100</xdr:row>
      <xdr:rowOff>111777</xdr:rowOff>
    </xdr:from>
    <xdr:ext cx="46717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978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73677</xdr:rowOff>
    </xdr:from>
    <xdr:ext cx="46717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78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10731</xdr:rowOff>
    </xdr:from>
    <xdr:to>
      <xdr:col>85</xdr:col>
      <xdr:colOff>126364</xdr:colOff>
      <xdr:row>98</xdr:row>
      <xdr:rowOff>41021</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flipV="1">
          <a:off x="16317595" y="16298481"/>
          <a:ext cx="1269" cy="54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44848</xdr:rowOff>
    </xdr:from>
    <xdr:ext cx="469744" cy="259045"/>
    <xdr:sp macro="" textlink="">
      <xdr:nvSpPr>
        <xdr:cNvPr id="661" name="積立金最小値テキスト">
          <a:extLst>
            <a:ext uri="{FF2B5EF4-FFF2-40B4-BE49-F238E27FC236}">
              <a16:creationId xmlns:a16="http://schemas.microsoft.com/office/drawing/2014/main" id="{00000000-0008-0000-0600-000095020000}"/>
            </a:ext>
          </a:extLst>
        </xdr:cNvPr>
        <xdr:cNvSpPr txBox="1"/>
      </xdr:nvSpPr>
      <xdr:spPr>
        <a:xfrm>
          <a:off x="16370300" y="1684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41021</xdr:rowOff>
    </xdr:from>
    <xdr:to>
      <xdr:col>86</xdr:col>
      <xdr:colOff>25400</xdr:colOff>
      <xdr:row>98</xdr:row>
      <xdr:rowOff>41021</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6843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128858</xdr:rowOff>
    </xdr:from>
    <xdr:ext cx="469744" cy="259045"/>
    <xdr:sp macro="" textlink="">
      <xdr:nvSpPr>
        <xdr:cNvPr id="663" name="積立金最大値テキスト">
          <a:extLst>
            <a:ext uri="{FF2B5EF4-FFF2-40B4-BE49-F238E27FC236}">
              <a16:creationId xmlns:a16="http://schemas.microsoft.com/office/drawing/2014/main" id="{00000000-0008-0000-0600-000097020000}"/>
            </a:ext>
          </a:extLst>
        </xdr:cNvPr>
        <xdr:cNvSpPr txBox="1"/>
      </xdr:nvSpPr>
      <xdr:spPr>
        <a:xfrm>
          <a:off x="16370300" y="160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10731</xdr:rowOff>
    </xdr:from>
    <xdr:to>
      <xdr:col>86</xdr:col>
      <xdr:colOff>25400</xdr:colOff>
      <xdr:row>95</xdr:row>
      <xdr:rowOff>10731</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629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91312</xdr:rowOff>
    </xdr:from>
    <xdr:to>
      <xdr:col>85</xdr:col>
      <xdr:colOff>127000</xdr:colOff>
      <xdr:row>98</xdr:row>
      <xdr:rowOff>162750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5481300" y="16721962"/>
          <a:ext cx="838200" cy="24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131399</xdr:rowOff>
    </xdr:from>
    <xdr:ext cx="469744" cy="259045"/>
    <xdr:sp macro="" textlink="">
      <xdr:nvSpPr>
        <xdr:cNvPr id="666" name="積立金平均値テキスト">
          <a:extLst>
            <a:ext uri="{FF2B5EF4-FFF2-40B4-BE49-F238E27FC236}">
              <a16:creationId xmlns:a16="http://schemas.microsoft.com/office/drawing/2014/main" id="{00000000-0008-0000-0600-00009A020000}"/>
            </a:ext>
          </a:extLst>
        </xdr:cNvPr>
        <xdr:cNvSpPr txBox="1"/>
      </xdr:nvSpPr>
      <xdr:spPr>
        <a:xfrm>
          <a:off x="16370300" y="16419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108522</xdr:rowOff>
    </xdr:from>
    <xdr:to>
      <xdr:col>85</xdr:col>
      <xdr:colOff>177800</xdr:colOff>
      <xdr:row>97</xdr:row>
      <xdr:rowOff>38672</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6268700" y="1656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93790</xdr:rowOff>
    </xdr:from>
    <xdr:to>
      <xdr:col>81</xdr:col>
      <xdr:colOff>50800</xdr:colOff>
      <xdr:row>98</xdr:row>
      <xdr:rowOff>162750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4592300" y="16210090"/>
          <a:ext cx="889000" cy="75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142811</xdr:rowOff>
    </xdr:from>
    <xdr:to>
      <xdr:col>81</xdr:col>
      <xdr:colOff>101600</xdr:colOff>
      <xdr:row>95</xdr:row>
      <xdr:rowOff>72961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5430500" y="1625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93</xdr:row>
      <xdr:rowOff>89488</xdr:rowOff>
    </xdr:from>
    <xdr:ext cx="469744"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5233728" y="1603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121413</xdr:rowOff>
    </xdr:from>
    <xdr:to>
      <xdr:col>76</xdr:col>
      <xdr:colOff>114300</xdr:colOff>
      <xdr:row>94</xdr:row>
      <xdr:rowOff>93790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3703300" y="15551913"/>
          <a:ext cx="889000" cy="65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3938</xdr:rowOff>
    </xdr:from>
    <xdr:to>
      <xdr:col>76</xdr:col>
      <xdr:colOff>165100</xdr:colOff>
      <xdr:row>95</xdr:row>
      <xdr:rowOff>105538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4541500" y="162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96665</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4357428" y="1638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121413</xdr:rowOff>
    </xdr:from>
    <xdr:to>
      <xdr:col>71</xdr:col>
      <xdr:colOff>177800</xdr:colOff>
      <xdr:row>96</xdr:row>
      <xdr:rowOff>87313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2814300" y="15551913"/>
          <a:ext cx="889000" cy="99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9652</xdr:rowOff>
    </xdr:from>
    <xdr:to>
      <xdr:col>72</xdr:col>
      <xdr:colOff>38100</xdr:colOff>
      <xdr:row>91</xdr:row>
      <xdr:rowOff>111252</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3652500" y="156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102379</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436111" y="1570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150813</xdr:rowOff>
    </xdr:from>
    <xdr:to>
      <xdr:col>67</xdr:col>
      <xdr:colOff>101600</xdr:colOff>
      <xdr:row>91</xdr:row>
      <xdr:rowOff>80963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2763500" y="1558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97490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547111" y="1535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40512</xdr:rowOff>
    </xdr:from>
    <xdr:to>
      <xdr:col>85</xdr:col>
      <xdr:colOff>177800</xdr:colOff>
      <xdr:row>97</xdr:row>
      <xdr:rowOff>142112</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6268700" y="1667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126889</xdr:rowOff>
    </xdr:from>
    <xdr:ext cx="469744" cy="259045"/>
    <xdr:sp macro="" textlink="">
      <xdr:nvSpPr>
        <xdr:cNvPr id="685" name="積立金該当値テキスト">
          <a:extLst>
            <a:ext uri="{FF2B5EF4-FFF2-40B4-BE49-F238E27FC236}">
              <a16:creationId xmlns:a16="http://schemas.microsoft.com/office/drawing/2014/main" id="{00000000-0008-0000-0600-0000AD020000}"/>
            </a:ext>
          </a:extLst>
        </xdr:cNvPr>
        <xdr:cNvSpPr txBox="1"/>
      </xdr:nvSpPr>
      <xdr:spPr>
        <a:xfrm>
          <a:off x="16370300" y="1658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111950</xdr:rowOff>
    </xdr:from>
    <xdr:to>
      <xdr:col>81</xdr:col>
      <xdr:colOff>101600</xdr:colOff>
      <xdr:row>99</xdr:row>
      <xdr:rowOff>42100</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5430500" y="1691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99</xdr:row>
      <xdr:rowOff>33227</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33728" y="1700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42990</xdr:rowOff>
    </xdr:from>
    <xdr:to>
      <xdr:col>76</xdr:col>
      <xdr:colOff>165100</xdr:colOff>
      <xdr:row>94</xdr:row>
      <xdr:rowOff>144590</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4541500" y="161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92</xdr:row>
      <xdr:rowOff>161117</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57428" y="159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70613</xdr:rowOff>
    </xdr:from>
    <xdr:to>
      <xdr:col>72</xdr:col>
      <xdr:colOff>38100</xdr:colOff>
      <xdr:row>91</xdr:row>
      <xdr:rowOff>763</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3652500" y="15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17290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527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36513</xdr:rowOff>
    </xdr:from>
    <xdr:to>
      <xdr:col>67</xdr:col>
      <xdr:colOff>101600</xdr:colOff>
      <xdr:row>96</xdr:row>
      <xdr:rowOff>138113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2763500" y="1649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129240</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79428" y="1658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24130</xdr:rowOff>
    </xdr:from>
    <xdr:to>
      <xdr:col>116</xdr:col>
      <xdr:colOff>62864</xdr:colOff>
      <xdr:row>39</xdr:row>
      <xdr:rowOff>33020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flipV="1">
          <a:off x="22159595" y="5339080"/>
          <a:ext cx="1269"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36847</xdr:rowOff>
    </xdr:from>
    <xdr:ext cx="249299" cy="259045"/>
    <xdr:sp macro="" textlink="">
      <xdr:nvSpPr>
        <xdr:cNvPr id="716" name="投資及び出資金最小値テキスト">
          <a:extLst>
            <a:ext uri="{FF2B5EF4-FFF2-40B4-BE49-F238E27FC236}">
              <a16:creationId xmlns:a16="http://schemas.microsoft.com/office/drawing/2014/main" id="{00000000-0008-0000-0600-0000CC020000}"/>
            </a:ext>
          </a:extLst>
        </xdr:cNvPr>
        <xdr:cNvSpPr txBox="1"/>
      </xdr:nvSpPr>
      <xdr:spPr>
        <a:xfrm>
          <a:off x="22212300" y="6723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33020</xdr:rowOff>
    </xdr:from>
    <xdr:to>
      <xdr:col>116</xdr:col>
      <xdr:colOff>152400</xdr:colOff>
      <xdr:row>39</xdr:row>
      <xdr:rowOff>33020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671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142257</xdr:rowOff>
    </xdr:from>
    <xdr:ext cx="469744" cy="259045"/>
    <xdr:sp macro="" textlink="">
      <xdr:nvSpPr>
        <xdr:cNvPr id="718" name="投資及び出資金最大値テキスト">
          <a:extLst>
            <a:ext uri="{FF2B5EF4-FFF2-40B4-BE49-F238E27FC236}">
              <a16:creationId xmlns:a16="http://schemas.microsoft.com/office/drawing/2014/main" id="{00000000-0008-0000-0600-0000CE020000}"/>
            </a:ext>
          </a:extLst>
        </xdr:cNvPr>
        <xdr:cNvSpPr txBox="1"/>
      </xdr:nvSpPr>
      <xdr:spPr>
        <a:xfrm>
          <a:off x="22212300" y="51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24130</xdr:rowOff>
    </xdr:from>
    <xdr:to>
      <xdr:col>116</xdr:col>
      <xdr:colOff>152400</xdr:colOff>
      <xdr:row>31</xdr:row>
      <xdr:rowOff>24130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2072600" y="533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24130</xdr:rowOff>
    </xdr:from>
    <xdr:to>
      <xdr:col>116</xdr:col>
      <xdr:colOff>63500</xdr:colOff>
      <xdr:row>35</xdr:row>
      <xdr:rowOff>33020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1323300" y="5339080"/>
          <a:ext cx="838200" cy="69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156227</xdr:rowOff>
    </xdr:from>
    <xdr:ext cx="378565" cy="259045"/>
    <xdr:sp macro="" textlink="">
      <xdr:nvSpPr>
        <xdr:cNvPr id="721" name="投資及び出資金平均値テキスト">
          <a:extLst>
            <a:ext uri="{FF2B5EF4-FFF2-40B4-BE49-F238E27FC236}">
              <a16:creationId xmlns:a16="http://schemas.microsoft.com/office/drawing/2014/main" id="{00000000-0008-0000-0600-0000D1020000}"/>
            </a:ext>
          </a:extLst>
        </xdr:cNvPr>
        <xdr:cNvSpPr txBox="1"/>
      </xdr:nvSpPr>
      <xdr:spPr>
        <a:xfrm>
          <a:off x="22212300" y="59855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6350</xdr:rowOff>
    </xdr:from>
    <xdr:to>
      <xdr:col>116</xdr:col>
      <xdr:colOff>114300</xdr:colOff>
      <xdr:row>35</xdr:row>
      <xdr:rowOff>107950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21107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33020</xdr:rowOff>
    </xdr:from>
    <xdr:to>
      <xdr:col>111</xdr:col>
      <xdr:colOff>177800</xdr:colOff>
      <xdr:row>35</xdr:row>
      <xdr:rowOff>55880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0434300" y="60337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130810</xdr:rowOff>
    </xdr:from>
    <xdr:to>
      <xdr:col>112</xdr:col>
      <xdr:colOff>38100</xdr:colOff>
      <xdr:row>38</xdr:row>
      <xdr:rowOff>60960</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1272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38</xdr:row>
      <xdr:rowOff>52087</xdr:rowOff>
    </xdr:from>
    <xdr:ext cx="378565"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1121317" y="6567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55880</xdr:rowOff>
    </xdr:from>
    <xdr:to>
      <xdr:col>107</xdr:col>
      <xdr:colOff>50800</xdr:colOff>
      <xdr:row>35</xdr:row>
      <xdr:rowOff>129540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19545300" y="6056630"/>
          <a:ext cx="8890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132080</xdr:rowOff>
    </xdr:from>
    <xdr:to>
      <xdr:col>107</xdr:col>
      <xdr:colOff>101600</xdr:colOff>
      <xdr:row>38</xdr:row>
      <xdr:rowOff>62230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0383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53357</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0245017" y="6568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81280</xdr:rowOff>
    </xdr:from>
    <xdr:to>
      <xdr:col>102</xdr:col>
      <xdr:colOff>114300</xdr:colOff>
      <xdr:row>35</xdr:row>
      <xdr:rowOff>129540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656300" y="60820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140970</xdr:rowOff>
    </xdr:from>
    <xdr:to>
      <xdr:col>102</xdr:col>
      <xdr:colOff>165100</xdr:colOff>
      <xdr:row>38</xdr:row>
      <xdr:rowOff>71120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94945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62247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9356017" y="6577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166370</xdr:rowOff>
    </xdr:from>
    <xdr:to>
      <xdr:col>98</xdr:col>
      <xdr:colOff>38100</xdr:colOff>
      <xdr:row>38</xdr:row>
      <xdr:rowOff>96520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87647</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7017" y="6602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144780</xdr:rowOff>
    </xdr:from>
    <xdr:to>
      <xdr:col>116</xdr:col>
      <xdr:colOff>114300</xdr:colOff>
      <xdr:row>31</xdr:row>
      <xdr:rowOff>74930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2110700" y="528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97807</xdr:rowOff>
    </xdr:from>
    <xdr:ext cx="469744" cy="259045"/>
    <xdr:sp macro="" textlink="">
      <xdr:nvSpPr>
        <xdr:cNvPr id="740" name="投資及び出資金該当値テキスト">
          <a:extLst>
            <a:ext uri="{FF2B5EF4-FFF2-40B4-BE49-F238E27FC236}">
              <a16:creationId xmlns:a16="http://schemas.microsoft.com/office/drawing/2014/main" id="{00000000-0008-0000-0600-0000E4020000}"/>
            </a:ext>
          </a:extLst>
        </xdr:cNvPr>
        <xdr:cNvSpPr txBox="1"/>
      </xdr:nvSpPr>
      <xdr:spPr>
        <a:xfrm>
          <a:off x="22212300" y="524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153670</xdr:rowOff>
    </xdr:from>
    <xdr:to>
      <xdr:col>112</xdr:col>
      <xdr:colOff>38100</xdr:colOff>
      <xdr:row>35</xdr:row>
      <xdr:rowOff>83820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12725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33</xdr:row>
      <xdr:rowOff>100347</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21317" y="5758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5080</xdr:rowOff>
    </xdr:from>
    <xdr:to>
      <xdr:col>107</xdr:col>
      <xdr:colOff>101600</xdr:colOff>
      <xdr:row>35</xdr:row>
      <xdr:rowOff>106680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03835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123207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5781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78740</xdr:rowOff>
    </xdr:from>
    <xdr:to>
      <xdr:col>102</xdr:col>
      <xdr:colOff>165100</xdr:colOff>
      <xdr:row>36</xdr:row>
      <xdr:rowOff>8890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9494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25417</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6017" y="5854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30480</xdr:rowOff>
    </xdr:from>
    <xdr:to>
      <xdr:col>98</xdr:col>
      <xdr:colOff>38100</xdr:colOff>
      <xdr:row>35</xdr:row>
      <xdr:rowOff>132080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186055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148607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5806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貸付金グラフ枠">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134606</xdr:rowOff>
    </xdr:from>
    <xdr:to>
      <xdr:col>116</xdr:col>
      <xdr:colOff>62864</xdr:colOff>
      <xdr:row>59</xdr:row>
      <xdr:rowOff>16289</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flipV="1">
          <a:off x="22159595" y="9050006"/>
          <a:ext cx="1269" cy="108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20116</xdr:rowOff>
    </xdr:from>
    <xdr:ext cx="469744" cy="259045"/>
    <xdr:sp macro="" textlink="">
      <xdr:nvSpPr>
        <xdr:cNvPr id="773" name="貸付金最小値テキスト">
          <a:extLst>
            <a:ext uri="{FF2B5EF4-FFF2-40B4-BE49-F238E27FC236}">
              <a16:creationId xmlns:a16="http://schemas.microsoft.com/office/drawing/2014/main" id="{00000000-0008-0000-0600-000005030000}"/>
            </a:ext>
          </a:extLst>
        </xdr:cNvPr>
        <xdr:cNvSpPr txBox="1"/>
      </xdr:nvSpPr>
      <xdr:spPr>
        <a:xfrm>
          <a:off x="22212300" y="101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16289</xdr:rowOff>
    </xdr:from>
    <xdr:to>
      <xdr:col>116</xdr:col>
      <xdr:colOff>152400</xdr:colOff>
      <xdr:row>59</xdr:row>
      <xdr:rowOff>16289</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2072600" y="1013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81283</xdr:rowOff>
    </xdr:from>
    <xdr:ext cx="534377" cy="259045"/>
    <xdr:sp macro="" textlink="">
      <xdr:nvSpPr>
        <xdr:cNvPr id="775" name="貸付金最大値テキスト">
          <a:extLst>
            <a:ext uri="{FF2B5EF4-FFF2-40B4-BE49-F238E27FC236}">
              <a16:creationId xmlns:a16="http://schemas.microsoft.com/office/drawing/2014/main" id="{00000000-0008-0000-0600-000007030000}"/>
            </a:ext>
          </a:extLst>
        </xdr:cNvPr>
        <xdr:cNvSpPr txBox="1"/>
      </xdr:nvSpPr>
      <xdr:spPr>
        <a:xfrm>
          <a:off x="22212300" y="882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134606</xdr:rowOff>
    </xdr:from>
    <xdr:to>
      <xdr:col>116</xdr:col>
      <xdr:colOff>152400</xdr:colOff>
      <xdr:row>52</xdr:row>
      <xdr:rowOff>134606</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9050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145350</xdr:rowOff>
    </xdr:from>
    <xdr:to>
      <xdr:col>116</xdr:col>
      <xdr:colOff>63500</xdr:colOff>
      <xdr:row>58</xdr:row>
      <xdr:rowOff>114293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1323300" y="9918000"/>
          <a:ext cx="838200" cy="14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64228</xdr:rowOff>
    </xdr:from>
    <xdr:ext cx="534377" cy="259045"/>
    <xdr:sp macro="" textlink="">
      <xdr:nvSpPr>
        <xdr:cNvPr id="778" name="貸付金平均値テキスト">
          <a:extLst>
            <a:ext uri="{FF2B5EF4-FFF2-40B4-BE49-F238E27FC236}">
              <a16:creationId xmlns:a16="http://schemas.microsoft.com/office/drawing/2014/main" id="{00000000-0008-0000-0600-00000A030000}"/>
            </a:ext>
          </a:extLst>
        </xdr:cNvPr>
        <xdr:cNvSpPr txBox="1"/>
      </xdr:nvSpPr>
      <xdr:spPr>
        <a:xfrm>
          <a:off x="22212300" y="949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41351</xdr:rowOff>
    </xdr:from>
    <xdr:to>
      <xdr:col>116</xdr:col>
      <xdr:colOff>114300</xdr:colOff>
      <xdr:row>56</xdr:row>
      <xdr:rowOff>142951</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2110700" y="964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22559</xdr:rowOff>
    </xdr:from>
    <xdr:to>
      <xdr:col>111</xdr:col>
      <xdr:colOff>177800</xdr:colOff>
      <xdr:row>58</xdr:row>
      <xdr:rowOff>114293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0434300" y="9795209"/>
          <a:ext cx="889000" cy="26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155815</xdr:rowOff>
    </xdr:from>
    <xdr:to>
      <xdr:col>112</xdr:col>
      <xdr:colOff>38100</xdr:colOff>
      <xdr:row>56</xdr:row>
      <xdr:rowOff>85965</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1272500" y="9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102492</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1043411" y="936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22559</xdr:rowOff>
    </xdr:from>
    <xdr:to>
      <xdr:col>107</xdr:col>
      <xdr:colOff>50800</xdr:colOff>
      <xdr:row>57</xdr:row>
      <xdr:rowOff>159229</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19545300" y="9795209"/>
          <a:ext cx="889000" cy="13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104151</xdr:rowOff>
    </xdr:from>
    <xdr:to>
      <xdr:col>107</xdr:col>
      <xdr:colOff>101600</xdr:colOff>
      <xdr:row>54</xdr:row>
      <xdr:rowOff>34301</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0383500" y="919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50828</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0167111" y="896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159229</xdr:rowOff>
    </xdr:from>
    <xdr:to>
      <xdr:col>102</xdr:col>
      <xdr:colOff>114300</xdr:colOff>
      <xdr:row>58</xdr:row>
      <xdr:rowOff>90257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18656300" y="9931879"/>
          <a:ext cx="889000" cy="10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53</xdr:row>
      <xdr:rowOff>97521</xdr:rowOff>
    </xdr:from>
    <xdr:to>
      <xdr:col>102</xdr:col>
      <xdr:colOff>165100</xdr:colOff>
      <xdr:row>54</xdr:row>
      <xdr:rowOff>27671</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19494500" y="91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44198</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9278111" y="89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28125</xdr:rowOff>
    </xdr:from>
    <xdr:to>
      <xdr:col>98</xdr:col>
      <xdr:colOff>38100</xdr:colOff>
      <xdr:row>50</xdr:row>
      <xdr:rowOff>129725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8605500" y="860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146252</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389111" y="837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94550</xdr:rowOff>
    </xdr:from>
    <xdr:to>
      <xdr:col>116</xdr:col>
      <xdr:colOff>114300</xdr:colOff>
      <xdr:row>58</xdr:row>
      <xdr:rowOff>24700</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2110700" y="98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72977</xdr:rowOff>
    </xdr:from>
    <xdr:ext cx="469744" cy="259045"/>
    <xdr:sp macro="" textlink="">
      <xdr:nvSpPr>
        <xdr:cNvPr id="797" name="貸付金該当値テキスト">
          <a:extLst>
            <a:ext uri="{FF2B5EF4-FFF2-40B4-BE49-F238E27FC236}">
              <a16:creationId xmlns:a16="http://schemas.microsoft.com/office/drawing/2014/main" id="{00000000-0008-0000-0600-00001D030000}"/>
            </a:ext>
          </a:extLst>
        </xdr:cNvPr>
        <xdr:cNvSpPr txBox="1"/>
      </xdr:nvSpPr>
      <xdr:spPr>
        <a:xfrm>
          <a:off x="22212300" y="98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63493</xdr:rowOff>
    </xdr:from>
    <xdr:to>
      <xdr:col>112</xdr:col>
      <xdr:colOff>38100</xdr:colOff>
      <xdr:row>58</xdr:row>
      <xdr:rowOff>165093</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1272500" y="1000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58</xdr:row>
      <xdr:rowOff>156220</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75728" y="1010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143209</xdr:rowOff>
    </xdr:from>
    <xdr:to>
      <xdr:col>107</xdr:col>
      <xdr:colOff>101600</xdr:colOff>
      <xdr:row>57</xdr:row>
      <xdr:rowOff>73359</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0383500" y="974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64486</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67111" y="983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108429</xdr:rowOff>
    </xdr:from>
    <xdr:to>
      <xdr:col>102</xdr:col>
      <xdr:colOff>165100</xdr:colOff>
      <xdr:row>58</xdr:row>
      <xdr:rowOff>38579</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19494500" y="988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29706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97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39457</xdr:rowOff>
    </xdr:from>
    <xdr:to>
      <xdr:col>98</xdr:col>
      <xdr:colOff>38100</xdr:colOff>
      <xdr:row>58</xdr:row>
      <xdr:rowOff>141057</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8605500" y="998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132184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100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131318</xdr:rowOff>
    </xdr:from>
    <xdr:to>
      <xdr:col>116</xdr:col>
      <xdr:colOff>62864</xdr:colOff>
      <xdr:row>71</xdr:row>
      <xdr:rowOff>156464</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22159595" y="12132818"/>
          <a:ext cx="1269" cy="196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160291</xdr:rowOff>
    </xdr:from>
    <xdr:ext cx="469744" cy="259045"/>
    <xdr:sp macro="" textlink="">
      <xdr:nvSpPr>
        <xdr:cNvPr id="828" name="繰出金最小値テキスト">
          <a:extLst>
            <a:ext uri="{FF2B5EF4-FFF2-40B4-BE49-F238E27FC236}">
              <a16:creationId xmlns:a16="http://schemas.microsoft.com/office/drawing/2014/main" id="{00000000-0008-0000-0600-00003C030000}"/>
            </a:ext>
          </a:extLst>
        </xdr:cNvPr>
        <xdr:cNvSpPr txBox="1"/>
      </xdr:nvSpPr>
      <xdr:spPr>
        <a:xfrm>
          <a:off x="22212300" y="1233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156464</xdr:rowOff>
    </xdr:from>
    <xdr:to>
      <xdr:col>116</xdr:col>
      <xdr:colOff>152400</xdr:colOff>
      <xdr:row>71</xdr:row>
      <xdr:rowOff>156464</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2072600" y="1232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77995</xdr:rowOff>
    </xdr:from>
    <xdr:ext cx="469744" cy="259045"/>
    <xdr:sp macro="" textlink="">
      <xdr:nvSpPr>
        <xdr:cNvPr id="830" name="繰出金最大値テキスト">
          <a:extLst>
            <a:ext uri="{FF2B5EF4-FFF2-40B4-BE49-F238E27FC236}">
              <a16:creationId xmlns:a16="http://schemas.microsoft.com/office/drawing/2014/main" id="{00000000-0008-0000-0600-00003E030000}"/>
            </a:ext>
          </a:extLst>
        </xdr:cNvPr>
        <xdr:cNvSpPr txBox="1"/>
      </xdr:nvSpPr>
      <xdr:spPr>
        <a:xfrm>
          <a:off x="22212300" y="1190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131318</xdr:rowOff>
    </xdr:from>
    <xdr:to>
      <xdr:col>116</xdr:col>
      <xdr:colOff>152400</xdr:colOff>
      <xdr:row>70</xdr:row>
      <xdr:rowOff>131318</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213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135699</xdr:rowOff>
    </xdr:from>
    <xdr:to>
      <xdr:col>116</xdr:col>
      <xdr:colOff>63500</xdr:colOff>
      <xdr:row>71</xdr:row>
      <xdr:rowOff>156464</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1323300" y="12308649"/>
          <a:ext cx="8382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33545</xdr:rowOff>
    </xdr:from>
    <xdr:ext cx="469744" cy="259045"/>
    <xdr:sp macro="" textlink="">
      <xdr:nvSpPr>
        <xdr:cNvPr id="833" name="繰出金平均値テキスト">
          <a:extLst>
            <a:ext uri="{FF2B5EF4-FFF2-40B4-BE49-F238E27FC236}">
              <a16:creationId xmlns:a16="http://schemas.microsoft.com/office/drawing/2014/main" id="{00000000-0008-0000-0600-000041030000}"/>
            </a:ext>
          </a:extLst>
        </xdr:cNvPr>
        <xdr:cNvSpPr txBox="1"/>
      </xdr:nvSpPr>
      <xdr:spPr>
        <a:xfrm>
          <a:off x="22212300" y="12035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2222</xdr:rowOff>
    </xdr:from>
    <xdr:to>
      <xdr:col>116</xdr:col>
      <xdr:colOff>114300</xdr:colOff>
      <xdr:row>71</xdr:row>
      <xdr:rowOff>103822</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2110700" y="121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135699</xdr:rowOff>
    </xdr:from>
    <xdr:to>
      <xdr:col>111</xdr:col>
      <xdr:colOff>177800</xdr:colOff>
      <xdr:row>78</xdr:row>
      <xdr:rowOff>17971</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0434300" y="12308649"/>
          <a:ext cx="889000" cy="108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71</xdr:row>
      <xdr:rowOff>42990</xdr:rowOff>
    </xdr:from>
    <xdr:to>
      <xdr:col>112</xdr:col>
      <xdr:colOff>38100</xdr:colOff>
      <xdr:row>71</xdr:row>
      <xdr:rowOff>144590</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1272500" y="1221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69</xdr:row>
      <xdr:rowOff>161117</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1075728" y="119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17971</xdr:rowOff>
    </xdr:from>
    <xdr:to>
      <xdr:col>107</xdr:col>
      <xdr:colOff>50800</xdr:colOff>
      <xdr:row>78</xdr:row>
      <xdr:rowOff>50927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19545300" y="13391071"/>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155766</xdr:rowOff>
    </xdr:from>
    <xdr:to>
      <xdr:col>107</xdr:col>
      <xdr:colOff>101600</xdr:colOff>
      <xdr:row>78</xdr:row>
      <xdr:rowOff>85916</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0383500" y="1335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78</xdr:row>
      <xdr:rowOff>77043</xdr:rowOff>
    </xdr:from>
    <xdr:ext cx="378565"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0245017" y="13450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37973</xdr:rowOff>
    </xdr:from>
    <xdr:to>
      <xdr:col>102</xdr:col>
      <xdr:colOff>114300</xdr:colOff>
      <xdr:row>78</xdr:row>
      <xdr:rowOff>50927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656300" y="13411073"/>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7365</xdr:rowOff>
    </xdr:from>
    <xdr:to>
      <xdr:col>102</xdr:col>
      <xdr:colOff>165100</xdr:colOff>
      <xdr:row>78</xdr:row>
      <xdr:rowOff>108965</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19494500" y="1338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78</xdr:row>
      <xdr:rowOff>100092</xdr:rowOff>
    </xdr:from>
    <xdr:ext cx="378565"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356017" y="13473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154432</xdr:rowOff>
    </xdr:from>
    <xdr:to>
      <xdr:col>98</xdr:col>
      <xdr:colOff>38100</xdr:colOff>
      <xdr:row>77</xdr:row>
      <xdr:rowOff>84582</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8605500" y="131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101109</xdr:rowOff>
    </xdr:from>
    <xdr:ext cx="469744"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421428" y="129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105664</xdr:rowOff>
    </xdr:from>
    <xdr:to>
      <xdr:col>116</xdr:col>
      <xdr:colOff>114300</xdr:colOff>
      <xdr:row>72</xdr:row>
      <xdr:rowOff>35814</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2110700" y="122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20591</xdr:rowOff>
    </xdr:from>
    <xdr:ext cx="469744" cy="259045"/>
    <xdr:sp macro="" textlink="">
      <xdr:nvSpPr>
        <xdr:cNvPr id="852" name="繰出金該当値テキスト">
          <a:extLst>
            <a:ext uri="{FF2B5EF4-FFF2-40B4-BE49-F238E27FC236}">
              <a16:creationId xmlns:a16="http://schemas.microsoft.com/office/drawing/2014/main" id="{00000000-0008-0000-0600-000054030000}"/>
            </a:ext>
          </a:extLst>
        </xdr:cNvPr>
        <xdr:cNvSpPr txBox="1"/>
      </xdr:nvSpPr>
      <xdr:spPr>
        <a:xfrm>
          <a:off x="22212300" y="1219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84899</xdr:rowOff>
    </xdr:from>
    <xdr:to>
      <xdr:col>112</xdr:col>
      <xdr:colOff>38100</xdr:colOff>
      <xdr:row>72</xdr:row>
      <xdr:rowOff>15049</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1272500" y="1225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6176</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75728" y="1235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138621</xdr:rowOff>
    </xdr:from>
    <xdr:to>
      <xdr:col>107</xdr:col>
      <xdr:colOff>101600</xdr:colOff>
      <xdr:row>78</xdr:row>
      <xdr:rowOff>68771</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0383500" y="133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85298</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99428" y="1311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127</xdr:rowOff>
    </xdr:from>
    <xdr:to>
      <xdr:col>102</xdr:col>
      <xdr:colOff>165100</xdr:colOff>
      <xdr:row>78</xdr:row>
      <xdr:rowOff>101727</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19494500" y="1337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76</xdr:row>
      <xdr:rowOff>118254</xdr:rowOff>
    </xdr:from>
    <xdr:ext cx="378565"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6017" y="13148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158623</xdr:rowOff>
    </xdr:from>
    <xdr:to>
      <xdr:col>98</xdr:col>
      <xdr:colOff>38100</xdr:colOff>
      <xdr:row>78</xdr:row>
      <xdr:rowOff>88773</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8605500" y="1336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79900</xdr:rowOff>
    </xdr:from>
    <xdr:ext cx="378565"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7017" y="13453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3" name="前年度繰上充用金グラフ枠">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5" name="前年度繰上充用金最小値テキスト">
          <a:extLst>
            <a:ext uri="{FF2B5EF4-FFF2-40B4-BE49-F238E27FC236}">
              <a16:creationId xmlns:a16="http://schemas.microsoft.com/office/drawing/2014/main" id="{00000000-0008-0000-0600-00006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7" name="前年度繰上充用金最大値テキスト">
          <a:extLst>
            <a:ext uri="{FF2B5EF4-FFF2-40B4-BE49-F238E27FC236}">
              <a16:creationId xmlns:a16="http://schemas.microsoft.com/office/drawing/2014/main" id="{00000000-0008-0000-0600-00006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0" name="前年度繰上充用金平均値テキスト">
          <a:extLst>
            <a:ext uri="{FF2B5EF4-FFF2-40B4-BE49-F238E27FC236}">
              <a16:creationId xmlns:a16="http://schemas.microsoft.com/office/drawing/2014/main" id="{00000000-0008-0000-0600-00007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9" name="前年度繰上充用金該当値テキスト">
          <a:extLst>
            <a:ext uri="{FF2B5EF4-FFF2-40B4-BE49-F238E27FC236}">
              <a16:creationId xmlns:a16="http://schemas.microsoft.com/office/drawing/2014/main" id="{00000000-0008-0000-0600-00008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8" name="正方形/長方形 907">
          <a:extLst>
            <a:ext uri="{FF2B5EF4-FFF2-40B4-BE49-F238E27FC236}">
              <a16:creationId xmlns:a16="http://schemas.microsoft.com/office/drawing/2014/main" id="{00000000-0008-0000-0600-00008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9" name="正方形/長方形 908">
          <a:extLst>
            <a:ext uri="{FF2B5EF4-FFF2-40B4-BE49-F238E27FC236}">
              <a16:creationId xmlns:a16="http://schemas.microsoft.com/office/drawing/2014/main" id="{00000000-0008-0000-0600-00008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＜主な構成項目＞</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千円となっており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、社会保障関係経費等により増加しているものである。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普通建設事業費は、住民一人当たり</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134</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千円となっており、前年度（</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るが、</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地域高規格道路の整備や防災関連事業等</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事業費は、住民一人当たり</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千円となっており、前年度（</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るが</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、西日本豪雨等</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561,175
556,195
3,507.14
351,234,325
346,276,373
2,882,613
209,036,046
630,002,525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35</xdr:row>
      <xdr:rowOff>146558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33492"/>
          <a:ext cx="1270" cy="81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150385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15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146558</xdr:rowOff>
    </xdr:from>
    <xdr:to>
      <xdr:col>24</xdr:col>
      <xdr:colOff>152400</xdr:colOff>
      <xdr:row>35</xdr:row>
      <xdr:rowOff>146558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14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18542</xdr:rowOff>
    </xdr:from>
    <xdr:to>
      <xdr:col>24</xdr:col>
      <xdr:colOff>63500</xdr:colOff>
      <xdr:row>32</xdr:row>
      <xdr:rowOff>29972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333492"/>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60469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18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82042</xdr:rowOff>
    </xdr:from>
    <xdr:to>
      <xdr:col>24</xdr:col>
      <xdr:colOff>114300</xdr:colOff>
      <xdr:row>34</xdr:row>
      <xdr:rowOff>12192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73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29972</xdr:rowOff>
    </xdr:from>
    <xdr:to>
      <xdr:col>19</xdr:col>
      <xdr:colOff>177800</xdr:colOff>
      <xdr:row>32</xdr:row>
      <xdr:rowOff>34544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516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120904</xdr:rowOff>
    </xdr:from>
    <xdr:to>
      <xdr:col>20</xdr:col>
      <xdr:colOff>38100</xdr:colOff>
      <xdr:row>35</xdr:row>
      <xdr:rowOff>51054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5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42181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604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34544</xdr:rowOff>
    </xdr:from>
    <xdr:to>
      <xdr:col>15</xdr:col>
      <xdr:colOff>50800</xdr:colOff>
      <xdr:row>33</xdr:row>
      <xdr:rowOff>9398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52094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31750</xdr:rowOff>
    </xdr:from>
    <xdr:to>
      <xdr:col>15</xdr:col>
      <xdr:colOff>101600</xdr:colOff>
      <xdr:row>35</xdr:row>
      <xdr:rowOff>133350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124477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9398</xdr:rowOff>
    </xdr:from>
    <xdr:to>
      <xdr:col>10</xdr:col>
      <xdr:colOff>114300</xdr:colOff>
      <xdr:row>33</xdr:row>
      <xdr:rowOff>64262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6672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139192</xdr:rowOff>
    </xdr:from>
    <xdr:to>
      <xdr:col>10</xdr:col>
      <xdr:colOff>165100</xdr:colOff>
      <xdr:row>35</xdr:row>
      <xdr:rowOff>69342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6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60469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6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2032</xdr:rowOff>
    </xdr:from>
    <xdr:to>
      <xdr:col>6</xdr:col>
      <xdr:colOff>38100</xdr:colOff>
      <xdr:row>38</xdr:row>
      <xdr:rowOff>103632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51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94759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60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139192</xdr:rowOff>
    </xdr:from>
    <xdr:to>
      <xdr:col>24</xdr:col>
      <xdr:colOff>114300</xdr:colOff>
      <xdr:row>31</xdr:row>
      <xdr:rowOff>69342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28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92219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23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150622</xdr:rowOff>
    </xdr:from>
    <xdr:to>
      <xdr:col>20</xdr:col>
      <xdr:colOff>38100</xdr:colOff>
      <xdr:row>32</xdr:row>
      <xdr:rowOff>80772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30</xdr:row>
      <xdr:rowOff>97299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524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155194</xdr:rowOff>
    </xdr:from>
    <xdr:to>
      <xdr:col>15</xdr:col>
      <xdr:colOff>101600</xdr:colOff>
      <xdr:row>32</xdr:row>
      <xdr:rowOff>85344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101871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24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130048</xdr:rowOff>
    </xdr:from>
    <xdr:to>
      <xdr:col>10</xdr:col>
      <xdr:colOff>165100</xdr:colOff>
      <xdr:row>33</xdr:row>
      <xdr:rowOff>60198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76725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9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13462</xdr:rowOff>
    </xdr:from>
    <xdr:to>
      <xdr:col>6</xdr:col>
      <xdr:colOff>38100</xdr:colOff>
      <xdr:row>33</xdr:row>
      <xdr:rowOff>115062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131589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4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140680</xdr:rowOff>
    </xdr:from>
    <xdr:to>
      <xdr:col>24</xdr:col>
      <xdr:colOff>62865</xdr:colOff>
      <xdr:row>59</xdr:row>
      <xdr:rowOff>66657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13180"/>
          <a:ext cx="1270" cy="14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70484</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66657</xdr:rowOff>
    </xdr:from>
    <xdr:to>
      <xdr:col>24</xdr:col>
      <xdr:colOff>152400</xdr:colOff>
      <xdr:row>59</xdr:row>
      <xdr:rowOff>66657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8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87357</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8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140680</xdr:rowOff>
    </xdr:from>
    <xdr:to>
      <xdr:col>24</xdr:col>
      <xdr:colOff>152400</xdr:colOff>
      <xdr:row>50</xdr:row>
      <xdr:rowOff>140680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1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140680</xdr:rowOff>
    </xdr:from>
    <xdr:to>
      <xdr:col>24</xdr:col>
      <xdr:colOff>63500</xdr:colOff>
      <xdr:row>55</xdr:row>
      <xdr:rowOff>144054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8713180"/>
          <a:ext cx="838200" cy="86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25526</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455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47099</xdr:rowOff>
    </xdr:from>
    <xdr:to>
      <xdr:col>24</xdr:col>
      <xdr:colOff>114300</xdr:colOff>
      <xdr:row>55</xdr:row>
      <xdr:rowOff>148699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47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4500</xdr:rowOff>
    </xdr:from>
    <xdr:to>
      <xdr:col>19</xdr:col>
      <xdr:colOff>177800</xdr:colOff>
      <xdr:row>55</xdr:row>
      <xdr:rowOff>144054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262800"/>
          <a:ext cx="889000" cy="31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143655</xdr:rowOff>
    </xdr:from>
    <xdr:to>
      <xdr:col>20</xdr:col>
      <xdr:colOff>38100</xdr:colOff>
      <xdr:row>56</xdr:row>
      <xdr:rowOff>73805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57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64932</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66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137088</xdr:rowOff>
    </xdr:from>
    <xdr:to>
      <xdr:col>15</xdr:col>
      <xdr:colOff>50800</xdr:colOff>
      <xdr:row>54</xdr:row>
      <xdr:rowOff>4500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8709588"/>
          <a:ext cx="889000" cy="55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131463</xdr:rowOff>
    </xdr:from>
    <xdr:to>
      <xdr:col>15</xdr:col>
      <xdr:colOff>101600</xdr:colOff>
      <xdr:row>57</xdr:row>
      <xdr:rowOff>61613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3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52740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82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137088</xdr:rowOff>
    </xdr:from>
    <xdr:to>
      <xdr:col>10</xdr:col>
      <xdr:colOff>114300</xdr:colOff>
      <xdr:row>55</xdr:row>
      <xdr:rowOff>34327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8709588"/>
          <a:ext cx="889000" cy="75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76381</xdr:rowOff>
    </xdr:from>
    <xdr:to>
      <xdr:col>10</xdr:col>
      <xdr:colOff>165100</xdr:colOff>
      <xdr:row>53</xdr:row>
      <xdr:rowOff>6531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899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169108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0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43071</xdr:rowOff>
    </xdr:from>
    <xdr:to>
      <xdr:col>6</xdr:col>
      <xdr:colOff>38100</xdr:colOff>
      <xdr:row>55</xdr:row>
      <xdr:rowOff>144671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47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135798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56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89880</xdr:rowOff>
    </xdr:from>
    <xdr:to>
      <xdr:col>24</xdr:col>
      <xdr:colOff>114300</xdr:colOff>
      <xdr:row>51</xdr:row>
      <xdr:rowOff>20030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86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42907</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861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93254</xdr:rowOff>
    </xdr:from>
    <xdr:to>
      <xdr:col>20</xdr:col>
      <xdr:colOff>38100</xdr:colOff>
      <xdr:row>56</xdr:row>
      <xdr:rowOff>23404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52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39931</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29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125150</xdr:rowOff>
    </xdr:from>
    <xdr:to>
      <xdr:col>15</xdr:col>
      <xdr:colOff>101600</xdr:colOff>
      <xdr:row>54</xdr:row>
      <xdr:rowOff>55300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2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71827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89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86288</xdr:rowOff>
    </xdr:from>
    <xdr:to>
      <xdr:col>10</xdr:col>
      <xdr:colOff>165100</xdr:colOff>
      <xdr:row>51</xdr:row>
      <xdr:rowOff>16438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86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32965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843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154977</xdr:rowOff>
    </xdr:from>
    <xdr:to>
      <xdr:col>6</xdr:col>
      <xdr:colOff>38100</xdr:colOff>
      <xdr:row>55</xdr:row>
      <xdr:rowOff>85127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4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101654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18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138067</xdr:rowOff>
    </xdr:from>
    <xdr:to>
      <xdr:col>24</xdr:col>
      <xdr:colOff>62865</xdr:colOff>
      <xdr:row>77</xdr:row>
      <xdr:rowOff>98661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68117"/>
          <a:ext cx="1270" cy="1332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102488</xdr:rowOff>
    </xdr:from>
    <xdr:ext cx="534377"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0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98661</xdr:rowOff>
    </xdr:from>
    <xdr:to>
      <xdr:col>24</xdr:col>
      <xdr:colOff>152400</xdr:colOff>
      <xdr:row>77</xdr:row>
      <xdr:rowOff>98661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00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84744</xdr:rowOff>
    </xdr:from>
    <xdr:ext cx="534377"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4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138067</xdr:rowOff>
    </xdr:from>
    <xdr:to>
      <xdr:col>24</xdr:col>
      <xdr:colOff>152400</xdr:colOff>
      <xdr:row>69</xdr:row>
      <xdr:rowOff>138067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6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121194</xdr:rowOff>
    </xdr:from>
    <xdr:to>
      <xdr:col>24</xdr:col>
      <xdr:colOff>63500</xdr:colOff>
      <xdr:row>77</xdr:row>
      <xdr:rowOff>142204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979944"/>
          <a:ext cx="838200" cy="36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8254</xdr:rowOff>
    </xdr:from>
    <xdr:ext cx="534377"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524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156827</xdr:rowOff>
    </xdr:from>
    <xdr:to>
      <xdr:col>24</xdr:col>
      <xdr:colOff>114300</xdr:colOff>
      <xdr:row>74</xdr:row>
      <xdr:rowOff>86977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67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19740</xdr:rowOff>
    </xdr:from>
    <xdr:to>
      <xdr:col>19</xdr:col>
      <xdr:colOff>177800</xdr:colOff>
      <xdr:row>77</xdr:row>
      <xdr:rowOff>142204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221390"/>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59835</xdr:rowOff>
    </xdr:from>
    <xdr:to>
      <xdr:col>20</xdr:col>
      <xdr:colOff>38100</xdr:colOff>
      <xdr:row>76</xdr:row>
      <xdr:rowOff>161435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6512</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517411" y="1286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19740</xdr:rowOff>
    </xdr:from>
    <xdr:to>
      <xdr:col>15</xdr:col>
      <xdr:colOff>50800</xdr:colOff>
      <xdr:row>78</xdr:row>
      <xdr:rowOff>38680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221390"/>
          <a:ext cx="889000" cy="19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170216</xdr:rowOff>
    </xdr:from>
    <xdr:to>
      <xdr:col>15</xdr:col>
      <xdr:colOff>101600</xdr:colOff>
      <xdr:row>76</xdr:row>
      <xdr:rowOff>100366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116893</xdr:rowOff>
    </xdr:from>
    <xdr:ext cx="534377"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41111" y="1280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145579</xdr:rowOff>
    </xdr:from>
    <xdr:to>
      <xdr:col>10</xdr:col>
      <xdr:colOff>114300</xdr:colOff>
      <xdr:row>78</xdr:row>
      <xdr:rowOff>38680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347229"/>
          <a:ext cx="889000" cy="6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69414</xdr:rowOff>
    </xdr:from>
    <xdr:to>
      <xdr:col>10</xdr:col>
      <xdr:colOff>165100</xdr:colOff>
      <xdr:row>76</xdr:row>
      <xdr:rowOff>171014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9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16091</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52111" y="1287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79429</xdr:rowOff>
    </xdr:from>
    <xdr:to>
      <xdr:col>6</xdr:col>
      <xdr:colOff>38100</xdr:colOff>
      <xdr:row>79</xdr:row>
      <xdr:rowOff>9579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706</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63111" y="13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70394</xdr:rowOff>
    </xdr:from>
    <xdr:to>
      <xdr:col>24</xdr:col>
      <xdr:colOff>114300</xdr:colOff>
      <xdr:row>76</xdr:row>
      <xdr:rowOff>544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48821</xdr:rowOff>
    </xdr:from>
    <xdr:ext cx="534377"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90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91404</xdr:rowOff>
    </xdr:from>
    <xdr:to>
      <xdr:col>20</xdr:col>
      <xdr:colOff>38100</xdr:colOff>
      <xdr:row>78</xdr:row>
      <xdr:rowOff>21554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9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12681</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517411" y="13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140390</xdr:rowOff>
    </xdr:from>
    <xdr:to>
      <xdr:col>15</xdr:col>
      <xdr:colOff>101600</xdr:colOff>
      <xdr:row>77</xdr:row>
      <xdr:rowOff>70540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7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61667</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41111" y="1326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159330</xdr:rowOff>
    </xdr:from>
    <xdr:to>
      <xdr:col>10</xdr:col>
      <xdr:colOff>165100</xdr:colOff>
      <xdr:row>78</xdr:row>
      <xdr:rowOff>89480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36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80607</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52111" y="1345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94779</xdr:rowOff>
    </xdr:from>
    <xdr:to>
      <xdr:col>6</xdr:col>
      <xdr:colOff>38100</xdr:colOff>
      <xdr:row>78</xdr:row>
      <xdr:rowOff>24929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9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41456</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63111" y="1307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159589</xdr:rowOff>
    </xdr:from>
    <xdr:to>
      <xdr:col>24</xdr:col>
      <xdr:colOff>62865</xdr:colOff>
      <xdr:row>98</xdr:row>
      <xdr:rowOff>79578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61539"/>
          <a:ext cx="127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83405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8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79578</xdr:rowOff>
    </xdr:from>
    <xdr:to>
      <xdr:col>24</xdr:col>
      <xdr:colOff>152400</xdr:colOff>
      <xdr:row>98</xdr:row>
      <xdr:rowOff>79578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81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106266</xdr:rowOff>
    </xdr:from>
    <xdr:ext cx="534377"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3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159589</xdr:rowOff>
    </xdr:from>
    <xdr:to>
      <xdr:col>24</xdr:col>
      <xdr:colOff>152400</xdr:colOff>
      <xdr:row>91</xdr:row>
      <xdr:rowOff>159589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6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79578</xdr:rowOff>
    </xdr:from>
    <xdr:to>
      <xdr:col>24</xdr:col>
      <xdr:colOff>63500</xdr:colOff>
      <xdr:row>98</xdr:row>
      <xdr:rowOff>149301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881678"/>
          <a:ext cx="8382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3878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120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152451</xdr:rowOff>
    </xdr:from>
    <xdr:to>
      <xdr:col>24</xdr:col>
      <xdr:colOff>114300</xdr:colOff>
      <xdr:row>95</xdr:row>
      <xdr:rowOff>82601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2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1397</xdr:rowOff>
    </xdr:from>
    <xdr:to>
      <xdr:col>19</xdr:col>
      <xdr:colOff>177800</xdr:colOff>
      <xdr:row>98</xdr:row>
      <xdr:rowOff>149301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5946247"/>
          <a:ext cx="889000" cy="10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136220</xdr:rowOff>
    </xdr:from>
    <xdr:to>
      <xdr:col>20</xdr:col>
      <xdr:colOff>38100</xdr:colOff>
      <xdr:row>95</xdr:row>
      <xdr:rowOff>66370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25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82897</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17411" y="1602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1397</xdr:rowOff>
    </xdr:from>
    <xdr:to>
      <xdr:col>15</xdr:col>
      <xdr:colOff>50800</xdr:colOff>
      <xdr:row>95</xdr:row>
      <xdr:rowOff>34773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5946247"/>
          <a:ext cx="889000" cy="37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97129</xdr:rowOff>
    </xdr:from>
    <xdr:to>
      <xdr:col>15</xdr:col>
      <xdr:colOff>101600</xdr:colOff>
      <xdr:row>95</xdr:row>
      <xdr:rowOff>27279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21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18406</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0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34773</xdr:rowOff>
    </xdr:from>
    <xdr:to>
      <xdr:col>10</xdr:col>
      <xdr:colOff>114300</xdr:colOff>
      <xdr:row>97</xdr:row>
      <xdr:rowOff>77064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322523"/>
          <a:ext cx="889000" cy="38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83643</xdr:rowOff>
    </xdr:from>
    <xdr:to>
      <xdr:col>10</xdr:col>
      <xdr:colOff>165100</xdr:colOff>
      <xdr:row>95</xdr:row>
      <xdr:rowOff>13793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19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30320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597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51409</xdr:rowOff>
    </xdr:from>
    <xdr:to>
      <xdr:col>6</xdr:col>
      <xdr:colOff>38100</xdr:colOff>
      <xdr:row>98</xdr:row>
      <xdr:rowOff>153009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85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144136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94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28778</xdr:rowOff>
    </xdr:from>
    <xdr:to>
      <xdr:col>24</xdr:col>
      <xdr:colOff>114300</xdr:colOff>
      <xdr:row>98</xdr:row>
      <xdr:rowOff>130378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83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115155</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7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98501</xdr:rowOff>
    </xdr:from>
    <xdr:to>
      <xdr:col>20</xdr:col>
      <xdr:colOff>38100</xdr:colOff>
      <xdr:row>99</xdr:row>
      <xdr:rowOff>28651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9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99</xdr:row>
      <xdr:rowOff>19778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17411" y="1699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122047</xdr:rowOff>
    </xdr:from>
    <xdr:to>
      <xdr:col>15</xdr:col>
      <xdr:colOff>101600</xdr:colOff>
      <xdr:row>93</xdr:row>
      <xdr:rowOff>52197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589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68724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567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155423</xdr:rowOff>
    </xdr:from>
    <xdr:to>
      <xdr:col>10</xdr:col>
      <xdr:colOff>165100</xdr:colOff>
      <xdr:row>95</xdr:row>
      <xdr:rowOff>85573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2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76700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36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26264</xdr:rowOff>
    </xdr:from>
    <xdr:to>
      <xdr:col>6</xdr:col>
      <xdr:colOff>38100</xdr:colOff>
      <xdr:row>97</xdr:row>
      <xdr:rowOff>127864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5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144391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43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121793</xdr:rowOff>
    </xdr:from>
    <xdr:to>
      <xdr:col>54</xdr:col>
      <xdr:colOff>189865</xdr:colOff>
      <xdr:row>37</xdr:row>
      <xdr:rowOff>149225</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951093"/>
          <a:ext cx="1270" cy="54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153052</xdr:rowOff>
    </xdr:from>
    <xdr:ext cx="469744"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149225</xdr:rowOff>
    </xdr:from>
    <xdr:to>
      <xdr:col>55</xdr:col>
      <xdr:colOff>88900</xdr:colOff>
      <xdr:row>37</xdr:row>
      <xdr:rowOff>149225</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68470</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72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121793</xdr:rowOff>
    </xdr:from>
    <xdr:to>
      <xdr:col>55</xdr:col>
      <xdr:colOff>88900</xdr:colOff>
      <xdr:row>34</xdr:row>
      <xdr:rowOff>121793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95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128651</xdr:rowOff>
    </xdr:from>
    <xdr:to>
      <xdr:col>55</xdr:col>
      <xdr:colOff>0</xdr:colOff>
      <xdr:row>34</xdr:row>
      <xdr:rowOff>121793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5786501"/>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132097</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132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153670</xdr:rowOff>
    </xdr:from>
    <xdr:to>
      <xdr:col>55</xdr:col>
      <xdr:colOff>50800</xdr:colOff>
      <xdr:row>36</xdr:row>
      <xdr:rowOff>83820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128651</xdr:rowOff>
    </xdr:from>
    <xdr:to>
      <xdr:col>50</xdr:col>
      <xdr:colOff>114300</xdr:colOff>
      <xdr:row>34</xdr:row>
      <xdr:rowOff>31115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5786501"/>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126619</xdr:rowOff>
    </xdr:from>
    <xdr:to>
      <xdr:col>50</xdr:col>
      <xdr:colOff>165100</xdr:colOff>
      <xdr:row>36</xdr:row>
      <xdr:rowOff>56769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12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47896</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622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146939</xdr:rowOff>
    </xdr:from>
    <xdr:to>
      <xdr:col>45</xdr:col>
      <xdr:colOff>177800</xdr:colOff>
      <xdr:row>34</xdr:row>
      <xdr:rowOff>31115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5633339"/>
          <a:ext cx="889000" cy="22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4318</xdr:rowOff>
    </xdr:from>
    <xdr:to>
      <xdr:col>46</xdr:col>
      <xdr:colOff>38100</xdr:colOff>
      <xdr:row>36</xdr:row>
      <xdr:rowOff>105918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97045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26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60833</xdr:rowOff>
    </xdr:from>
    <xdr:to>
      <xdr:col>41</xdr:col>
      <xdr:colOff>50800</xdr:colOff>
      <xdr:row>32</xdr:row>
      <xdr:rowOff>146939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5204333"/>
          <a:ext cx="889000" cy="42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162814</xdr:rowOff>
    </xdr:from>
    <xdr:to>
      <xdr:col>41</xdr:col>
      <xdr:colOff>101600</xdr:colOff>
      <xdr:row>35</xdr:row>
      <xdr:rowOff>92964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599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84091</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08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66040</xdr:rowOff>
    </xdr:from>
    <xdr:to>
      <xdr:col>36</xdr:col>
      <xdr:colOff>165100</xdr:colOff>
      <xdr:row>34</xdr:row>
      <xdr:rowOff>167640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158767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59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70993</xdr:rowOff>
    </xdr:from>
    <xdr:to>
      <xdr:col>55</xdr:col>
      <xdr:colOff>50800</xdr:colOff>
      <xdr:row>35</xdr:row>
      <xdr:rowOff>1143</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59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24020</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585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77851</xdr:rowOff>
    </xdr:from>
    <xdr:to>
      <xdr:col>50</xdr:col>
      <xdr:colOff>165100</xdr:colOff>
      <xdr:row>34</xdr:row>
      <xdr:rowOff>8001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57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32</xdr:row>
      <xdr:rowOff>24528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551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151765</xdr:rowOff>
    </xdr:from>
    <xdr:to>
      <xdr:col>46</xdr:col>
      <xdr:colOff>38100</xdr:colOff>
      <xdr:row>34</xdr:row>
      <xdr:rowOff>81915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580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98442</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558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96139</xdr:rowOff>
    </xdr:from>
    <xdr:to>
      <xdr:col>41</xdr:col>
      <xdr:colOff>101600</xdr:colOff>
      <xdr:row>33</xdr:row>
      <xdr:rowOff>26289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558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42816</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535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10033</xdr:rowOff>
    </xdr:from>
    <xdr:to>
      <xdr:col>36</xdr:col>
      <xdr:colOff>165100</xdr:colOff>
      <xdr:row>30</xdr:row>
      <xdr:rowOff>111633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515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128160</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492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110853</xdr:rowOff>
    </xdr:from>
    <xdr:to>
      <xdr:col>54</xdr:col>
      <xdr:colOff>189865</xdr:colOff>
      <xdr:row>53</xdr:row>
      <xdr:rowOff>20828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683353"/>
          <a:ext cx="1270" cy="424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24655</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911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20828</xdr:rowOff>
    </xdr:from>
    <xdr:to>
      <xdr:col>55</xdr:col>
      <xdr:colOff>88900</xdr:colOff>
      <xdr:row>53</xdr:row>
      <xdr:rowOff>20828</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10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57530</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110853</xdr:rowOff>
    </xdr:from>
    <xdr:to>
      <xdr:col>55</xdr:col>
      <xdr:colOff>88900</xdr:colOff>
      <xdr:row>50</xdr:row>
      <xdr:rowOff>110853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683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20828</xdr:rowOff>
    </xdr:from>
    <xdr:to>
      <xdr:col>55</xdr:col>
      <xdr:colOff>0</xdr:colOff>
      <xdr:row>56</xdr:row>
      <xdr:rowOff>25074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107678"/>
          <a:ext cx="838200" cy="51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151292</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8723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128415</xdr:rowOff>
    </xdr:from>
    <xdr:to>
      <xdr:col>55</xdr:col>
      <xdr:colOff>50800</xdr:colOff>
      <xdr:row>52</xdr:row>
      <xdr:rowOff>58565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887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81897</xdr:rowOff>
    </xdr:from>
    <xdr:to>
      <xdr:col>50</xdr:col>
      <xdr:colOff>114300</xdr:colOff>
      <xdr:row>56</xdr:row>
      <xdr:rowOff>25074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8997297"/>
          <a:ext cx="889000" cy="62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21299</xdr:rowOff>
    </xdr:from>
    <xdr:to>
      <xdr:col>50</xdr:col>
      <xdr:colOff>165100</xdr:colOff>
      <xdr:row>55</xdr:row>
      <xdr:rowOff>122899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45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139426</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59411" y="922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81897</xdr:rowOff>
    </xdr:from>
    <xdr:to>
      <xdr:col>45</xdr:col>
      <xdr:colOff>177800</xdr:colOff>
      <xdr:row>59</xdr:row>
      <xdr:rowOff>145578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8997297"/>
          <a:ext cx="889000" cy="12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154649</xdr:rowOff>
    </xdr:from>
    <xdr:to>
      <xdr:col>46</xdr:col>
      <xdr:colOff>38100</xdr:colOff>
      <xdr:row>54</xdr:row>
      <xdr:rowOff>84799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24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75926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33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109111</xdr:rowOff>
    </xdr:from>
    <xdr:to>
      <xdr:col>41</xdr:col>
      <xdr:colOff>50800</xdr:colOff>
      <xdr:row>59</xdr:row>
      <xdr:rowOff>145578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10224661"/>
          <a:ext cx="889000" cy="3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53086</xdr:rowOff>
    </xdr:from>
    <xdr:to>
      <xdr:col>41</xdr:col>
      <xdr:colOff>101600</xdr:colOff>
      <xdr:row>57</xdr:row>
      <xdr:rowOff>154686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171213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0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80409</xdr:rowOff>
    </xdr:from>
    <xdr:to>
      <xdr:col>36</xdr:col>
      <xdr:colOff>165100</xdr:colOff>
      <xdr:row>56</xdr:row>
      <xdr:rowOff>10559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51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27086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28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141478</xdr:rowOff>
    </xdr:from>
    <xdr:to>
      <xdr:col>55</xdr:col>
      <xdr:colOff>50800</xdr:colOff>
      <xdr:row>53</xdr:row>
      <xdr:rowOff>71628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0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56405</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89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145724</xdr:rowOff>
    </xdr:from>
    <xdr:to>
      <xdr:col>50</xdr:col>
      <xdr:colOff>165100</xdr:colOff>
      <xdr:row>56</xdr:row>
      <xdr:rowOff>75874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57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67001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59411" y="966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31097</xdr:rowOff>
    </xdr:from>
    <xdr:to>
      <xdr:col>46</xdr:col>
      <xdr:colOff>38100</xdr:colOff>
      <xdr:row>52</xdr:row>
      <xdr:rowOff>132697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894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149224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872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94778</xdr:rowOff>
    </xdr:from>
    <xdr:to>
      <xdr:col>41</xdr:col>
      <xdr:colOff>101600</xdr:colOff>
      <xdr:row>60</xdr:row>
      <xdr:rowOff>24928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21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60</xdr:row>
      <xdr:rowOff>16055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30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58311</xdr:rowOff>
    </xdr:from>
    <xdr:to>
      <xdr:col>36</xdr:col>
      <xdr:colOff>165100</xdr:colOff>
      <xdr:row>59</xdr:row>
      <xdr:rowOff>159911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1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151038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26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35458</xdr:rowOff>
    </xdr:from>
    <xdr:to>
      <xdr:col>54</xdr:col>
      <xdr:colOff>189865</xdr:colOff>
      <xdr:row>78</xdr:row>
      <xdr:rowOff>39835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79858"/>
          <a:ext cx="1270" cy="1033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43662</xdr:rowOff>
    </xdr:from>
    <xdr:ext cx="534377"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1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39835</xdr:rowOff>
    </xdr:from>
    <xdr:to>
      <xdr:col>55</xdr:col>
      <xdr:colOff>88900</xdr:colOff>
      <xdr:row>78</xdr:row>
      <xdr:rowOff>39835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1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153585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5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35458</xdr:rowOff>
    </xdr:from>
    <xdr:to>
      <xdr:col>55</xdr:col>
      <xdr:colOff>88900</xdr:colOff>
      <xdr:row>72</xdr:row>
      <xdr:rowOff>35458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7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72524</xdr:rowOff>
    </xdr:from>
    <xdr:to>
      <xdr:col>55</xdr:col>
      <xdr:colOff>0</xdr:colOff>
      <xdr:row>75</xdr:row>
      <xdr:rowOff>111844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2931274"/>
          <a:ext cx="8382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27685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71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4808</xdr:rowOff>
    </xdr:from>
    <xdr:to>
      <xdr:col>55</xdr:col>
      <xdr:colOff>50800</xdr:colOff>
      <xdr:row>75</xdr:row>
      <xdr:rowOff>106408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286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20338</xdr:rowOff>
    </xdr:from>
    <xdr:to>
      <xdr:col>50</xdr:col>
      <xdr:colOff>114300</xdr:colOff>
      <xdr:row>75</xdr:row>
      <xdr:rowOff>111844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2707638"/>
          <a:ext cx="889000" cy="26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146442</xdr:rowOff>
    </xdr:from>
    <xdr:to>
      <xdr:col>50</xdr:col>
      <xdr:colOff>165100</xdr:colOff>
      <xdr:row>75</xdr:row>
      <xdr:rowOff>76592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283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93119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59411" y="1260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20338</xdr:rowOff>
    </xdr:from>
    <xdr:to>
      <xdr:col>45</xdr:col>
      <xdr:colOff>177800</xdr:colOff>
      <xdr:row>75</xdr:row>
      <xdr:rowOff>23702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2707638"/>
          <a:ext cx="889000" cy="17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135273</xdr:rowOff>
    </xdr:from>
    <xdr:to>
      <xdr:col>46</xdr:col>
      <xdr:colOff>38100</xdr:colOff>
      <xdr:row>73</xdr:row>
      <xdr:rowOff>65423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247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81950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25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23702</xdr:rowOff>
    </xdr:from>
    <xdr:to>
      <xdr:col>41</xdr:col>
      <xdr:colOff>50800</xdr:colOff>
      <xdr:row>76</xdr:row>
      <xdr:rowOff>120466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2882452"/>
          <a:ext cx="889000" cy="26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10784</xdr:rowOff>
    </xdr:from>
    <xdr:to>
      <xdr:col>41</xdr:col>
      <xdr:colOff>101600</xdr:colOff>
      <xdr:row>73</xdr:row>
      <xdr:rowOff>112384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252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128911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30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107318</xdr:rowOff>
    </xdr:from>
    <xdr:to>
      <xdr:col>36</xdr:col>
      <xdr:colOff>165100</xdr:colOff>
      <xdr:row>71</xdr:row>
      <xdr:rowOff>37468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21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53995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188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21724</xdr:rowOff>
    </xdr:from>
    <xdr:to>
      <xdr:col>55</xdr:col>
      <xdr:colOff>50800</xdr:colOff>
      <xdr:row>75</xdr:row>
      <xdr:rowOff>123324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88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151</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85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61044</xdr:rowOff>
    </xdr:from>
    <xdr:to>
      <xdr:col>50</xdr:col>
      <xdr:colOff>165100</xdr:colOff>
      <xdr:row>75</xdr:row>
      <xdr:rowOff>162644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91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153770</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59411" y="1301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140988</xdr:rowOff>
    </xdr:from>
    <xdr:to>
      <xdr:col>46</xdr:col>
      <xdr:colOff>38100</xdr:colOff>
      <xdr:row>74</xdr:row>
      <xdr:rowOff>71138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6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62265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74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144352</xdr:rowOff>
    </xdr:from>
    <xdr:to>
      <xdr:col>41</xdr:col>
      <xdr:colOff>101600</xdr:colOff>
      <xdr:row>75</xdr:row>
      <xdr:rowOff>74502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83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65629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92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69666</xdr:rowOff>
    </xdr:from>
    <xdr:to>
      <xdr:col>36</xdr:col>
      <xdr:colOff>165100</xdr:colOff>
      <xdr:row>76</xdr:row>
      <xdr:rowOff>171266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09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162393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1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164198</xdr:rowOff>
    </xdr:from>
    <xdr:to>
      <xdr:col>54</xdr:col>
      <xdr:colOff>189865</xdr:colOff>
      <xdr:row>95</xdr:row>
      <xdr:rowOff>75082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23248"/>
          <a:ext cx="1270" cy="939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78909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3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75082</xdr:rowOff>
    </xdr:from>
    <xdr:to>
      <xdr:col>55</xdr:col>
      <xdr:colOff>88900</xdr:colOff>
      <xdr:row>95</xdr:row>
      <xdr:rowOff>75082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36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110875</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164198</xdr:rowOff>
    </xdr:from>
    <xdr:to>
      <xdr:col>55</xdr:col>
      <xdr:colOff>88900</xdr:colOff>
      <xdr:row>89</xdr:row>
      <xdr:rowOff>164198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2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75082</xdr:rowOff>
    </xdr:from>
    <xdr:to>
      <xdr:col>55</xdr:col>
      <xdr:colOff>0</xdr:colOff>
      <xdr:row>98</xdr:row>
      <xdr:rowOff>84759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362832"/>
          <a:ext cx="838200" cy="52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92346</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5694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69469</xdr:rowOff>
    </xdr:from>
    <xdr:to>
      <xdr:col>55</xdr:col>
      <xdr:colOff>50800</xdr:colOff>
      <xdr:row>92</xdr:row>
      <xdr:rowOff>171069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5842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165264</xdr:rowOff>
    </xdr:from>
    <xdr:to>
      <xdr:col>50</xdr:col>
      <xdr:colOff>114300</xdr:colOff>
      <xdr:row>98</xdr:row>
      <xdr:rowOff>84759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453014"/>
          <a:ext cx="889000" cy="43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38836</xdr:rowOff>
    </xdr:from>
    <xdr:to>
      <xdr:col>50</xdr:col>
      <xdr:colOff>165100</xdr:colOff>
      <xdr:row>95</xdr:row>
      <xdr:rowOff>140436</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32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156963</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59411" y="1610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165264</xdr:rowOff>
    </xdr:from>
    <xdr:to>
      <xdr:col>45</xdr:col>
      <xdr:colOff>177800</xdr:colOff>
      <xdr:row>96</xdr:row>
      <xdr:rowOff>33516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453014"/>
          <a:ext cx="889000" cy="3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37503</xdr:rowOff>
    </xdr:from>
    <xdr:to>
      <xdr:col>46</xdr:col>
      <xdr:colOff>38100</xdr:colOff>
      <xdr:row>94</xdr:row>
      <xdr:rowOff>139103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1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155630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592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33516</xdr:rowOff>
    </xdr:from>
    <xdr:to>
      <xdr:col>41</xdr:col>
      <xdr:colOff>50800</xdr:colOff>
      <xdr:row>96</xdr:row>
      <xdr:rowOff>168160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492716"/>
          <a:ext cx="889000" cy="13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170892</xdr:rowOff>
    </xdr:from>
    <xdr:to>
      <xdr:col>41</xdr:col>
      <xdr:colOff>101600</xdr:colOff>
      <xdr:row>94</xdr:row>
      <xdr:rowOff>101042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11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117569</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5890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168872</xdr:rowOff>
    </xdr:from>
    <xdr:to>
      <xdr:col>36</xdr:col>
      <xdr:colOff>165100</xdr:colOff>
      <xdr:row>98</xdr:row>
      <xdr:rowOff>99022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7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90149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89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24282</xdr:rowOff>
    </xdr:from>
    <xdr:to>
      <xdr:col>55</xdr:col>
      <xdr:colOff>50800</xdr:colOff>
      <xdr:row>95</xdr:row>
      <xdr:rowOff>125882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31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110659</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33959</xdr:rowOff>
    </xdr:from>
    <xdr:to>
      <xdr:col>50</xdr:col>
      <xdr:colOff>165100</xdr:colOff>
      <xdr:row>98</xdr:row>
      <xdr:rowOff>135559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83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126686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59411" y="1692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114464</xdr:rowOff>
    </xdr:from>
    <xdr:to>
      <xdr:col>46</xdr:col>
      <xdr:colOff>38100</xdr:colOff>
      <xdr:row>96</xdr:row>
      <xdr:rowOff>44614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40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35741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4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154166</xdr:rowOff>
    </xdr:from>
    <xdr:to>
      <xdr:col>41</xdr:col>
      <xdr:colOff>101600</xdr:colOff>
      <xdr:row>96</xdr:row>
      <xdr:rowOff>84316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4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75443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53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117360</xdr:rowOff>
    </xdr:from>
    <xdr:to>
      <xdr:col>36</xdr:col>
      <xdr:colOff>165100</xdr:colOff>
      <xdr:row>97</xdr:row>
      <xdr:rowOff>47510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64037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警察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159360</xdr:rowOff>
    </xdr:from>
    <xdr:to>
      <xdr:col>85</xdr:col>
      <xdr:colOff>126364</xdr:colOff>
      <xdr:row>36</xdr:row>
      <xdr:rowOff>118212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474310"/>
          <a:ext cx="1269" cy="816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122039</xdr:rowOff>
    </xdr:from>
    <xdr:ext cx="534377" cy="259045"/>
    <xdr:sp macro="" textlink="">
      <xdr:nvSpPr>
        <xdr:cNvPr id="507" name="警察費最小値テキスト">
          <a:extLst>
            <a:ext uri="{FF2B5EF4-FFF2-40B4-BE49-F238E27FC236}">
              <a16:creationId xmlns:a16="http://schemas.microsoft.com/office/drawing/2014/main" id="{00000000-0008-0000-0700-0000FB010000}"/>
            </a:ext>
          </a:extLst>
        </xdr:cNvPr>
        <xdr:cNvSpPr txBox="1"/>
      </xdr:nvSpPr>
      <xdr:spPr>
        <a:xfrm>
          <a:off x="16370300" y="62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118212</xdr:rowOff>
    </xdr:from>
    <xdr:to>
      <xdr:col>86</xdr:col>
      <xdr:colOff>25400</xdr:colOff>
      <xdr:row>36</xdr:row>
      <xdr:rowOff>118212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29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106037</xdr:rowOff>
    </xdr:from>
    <xdr:ext cx="534377" cy="259045"/>
    <xdr:sp macro="" textlink="">
      <xdr:nvSpPr>
        <xdr:cNvPr id="509" name="警察費最大値テキスト">
          <a:extLst>
            <a:ext uri="{FF2B5EF4-FFF2-40B4-BE49-F238E27FC236}">
              <a16:creationId xmlns:a16="http://schemas.microsoft.com/office/drawing/2014/main" id="{00000000-0008-0000-0700-0000FD010000}"/>
            </a:ext>
          </a:extLst>
        </xdr:cNvPr>
        <xdr:cNvSpPr txBox="1"/>
      </xdr:nvSpPr>
      <xdr:spPr>
        <a:xfrm>
          <a:off x="16370300" y="524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159360</xdr:rowOff>
    </xdr:from>
    <xdr:to>
      <xdr:col>86</xdr:col>
      <xdr:colOff>25400</xdr:colOff>
      <xdr:row>31</xdr:row>
      <xdr:rowOff>159360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47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118212</xdr:rowOff>
    </xdr:from>
    <xdr:to>
      <xdr:col>85</xdr:col>
      <xdr:colOff>127000</xdr:colOff>
      <xdr:row>38</xdr:row>
      <xdr:rowOff>50546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290412"/>
          <a:ext cx="838200" cy="27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26281</xdr:rowOff>
    </xdr:from>
    <xdr:ext cx="534377" cy="259045"/>
    <xdr:sp macro="" textlink="">
      <xdr:nvSpPr>
        <xdr:cNvPr id="512" name="警察費平均値テキスト">
          <a:extLst>
            <a:ext uri="{FF2B5EF4-FFF2-40B4-BE49-F238E27FC236}">
              <a16:creationId xmlns:a16="http://schemas.microsoft.com/office/drawing/2014/main" id="{00000000-0008-0000-0700-000000020000}"/>
            </a:ext>
          </a:extLst>
        </xdr:cNvPr>
        <xdr:cNvSpPr txBox="1"/>
      </xdr:nvSpPr>
      <xdr:spPr>
        <a:xfrm>
          <a:off x="16370300" y="5512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3404</xdr:rowOff>
    </xdr:from>
    <xdr:to>
      <xdr:col>85</xdr:col>
      <xdr:colOff>177800</xdr:colOff>
      <xdr:row>33</xdr:row>
      <xdr:rowOff>105004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566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50546</xdr:rowOff>
    </xdr:from>
    <xdr:to>
      <xdr:col>81</xdr:col>
      <xdr:colOff>50800</xdr:colOff>
      <xdr:row>39</xdr:row>
      <xdr:rowOff>21286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565646"/>
          <a:ext cx="889000" cy="1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134163</xdr:rowOff>
    </xdr:from>
    <xdr:to>
      <xdr:col>81</xdr:col>
      <xdr:colOff>101600</xdr:colOff>
      <xdr:row>34</xdr:row>
      <xdr:rowOff>64313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579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32</xdr:row>
      <xdr:rowOff>80840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01411" y="556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70206</xdr:rowOff>
    </xdr:from>
    <xdr:to>
      <xdr:col>76</xdr:col>
      <xdr:colOff>114300</xdr:colOff>
      <xdr:row>39</xdr:row>
      <xdr:rowOff>21286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070956"/>
          <a:ext cx="889000" cy="63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92101</xdr:rowOff>
    </xdr:from>
    <xdr:to>
      <xdr:col>76</xdr:col>
      <xdr:colOff>165100</xdr:colOff>
      <xdr:row>36</xdr:row>
      <xdr:rowOff>22251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09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38778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58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70206</xdr:rowOff>
    </xdr:from>
    <xdr:to>
      <xdr:col>71</xdr:col>
      <xdr:colOff>177800</xdr:colOff>
      <xdr:row>37</xdr:row>
      <xdr:rowOff>40031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070956"/>
          <a:ext cx="889000" cy="3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52324</xdr:rowOff>
    </xdr:from>
    <xdr:to>
      <xdr:col>72</xdr:col>
      <xdr:colOff>38100</xdr:colOff>
      <xdr:row>33</xdr:row>
      <xdr:rowOff>153924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57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170451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54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141935</xdr:rowOff>
    </xdr:from>
    <xdr:to>
      <xdr:col>67</xdr:col>
      <xdr:colOff>101600</xdr:colOff>
      <xdr:row>35</xdr:row>
      <xdr:rowOff>72085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597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88612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574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67412</xdr:rowOff>
    </xdr:from>
    <xdr:to>
      <xdr:col>85</xdr:col>
      <xdr:colOff>177800</xdr:colOff>
      <xdr:row>36</xdr:row>
      <xdr:rowOff>169012</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23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153789</xdr:rowOff>
    </xdr:from>
    <xdr:ext cx="534377" cy="259045"/>
    <xdr:sp macro="" textlink="">
      <xdr:nvSpPr>
        <xdr:cNvPr id="531" name="警察費該当値テキスト">
          <a:extLst>
            <a:ext uri="{FF2B5EF4-FFF2-40B4-BE49-F238E27FC236}">
              <a16:creationId xmlns:a16="http://schemas.microsoft.com/office/drawing/2014/main" id="{00000000-0008-0000-0700-000013020000}"/>
            </a:ext>
          </a:extLst>
        </xdr:cNvPr>
        <xdr:cNvSpPr txBox="1"/>
      </xdr:nvSpPr>
      <xdr:spPr>
        <a:xfrm>
          <a:off x="16370300" y="61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171196</xdr:rowOff>
    </xdr:from>
    <xdr:to>
      <xdr:col>81</xdr:col>
      <xdr:colOff>101600</xdr:colOff>
      <xdr:row>38</xdr:row>
      <xdr:rowOff>101346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92473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01411" y="660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141936</xdr:rowOff>
    </xdr:from>
    <xdr:to>
      <xdr:col>76</xdr:col>
      <xdr:colOff>165100</xdr:colOff>
      <xdr:row>39</xdr:row>
      <xdr:rowOff>72086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6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63213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7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19406</xdr:rowOff>
    </xdr:from>
    <xdr:to>
      <xdr:col>72</xdr:col>
      <xdr:colOff>38100</xdr:colOff>
      <xdr:row>35</xdr:row>
      <xdr:rowOff>121006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02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112133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11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160681</xdr:rowOff>
    </xdr:from>
    <xdr:to>
      <xdr:col>67</xdr:col>
      <xdr:colOff>101600</xdr:colOff>
      <xdr:row>37</xdr:row>
      <xdr:rowOff>90831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3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81958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60</xdr:row>
      <xdr:rowOff>111777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1039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57</xdr:row>
      <xdr:rowOff>54627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68376</xdr:rowOff>
    </xdr:from>
    <xdr:to>
      <xdr:col>85</xdr:col>
      <xdr:colOff>126364</xdr:colOff>
      <xdr:row>58</xdr:row>
      <xdr:rowOff>151244</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flipV="1">
          <a:off x="16317595" y="8983776"/>
          <a:ext cx="1269" cy="1111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155071</xdr:rowOff>
    </xdr:from>
    <xdr:ext cx="599010" cy="259045"/>
    <xdr:sp macro="" textlink="">
      <xdr:nvSpPr>
        <xdr:cNvPr id="559" name="教育費最小値テキスト">
          <a:extLst>
            <a:ext uri="{FF2B5EF4-FFF2-40B4-BE49-F238E27FC236}">
              <a16:creationId xmlns:a16="http://schemas.microsoft.com/office/drawing/2014/main" id="{00000000-0008-0000-0700-00002F020000}"/>
            </a:ext>
          </a:extLst>
        </xdr:cNvPr>
        <xdr:cNvSpPr txBox="1"/>
      </xdr:nvSpPr>
      <xdr:spPr>
        <a:xfrm>
          <a:off x="16370300" y="1009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151244</xdr:rowOff>
    </xdr:from>
    <xdr:to>
      <xdr:col>86</xdr:col>
      <xdr:colOff>25400</xdr:colOff>
      <xdr:row>58</xdr:row>
      <xdr:rowOff>151244</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10095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15053</xdr:rowOff>
    </xdr:from>
    <xdr:ext cx="599010" cy="259045"/>
    <xdr:sp macro="" textlink="">
      <xdr:nvSpPr>
        <xdr:cNvPr id="561" name="教育費最大値テキスト">
          <a:extLst>
            <a:ext uri="{FF2B5EF4-FFF2-40B4-BE49-F238E27FC236}">
              <a16:creationId xmlns:a16="http://schemas.microsoft.com/office/drawing/2014/main" id="{00000000-0008-0000-0700-000031020000}"/>
            </a:ext>
          </a:extLst>
        </xdr:cNvPr>
        <xdr:cNvSpPr txBox="1"/>
      </xdr:nvSpPr>
      <xdr:spPr>
        <a:xfrm>
          <a:off x="16370300" y="875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68376</xdr:rowOff>
    </xdr:from>
    <xdr:to>
      <xdr:col>86</xdr:col>
      <xdr:colOff>25400</xdr:colOff>
      <xdr:row>52</xdr:row>
      <xdr:rowOff>68376</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898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102724</xdr:rowOff>
    </xdr:from>
    <xdr:to>
      <xdr:col>85</xdr:col>
      <xdr:colOff>127000</xdr:colOff>
      <xdr:row>58</xdr:row>
      <xdr:rowOff>151244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5481300" y="10046824"/>
          <a:ext cx="838200" cy="4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53484</xdr:rowOff>
    </xdr:from>
    <xdr:ext cx="599010" cy="259045"/>
    <xdr:sp macro="" textlink="">
      <xdr:nvSpPr>
        <xdr:cNvPr id="564" name="教育費平均値テキスト">
          <a:extLst>
            <a:ext uri="{FF2B5EF4-FFF2-40B4-BE49-F238E27FC236}">
              <a16:creationId xmlns:a16="http://schemas.microsoft.com/office/drawing/2014/main" id="{00000000-0008-0000-0700-000034020000}"/>
            </a:ext>
          </a:extLst>
        </xdr:cNvPr>
        <xdr:cNvSpPr txBox="1"/>
      </xdr:nvSpPr>
      <xdr:spPr>
        <a:xfrm>
          <a:off x="16370300" y="9140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30607</xdr:rowOff>
    </xdr:from>
    <xdr:to>
      <xdr:col>85</xdr:col>
      <xdr:colOff>177800</xdr:colOff>
      <xdr:row>54</xdr:row>
      <xdr:rowOff>132207</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6268700" y="928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33515</xdr:rowOff>
    </xdr:from>
    <xdr:to>
      <xdr:col>81</xdr:col>
      <xdr:colOff>50800</xdr:colOff>
      <xdr:row>58</xdr:row>
      <xdr:rowOff>102724</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4592300" y="9806165"/>
          <a:ext cx="889000" cy="24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11005</xdr:rowOff>
    </xdr:from>
    <xdr:to>
      <xdr:col>81</xdr:col>
      <xdr:colOff>101600</xdr:colOff>
      <xdr:row>54</xdr:row>
      <xdr:rowOff>112605</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5430500" y="926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52</xdr:row>
      <xdr:rowOff>129132</xdr:rowOff>
    </xdr:from>
    <xdr:ext cx="599010"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5169095" y="904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163246</xdr:rowOff>
    </xdr:from>
    <xdr:to>
      <xdr:col>76</xdr:col>
      <xdr:colOff>114300</xdr:colOff>
      <xdr:row>57</xdr:row>
      <xdr:rowOff>33515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3703300" y="9764446"/>
          <a:ext cx="889000" cy="4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131248</xdr:rowOff>
    </xdr:from>
    <xdr:to>
      <xdr:col>76</xdr:col>
      <xdr:colOff>165100</xdr:colOff>
      <xdr:row>52</xdr:row>
      <xdr:rowOff>61398</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4541500" y="88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77925</xdr:rowOff>
    </xdr:from>
    <xdr:ext cx="59901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4292795" y="865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135128</xdr:rowOff>
    </xdr:from>
    <xdr:to>
      <xdr:col>71</xdr:col>
      <xdr:colOff>177800</xdr:colOff>
      <xdr:row>56</xdr:row>
      <xdr:rowOff>163246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814300" y="9564878"/>
          <a:ext cx="889000" cy="19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114446</xdr:rowOff>
    </xdr:from>
    <xdr:to>
      <xdr:col>72</xdr:col>
      <xdr:colOff>38100</xdr:colOff>
      <xdr:row>53</xdr:row>
      <xdr:rowOff>44596</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3652500" y="902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61123</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403795" y="880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20206</xdr:rowOff>
    </xdr:from>
    <xdr:to>
      <xdr:col>67</xdr:col>
      <xdr:colOff>101600</xdr:colOff>
      <xdr:row>56</xdr:row>
      <xdr:rowOff>121806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2763500" y="962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112933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2514795" y="971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100444</xdr:rowOff>
    </xdr:from>
    <xdr:to>
      <xdr:col>85</xdr:col>
      <xdr:colOff>177800</xdr:colOff>
      <xdr:row>59</xdr:row>
      <xdr:rowOff>30594</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6268700" y="1004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15371</xdr:rowOff>
    </xdr:from>
    <xdr:ext cx="599010" cy="259045"/>
    <xdr:sp macro="" textlink="">
      <xdr:nvSpPr>
        <xdr:cNvPr id="583" name="教育費該当値テキスト">
          <a:extLst>
            <a:ext uri="{FF2B5EF4-FFF2-40B4-BE49-F238E27FC236}">
              <a16:creationId xmlns:a16="http://schemas.microsoft.com/office/drawing/2014/main" id="{00000000-0008-0000-0700-000047020000}"/>
            </a:ext>
          </a:extLst>
        </xdr:cNvPr>
        <xdr:cNvSpPr txBox="1"/>
      </xdr:nvSpPr>
      <xdr:spPr>
        <a:xfrm>
          <a:off x="16370300" y="995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51924</xdr:rowOff>
    </xdr:from>
    <xdr:to>
      <xdr:col>81</xdr:col>
      <xdr:colOff>101600</xdr:colOff>
      <xdr:row>58</xdr:row>
      <xdr:rowOff>153524</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5430500" y="999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58</xdr:row>
      <xdr:rowOff>144651</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169095" y="1008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154165</xdr:rowOff>
    </xdr:from>
    <xdr:to>
      <xdr:col>76</xdr:col>
      <xdr:colOff>165100</xdr:colOff>
      <xdr:row>57</xdr:row>
      <xdr:rowOff>84315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4541500" y="975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75442</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292795" y="984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112446</xdr:rowOff>
    </xdr:from>
    <xdr:to>
      <xdr:col>72</xdr:col>
      <xdr:colOff>38100</xdr:colOff>
      <xdr:row>57</xdr:row>
      <xdr:rowOff>42596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3652500" y="971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33723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80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84328</xdr:rowOff>
    </xdr:from>
    <xdr:to>
      <xdr:col>67</xdr:col>
      <xdr:colOff>101600</xdr:colOff>
      <xdr:row>56</xdr:row>
      <xdr:rowOff>14478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2763500" y="951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31005</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28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災害復旧費グラフ枠">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20085</xdr:rowOff>
    </xdr:from>
    <xdr:to>
      <xdr:col>85</xdr:col>
      <xdr:colOff>126364</xdr:colOff>
      <xdr:row>76</xdr:row>
      <xdr:rowOff>50718</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flipV="1">
          <a:off x="16317595" y="12193035"/>
          <a:ext cx="1269" cy="88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54545</xdr:rowOff>
    </xdr:from>
    <xdr:ext cx="469744" cy="259045"/>
    <xdr:sp macro="" textlink="">
      <xdr:nvSpPr>
        <xdr:cNvPr id="610" name="災害復旧費最小値テキスト">
          <a:extLst>
            <a:ext uri="{FF2B5EF4-FFF2-40B4-BE49-F238E27FC236}">
              <a16:creationId xmlns:a16="http://schemas.microsoft.com/office/drawing/2014/main" id="{00000000-0008-0000-0700-000062020000}"/>
            </a:ext>
          </a:extLst>
        </xdr:cNvPr>
        <xdr:cNvSpPr txBox="1"/>
      </xdr:nvSpPr>
      <xdr:spPr>
        <a:xfrm>
          <a:off x="16370300" y="1308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50718</xdr:rowOff>
    </xdr:from>
    <xdr:to>
      <xdr:col>86</xdr:col>
      <xdr:colOff>25400</xdr:colOff>
      <xdr:row>76</xdr:row>
      <xdr:rowOff>50718</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308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138212</xdr:rowOff>
    </xdr:from>
    <xdr:ext cx="534377" cy="259045"/>
    <xdr:sp macro="" textlink="">
      <xdr:nvSpPr>
        <xdr:cNvPr id="612" name="災害復旧費最大値テキスト">
          <a:extLst>
            <a:ext uri="{FF2B5EF4-FFF2-40B4-BE49-F238E27FC236}">
              <a16:creationId xmlns:a16="http://schemas.microsoft.com/office/drawing/2014/main" id="{00000000-0008-0000-0700-000064020000}"/>
            </a:ext>
          </a:extLst>
        </xdr:cNvPr>
        <xdr:cNvSpPr txBox="1"/>
      </xdr:nvSpPr>
      <xdr:spPr>
        <a:xfrm>
          <a:off x="16370300" y="119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20085</xdr:rowOff>
    </xdr:from>
    <xdr:to>
      <xdr:col>86</xdr:col>
      <xdr:colOff>25400</xdr:colOff>
      <xdr:row>71</xdr:row>
      <xdr:rowOff>20085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6230600" y="12193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168618</xdr:rowOff>
    </xdr:from>
    <xdr:to>
      <xdr:col>85</xdr:col>
      <xdr:colOff>127000</xdr:colOff>
      <xdr:row>73</xdr:row>
      <xdr:rowOff>104553</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5481300" y="12341568"/>
          <a:ext cx="838200" cy="27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128364</xdr:rowOff>
    </xdr:from>
    <xdr:ext cx="534377" cy="259045"/>
    <xdr:sp macro="" textlink="">
      <xdr:nvSpPr>
        <xdr:cNvPr id="615" name="災害復旧費平均値テキスト">
          <a:extLst>
            <a:ext uri="{FF2B5EF4-FFF2-40B4-BE49-F238E27FC236}">
              <a16:creationId xmlns:a16="http://schemas.microsoft.com/office/drawing/2014/main" id="{00000000-0008-0000-0700-000067020000}"/>
            </a:ext>
          </a:extLst>
        </xdr:cNvPr>
        <xdr:cNvSpPr txBox="1"/>
      </xdr:nvSpPr>
      <xdr:spPr>
        <a:xfrm>
          <a:off x="16370300" y="12472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149937</xdr:rowOff>
    </xdr:from>
    <xdr:to>
      <xdr:col>85</xdr:col>
      <xdr:colOff>177800</xdr:colOff>
      <xdr:row>73</xdr:row>
      <xdr:rowOff>80087</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6268700" y="1249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104553</xdr:rowOff>
    </xdr:from>
    <xdr:to>
      <xdr:col>81</xdr:col>
      <xdr:colOff>50800</xdr:colOff>
      <xdr:row>76</xdr:row>
      <xdr:rowOff>131584</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4592300" y="12620403"/>
          <a:ext cx="889000" cy="5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27807</xdr:rowOff>
    </xdr:from>
    <xdr:to>
      <xdr:col>81</xdr:col>
      <xdr:colOff>101600</xdr:colOff>
      <xdr:row>74</xdr:row>
      <xdr:rowOff>129407</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5430500" y="1271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120534</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5201411" y="1280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131584</xdr:rowOff>
    </xdr:from>
    <xdr:to>
      <xdr:col>76</xdr:col>
      <xdr:colOff>114300</xdr:colOff>
      <xdr:row>77</xdr:row>
      <xdr:rowOff>80150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3703300" y="13161784"/>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77127</xdr:rowOff>
    </xdr:from>
    <xdr:to>
      <xdr:col>76</xdr:col>
      <xdr:colOff>165100</xdr:colOff>
      <xdr:row>77</xdr:row>
      <xdr:rowOff>7277</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4541500" y="1310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23804</xdr:rowOff>
    </xdr:from>
    <xdr:ext cx="469744"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4357428" y="1288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80150</xdr:rowOff>
    </xdr:from>
    <xdr:to>
      <xdr:col>71</xdr:col>
      <xdr:colOff>177800</xdr:colOff>
      <xdr:row>77</xdr:row>
      <xdr:rowOff>135243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2814300" y="13281800"/>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47067</xdr:rowOff>
    </xdr:from>
    <xdr:to>
      <xdr:col>72</xdr:col>
      <xdr:colOff>38100</xdr:colOff>
      <xdr:row>76</xdr:row>
      <xdr:rowOff>148667</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3652500" y="1307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165193</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3468428" y="1285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5975</xdr:rowOff>
    </xdr:from>
    <xdr:to>
      <xdr:col>67</xdr:col>
      <xdr:colOff>101600</xdr:colOff>
      <xdr:row>76</xdr:row>
      <xdr:rowOff>107575</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2763500" y="13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124103</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579428" y="1281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117818</xdr:rowOff>
    </xdr:from>
    <xdr:to>
      <xdr:col>85</xdr:col>
      <xdr:colOff>177800</xdr:colOff>
      <xdr:row>72</xdr:row>
      <xdr:rowOff>47968</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6268700" y="1229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140695</xdr:rowOff>
    </xdr:from>
    <xdr:ext cx="534377" cy="259045"/>
    <xdr:sp macro="" textlink="">
      <xdr:nvSpPr>
        <xdr:cNvPr id="634" name="災害復旧費該当値テキスト">
          <a:extLst>
            <a:ext uri="{FF2B5EF4-FFF2-40B4-BE49-F238E27FC236}">
              <a16:creationId xmlns:a16="http://schemas.microsoft.com/office/drawing/2014/main" id="{00000000-0008-0000-0700-00007A020000}"/>
            </a:ext>
          </a:extLst>
        </xdr:cNvPr>
        <xdr:cNvSpPr txBox="1"/>
      </xdr:nvSpPr>
      <xdr:spPr>
        <a:xfrm>
          <a:off x="16370300" y="121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53753</xdr:rowOff>
    </xdr:from>
    <xdr:to>
      <xdr:col>81</xdr:col>
      <xdr:colOff>101600</xdr:colOff>
      <xdr:row>73</xdr:row>
      <xdr:rowOff>155353</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5430500" y="1256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430</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01411" y="123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80784</xdr:rowOff>
    </xdr:from>
    <xdr:to>
      <xdr:col>76</xdr:col>
      <xdr:colOff>165100</xdr:colOff>
      <xdr:row>77</xdr:row>
      <xdr:rowOff>10934</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4541500" y="1311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2061</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20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29350</xdr:rowOff>
    </xdr:from>
    <xdr:to>
      <xdr:col>72</xdr:col>
      <xdr:colOff>38100</xdr:colOff>
      <xdr:row>77</xdr:row>
      <xdr:rowOff>130950</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3652500" y="132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122077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3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84443</xdr:rowOff>
    </xdr:from>
    <xdr:to>
      <xdr:col>67</xdr:col>
      <xdr:colOff>101600</xdr:colOff>
      <xdr:row>78</xdr:row>
      <xdr:rowOff>14593</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2763500" y="1328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5720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37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公債費グラフ枠">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38430</xdr:rowOff>
    </xdr:from>
    <xdr:to>
      <xdr:col>85</xdr:col>
      <xdr:colOff>126364</xdr:colOff>
      <xdr:row>96</xdr:row>
      <xdr:rowOff>168915</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flipV="1">
          <a:off x="16317595" y="15640380"/>
          <a:ext cx="1269" cy="987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1292</xdr:rowOff>
    </xdr:from>
    <xdr:ext cx="534377" cy="259045"/>
    <xdr:sp macro="" textlink="">
      <xdr:nvSpPr>
        <xdr:cNvPr id="664" name="公債費最小値テキスト">
          <a:extLst>
            <a:ext uri="{FF2B5EF4-FFF2-40B4-BE49-F238E27FC236}">
              <a16:creationId xmlns:a16="http://schemas.microsoft.com/office/drawing/2014/main" id="{00000000-0008-0000-0700-000098020000}"/>
            </a:ext>
          </a:extLst>
        </xdr:cNvPr>
        <xdr:cNvSpPr txBox="1"/>
      </xdr:nvSpPr>
      <xdr:spPr>
        <a:xfrm>
          <a:off x="16370300" y="1663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168915</xdr:rowOff>
    </xdr:from>
    <xdr:to>
      <xdr:col>86</xdr:col>
      <xdr:colOff>25400</xdr:colOff>
      <xdr:row>96</xdr:row>
      <xdr:rowOff>168915</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6230600" y="166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156557</xdr:rowOff>
    </xdr:from>
    <xdr:ext cx="599010" cy="259045"/>
    <xdr:sp macro="" textlink="">
      <xdr:nvSpPr>
        <xdr:cNvPr id="666" name="公債費最大値テキスト">
          <a:extLst>
            <a:ext uri="{FF2B5EF4-FFF2-40B4-BE49-F238E27FC236}">
              <a16:creationId xmlns:a16="http://schemas.microsoft.com/office/drawing/2014/main" id="{00000000-0008-0000-0700-00009A020000}"/>
            </a:ext>
          </a:extLst>
        </xdr:cNvPr>
        <xdr:cNvSpPr txBox="1"/>
      </xdr:nvSpPr>
      <xdr:spPr>
        <a:xfrm>
          <a:off x="16370300" y="1541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38430</xdr:rowOff>
    </xdr:from>
    <xdr:to>
      <xdr:col>86</xdr:col>
      <xdr:colOff>25400</xdr:colOff>
      <xdr:row>91</xdr:row>
      <xdr:rowOff>38430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6230600" y="1564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574</xdr:rowOff>
    </xdr:from>
    <xdr:to>
      <xdr:col>85</xdr:col>
      <xdr:colOff>127000</xdr:colOff>
      <xdr:row>96</xdr:row>
      <xdr:rowOff>144410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5481300" y="16116874"/>
          <a:ext cx="838200" cy="48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132670</xdr:rowOff>
    </xdr:from>
    <xdr:ext cx="599010" cy="259045"/>
    <xdr:sp macro="" textlink="">
      <xdr:nvSpPr>
        <xdr:cNvPr id="669" name="公債費平均値テキスト">
          <a:extLst>
            <a:ext uri="{FF2B5EF4-FFF2-40B4-BE49-F238E27FC236}">
              <a16:creationId xmlns:a16="http://schemas.microsoft.com/office/drawing/2014/main" id="{00000000-0008-0000-0700-00009D020000}"/>
            </a:ext>
          </a:extLst>
        </xdr:cNvPr>
        <xdr:cNvSpPr txBox="1"/>
      </xdr:nvSpPr>
      <xdr:spPr>
        <a:xfrm>
          <a:off x="16370300" y="16077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109793</xdr:rowOff>
    </xdr:from>
    <xdr:to>
      <xdr:col>85</xdr:col>
      <xdr:colOff>177800</xdr:colOff>
      <xdr:row>95</xdr:row>
      <xdr:rowOff>39943</xdr:rowOff>
    </xdr:to>
    <xdr:sp macro="" textlink="">
      <xdr:nvSpPr>
        <xdr:cNvPr id="670" name="フローチャート: 判断 669">
          <a:extLst>
            <a:ext uri="{FF2B5EF4-FFF2-40B4-BE49-F238E27FC236}">
              <a16:creationId xmlns:a16="http://schemas.microsoft.com/office/drawing/2014/main" id="{00000000-0008-0000-0700-00009E020000}"/>
            </a:ext>
          </a:extLst>
        </xdr:cNvPr>
        <xdr:cNvSpPr/>
      </xdr:nvSpPr>
      <xdr:spPr>
        <a:xfrm>
          <a:off x="16268700" y="162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133939</xdr:rowOff>
    </xdr:from>
    <xdr:to>
      <xdr:col>81</xdr:col>
      <xdr:colOff>50800</xdr:colOff>
      <xdr:row>94</xdr:row>
      <xdr:rowOff>574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4592300" y="15735889"/>
          <a:ext cx="889000" cy="38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73219</xdr:rowOff>
    </xdr:from>
    <xdr:to>
      <xdr:col>81</xdr:col>
      <xdr:colOff>101600</xdr:colOff>
      <xdr:row>94</xdr:row>
      <xdr:rowOff>3369</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5430500" y="160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92</xdr:row>
      <xdr:rowOff>19896</xdr:rowOff>
    </xdr:from>
    <xdr:ext cx="599010"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5169095" y="1579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133939</xdr:rowOff>
    </xdr:from>
    <xdr:to>
      <xdr:col>76</xdr:col>
      <xdr:colOff>114300</xdr:colOff>
      <xdr:row>93</xdr:row>
      <xdr:rowOff>98552</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3703300" y="15735889"/>
          <a:ext cx="889000" cy="30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91</xdr:row>
      <xdr:rowOff>9347</xdr:rowOff>
    </xdr:from>
    <xdr:to>
      <xdr:col>76</xdr:col>
      <xdr:colOff>165100</xdr:colOff>
      <xdr:row>91</xdr:row>
      <xdr:rowOff>110947</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4541500" y="1561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127474</xdr:rowOff>
    </xdr:from>
    <xdr:ext cx="599010"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4292795" y="1538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98552</xdr:rowOff>
    </xdr:from>
    <xdr:to>
      <xdr:col>71</xdr:col>
      <xdr:colOff>177800</xdr:colOff>
      <xdr:row>94</xdr:row>
      <xdr:rowOff>56445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2814300" y="16043402"/>
          <a:ext cx="889000" cy="12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68645</xdr:rowOff>
    </xdr:from>
    <xdr:to>
      <xdr:col>72</xdr:col>
      <xdr:colOff>38100</xdr:colOff>
      <xdr:row>94</xdr:row>
      <xdr:rowOff>170245</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3652500" y="161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161372</xdr:rowOff>
    </xdr:from>
    <xdr:ext cx="599010"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3403795" y="162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64029</xdr:rowOff>
    </xdr:from>
    <xdr:to>
      <xdr:col>67</xdr:col>
      <xdr:colOff>101600</xdr:colOff>
      <xdr:row>94</xdr:row>
      <xdr:rowOff>165629</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2763500" y="1618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156756</xdr:rowOff>
    </xdr:from>
    <xdr:ext cx="59901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514795" y="1627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93610</xdr:rowOff>
    </xdr:from>
    <xdr:to>
      <xdr:col>85</xdr:col>
      <xdr:colOff>177800</xdr:colOff>
      <xdr:row>97</xdr:row>
      <xdr:rowOff>23760</xdr:rowOff>
    </xdr:to>
    <xdr:sp macro="" textlink="">
      <xdr:nvSpPr>
        <xdr:cNvPr id="687" name="楕円 686">
          <a:extLst>
            <a:ext uri="{FF2B5EF4-FFF2-40B4-BE49-F238E27FC236}">
              <a16:creationId xmlns:a16="http://schemas.microsoft.com/office/drawing/2014/main" id="{00000000-0008-0000-0700-0000AF020000}"/>
            </a:ext>
          </a:extLst>
        </xdr:cNvPr>
        <xdr:cNvSpPr/>
      </xdr:nvSpPr>
      <xdr:spPr>
        <a:xfrm>
          <a:off x="16268700" y="1655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8537</xdr:rowOff>
    </xdr:from>
    <xdr:ext cx="534377" cy="259045"/>
    <xdr:sp macro="" textlink="">
      <xdr:nvSpPr>
        <xdr:cNvPr id="688" name="公債費該当値テキスト">
          <a:extLst>
            <a:ext uri="{FF2B5EF4-FFF2-40B4-BE49-F238E27FC236}">
              <a16:creationId xmlns:a16="http://schemas.microsoft.com/office/drawing/2014/main" id="{00000000-0008-0000-0700-0000B0020000}"/>
            </a:ext>
          </a:extLst>
        </xdr:cNvPr>
        <xdr:cNvSpPr txBox="1"/>
      </xdr:nvSpPr>
      <xdr:spPr>
        <a:xfrm>
          <a:off x="16370300" y="1646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121224</xdr:rowOff>
    </xdr:from>
    <xdr:to>
      <xdr:col>81</xdr:col>
      <xdr:colOff>101600</xdr:colOff>
      <xdr:row>94</xdr:row>
      <xdr:rowOff>51374</xdr:rowOff>
    </xdr:to>
    <xdr:sp macro="" textlink="">
      <xdr:nvSpPr>
        <xdr:cNvPr id="689" name="楕円 688">
          <a:extLst>
            <a:ext uri="{FF2B5EF4-FFF2-40B4-BE49-F238E27FC236}">
              <a16:creationId xmlns:a16="http://schemas.microsoft.com/office/drawing/2014/main" id="{00000000-0008-0000-0700-0000B1020000}"/>
            </a:ext>
          </a:extLst>
        </xdr:cNvPr>
        <xdr:cNvSpPr/>
      </xdr:nvSpPr>
      <xdr:spPr>
        <a:xfrm>
          <a:off x="15430500" y="1606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94</xdr:row>
      <xdr:rowOff>42501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69095" y="1615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83139</xdr:rowOff>
    </xdr:from>
    <xdr:to>
      <xdr:col>76</xdr:col>
      <xdr:colOff>165100</xdr:colOff>
      <xdr:row>92</xdr:row>
      <xdr:rowOff>13289</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4541500" y="1568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4416</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577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47752</xdr:rowOff>
    </xdr:from>
    <xdr:to>
      <xdr:col>72</xdr:col>
      <xdr:colOff>38100</xdr:colOff>
      <xdr:row>93</xdr:row>
      <xdr:rowOff>149352</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3652500" y="1599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165879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576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5645</xdr:rowOff>
    </xdr:from>
    <xdr:to>
      <xdr:col>67</xdr:col>
      <xdr:colOff>101600</xdr:colOff>
      <xdr:row>94</xdr:row>
      <xdr:rowOff>107245</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2763500" y="161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123772</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589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諸支出金グラフ枠">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43688</xdr:rowOff>
    </xdr:from>
    <xdr:to>
      <xdr:col>116</xdr:col>
      <xdr:colOff>62864</xdr:colOff>
      <xdr:row>38</xdr:row>
      <xdr:rowOff>121412</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flipV="1">
          <a:off x="22159595" y="6558788"/>
          <a:ext cx="1269" cy="77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28465</xdr:rowOff>
    </xdr:from>
    <xdr:ext cx="249299" cy="259045"/>
    <xdr:sp macro="" textlink="">
      <xdr:nvSpPr>
        <xdr:cNvPr id="717" name="諸支出金最小値テキスト">
          <a:extLst>
            <a:ext uri="{FF2B5EF4-FFF2-40B4-BE49-F238E27FC236}">
              <a16:creationId xmlns:a16="http://schemas.microsoft.com/office/drawing/2014/main" id="{00000000-0008-0000-0700-0000CD020000}"/>
            </a:ext>
          </a:extLst>
        </xdr:cNvPr>
        <xdr:cNvSpPr txBox="1"/>
      </xdr:nvSpPr>
      <xdr:spPr>
        <a:xfrm>
          <a:off x="22212300" y="6715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121412</xdr:rowOff>
    </xdr:from>
    <xdr:to>
      <xdr:col>116</xdr:col>
      <xdr:colOff>152400</xdr:colOff>
      <xdr:row>38</xdr:row>
      <xdr:rowOff>121412</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22072600" y="663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161815</xdr:rowOff>
    </xdr:from>
    <xdr:ext cx="313932" cy="259045"/>
    <xdr:sp macro="" textlink="">
      <xdr:nvSpPr>
        <xdr:cNvPr id="719" name="諸支出金最大値テキスト">
          <a:extLst>
            <a:ext uri="{FF2B5EF4-FFF2-40B4-BE49-F238E27FC236}">
              <a16:creationId xmlns:a16="http://schemas.microsoft.com/office/drawing/2014/main" id="{00000000-0008-0000-0700-0000CF020000}"/>
            </a:ext>
          </a:extLst>
        </xdr:cNvPr>
        <xdr:cNvSpPr txBox="1"/>
      </xdr:nvSpPr>
      <xdr:spPr>
        <a:xfrm>
          <a:off x="22212300" y="6334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43688</xdr:rowOff>
    </xdr:from>
    <xdr:to>
      <xdr:col>116</xdr:col>
      <xdr:colOff>152400</xdr:colOff>
      <xdr:row>38</xdr:row>
      <xdr:rowOff>43688</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2072600" y="6558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43688</xdr:rowOff>
    </xdr:from>
    <xdr:to>
      <xdr:col>116</xdr:col>
      <xdr:colOff>63500</xdr:colOff>
      <xdr:row>38</xdr:row>
      <xdr:rowOff>112268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flipV="1">
          <a:off x="21323300" y="655878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72915</xdr:rowOff>
    </xdr:from>
    <xdr:ext cx="313932" cy="259045"/>
    <xdr:sp macro="" textlink="">
      <xdr:nvSpPr>
        <xdr:cNvPr id="722" name="諸支出金平均値テキスト">
          <a:extLst>
            <a:ext uri="{FF2B5EF4-FFF2-40B4-BE49-F238E27FC236}">
              <a16:creationId xmlns:a16="http://schemas.microsoft.com/office/drawing/2014/main" id="{00000000-0008-0000-0700-0000D2020000}"/>
            </a:ext>
          </a:extLst>
        </xdr:cNvPr>
        <xdr:cNvSpPr txBox="1"/>
      </xdr:nvSpPr>
      <xdr:spPr>
        <a:xfrm>
          <a:off x="22212300" y="658801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38608</xdr:rowOff>
    </xdr:from>
    <xdr:to>
      <xdr:col>116</xdr:col>
      <xdr:colOff>114300</xdr:colOff>
      <xdr:row>38</xdr:row>
      <xdr:rowOff>140208</xdr:rowOff>
    </xdr:to>
    <xdr:sp macro="" textlink="">
      <xdr:nvSpPr>
        <xdr:cNvPr id="723" name="フローチャート: 判断 722">
          <a:extLst>
            <a:ext uri="{FF2B5EF4-FFF2-40B4-BE49-F238E27FC236}">
              <a16:creationId xmlns:a16="http://schemas.microsoft.com/office/drawing/2014/main" id="{00000000-0008-0000-0700-0000D3020000}"/>
            </a:ext>
          </a:extLst>
        </xdr:cNvPr>
        <xdr:cNvSpPr/>
      </xdr:nvSpPr>
      <xdr:spPr>
        <a:xfrm>
          <a:off x="221107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112268</xdr:rowOff>
    </xdr:from>
    <xdr:to>
      <xdr:col>111</xdr:col>
      <xdr:colOff>177800</xdr:colOff>
      <xdr:row>38</xdr:row>
      <xdr:rowOff>116840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0434300" y="66273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61468</xdr:rowOff>
    </xdr:from>
    <xdr:to>
      <xdr:col>112</xdr:col>
      <xdr:colOff>38100</xdr:colOff>
      <xdr:row>38</xdr:row>
      <xdr:rowOff>163068</xdr:rowOff>
    </xdr:to>
    <xdr:sp macro="" textlink="">
      <xdr:nvSpPr>
        <xdr:cNvPr id="725" name="フローチャート: 判断 724">
          <a:extLst>
            <a:ext uri="{FF2B5EF4-FFF2-40B4-BE49-F238E27FC236}">
              <a16:creationId xmlns:a16="http://schemas.microsoft.com/office/drawing/2014/main" id="{00000000-0008-0000-0700-0000D5020000}"/>
            </a:ext>
          </a:extLst>
        </xdr:cNvPr>
        <xdr:cNvSpPr/>
      </xdr:nvSpPr>
      <xdr:spPr>
        <a:xfrm>
          <a:off x="21272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154195</xdr:rowOff>
    </xdr:from>
    <xdr:ext cx="249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21185950" y="66692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107696</xdr:rowOff>
    </xdr:from>
    <xdr:to>
      <xdr:col>107</xdr:col>
      <xdr:colOff>50800</xdr:colOff>
      <xdr:row>38</xdr:row>
      <xdr:rowOff>116840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9545300" y="66227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8145</xdr:rowOff>
    </xdr:from>
    <xdr:ext cx="249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20309650" y="63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107696</xdr:rowOff>
    </xdr:from>
    <xdr:to>
      <xdr:col>102</xdr:col>
      <xdr:colOff>114300</xdr:colOff>
      <xdr:row>38</xdr:row>
      <xdr:rowOff>107696</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656300" y="6622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61468</xdr:rowOff>
    </xdr:from>
    <xdr:to>
      <xdr:col>102</xdr:col>
      <xdr:colOff>165100</xdr:colOff>
      <xdr:row>38</xdr:row>
      <xdr:rowOff>163068</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19494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154195</xdr:rowOff>
    </xdr:from>
    <xdr:ext cx="249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9420650" y="66692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88900</xdr:rowOff>
    </xdr:from>
    <xdr:to>
      <xdr:col>98</xdr:col>
      <xdr:colOff>38100</xdr:colOff>
      <xdr:row>31</xdr:row>
      <xdr:rowOff>19050</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18605500" y="52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35577</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467017" y="500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164338</xdr:rowOff>
    </xdr:from>
    <xdr:to>
      <xdr:col>116</xdr:col>
      <xdr:colOff>114300</xdr:colOff>
      <xdr:row>38</xdr:row>
      <xdr:rowOff>94488</xdr:rowOff>
    </xdr:to>
    <xdr:sp macro="" textlink="">
      <xdr:nvSpPr>
        <xdr:cNvPr id="740" name="楕円 739">
          <a:extLst>
            <a:ext uri="{FF2B5EF4-FFF2-40B4-BE49-F238E27FC236}">
              <a16:creationId xmlns:a16="http://schemas.microsoft.com/office/drawing/2014/main" id="{00000000-0008-0000-0700-0000E4020000}"/>
            </a:ext>
          </a:extLst>
        </xdr:cNvPr>
        <xdr:cNvSpPr/>
      </xdr:nvSpPr>
      <xdr:spPr>
        <a:xfrm>
          <a:off x="22110700" y="65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117365</xdr:rowOff>
    </xdr:from>
    <xdr:ext cx="313932" cy="259045"/>
    <xdr:sp macro="" textlink="">
      <xdr:nvSpPr>
        <xdr:cNvPr id="741" name="諸支出金該当値テキスト">
          <a:extLst>
            <a:ext uri="{FF2B5EF4-FFF2-40B4-BE49-F238E27FC236}">
              <a16:creationId xmlns:a16="http://schemas.microsoft.com/office/drawing/2014/main" id="{00000000-0008-0000-0700-0000E5020000}"/>
            </a:ext>
          </a:extLst>
        </xdr:cNvPr>
        <xdr:cNvSpPr txBox="1"/>
      </xdr:nvSpPr>
      <xdr:spPr>
        <a:xfrm>
          <a:off x="22212300" y="6461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61468</xdr:rowOff>
    </xdr:from>
    <xdr:to>
      <xdr:col>112</xdr:col>
      <xdr:colOff>38100</xdr:colOff>
      <xdr:row>38</xdr:row>
      <xdr:rowOff>163068</xdr:rowOff>
    </xdr:to>
    <xdr:sp macro="" textlink="">
      <xdr:nvSpPr>
        <xdr:cNvPr id="742" name="楕円 741">
          <a:extLst>
            <a:ext uri="{FF2B5EF4-FFF2-40B4-BE49-F238E27FC236}">
              <a16:creationId xmlns:a16="http://schemas.microsoft.com/office/drawing/2014/main" id="{00000000-0008-0000-0700-0000E6020000}"/>
            </a:ext>
          </a:extLst>
        </xdr:cNvPr>
        <xdr:cNvSpPr/>
      </xdr:nvSpPr>
      <xdr:spPr>
        <a:xfrm>
          <a:off x="21272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8145</xdr:rowOff>
    </xdr:from>
    <xdr:ext cx="249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85950" y="63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66040</xdr:rowOff>
    </xdr:from>
    <xdr:to>
      <xdr:col>107</xdr:col>
      <xdr:colOff>101600</xdr:colOff>
      <xdr:row>38</xdr:row>
      <xdr:rowOff>167640</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0383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158767</xdr:rowOff>
    </xdr:from>
    <xdr:ext cx="249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309650" y="66738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56896</xdr:rowOff>
    </xdr:from>
    <xdr:to>
      <xdr:col>102</xdr:col>
      <xdr:colOff>165100</xdr:colOff>
      <xdr:row>38</xdr:row>
      <xdr:rowOff>158496</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19494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18605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149623</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531650" y="6664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2" name="前年度繰上充用金グラフ枠">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4" name="前年度繰上充用金最小値テキスト">
          <a:extLst>
            <a:ext uri="{FF2B5EF4-FFF2-40B4-BE49-F238E27FC236}">
              <a16:creationId xmlns:a16="http://schemas.microsoft.com/office/drawing/2014/main" id="{00000000-0008-0000-0700-0000FC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6" name="前年度繰上充用金最大値テキスト">
          <a:extLst>
            <a:ext uri="{FF2B5EF4-FFF2-40B4-BE49-F238E27FC236}">
              <a16:creationId xmlns:a16="http://schemas.microsoft.com/office/drawing/2014/main" id="{00000000-0008-0000-0700-0000FE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9" name="前年度繰上充用金平均値テキスト">
          <a:extLst>
            <a:ext uri="{FF2B5EF4-FFF2-40B4-BE49-F238E27FC236}">
              <a16:creationId xmlns:a16="http://schemas.microsoft.com/office/drawing/2014/main" id="{00000000-0008-0000-0700-00000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8" name="前年度繰上充用金該当値テキスト">
          <a:extLst>
            <a:ext uri="{FF2B5EF4-FFF2-40B4-BE49-F238E27FC236}">
              <a16:creationId xmlns:a16="http://schemas.microsoft.com/office/drawing/2014/main" id="{00000000-0008-0000-0700-00001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＜主な構成項目＞</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・総務費は、住民一人当たり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となっており、</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年度）から増加している。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施設整備事業費等が増加したこと等による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ものである。</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民生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費は、住民一人当たり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千円となっており、前年度（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増加している。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、子ども・子育て支援新制度に伴う負担が増加した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によるものである。</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・農林水産業費は、住民一人当たり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千円となっており、前年度（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している。これは、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漁港関連の整備や畜産クラスター事業に要する経費が増加したこと等による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ものである。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・災害復旧費は、住民一人当たり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千円となっており、前年度（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年度）から増加している。これは、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西日本豪雨等</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に係る災害復旧事業に要する経費が増加したこと</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によるものである。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○実質収支額</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年度は地方交付税の減少と鳥取県中部地震、雪害等への対応により</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年度も実質的な地方交付税が減少するなどの影響により実質収支が減</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なった。</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地方交付税が減少となったものの、公債費や普通建設事業費等の減等により増となった。令和元年度は実質的な地方交付税が減少したことや、西日本豪雨等に係る災害復旧事業費が増加したこと等により実質収支が減となった。</a:t>
          </a:r>
          <a:endPar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○実質単年度収支</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年度の実質収支が</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大幅増であったため、元年度は対</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前年度で</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1.52</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○今後の対応</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「財政誘導目標」を達成できるよう財政運営を行っていく。</a:t>
          </a:r>
          <a:endPar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鳥取県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○現状</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一般会計及び全ての特別会計で赤字が生じていない。</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一般会計の黒字の</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については、歳入面では、臨時財政対策債を含む実質的な地方交付税</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や地方消費税清算金が</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減少した</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地方消費税や国庫支出金</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などの収入が</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したことにより、前年度を</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89</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回った</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歳出面では、西日本豪雨等</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災害復旧費</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に加え普通建設事業費などの増加</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により前年度を</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115</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回った。その結果、最終的に黒字が</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○今後の対応</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各会計で適正な財政運営、企業運営を行っていく。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過去の経済対策等に係る地方債償還の進捗や公債費負担の平準化を進めた結果、元利償還金は減少に転じた。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○今後の対応</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早期健全化基準未満ではあるが、引き続き行財政改革を進め、比率の更なる改善を図る。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満期となる年数に応じて、計画的に積み立てており、積立不足は生じていない。</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○一般会計等に係る地方債の現在高</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西日本豪雨等による災害復旧費の増加に加え、普通建設事業などの増加に伴い、地方債現在高は増加している。</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○公営企業債等繰入見込額</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県立病院の建替事業に伴い、公営企業債繰入見込額は増加している。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○退職手当負担見込額</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長期勤続年数の職員の減</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に伴い減少している。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○将来負担比率の分子</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地方債残高の増加等に加え</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、充当可能基金及び基準財政需要額算入見込額の減少により、充当可能財源が減少した結果、増加している。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○今後の対応</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早期健全化基準未満ではあるが、引き続き行財政改革を進め、財政の健全化を進める。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基金全体の積立額は３，１３２百万円、取崩額は５，９９７百万円となり、前年比２，８６５百万円の減となった。主な増減理由は次のとおり。</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・地域医療介護総合確保基金：医療及び介護を総合的に確保するための事業に充当 １，２３５百万円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・森林整備担い手育成基金：林業従事者の安全衛生の水準の向上や技術及び技能の向上など、森林整備の担い手の育成を図る事業に充当 １，１９０百万円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・元気づくり基金：個性豊かで魅力ある地域社会を形成する地方創生の推進に資する事業に充当 ８２９百万円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・地方債償還のための取崩 ９００百万円　等</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確実かつ効率的な基金運用を行っていくとともに、県民との約束である財政誘導目標として、令和４年度末時点の財政調整型基金（減債基金を含む５基金）の残高を標準財政規模の１割以上に維持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・県立公共施設等建設基金：社会福祉施設、社会教育施設、学校、病院、試験研究施設、庁舎その他これらに類する施設で県が設置するものの建設費に充てる。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・大規模事業基金：県勢発展の基盤となる大規模事業を円滑に推進するための経費に充てる。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・地域医療介護総合確保基金：高齢者等がその有する能力に応じ自立した日常生活を営むことができるよう、医療及び介護を総合的に確保するための経費に充てる。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・地域医療介護総合確保基金：医療及び介護を総合的に確保するため基金に積立 １，６３５百万円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・原子力防災対策基金：島根原子力発電所に係る原子力防災対策の円滑な実施のため基金に積立 ３２０百万円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・森林環境保全基金：森林環境の保全等の施策の実施のため、県税条例により森林環境保全に資するために加算された県民税を基金に積立 １７３百万円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・地域医療介護総合確保基金：医療及び介護を総合的に確保するための事業に充当 １，２３５百万円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・森林整備担い手育成基金：林業従事者の安全衛生の水準の向上や技術及び技能の向上など、森林整備の担い手の育成を図る事業に充当 １，１９０百万円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・元気づくり基金：個性豊かで魅力ある地域社会を形成する地方創生の推進に資する事業に充当 ８２９百万円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年度新設）新型コロナウイルス感染症対応企業支援基金：新型コロナウイルス感染症の影響を受けた中小企業に円滑な資金供給を行い、事業継続及び経営の安定化を図るために新設。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新設）新設ホストタウン等新型コロナウイルス感染症対策基金：東京オリンピック・パラリンピックの開催に際し、ホストタウン及びキャンプ地での新型コロナウイルス感染症の対策を実施するために新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・消費者行政活性化基金：国の定める消費者行政活性化事業の終了に伴い、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年度中に廃止予定。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・県民との約束である財政誘導目標として、令和４年度末時点の財政調整型基金の残高を標準財政規模の１割以上に維持することとしている。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・県民との約束である財政誘導目標として、令和４年度末時点の財政調整型基金の残高を標準財政規模の１割以上に維持することとしている。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・運用益の積立 ８６百万円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・地方債償還のための取崩 ９００百万円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・県民との約束である財政誘導目標として、令和４年度末時点の財政調整型基金の残高を標準財政規模の１割以上に維持することとしている。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3935D8C-5070-438E-88C3-673DCF7C64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89333F2-07AC-4AE7-A6EB-493B759EDA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D7A1C04-502D-4EA4-8ECF-72440BAEC4CB}"/>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4B28FDB6-E2CA-4F6B-BA3D-143D9B922BF5}"/>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8ED78851-F226-48A2-849E-ED28438BA47A}"/>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5B7A20D1-7385-48A2-91A6-3DF10980EE43}"/>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7BBE396A-1BA2-47E1-AA35-453F5B9281AA}"/>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50D37AE4-5AAB-4727-925D-E5BFC8E02B75}"/>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2038D1D3-156C-49B2-9CE5-DA695E775A1D}"/>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0724A17-C995-4A0A-BD92-5A47452D13AA}"/>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36B549C-B113-485D-B5F4-CADA24152F8F}"/>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40E5A79-34D6-4862-B5E2-CF442EFFE7F1}"/>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561,175
556,195
3,507.14
351,234,325
346,276,373
2,882,613
209,036,046
630,002,525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9836AEE-EAF2-4198-A2BC-423DD3D71035}"/>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C6D94D5-EEA0-414B-ACE9-56DC4FD3E230}"/>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0BF625D-C56D-493B-BD06-89D9C19805FC}"/>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18AA42C-AC20-4788-9D89-4CB47BAFB157}"/>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4809FC9-5CFC-4CD0-B8C4-A5782EB53744}"/>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AC7E7F12-9142-4EB0-984C-6C0C1B65CB1E}"/>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306E87A-F6AA-4E20-B15A-B8BDCB5330F2}"/>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63912D5-B2A7-4DE7-A367-0F35CB0AE9B1}"/>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FD8813F-E4F1-43D3-BA3C-021245BD0DC4}"/>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86B9535-CCE2-4CC9-920B-88831CB953C8}"/>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4B13E27-8FD0-4486-B319-59F4562E379C}"/>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905301C-7202-4567-AC12-71E9B65954BB}"/>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622EDC1-6D83-47E1-BA0C-449FF07BE77B}"/>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DA68419-6259-4304-AD9F-08AAC9110D6D}"/>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78E1581-0A2F-4AEA-A47E-5BA12629D9E7}"/>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BF4F139-F288-4357-9846-5A6CD0E95FAD}"/>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D593747-EB4E-4F2C-A895-1FFB03C36224}"/>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B360A36F-30EA-4901-B300-B021EC0BE5BB}"/>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F9862D25-EE22-4FEC-8438-0E25958A0162}"/>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22226F18-6B87-48F9-AFEA-80A5847653C1}"/>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76568D3E-4C96-47E3-89E6-4AE88D436912}"/>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94578" cy="259045"/>
    <xdr:sp macro="" textlink="">
      <xdr:nvSpPr>
        <xdr:cNvPr id="35" name="テキスト ボックス 34">
          <a:extLst>
            <a:ext uri="{FF2B5EF4-FFF2-40B4-BE49-F238E27FC236}">
              <a16:creationId xmlns:a16="http://schemas.microsoft.com/office/drawing/2014/main" id="{05804561-CAFC-48EA-AFA6-33225F51737B}"/>
            </a:ext>
          </a:extLst>
        </xdr:cNvPr>
        <xdr:cNvSpPr txBox="1"/>
      </xdr:nvSpPr>
      <xdr:spPr>
        <a:xfrm>
          <a:off x="419100" y="26924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325B4B5B-162F-49DA-86D9-7E899C2F3E1C}"/>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D2D91DCD-01D3-410F-B9C7-7C388DD863BC}"/>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D484CF9C-87D0-4F1A-BF7A-52E24B1D3373}"/>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EE7F09F1-5AC9-43AC-93FB-9E41474BDCFF}"/>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9B391D49-8ACE-4E73-A305-55F43C570665}"/>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82916223-070F-45F3-AADA-9F621263C8CC}"/>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A1E87FCD-4791-4F91-8B0F-DCC274EF4005}"/>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5CA9F631-CB62-482A-91C2-1C98479AE95F}"/>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70299C28-B9F1-4D74-AFC2-357CAD3ED7E4}"/>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B5A05254-FE5D-425B-A5A8-495A7FB8A5E6}"/>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BBB7C1C9-C0D6-4D2C-9CA5-E46615C79AD7}"/>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E5230BC2-3015-4C6C-BA56-1E00CF401686}"/>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本指標は、</a:t>
          </a:r>
          <a:r>
            <a:rPr kumimoji="1" lang="ja-JP" altLang="en-US" sz="1000">
              <a:solidFill>
                <a:schemeClr val="dk1"/>
              </a:solidFill>
              <a:effectLst/>
              <a:latin typeface="+mn-lt"/>
              <a:ea typeface="+mn-ea"/>
              <a:cs typeface="+mn-cs"/>
            </a:rPr>
            <a:t>グループ</a:t>
          </a:r>
          <a:r>
            <a:rPr kumimoji="1" lang="ja-JP" altLang="ja-JP" sz="1000">
              <a:solidFill>
                <a:schemeClr val="dk1"/>
              </a:solidFill>
              <a:effectLst/>
              <a:latin typeface="+mn-lt"/>
              <a:ea typeface="+mn-ea"/>
              <a:cs typeface="+mn-cs"/>
            </a:rPr>
            <a:t>団体</a:t>
          </a:r>
          <a:r>
            <a:rPr kumimoji="1" lang="ja-JP" altLang="en-US" sz="1000">
              <a:solidFill>
                <a:schemeClr val="dk1"/>
              </a:solidFill>
              <a:effectLst/>
              <a:latin typeface="+mn-lt"/>
              <a:ea typeface="+mn-ea"/>
              <a:cs typeface="+mn-cs"/>
            </a:rPr>
            <a:t>や</a:t>
          </a:r>
          <a:r>
            <a:rPr kumimoji="1" lang="ja-JP" altLang="ja-JP" sz="1000">
              <a:solidFill>
                <a:schemeClr val="dk1"/>
              </a:solidFill>
              <a:effectLst/>
              <a:latin typeface="+mn-lt"/>
              <a:ea typeface="+mn-ea"/>
              <a:cs typeface="+mn-cs"/>
            </a:rPr>
            <a:t>道府県平均値を上回っており、施設の老朽化が進んでいることから今後多くの更新投資</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が必要になるものと見込まれる。</a:t>
          </a:r>
          <a:endParaRPr lang="ja-JP" altLang="ja-JP" sz="1000">
            <a:effectLst/>
          </a:endParaRPr>
        </a:p>
        <a:p>
          <a:r>
            <a:rPr kumimoji="1" lang="ja-JP" altLang="ja-JP" sz="1000">
              <a:solidFill>
                <a:schemeClr val="dk1"/>
              </a:solidFill>
              <a:effectLst/>
              <a:latin typeface="+mn-lt"/>
              <a:ea typeface="+mn-ea"/>
              <a:cs typeface="+mn-cs"/>
            </a:rPr>
            <a:t>　本県においては平成２８年３月に「鳥取県公共施設等総合管理計画」を策定し、公共施設等の全体を把握し、長期的な視点をもって、長寿命化・更新・統廃合などを計画的に行うこととしており、今後も本計画に基づき適切に管理・更新を行っていく必要があ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BB08C7FA-C17B-4A06-A8B5-ABC5290412EB}"/>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314289C4-C77B-40B6-BAF6-99E202FCF9EB}"/>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A2521FE1-3F0A-4743-860A-CA8E6C648DF6}"/>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A3C38282-6405-4648-BD05-6979B66FA76B}"/>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9AB9FFD5-6107-4A46-B724-FBAF51CB59E6}"/>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C82CB31B-A0A0-4AE6-9474-83514163DBCE}"/>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A21CC287-7429-4A84-A4B2-89EBA2BEEC4F}"/>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EE629129-8E31-432E-BFB2-3CA3ADC9161F}"/>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B7A791B5-3400-44D9-B0E5-B179F4678E33}"/>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427C7C57-09F0-45F7-9D2B-13A1AA11E329}"/>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DBE6A15-C21A-4C91-B422-E22CC5E510F2}"/>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879B6919-0511-429F-864F-334693C6944E}"/>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E25318E9-B546-418E-8438-AFCA00A14143}"/>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D8024105-B612-4997-9E43-55EFB5AB64DD}"/>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2A08A8E-A4BF-4164-BA1E-ED6C7057DDED}"/>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66CDE4A2-8F85-4A38-8F60-8C2500C495F4}"/>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35630</xdr:rowOff>
    </xdr:from>
    <xdr:to>
      <xdr:col>23</xdr:col>
      <xdr:colOff>85090</xdr:colOff>
      <xdr:row>34</xdr:row>
      <xdr:rowOff>19403</xdr:rowOff>
    </xdr:to>
    <xdr:cxnSp macro="">
      <xdr:nvCxnSpPr>
        <xdr:cNvPr id="64" name="直線コネクタ 63">
          <a:extLst>
            <a:ext uri="{FF2B5EF4-FFF2-40B4-BE49-F238E27FC236}">
              <a16:creationId xmlns:a16="http://schemas.microsoft.com/office/drawing/2014/main" id="{0C2DED5A-7BA3-409A-8176-296E84842888}"/>
            </a:ext>
          </a:extLst>
        </xdr:cNvPr>
        <xdr:cNvCxnSpPr/>
      </xdr:nvCxnSpPr>
      <xdr:spPr>
        <a:xfrm flipV="1">
          <a:off x="4306570" y="4245680"/>
          <a:ext cx="1270" cy="1279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23230</xdr:rowOff>
    </xdr:from>
    <xdr:ext cx="405111" cy="259045"/>
    <xdr:sp macro="" textlink="">
      <xdr:nvSpPr>
        <xdr:cNvPr id="65" name="有形固定資産減価償却率最小値テキスト">
          <a:extLst>
            <a:ext uri="{FF2B5EF4-FFF2-40B4-BE49-F238E27FC236}">
              <a16:creationId xmlns:a16="http://schemas.microsoft.com/office/drawing/2014/main" id="{24763589-7742-4334-9A6D-738E97402D61}"/>
            </a:ext>
          </a:extLst>
        </xdr:cNvPr>
        <xdr:cNvSpPr txBox="1"/>
      </xdr:nvSpPr>
      <xdr:spPr>
        <a:xfrm>
          <a:off x="4359275" y="553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19403</xdr:rowOff>
    </xdr:from>
    <xdr:to>
      <xdr:col>23</xdr:col>
      <xdr:colOff>174625</xdr:colOff>
      <xdr:row>34</xdr:row>
      <xdr:rowOff>19403</xdr:rowOff>
    </xdr:to>
    <xdr:cxnSp macro="">
      <xdr:nvCxnSpPr>
        <xdr:cNvPr id="66" name="直線コネクタ 65">
          <a:extLst>
            <a:ext uri="{FF2B5EF4-FFF2-40B4-BE49-F238E27FC236}">
              <a16:creationId xmlns:a16="http://schemas.microsoft.com/office/drawing/2014/main" id="{464D6A26-2502-4FAF-BEEC-1B4A907BC67D}"/>
            </a:ext>
          </a:extLst>
        </xdr:cNvPr>
        <xdr:cNvCxnSpPr/>
      </xdr:nvCxnSpPr>
      <xdr:spPr>
        <a:xfrm>
          <a:off x="4216400" y="552485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153757</xdr:rowOff>
    </xdr:from>
    <xdr:ext cx="405111" cy="259045"/>
    <xdr:sp macro="" textlink="">
      <xdr:nvSpPr>
        <xdr:cNvPr id="67" name="有形固定資産減価償却率最大値テキスト">
          <a:extLst>
            <a:ext uri="{FF2B5EF4-FFF2-40B4-BE49-F238E27FC236}">
              <a16:creationId xmlns:a16="http://schemas.microsoft.com/office/drawing/2014/main" id="{61E541F9-FE1E-4608-AD56-A4F8D5FA6069}"/>
            </a:ext>
          </a:extLst>
        </xdr:cNvPr>
        <xdr:cNvSpPr txBox="1"/>
      </xdr:nvSpPr>
      <xdr:spPr>
        <a:xfrm>
          <a:off x="4359275" y="40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35630</xdr:rowOff>
    </xdr:from>
    <xdr:to>
      <xdr:col>23</xdr:col>
      <xdr:colOff>174625</xdr:colOff>
      <xdr:row>26</xdr:row>
      <xdr:rowOff>35630</xdr:rowOff>
    </xdr:to>
    <xdr:cxnSp macro="">
      <xdr:nvCxnSpPr>
        <xdr:cNvPr id="68" name="直線コネクタ 67">
          <a:extLst>
            <a:ext uri="{FF2B5EF4-FFF2-40B4-BE49-F238E27FC236}">
              <a16:creationId xmlns:a16="http://schemas.microsoft.com/office/drawing/2014/main" id="{06AAFBC6-6E3A-452C-8B1E-367375460260}"/>
            </a:ext>
          </a:extLst>
        </xdr:cNvPr>
        <xdr:cNvCxnSpPr/>
      </xdr:nvCxnSpPr>
      <xdr:spPr>
        <a:xfrm>
          <a:off x="4216400" y="424568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110013</xdr:rowOff>
    </xdr:from>
    <xdr:ext cx="405111" cy="259045"/>
    <xdr:sp macro="" textlink="">
      <xdr:nvSpPr>
        <xdr:cNvPr id="69" name="有形固定資産減価償却率平均値テキスト">
          <a:extLst>
            <a:ext uri="{FF2B5EF4-FFF2-40B4-BE49-F238E27FC236}">
              <a16:creationId xmlns:a16="http://schemas.microsoft.com/office/drawing/2014/main" id="{E9D3C360-8316-4992-8DD0-EBFA4B7915CB}"/>
            </a:ext>
          </a:extLst>
        </xdr:cNvPr>
        <xdr:cNvSpPr txBox="1"/>
      </xdr:nvSpPr>
      <xdr:spPr>
        <a:xfrm>
          <a:off x="4359275" y="4964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87136</xdr:rowOff>
    </xdr:from>
    <xdr:to>
      <xdr:col>23</xdr:col>
      <xdr:colOff>136525</xdr:colOff>
      <xdr:row>32</xdr:row>
      <xdr:rowOff>17286</xdr:rowOff>
    </xdr:to>
    <xdr:sp macro="" textlink="">
      <xdr:nvSpPr>
        <xdr:cNvPr id="70" name="フローチャート: 判断 69">
          <a:extLst>
            <a:ext uri="{FF2B5EF4-FFF2-40B4-BE49-F238E27FC236}">
              <a16:creationId xmlns:a16="http://schemas.microsoft.com/office/drawing/2014/main" id="{9EB6C701-F60D-467D-AE9A-2ABB37629A9B}"/>
            </a:ext>
          </a:extLst>
        </xdr:cNvPr>
        <xdr:cNvSpPr/>
      </xdr:nvSpPr>
      <xdr:spPr>
        <a:xfrm>
          <a:off x="4254500" y="51036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150636</xdr:rowOff>
    </xdr:from>
    <xdr:to>
      <xdr:col>19</xdr:col>
      <xdr:colOff>187325</xdr:colOff>
      <xdr:row>31</xdr:row>
      <xdr:rowOff>80786</xdr:rowOff>
    </xdr:to>
    <xdr:sp macro="" textlink="">
      <xdr:nvSpPr>
        <xdr:cNvPr id="71" name="フローチャート: 判断 70">
          <a:extLst>
            <a:ext uri="{FF2B5EF4-FFF2-40B4-BE49-F238E27FC236}">
              <a16:creationId xmlns:a16="http://schemas.microsoft.com/office/drawing/2014/main" id="{3C79F41D-FDC2-4064-ABAC-3EB9FF75B08A}"/>
            </a:ext>
          </a:extLst>
        </xdr:cNvPr>
        <xdr:cNvSpPr/>
      </xdr:nvSpPr>
      <xdr:spPr>
        <a:xfrm>
          <a:off x="3616325" y="50083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30692</xdr:rowOff>
    </xdr:from>
    <xdr:to>
      <xdr:col>15</xdr:col>
      <xdr:colOff>187325</xdr:colOff>
      <xdr:row>30</xdr:row>
      <xdr:rowOff>132292</xdr:rowOff>
    </xdr:to>
    <xdr:sp macro="" textlink="">
      <xdr:nvSpPr>
        <xdr:cNvPr id="72" name="フローチャート: 判断 71">
          <a:extLst>
            <a:ext uri="{FF2B5EF4-FFF2-40B4-BE49-F238E27FC236}">
              <a16:creationId xmlns:a16="http://schemas.microsoft.com/office/drawing/2014/main" id="{DB3B5110-007C-408F-8DA8-3C60B9219480}"/>
            </a:ext>
          </a:extLst>
        </xdr:cNvPr>
        <xdr:cNvSpPr/>
      </xdr:nvSpPr>
      <xdr:spPr>
        <a:xfrm>
          <a:off x="2930525" y="488526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118180</xdr:rowOff>
    </xdr:from>
    <xdr:to>
      <xdr:col>11</xdr:col>
      <xdr:colOff>187325</xdr:colOff>
      <xdr:row>30</xdr:row>
      <xdr:rowOff>48330</xdr:rowOff>
    </xdr:to>
    <xdr:sp macro="" textlink="">
      <xdr:nvSpPr>
        <xdr:cNvPr id="73" name="フローチャート: 判断 72">
          <a:extLst>
            <a:ext uri="{FF2B5EF4-FFF2-40B4-BE49-F238E27FC236}">
              <a16:creationId xmlns:a16="http://schemas.microsoft.com/office/drawing/2014/main" id="{A8D13AE7-986C-42FE-AD13-93863EB7FAE2}"/>
            </a:ext>
          </a:extLst>
        </xdr:cNvPr>
        <xdr:cNvSpPr/>
      </xdr:nvSpPr>
      <xdr:spPr>
        <a:xfrm>
          <a:off x="2244725" y="481718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FBBA3100-1144-4AE6-826E-7109837BAEB7}"/>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478FC910-8EE5-4F92-9860-24F1A9AF97CA}"/>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28578FF-E963-46EA-A230-4148F9670EF9}"/>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14040A4-D776-4715-8F1B-038239EBBEB5}"/>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5C75F26-334C-4A96-8954-B9A4DB7639AF}"/>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128058</xdr:rowOff>
    </xdr:from>
    <xdr:to>
      <xdr:col>23</xdr:col>
      <xdr:colOff>136525</xdr:colOff>
      <xdr:row>34</xdr:row>
      <xdr:rowOff>58208</xdr:rowOff>
    </xdr:to>
    <xdr:sp macro="" textlink="">
      <xdr:nvSpPr>
        <xdr:cNvPr id="79" name="楕円 78">
          <a:extLst>
            <a:ext uri="{FF2B5EF4-FFF2-40B4-BE49-F238E27FC236}">
              <a16:creationId xmlns:a16="http://schemas.microsoft.com/office/drawing/2014/main" id="{F442FE55-46C3-47C2-8C20-59D6CFAFBE5B}"/>
            </a:ext>
          </a:extLst>
        </xdr:cNvPr>
        <xdr:cNvSpPr/>
      </xdr:nvSpPr>
      <xdr:spPr>
        <a:xfrm>
          <a:off x="4254500" y="546840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42985</xdr:rowOff>
    </xdr:from>
    <xdr:ext cx="405111" cy="259045"/>
    <xdr:sp macro="" textlink="">
      <xdr:nvSpPr>
        <xdr:cNvPr id="80" name="有形固定資産減価償却率該当値テキスト">
          <a:extLst>
            <a:ext uri="{FF2B5EF4-FFF2-40B4-BE49-F238E27FC236}">
              <a16:creationId xmlns:a16="http://schemas.microsoft.com/office/drawing/2014/main" id="{ADC20C0E-1CCE-4FCF-9D67-DEB0410C096A}"/>
            </a:ext>
          </a:extLst>
        </xdr:cNvPr>
        <xdr:cNvSpPr txBox="1"/>
      </xdr:nvSpPr>
      <xdr:spPr>
        <a:xfrm>
          <a:off x="4359275" y="53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32103</xdr:rowOff>
    </xdr:from>
    <xdr:to>
      <xdr:col>19</xdr:col>
      <xdr:colOff>187325</xdr:colOff>
      <xdr:row>33</xdr:row>
      <xdr:rowOff>133703</xdr:rowOff>
    </xdr:to>
    <xdr:sp macro="" textlink="">
      <xdr:nvSpPr>
        <xdr:cNvPr id="81" name="楕円 80">
          <a:extLst>
            <a:ext uri="{FF2B5EF4-FFF2-40B4-BE49-F238E27FC236}">
              <a16:creationId xmlns:a16="http://schemas.microsoft.com/office/drawing/2014/main" id="{DF377328-FF47-4399-AE65-4F4F04CBDC6E}"/>
            </a:ext>
          </a:extLst>
        </xdr:cNvPr>
        <xdr:cNvSpPr/>
      </xdr:nvSpPr>
      <xdr:spPr>
        <a:xfrm>
          <a:off x="3616325" y="537245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82903</xdr:rowOff>
    </xdr:from>
    <xdr:to>
      <xdr:col>23</xdr:col>
      <xdr:colOff>85725</xdr:colOff>
      <xdr:row>34</xdr:row>
      <xdr:rowOff>7408</xdr:rowOff>
    </xdr:to>
    <xdr:cxnSp macro="">
      <xdr:nvCxnSpPr>
        <xdr:cNvPr id="82" name="直線コネクタ 81">
          <a:extLst>
            <a:ext uri="{FF2B5EF4-FFF2-40B4-BE49-F238E27FC236}">
              <a16:creationId xmlns:a16="http://schemas.microsoft.com/office/drawing/2014/main" id="{76E211B6-97D5-4EEF-8868-4C0715DD912A}"/>
            </a:ext>
          </a:extLst>
        </xdr:cNvPr>
        <xdr:cNvCxnSpPr/>
      </xdr:nvCxnSpPr>
      <xdr:spPr>
        <a:xfrm>
          <a:off x="3673475" y="5429603"/>
          <a:ext cx="628650" cy="8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95603</xdr:rowOff>
    </xdr:from>
    <xdr:to>
      <xdr:col>15</xdr:col>
      <xdr:colOff>187325</xdr:colOff>
      <xdr:row>33</xdr:row>
      <xdr:rowOff>25753</xdr:rowOff>
    </xdr:to>
    <xdr:sp macro="" textlink="">
      <xdr:nvSpPr>
        <xdr:cNvPr id="83" name="楕円 82">
          <a:extLst>
            <a:ext uri="{FF2B5EF4-FFF2-40B4-BE49-F238E27FC236}">
              <a16:creationId xmlns:a16="http://schemas.microsoft.com/office/drawing/2014/main" id="{70201B00-0088-4B45-9553-6EB7B0AE4E68}"/>
            </a:ext>
          </a:extLst>
        </xdr:cNvPr>
        <xdr:cNvSpPr/>
      </xdr:nvSpPr>
      <xdr:spPr>
        <a:xfrm>
          <a:off x="2930525" y="52772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146403</xdr:rowOff>
    </xdr:from>
    <xdr:to>
      <xdr:col>19</xdr:col>
      <xdr:colOff>136525</xdr:colOff>
      <xdr:row>33</xdr:row>
      <xdr:rowOff>82903</xdr:rowOff>
    </xdr:to>
    <xdr:cxnSp macro="">
      <xdr:nvCxnSpPr>
        <xdr:cNvPr id="84" name="直線コネクタ 83">
          <a:extLst>
            <a:ext uri="{FF2B5EF4-FFF2-40B4-BE49-F238E27FC236}">
              <a16:creationId xmlns:a16="http://schemas.microsoft.com/office/drawing/2014/main" id="{B7C3BB36-98E8-413A-8900-34EC9A7D8601}"/>
            </a:ext>
          </a:extLst>
        </xdr:cNvPr>
        <xdr:cNvCxnSpPr/>
      </xdr:nvCxnSpPr>
      <xdr:spPr>
        <a:xfrm>
          <a:off x="2987675" y="5324828"/>
          <a:ext cx="6858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159103</xdr:rowOff>
    </xdr:from>
    <xdr:to>
      <xdr:col>11</xdr:col>
      <xdr:colOff>187325</xdr:colOff>
      <xdr:row>32</xdr:row>
      <xdr:rowOff>89253</xdr:rowOff>
    </xdr:to>
    <xdr:sp macro="" textlink="">
      <xdr:nvSpPr>
        <xdr:cNvPr id="85" name="楕円 84">
          <a:extLst>
            <a:ext uri="{FF2B5EF4-FFF2-40B4-BE49-F238E27FC236}">
              <a16:creationId xmlns:a16="http://schemas.microsoft.com/office/drawing/2014/main" id="{C6160E94-7F0B-4353-B995-EF123EB04E65}"/>
            </a:ext>
          </a:extLst>
        </xdr:cNvPr>
        <xdr:cNvSpPr/>
      </xdr:nvSpPr>
      <xdr:spPr>
        <a:xfrm>
          <a:off x="2244725" y="518195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38453</xdr:rowOff>
    </xdr:from>
    <xdr:to>
      <xdr:col>15</xdr:col>
      <xdr:colOff>136525</xdr:colOff>
      <xdr:row>32</xdr:row>
      <xdr:rowOff>146403</xdr:rowOff>
    </xdr:to>
    <xdr:cxnSp macro="">
      <xdr:nvCxnSpPr>
        <xdr:cNvPr id="86" name="直線コネクタ 85">
          <a:extLst>
            <a:ext uri="{FF2B5EF4-FFF2-40B4-BE49-F238E27FC236}">
              <a16:creationId xmlns:a16="http://schemas.microsoft.com/office/drawing/2014/main" id="{D308A237-7AE5-4549-89E4-0CC12BA57826}"/>
            </a:ext>
          </a:extLst>
        </xdr:cNvPr>
        <xdr:cNvCxnSpPr/>
      </xdr:nvCxnSpPr>
      <xdr:spPr>
        <a:xfrm>
          <a:off x="2301875" y="5220053"/>
          <a:ext cx="6858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97313</xdr:rowOff>
    </xdr:from>
    <xdr:ext cx="405111" cy="259045"/>
    <xdr:sp macro="" textlink="">
      <xdr:nvSpPr>
        <xdr:cNvPr id="87" name="n_1aveValue有形固定資産減価償却率">
          <a:extLst>
            <a:ext uri="{FF2B5EF4-FFF2-40B4-BE49-F238E27FC236}">
              <a16:creationId xmlns:a16="http://schemas.microsoft.com/office/drawing/2014/main" id="{C8FC6441-7F34-482D-AC85-F797C380406F}"/>
            </a:ext>
          </a:extLst>
        </xdr:cNvPr>
        <xdr:cNvSpPr txBox="1"/>
      </xdr:nvSpPr>
      <xdr:spPr>
        <a:xfrm>
          <a:off x="3474094" y="479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148819</xdr:rowOff>
    </xdr:from>
    <xdr:ext cx="405111" cy="259045"/>
    <xdr:sp macro="" textlink="">
      <xdr:nvSpPr>
        <xdr:cNvPr id="88" name="n_2aveValue有形固定資産減価償却率">
          <a:extLst>
            <a:ext uri="{FF2B5EF4-FFF2-40B4-BE49-F238E27FC236}">
              <a16:creationId xmlns:a16="http://schemas.microsoft.com/office/drawing/2014/main" id="{E38F878C-A2D8-41B2-8F9A-4658AC81B00B}"/>
            </a:ext>
          </a:extLst>
        </xdr:cNvPr>
        <xdr:cNvSpPr txBox="1"/>
      </xdr:nvSpPr>
      <xdr:spPr>
        <a:xfrm>
          <a:off x="2797819" y="467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64857</xdr:rowOff>
    </xdr:from>
    <xdr:ext cx="405111" cy="259045"/>
    <xdr:sp macro="" textlink="">
      <xdr:nvSpPr>
        <xdr:cNvPr id="89" name="n_3aveValue有形固定資産減価償却率">
          <a:extLst>
            <a:ext uri="{FF2B5EF4-FFF2-40B4-BE49-F238E27FC236}">
              <a16:creationId xmlns:a16="http://schemas.microsoft.com/office/drawing/2014/main" id="{CF8596B0-8558-4583-BC31-10242849C57A}"/>
            </a:ext>
          </a:extLst>
        </xdr:cNvPr>
        <xdr:cNvSpPr txBox="1"/>
      </xdr:nvSpPr>
      <xdr:spPr>
        <a:xfrm>
          <a:off x="2112019" y="460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124830</xdr:rowOff>
    </xdr:from>
    <xdr:ext cx="405111" cy="259045"/>
    <xdr:sp macro="" textlink="">
      <xdr:nvSpPr>
        <xdr:cNvPr id="90" name="n_1mainValue有形固定資産減価償却率">
          <a:extLst>
            <a:ext uri="{FF2B5EF4-FFF2-40B4-BE49-F238E27FC236}">
              <a16:creationId xmlns:a16="http://schemas.microsoft.com/office/drawing/2014/main" id="{D2715A84-F3D2-4797-BA64-1404534127AD}"/>
            </a:ext>
          </a:extLst>
        </xdr:cNvPr>
        <xdr:cNvSpPr txBox="1"/>
      </xdr:nvSpPr>
      <xdr:spPr>
        <a:xfrm>
          <a:off x="3474094" y="546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16880</xdr:rowOff>
    </xdr:from>
    <xdr:ext cx="405111" cy="259045"/>
    <xdr:sp macro="" textlink="">
      <xdr:nvSpPr>
        <xdr:cNvPr id="91" name="n_2mainValue有形固定資産減価償却率">
          <a:extLst>
            <a:ext uri="{FF2B5EF4-FFF2-40B4-BE49-F238E27FC236}">
              <a16:creationId xmlns:a16="http://schemas.microsoft.com/office/drawing/2014/main" id="{1911382D-A23F-41E5-B959-9F6C10E8E543}"/>
            </a:ext>
          </a:extLst>
        </xdr:cNvPr>
        <xdr:cNvSpPr txBox="1"/>
      </xdr:nvSpPr>
      <xdr:spPr>
        <a:xfrm>
          <a:off x="2797819" y="5360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80380</xdr:rowOff>
    </xdr:from>
    <xdr:ext cx="405111" cy="259045"/>
    <xdr:sp macro="" textlink="">
      <xdr:nvSpPr>
        <xdr:cNvPr id="92" name="n_3mainValue有形固定資産減価償却率">
          <a:extLst>
            <a:ext uri="{FF2B5EF4-FFF2-40B4-BE49-F238E27FC236}">
              <a16:creationId xmlns:a16="http://schemas.microsoft.com/office/drawing/2014/main" id="{0348D050-A717-4C3D-AEBD-2847DE699289}"/>
            </a:ext>
          </a:extLst>
        </xdr:cNvPr>
        <xdr:cNvSpPr txBox="1"/>
      </xdr:nvSpPr>
      <xdr:spPr>
        <a:xfrm>
          <a:off x="2112019" y="5265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2072DDEB-B0DA-42B9-8C94-1AFE1F88FC90}"/>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36BE47DD-7B5D-4B5C-820F-7DF68DCB1E24}"/>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5" name="正方形/長方形 94">
          <a:extLst>
            <a:ext uri="{FF2B5EF4-FFF2-40B4-BE49-F238E27FC236}">
              <a16:creationId xmlns:a16="http://schemas.microsoft.com/office/drawing/2014/main" id="{2058FAAB-3D74-4C31-B275-0DABB584ADE3}"/>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[ 1,007.0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ACC0FD94-6787-40CA-A9D0-867E78E0A705}"/>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49D67FBB-2093-4837-9BA2-D4F3F90727E8}"/>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8" name="正方形/長方形 97">
          <a:extLst>
            <a:ext uri="{FF2B5EF4-FFF2-40B4-BE49-F238E27FC236}">
              <a16:creationId xmlns:a16="http://schemas.microsoft.com/office/drawing/2014/main" id="{A1C9B365-AE3E-48CC-BF6D-8397C3DD3AED}"/>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9" name="正方形/長方形 98">
          <a:extLst>
            <a:ext uri="{FF2B5EF4-FFF2-40B4-BE49-F238E27FC236}">
              <a16:creationId xmlns:a16="http://schemas.microsoft.com/office/drawing/2014/main" id="{15E3C885-EB89-4C63-9428-03E5072264E5}"/>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D85C92C2-58B2-45F3-A135-EBA10CDFB98D}"/>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83C06227-B382-4B47-813D-463DC75600D8}"/>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CBF67826-3682-4749-A00D-7B4EFC2E213F}"/>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3" name="テキスト ボックス 102">
          <a:extLst>
            <a:ext uri="{FF2B5EF4-FFF2-40B4-BE49-F238E27FC236}">
              <a16:creationId xmlns:a16="http://schemas.microsoft.com/office/drawing/2014/main" id="{372B578D-3D89-4860-968C-12C195939E39}"/>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現時点では、</a:t>
          </a:r>
          <a:r>
            <a:rPr kumimoji="1" lang="ja-JP" altLang="en-US" sz="1000">
              <a:solidFill>
                <a:schemeClr val="dk1"/>
              </a:solidFill>
              <a:effectLst/>
              <a:latin typeface="+mn-lt"/>
              <a:ea typeface="+mn-ea"/>
              <a:cs typeface="+mn-cs"/>
            </a:rPr>
            <a:t>グループ</a:t>
          </a:r>
          <a:r>
            <a:rPr kumimoji="1" lang="ja-JP" altLang="ja-JP" sz="1000">
              <a:solidFill>
                <a:schemeClr val="dk1"/>
              </a:solidFill>
              <a:effectLst/>
              <a:latin typeface="+mn-lt"/>
              <a:ea typeface="+mn-ea"/>
              <a:cs typeface="+mn-cs"/>
            </a:rPr>
            <a:t>団体や都道府県平均値を下回っており、比較的良好な数値となっている。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一方、有形固定資産減価償却率は都道府県の平均値を上回っており、施設の老朽化が進んでいることから今後多くの更新投資が必要になるものと見込まれる。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そのため一定の起債の発行が必要となるが、過度な将来負担が発生しないよう計画的に管理・更新を行っていく必要がある。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7A3EB5FE-D460-4511-8492-57A8361DD9A4}"/>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3B739995-4952-4303-B7BA-6FBFC4C10353}"/>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a:extLst>
            <a:ext uri="{FF2B5EF4-FFF2-40B4-BE49-F238E27FC236}">
              <a16:creationId xmlns:a16="http://schemas.microsoft.com/office/drawing/2014/main" id="{27455145-B9EC-4D27-94FD-70B99ED7E219}"/>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a:extLst>
            <a:ext uri="{FF2B5EF4-FFF2-40B4-BE49-F238E27FC236}">
              <a16:creationId xmlns:a16="http://schemas.microsoft.com/office/drawing/2014/main" id="{E15F413C-2BD9-42F7-B00C-70B147D984D5}"/>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8" name="テキスト ボックス 107">
          <a:extLst>
            <a:ext uri="{FF2B5EF4-FFF2-40B4-BE49-F238E27FC236}">
              <a16:creationId xmlns:a16="http://schemas.microsoft.com/office/drawing/2014/main" id="{26A4BCBE-CF2D-47B3-B70B-98B3DD53C933}"/>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a:extLst>
            <a:ext uri="{FF2B5EF4-FFF2-40B4-BE49-F238E27FC236}">
              <a16:creationId xmlns:a16="http://schemas.microsoft.com/office/drawing/2014/main" id="{98D00D72-7A35-43C7-9E5A-26125CA2D18B}"/>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0" name="テキスト ボックス 109">
          <a:extLst>
            <a:ext uri="{FF2B5EF4-FFF2-40B4-BE49-F238E27FC236}">
              <a16:creationId xmlns:a16="http://schemas.microsoft.com/office/drawing/2014/main" id="{6ADC5402-A286-4A87-87AA-98979B3E0789}"/>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a:extLst>
            <a:ext uri="{FF2B5EF4-FFF2-40B4-BE49-F238E27FC236}">
              <a16:creationId xmlns:a16="http://schemas.microsoft.com/office/drawing/2014/main" id="{88AB299E-DE47-4DD9-B366-A8D233372A5C}"/>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2" name="テキスト ボックス 111">
          <a:extLst>
            <a:ext uri="{FF2B5EF4-FFF2-40B4-BE49-F238E27FC236}">
              <a16:creationId xmlns:a16="http://schemas.microsoft.com/office/drawing/2014/main" id="{D96A4298-40C1-4E27-ACD0-94F2A4C09DD5}"/>
            </a:ext>
          </a:extLst>
        </xdr:cNvPr>
        <xdr:cNvSpPr txBox="1"/>
      </xdr:nvSpPr>
      <xdr:spPr>
        <a:xfrm>
          <a:off x="9708926" y="50292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a:extLst>
            <a:ext uri="{FF2B5EF4-FFF2-40B4-BE49-F238E27FC236}">
              <a16:creationId xmlns:a16="http://schemas.microsoft.com/office/drawing/2014/main" id="{618D82E8-16B0-4031-883B-9CABCC7BD54C}"/>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4" name="テキスト ボックス 113">
          <a:extLst>
            <a:ext uri="{FF2B5EF4-FFF2-40B4-BE49-F238E27FC236}">
              <a16:creationId xmlns:a16="http://schemas.microsoft.com/office/drawing/2014/main" id="{8D7D74EA-5DC9-4673-9C30-3C6063824F56}"/>
            </a:ext>
          </a:extLst>
        </xdr:cNvPr>
        <xdr:cNvSpPr txBox="1"/>
      </xdr:nvSpPr>
      <xdr:spPr>
        <a:xfrm>
          <a:off x="9708926" y="473673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a:extLst>
            <a:ext uri="{FF2B5EF4-FFF2-40B4-BE49-F238E27FC236}">
              <a16:creationId xmlns:a16="http://schemas.microsoft.com/office/drawing/2014/main" id="{C2C2ABA6-7600-468F-9A9C-2DA09BF44BE1}"/>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6" name="テキスト ボックス 115">
          <a:extLst>
            <a:ext uri="{FF2B5EF4-FFF2-40B4-BE49-F238E27FC236}">
              <a16:creationId xmlns:a16="http://schemas.microsoft.com/office/drawing/2014/main" id="{D626823F-E287-4D13-B5B4-C4B364AC9D2C}"/>
            </a:ext>
          </a:extLst>
        </xdr:cNvPr>
        <xdr:cNvSpPr txBox="1"/>
      </xdr:nvSpPr>
      <xdr:spPr>
        <a:xfrm>
          <a:off x="9708926" y="44473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a:extLst>
            <a:ext uri="{FF2B5EF4-FFF2-40B4-BE49-F238E27FC236}">
              <a16:creationId xmlns:a16="http://schemas.microsoft.com/office/drawing/2014/main" id="{C766F094-691A-421C-87DF-E51560C5BCEC}"/>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18" name="テキスト ボックス 117">
          <a:extLst>
            <a:ext uri="{FF2B5EF4-FFF2-40B4-BE49-F238E27FC236}">
              <a16:creationId xmlns:a16="http://schemas.microsoft.com/office/drawing/2014/main" id="{BE2944E0-F0F7-431B-BC17-754CF1CA0177}"/>
            </a:ext>
          </a:extLst>
        </xdr:cNvPr>
        <xdr:cNvSpPr txBox="1"/>
      </xdr:nvSpPr>
      <xdr:spPr>
        <a:xfrm>
          <a:off x="9762011" y="41548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7C0A1436-B02F-458D-A85C-D3C9BD554B07}"/>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0" name="テキスト ボックス 119">
          <a:extLst>
            <a:ext uri="{FF2B5EF4-FFF2-40B4-BE49-F238E27FC236}">
              <a16:creationId xmlns:a16="http://schemas.microsoft.com/office/drawing/2014/main" id="{5BD21BF3-3EDC-4EEF-85EA-6A3395CB861C}"/>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3E3EA29D-73E1-4BDE-BEC5-45D87A719ACA}"/>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28</xdr:row>
      <xdr:rowOff>19322</xdr:rowOff>
    </xdr:from>
    <xdr:to>
      <xdr:col>76</xdr:col>
      <xdr:colOff>21589</xdr:colOff>
      <xdr:row>34</xdr:row>
      <xdr:rowOff>111451</xdr:rowOff>
    </xdr:to>
    <xdr:cxnSp macro="">
      <xdr:nvCxnSpPr>
        <xdr:cNvPr id="122" name="直線コネクタ 121">
          <a:extLst>
            <a:ext uri="{FF2B5EF4-FFF2-40B4-BE49-F238E27FC236}">
              <a16:creationId xmlns:a16="http://schemas.microsoft.com/office/drawing/2014/main" id="{70C990CD-25C1-4226-A39B-9BE69E24AD7D}"/>
            </a:ext>
          </a:extLst>
        </xdr:cNvPr>
        <xdr:cNvCxnSpPr/>
      </xdr:nvCxnSpPr>
      <xdr:spPr>
        <a:xfrm flipV="1">
          <a:off x="13326745" y="4553222"/>
          <a:ext cx="1269" cy="1063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115278</xdr:rowOff>
    </xdr:from>
    <xdr:ext cx="560923" cy="259045"/>
    <xdr:sp macro="" textlink="">
      <xdr:nvSpPr>
        <xdr:cNvPr id="123" name="債務償還比率最小値テキスト">
          <a:extLst>
            <a:ext uri="{FF2B5EF4-FFF2-40B4-BE49-F238E27FC236}">
              <a16:creationId xmlns:a16="http://schemas.microsoft.com/office/drawing/2014/main" id="{B31F53B6-6BB6-4C12-A763-02253E9B1C2C}"/>
            </a:ext>
          </a:extLst>
        </xdr:cNvPr>
        <xdr:cNvSpPr txBox="1"/>
      </xdr:nvSpPr>
      <xdr:spPr>
        <a:xfrm>
          <a:off x="13379450" y="56207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111451</xdr:rowOff>
    </xdr:from>
    <xdr:to>
      <xdr:col>76</xdr:col>
      <xdr:colOff>111125</xdr:colOff>
      <xdr:row>34</xdr:row>
      <xdr:rowOff>111451</xdr:rowOff>
    </xdr:to>
    <xdr:cxnSp macro="">
      <xdr:nvCxnSpPr>
        <xdr:cNvPr id="124" name="直線コネクタ 123">
          <a:extLst>
            <a:ext uri="{FF2B5EF4-FFF2-40B4-BE49-F238E27FC236}">
              <a16:creationId xmlns:a16="http://schemas.microsoft.com/office/drawing/2014/main" id="{FB828784-0218-461C-8468-A05FBB6655FF}"/>
            </a:ext>
          </a:extLst>
        </xdr:cNvPr>
        <xdr:cNvCxnSpPr/>
      </xdr:nvCxnSpPr>
      <xdr:spPr>
        <a:xfrm>
          <a:off x="13255625" y="56169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137449</xdr:rowOff>
    </xdr:from>
    <xdr:ext cx="560923" cy="259045"/>
    <xdr:sp macro="" textlink="">
      <xdr:nvSpPr>
        <xdr:cNvPr id="125" name="債務償還比率最大値テキスト">
          <a:extLst>
            <a:ext uri="{FF2B5EF4-FFF2-40B4-BE49-F238E27FC236}">
              <a16:creationId xmlns:a16="http://schemas.microsoft.com/office/drawing/2014/main" id="{9AFA0858-30D9-4A76-B26E-A67F39774232}"/>
            </a:ext>
          </a:extLst>
        </xdr:cNvPr>
        <xdr:cNvSpPr txBox="1"/>
      </xdr:nvSpPr>
      <xdr:spPr>
        <a:xfrm>
          <a:off x="13379450" y="43506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28</xdr:row>
      <xdr:rowOff>19322</xdr:rowOff>
    </xdr:from>
    <xdr:to>
      <xdr:col>76</xdr:col>
      <xdr:colOff>111125</xdr:colOff>
      <xdr:row>28</xdr:row>
      <xdr:rowOff>19322</xdr:rowOff>
    </xdr:to>
    <xdr:cxnSp macro="">
      <xdr:nvCxnSpPr>
        <xdr:cNvPr id="126" name="直線コネクタ 125">
          <a:extLst>
            <a:ext uri="{FF2B5EF4-FFF2-40B4-BE49-F238E27FC236}">
              <a16:creationId xmlns:a16="http://schemas.microsoft.com/office/drawing/2014/main" id="{E86C9F66-56AE-45DE-8DC6-4CBF619B03C7}"/>
            </a:ext>
          </a:extLst>
        </xdr:cNvPr>
        <xdr:cNvCxnSpPr/>
      </xdr:nvCxnSpPr>
      <xdr:spPr>
        <a:xfrm>
          <a:off x="13255625" y="45532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168746</xdr:rowOff>
    </xdr:from>
    <xdr:ext cx="560923" cy="259045"/>
    <xdr:sp macro="" textlink="">
      <xdr:nvSpPr>
        <xdr:cNvPr id="127" name="債務償還比率平均値テキスト">
          <a:extLst>
            <a:ext uri="{FF2B5EF4-FFF2-40B4-BE49-F238E27FC236}">
              <a16:creationId xmlns:a16="http://schemas.microsoft.com/office/drawing/2014/main" id="{490EE533-2225-4530-8F56-9DED44AF1071}"/>
            </a:ext>
          </a:extLst>
        </xdr:cNvPr>
        <xdr:cNvSpPr txBox="1"/>
      </xdr:nvSpPr>
      <xdr:spPr>
        <a:xfrm>
          <a:off x="13379450" y="4855046"/>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18869</xdr:rowOff>
    </xdr:from>
    <xdr:to>
      <xdr:col>76</xdr:col>
      <xdr:colOff>73025</xdr:colOff>
      <xdr:row>30</xdr:row>
      <xdr:rowOff>120469</xdr:rowOff>
    </xdr:to>
    <xdr:sp macro="" textlink="">
      <xdr:nvSpPr>
        <xdr:cNvPr id="128" name="フローチャート: 判断 127">
          <a:extLst>
            <a:ext uri="{FF2B5EF4-FFF2-40B4-BE49-F238E27FC236}">
              <a16:creationId xmlns:a16="http://schemas.microsoft.com/office/drawing/2014/main" id="{80E6829F-07AF-4527-9D40-69F532244FB4}"/>
            </a:ext>
          </a:extLst>
        </xdr:cNvPr>
        <xdr:cNvSpPr/>
      </xdr:nvSpPr>
      <xdr:spPr>
        <a:xfrm>
          <a:off x="13293725" y="487661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156664</xdr:rowOff>
    </xdr:from>
    <xdr:to>
      <xdr:col>72</xdr:col>
      <xdr:colOff>123825</xdr:colOff>
      <xdr:row>29</xdr:row>
      <xdr:rowOff>86814</xdr:rowOff>
    </xdr:to>
    <xdr:sp macro="" textlink="">
      <xdr:nvSpPr>
        <xdr:cNvPr id="129" name="フローチャート: 判断 128">
          <a:extLst>
            <a:ext uri="{FF2B5EF4-FFF2-40B4-BE49-F238E27FC236}">
              <a16:creationId xmlns:a16="http://schemas.microsoft.com/office/drawing/2014/main" id="{E5C9E73A-4DDF-4AC0-BA0A-BAB980DF056C}"/>
            </a:ext>
          </a:extLst>
        </xdr:cNvPr>
        <xdr:cNvSpPr/>
      </xdr:nvSpPr>
      <xdr:spPr>
        <a:xfrm>
          <a:off x="12646025" y="469373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8654</xdr:rowOff>
    </xdr:from>
    <xdr:to>
      <xdr:col>68</xdr:col>
      <xdr:colOff>123825</xdr:colOff>
      <xdr:row>29</xdr:row>
      <xdr:rowOff>110254</xdr:rowOff>
    </xdr:to>
    <xdr:sp macro="" textlink="">
      <xdr:nvSpPr>
        <xdr:cNvPr id="130" name="フローチャート: 判断 129">
          <a:extLst>
            <a:ext uri="{FF2B5EF4-FFF2-40B4-BE49-F238E27FC236}">
              <a16:creationId xmlns:a16="http://schemas.microsoft.com/office/drawing/2014/main" id="{84CD34E5-ACBF-4D77-AB52-841A2ABF761C}"/>
            </a:ext>
          </a:extLst>
        </xdr:cNvPr>
        <xdr:cNvSpPr/>
      </xdr:nvSpPr>
      <xdr:spPr>
        <a:xfrm>
          <a:off x="11960225" y="470765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112250</xdr:rowOff>
    </xdr:from>
    <xdr:to>
      <xdr:col>64</xdr:col>
      <xdr:colOff>123825</xdr:colOff>
      <xdr:row>29</xdr:row>
      <xdr:rowOff>42400</xdr:rowOff>
    </xdr:to>
    <xdr:sp macro="" textlink="">
      <xdr:nvSpPr>
        <xdr:cNvPr id="131" name="フローチャート: 判断 130">
          <a:extLst>
            <a:ext uri="{FF2B5EF4-FFF2-40B4-BE49-F238E27FC236}">
              <a16:creationId xmlns:a16="http://schemas.microsoft.com/office/drawing/2014/main" id="{1068D0A1-2DBC-4AC4-B476-5F953D9109D1}"/>
            </a:ext>
          </a:extLst>
        </xdr:cNvPr>
        <xdr:cNvSpPr/>
      </xdr:nvSpPr>
      <xdr:spPr>
        <a:xfrm>
          <a:off x="11274425" y="46461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102997</xdr:rowOff>
    </xdr:from>
    <xdr:to>
      <xdr:col>60</xdr:col>
      <xdr:colOff>123825</xdr:colOff>
      <xdr:row>29</xdr:row>
      <xdr:rowOff>33147</xdr:rowOff>
    </xdr:to>
    <xdr:sp macro="" textlink="">
      <xdr:nvSpPr>
        <xdr:cNvPr id="132" name="フローチャート: 判断 131">
          <a:extLst>
            <a:ext uri="{FF2B5EF4-FFF2-40B4-BE49-F238E27FC236}">
              <a16:creationId xmlns:a16="http://schemas.microsoft.com/office/drawing/2014/main" id="{25A05BC1-6488-4F0F-B1AB-337D359C4553}"/>
            </a:ext>
          </a:extLst>
        </xdr:cNvPr>
        <xdr:cNvSpPr/>
      </xdr:nvSpPr>
      <xdr:spPr>
        <a:xfrm>
          <a:off x="10588625" y="464007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E99B3ABA-C4B6-4A3C-8EA5-66E67038EFDA}"/>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6166455-E6CE-4B59-94B1-17C1FEF26E74}"/>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31B168D-36DB-44F6-ADAA-06A68916D3D3}"/>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871CBE7D-B319-4745-B546-7231C7785ACC}"/>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7316A49D-360C-46D1-A626-958FE3607493}"/>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139972</xdr:rowOff>
    </xdr:from>
    <xdr:to>
      <xdr:col>76</xdr:col>
      <xdr:colOff>73025</xdr:colOff>
      <xdr:row>28</xdr:row>
      <xdr:rowOff>70122</xdr:rowOff>
    </xdr:to>
    <xdr:sp macro="" textlink="">
      <xdr:nvSpPr>
        <xdr:cNvPr id="138" name="楕円 137">
          <a:extLst>
            <a:ext uri="{FF2B5EF4-FFF2-40B4-BE49-F238E27FC236}">
              <a16:creationId xmlns:a16="http://schemas.microsoft.com/office/drawing/2014/main" id="{2AC53413-2590-42C4-A87A-FB8C90BE0AA8}"/>
            </a:ext>
          </a:extLst>
        </xdr:cNvPr>
        <xdr:cNvSpPr/>
      </xdr:nvSpPr>
      <xdr:spPr>
        <a:xfrm>
          <a:off x="13293725" y="451512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92999</xdr:rowOff>
    </xdr:from>
    <xdr:ext cx="560923" cy="259045"/>
    <xdr:sp macro="" textlink="">
      <xdr:nvSpPr>
        <xdr:cNvPr id="139" name="債務償還比率該当値テキスト">
          <a:extLst>
            <a:ext uri="{FF2B5EF4-FFF2-40B4-BE49-F238E27FC236}">
              <a16:creationId xmlns:a16="http://schemas.microsoft.com/office/drawing/2014/main" id="{0E2AB17B-7545-42CB-88A9-B8B66FE40722}"/>
            </a:ext>
          </a:extLst>
        </xdr:cNvPr>
        <xdr:cNvSpPr txBox="1"/>
      </xdr:nvSpPr>
      <xdr:spPr>
        <a:xfrm>
          <a:off x="13379450" y="44649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25</xdr:row>
      <xdr:rowOff>165191</xdr:rowOff>
    </xdr:from>
    <xdr:to>
      <xdr:col>72</xdr:col>
      <xdr:colOff>123825</xdr:colOff>
      <xdr:row>26</xdr:row>
      <xdr:rowOff>95341</xdr:rowOff>
    </xdr:to>
    <xdr:sp macro="" textlink="">
      <xdr:nvSpPr>
        <xdr:cNvPr id="140" name="楕円 139">
          <a:extLst>
            <a:ext uri="{FF2B5EF4-FFF2-40B4-BE49-F238E27FC236}">
              <a16:creationId xmlns:a16="http://schemas.microsoft.com/office/drawing/2014/main" id="{ADFDB4B9-1849-4D5F-B82B-29458D43DC62}"/>
            </a:ext>
          </a:extLst>
        </xdr:cNvPr>
        <xdr:cNvSpPr/>
      </xdr:nvSpPr>
      <xdr:spPr>
        <a:xfrm>
          <a:off x="12646025" y="421014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44541</xdr:rowOff>
    </xdr:from>
    <xdr:to>
      <xdr:col>76</xdr:col>
      <xdr:colOff>22225</xdr:colOff>
      <xdr:row>28</xdr:row>
      <xdr:rowOff>19322</xdr:rowOff>
    </xdr:to>
    <xdr:cxnSp macro="">
      <xdr:nvCxnSpPr>
        <xdr:cNvPr id="141" name="直線コネクタ 140">
          <a:extLst>
            <a:ext uri="{FF2B5EF4-FFF2-40B4-BE49-F238E27FC236}">
              <a16:creationId xmlns:a16="http://schemas.microsoft.com/office/drawing/2014/main" id="{CF3D9017-E9E8-4687-A098-23BB9DF16439}"/>
            </a:ext>
          </a:extLst>
        </xdr:cNvPr>
        <xdr:cNvCxnSpPr/>
      </xdr:nvCxnSpPr>
      <xdr:spPr>
        <a:xfrm>
          <a:off x="12693650" y="4257766"/>
          <a:ext cx="638175" cy="29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19649</xdr:rowOff>
    </xdr:from>
    <xdr:to>
      <xdr:col>68</xdr:col>
      <xdr:colOff>123825</xdr:colOff>
      <xdr:row>26</xdr:row>
      <xdr:rowOff>121249</xdr:rowOff>
    </xdr:to>
    <xdr:sp macro="" textlink="">
      <xdr:nvSpPr>
        <xdr:cNvPr id="142" name="楕円 141">
          <a:extLst>
            <a:ext uri="{FF2B5EF4-FFF2-40B4-BE49-F238E27FC236}">
              <a16:creationId xmlns:a16="http://schemas.microsoft.com/office/drawing/2014/main" id="{02F07300-F662-4D62-BF8C-83AA3DD3DB52}"/>
            </a:ext>
          </a:extLst>
        </xdr:cNvPr>
        <xdr:cNvSpPr/>
      </xdr:nvSpPr>
      <xdr:spPr>
        <a:xfrm>
          <a:off x="11960225" y="422969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44541</xdr:rowOff>
    </xdr:from>
    <xdr:to>
      <xdr:col>72</xdr:col>
      <xdr:colOff>73025</xdr:colOff>
      <xdr:row>26</xdr:row>
      <xdr:rowOff>70449</xdr:rowOff>
    </xdr:to>
    <xdr:cxnSp macro="">
      <xdr:nvCxnSpPr>
        <xdr:cNvPr id="143" name="直線コネクタ 142">
          <a:extLst>
            <a:ext uri="{FF2B5EF4-FFF2-40B4-BE49-F238E27FC236}">
              <a16:creationId xmlns:a16="http://schemas.microsoft.com/office/drawing/2014/main" id="{BADAD107-A879-4AF7-BD37-28A571C8C976}"/>
            </a:ext>
          </a:extLst>
        </xdr:cNvPr>
        <xdr:cNvCxnSpPr/>
      </xdr:nvCxnSpPr>
      <xdr:spPr>
        <a:xfrm flipV="1">
          <a:off x="12007850" y="4257766"/>
          <a:ext cx="6858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23042</xdr:rowOff>
    </xdr:from>
    <xdr:to>
      <xdr:col>64</xdr:col>
      <xdr:colOff>123825</xdr:colOff>
      <xdr:row>26</xdr:row>
      <xdr:rowOff>124642</xdr:rowOff>
    </xdr:to>
    <xdr:sp macro="" textlink="">
      <xdr:nvSpPr>
        <xdr:cNvPr id="144" name="楕円 143">
          <a:extLst>
            <a:ext uri="{FF2B5EF4-FFF2-40B4-BE49-F238E27FC236}">
              <a16:creationId xmlns:a16="http://schemas.microsoft.com/office/drawing/2014/main" id="{85749A93-DB64-4A85-9623-AABBFB0FB909}"/>
            </a:ext>
          </a:extLst>
        </xdr:cNvPr>
        <xdr:cNvSpPr/>
      </xdr:nvSpPr>
      <xdr:spPr>
        <a:xfrm>
          <a:off x="11274425" y="42362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70449</xdr:rowOff>
    </xdr:from>
    <xdr:to>
      <xdr:col>68</xdr:col>
      <xdr:colOff>73025</xdr:colOff>
      <xdr:row>26</xdr:row>
      <xdr:rowOff>73842</xdr:rowOff>
    </xdr:to>
    <xdr:cxnSp macro="">
      <xdr:nvCxnSpPr>
        <xdr:cNvPr id="145" name="直線コネクタ 144">
          <a:extLst>
            <a:ext uri="{FF2B5EF4-FFF2-40B4-BE49-F238E27FC236}">
              <a16:creationId xmlns:a16="http://schemas.microsoft.com/office/drawing/2014/main" id="{12D0872A-5E64-4986-94F5-7CB8DEA71B8C}"/>
            </a:ext>
          </a:extLst>
        </xdr:cNvPr>
        <xdr:cNvCxnSpPr/>
      </xdr:nvCxnSpPr>
      <xdr:spPr>
        <a:xfrm flipV="1">
          <a:off x="11322050" y="4277324"/>
          <a:ext cx="685800" cy="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25</xdr:row>
      <xdr:rowOff>68652</xdr:rowOff>
    </xdr:from>
    <xdr:to>
      <xdr:col>60</xdr:col>
      <xdr:colOff>123825</xdr:colOff>
      <xdr:row>25</xdr:row>
      <xdr:rowOff>170252</xdr:rowOff>
    </xdr:to>
    <xdr:sp macro="" textlink="">
      <xdr:nvSpPr>
        <xdr:cNvPr id="146" name="楕円 145">
          <a:extLst>
            <a:ext uri="{FF2B5EF4-FFF2-40B4-BE49-F238E27FC236}">
              <a16:creationId xmlns:a16="http://schemas.microsoft.com/office/drawing/2014/main" id="{0C41B16D-3FF1-4AD9-8D80-2CB5AA57D5DC}"/>
            </a:ext>
          </a:extLst>
        </xdr:cNvPr>
        <xdr:cNvSpPr/>
      </xdr:nvSpPr>
      <xdr:spPr>
        <a:xfrm>
          <a:off x="10588625" y="41136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25</xdr:row>
      <xdr:rowOff>119452</xdr:rowOff>
    </xdr:from>
    <xdr:to>
      <xdr:col>64</xdr:col>
      <xdr:colOff>73025</xdr:colOff>
      <xdr:row>26</xdr:row>
      <xdr:rowOff>73842</xdr:rowOff>
    </xdr:to>
    <xdr:cxnSp macro="">
      <xdr:nvCxnSpPr>
        <xdr:cNvPr id="147" name="直線コネクタ 146">
          <a:extLst>
            <a:ext uri="{FF2B5EF4-FFF2-40B4-BE49-F238E27FC236}">
              <a16:creationId xmlns:a16="http://schemas.microsoft.com/office/drawing/2014/main" id="{891C4DE1-D33E-46A8-970B-BE4FFE7A380B}"/>
            </a:ext>
          </a:extLst>
        </xdr:cNvPr>
        <xdr:cNvCxnSpPr/>
      </xdr:nvCxnSpPr>
      <xdr:spPr>
        <a:xfrm>
          <a:off x="10636250" y="4170752"/>
          <a:ext cx="685800" cy="11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77941</xdr:rowOff>
    </xdr:from>
    <xdr:ext cx="560923" cy="259045"/>
    <xdr:sp macro="" textlink="">
      <xdr:nvSpPr>
        <xdr:cNvPr id="148" name="n_1aveValue債務償還比率">
          <a:extLst>
            <a:ext uri="{FF2B5EF4-FFF2-40B4-BE49-F238E27FC236}">
              <a16:creationId xmlns:a16="http://schemas.microsoft.com/office/drawing/2014/main" id="{FF0594C5-E17E-42C9-BFF5-603540513685}"/>
            </a:ext>
          </a:extLst>
        </xdr:cNvPr>
        <xdr:cNvSpPr txBox="1"/>
      </xdr:nvSpPr>
      <xdr:spPr>
        <a:xfrm>
          <a:off x="12441763" y="47737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101381</xdr:rowOff>
    </xdr:from>
    <xdr:ext cx="560923" cy="259045"/>
    <xdr:sp macro="" textlink="">
      <xdr:nvSpPr>
        <xdr:cNvPr id="149" name="n_2aveValue債務償還比率">
          <a:extLst>
            <a:ext uri="{FF2B5EF4-FFF2-40B4-BE49-F238E27FC236}">
              <a16:creationId xmlns:a16="http://schemas.microsoft.com/office/drawing/2014/main" id="{0B79EC65-7BE1-4AA9-A41E-0A54A8111EFE}"/>
            </a:ext>
          </a:extLst>
        </xdr:cNvPr>
        <xdr:cNvSpPr txBox="1"/>
      </xdr:nvSpPr>
      <xdr:spPr>
        <a:xfrm>
          <a:off x="11765488" y="48003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33527</xdr:rowOff>
    </xdr:from>
    <xdr:ext cx="560923" cy="259045"/>
    <xdr:sp macro="" textlink="">
      <xdr:nvSpPr>
        <xdr:cNvPr id="150" name="n_3aveValue債務償還比率">
          <a:extLst>
            <a:ext uri="{FF2B5EF4-FFF2-40B4-BE49-F238E27FC236}">
              <a16:creationId xmlns:a16="http://schemas.microsoft.com/office/drawing/2014/main" id="{9532A0FB-8D5B-45AD-BD56-193A5E4C4142}"/>
            </a:ext>
          </a:extLst>
        </xdr:cNvPr>
        <xdr:cNvSpPr txBox="1"/>
      </xdr:nvSpPr>
      <xdr:spPr>
        <a:xfrm>
          <a:off x="11079688" y="47261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24274</xdr:rowOff>
    </xdr:from>
    <xdr:ext cx="560923" cy="259045"/>
    <xdr:sp macro="" textlink="">
      <xdr:nvSpPr>
        <xdr:cNvPr id="151" name="n_4aveValue債務償還比率">
          <a:extLst>
            <a:ext uri="{FF2B5EF4-FFF2-40B4-BE49-F238E27FC236}">
              <a16:creationId xmlns:a16="http://schemas.microsoft.com/office/drawing/2014/main" id="{9FF8031C-5429-4488-BBA7-A49B220275B5}"/>
            </a:ext>
          </a:extLst>
        </xdr:cNvPr>
        <xdr:cNvSpPr txBox="1"/>
      </xdr:nvSpPr>
      <xdr:spPr>
        <a:xfrm>
          <a:off x="10393888" y="47232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24</xdr:row>
      <xdr:rowOff>111868</xdr:rowOff>
    </xdr:from>
    <xdr:ext cx="469744" cy="259045"/>
    <xdr:sp macro="" textlink="">
      <xdr:nvSpPr>
        <xdr:cNvPr id="152" name="n_1mainValue債務償還比率">
          <a:extLst>
            <a:ext uri="{FF2B5EF4-FFF2-40B4-BE49-F238E27FC236}">
              <a16:creationId xmlns:a16="http://schemas.microsoft.com/office/drawing/2014/main" id="{93B87E87-C39B-4F60-97FD-F48FD8041B54}"/>
            </a:ext>
          </a:extLst>
        </xdr:cNvPr>
        <xdr:cNvSpPr txBox="1"/>
      </xdr:nvSpPr>
      <xdr:spPr>
        <a:xfrm>
          <a:off x="12465127" y="39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24</xdr:row>
      <xdr:rowOff>137776</xdr:rowOff>
    </xdr:from>
    <xdr:ext cx="469744" cy="259045"/>
    <xdr:sp macro="" textlink="">
      <xdr:nvSpPr>
        <xdr:cNvPr id="153" name="n_2mainValue債務償還比率">
          <a:extLst>
            <a:ext uri="{FF2B5EF4-FFF2-40B4-BE49-F238E27FC236}">
              <a16:creationId xmlns:a16="http://schemas.microsoft.com/office/drawing/2014/main" id="{5E71220B-6DCF-4A74-9222-9F1E65D14412}"/>
            </a:ext>
          </a:extLst>
        </xdr:cNvPr>
        <xdr:cNvSpPr txBox="1"/>
      </xdr:nvSpPr>
      <xdr:spPr>
        <a:xfrm>
          <a:off x="11788852" y="402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24</xdr:row>
      <xdr:rowOff>141169</xdr:rowOff>
    </xdr:from>
    <xdr:ext cx="469744" cy="259045"/>
    <xdr:sp macro="" textlink="">
      <xdr:nvSpPr>
        <xdr:cNvPr id="154" name="n_3mainValue債務償還比率">
          <a:extLst>
            <a:ext uri="{FF2B5EF4-FFF2-40B4-BE49-F238E27FC236}">
              <a16:creationId xmlns:a16="http://schemas.microsoft.com/office/drawing/2014/main" id="{A92FE368-4EB2-4BDD-A846-1FDAA8FCCD36}"/>
            </a:ext>
          </a:extLst>
        </xdr:cNvPr>
        <xdr:cNvSpPr txBox="1"/>
      </xdr:nvSpPr>
      <xdr:spPr>
        <a:xfrm>
          <a:off x="11103052" y="403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24</xdr:row>
      <xdr:rowOff>15329</xdr:rowOff>
    </xdr:from>
    <xdr:ext cx="469744" cy="259045"/>
    <xdr:sp macro="" textlink="">
      <xdr:nvSpPr>
        <xdr:cNvPr id="155" name="n_4mainValue債務償還比率">
          <a:extLst>
            <a:ext uri="{FF2B5EF4-FFF2-40B4-BE49-F238E27FC236}">
              <a16:creationId xmlns:a16="http://schemas.microsoft.com/office/drawing/2014/main" id="{15473BF3-0EE0-408C-8FC5-AB1194E03651}"/>
            </a:ext>
          </a:extLst>
        </xdr:cNvPr>
        <xdr:cNvSpPr txBox="1"/>
      </xdr:nvSpPr>
      <xdr:spPr>
        <a:xfrm>
          <a:off x="10417252" y="389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a:extLst>
            <a:ext uri="{FF2B5EF4-FFF2-40B4-BE49-F238E27FC236}">
              <a16:creationId xmlns:a16="http://schemas.microsoft.com/office/drawing/2014/main" id="{0024C6CA-5A7E-43A7-A795-DB4973623DF1}"/>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a:extLst>
            <a:ext uri="{FF2B5EF4-FFF2-40B4-BE49-F238E27FC236}">
              <a16:creationId xmlns:a16="http://schemas.microsoft.com/office/drawing/2014/main" id="{BC6CDE2D-D7E2-4A3A-A80B-0787A384D2AD}"/>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a:extLst>
            <a:ext uri="{FF2B5EF4-FFF2-40B4-BE49-F238E27FC236}">
              <a16:creationId xmlns:a16="http://schemas.microsoft.com/office/drawing/2014/main" id="{0FADA3CB-1010-42F5-A8BC-9A547E252FD4}"/>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a:extLst>
            <a:ext uri="{FF2B5EF4-FFF2-40B4-BE49-F238E27FC236}">
              <a16:creationId xmlns:a16="http://schemas.microsoft.com/office/drawing/2014/main" id="{ACD0FB77-68B5-44BE-A5CC-EDE4E3C5AE9F}"/>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a:extLst>
            <a:ext uri="{FF2B5EF4-FFF2-40B4-BE49-F238E27FC236}">
              <a16:creationId xmlns:a16="http://schemas.microsoft.com/office/drawing/2014/main" id="{97F31FFC-9CD5-44D6-9E97-37603AF593DD}"/>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a:extLst>
            <a:ext uri="{FF2B5EF4-FFF2-40B4-BE49-F238E27FC236}">
              <a16:creationId xmlns:a16="http://schemas.microsoft.com/office/drawing/2014/main" id="{93046750-7895-4733-B113-3270FED7BB35}"/>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17A024C-4C59-43E0-AA8D-AAF762174C55}"/>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222BA8E-0EDA-420A-81E8-A2CB498CD8C9}"/>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945CC7D-9C57-4F6E-9F22-01CF3C883BDC}"/>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2D1CF30-C045-40AF-834A-B298376AC1AE}"/>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8305E3F-6F13-4569-9EC4-39064F236E60}"/>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09CC337-4855-4749-AB58-002D8DCE47CD}"/>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A97A444-6F9E-4D8A-B152-D7E0DE7CFD76}"/>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732A153-82D6-4734-888C-8B3EDA5BCAE1}"/>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E641213-8879-4A1B-BCF0-EC3DB61A80FD}"/>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1BF490E-2F83-44F9-B160-D58460BCEE48}"/>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561,175
556,195
3,507.14
351,234,325
346,276,373
2,882,613
209,036,046
630,002,525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4C9D0A7-0444-4F83-A81C-CFFFF23148DE}"/>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41E2FAD-E9D8-4ABD-8996-F96A7B9E0796}"/>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C36C6A5-EBE6-4511-9A86-4B01B5443D5C}"/>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D608729-B5C5-49F2-AA6B-E34CF4BEE4B7}"/>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06EE7AE-B7B0-4CAF-941C-828E3FA8A844}"/>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822DEC3-4CCA-4808-8BDA-60A04AF0AAC5}"/>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F331758-F3A2-4A8F-B771-797D488CA719}"/>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BFD25C5-6309-4BF6-BED7-E1272E084939}"/>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F6F21DC-F2E2-4266-A802-070F643EF4AF}"/>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973D6E1-DB7B-4655-985C-5AD393F2887E}"/>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C432EC2-BAA4-4563-A7EB-6D34FB2D80D9}"/>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A3946CD-B300-4B9B-BEAA-52DDE8DD24B5}"/>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377CE29-913D-4A6A-93A2-5A0B2ED5C6B8}"/>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F85101A-0796-496E-A1E3-1CC0270D3568}"/>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F7341CC-6E77-4B50-8C07-3157993E174C}"/>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2E43D44-6802-4F6B-8F9B-79B13BEA63FA}"/>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23F20FC-6526-4563-8A0F-941C7ED77FDB}"/>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B89F66A2-CAEA-4EFD-8FB0-95B62FEEBB50}"/>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9C8C652C-B067-4C46-9F8C-40A5122E076A}"/>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5035BC69-4658-487D-A5AB-7801EF628A9F}"/>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CA439CF-CC2E-45A9-9C6B-F2742EE79DB8}"/>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32829F35-64CC-48AF-9515-D174FEE9DEC5}"/>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0BE559A5-2B2F-4CF5-87E8-28CF2E6F7E51}"/>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4E0056AD-EF97-452A-A06D-5816D09B0524}"/>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18315548-16D6-4CB7-A5C9-7FE296FF1D0F}"/>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8570F95C-7798-4739-9218-F9EF96276A33}"/>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A9CA867D-0DAB-4146-B7C0-66D729F6C6AA}"/>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83D4FD3E-D053-459A-84F0-C1BAB6E1A2FC}"/>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07169BF-6C37-4C23-91DD-B7AC560E34E9}"/>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789930E-E652-4EE1-8721-1921E094B220}"/>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70888C4-5911-4FC0-99EB-641B63F74A7C}"/>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2778A3EA-FF2C-465E-9D8B-CCBCE36948D3}"/>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B6F7D56-5498-4347-8DFE-697F94AF10D4}"/>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90160DE7-69B5-402D-961E-28EC17D8E09D}"/>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F342CB6-A74E-43F8-8DCC-9E697B5EA782}"/>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28B9802-E93A-4849-A55E-903766476B94}"/>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5F300A5-818D-42AE-AE20-3A1409E4639E}"/>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E778DE0-E9D7-4048-90D5-ECE71EF9D48E}"/>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C8813A4-01E7-44F2-A5CA-E582C5544C73}"/>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9F20FB7-1D16-457D-BB7B-D43EE4237269}"/>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7CDEF8D-21A4-40C8-833A-ECE9D4027538}"/>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A247E1C-57BB-4D46-8204-7E3501FA81E2}"/>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19FD365-6BEE-4D41-8228-62272ED26B05}"/>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3FFFF686-A237-4762-B3F3-AC20E7C2A4D0}"/>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A237EA6-1919-4EAB-B45C-744B73AAAB49}"/>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146050</xdr:rowOff>
    </xdr:from>
    <xdr:to>
      <xdr:col>24</xdr:col>
      <xdr:colOff>62865</xdr:colOff>
      <xdr:row>42</xdr:row>
      <xdr:rowOff>63500</xdr:rowOff>
    </xdr:to>
    <xdr:cxnSp macro="">
      <xdr:nvCxnSpPr>
        <xdr:cNvPr id="57" name="直線コネクタ 56">
          <a:extLst>
            <a:ext uri="{FF2B5EF4-FFF2-40B4-BE49-F238E27FC236}">
              <a16:creationId xmlns:a16="http://schemas.microsoft.com/office/drawing/2014/main" id="{E1AD2818-FAC2-42E7-8407-F8C52E38308C}"/>
            </a:ext>
          </a:extLst>
        </xdr:cNvPr>
        <xdr:cNvCxnSpPr/>
      </xdr:nvCxnSpPr>
      <xdr:spPr>
        <a:xfrm flipV="1">
          <a:off x="4179570" y="5486400"/>
          <a:ext cx="127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67327</xdr:rowOff>
    </xdr:from>
    <xdr:ext cx="405111" cy="259045"/>
    <xdr:sp macro="" textlink="">
      <xdr:nvSpPr>
        <xdr:cNvPr id="58" name="【道路】&#10;有形固定資産減価償却率最小値テキスト">
          <a:extLst>
            <a:ext uri="{FF2B5EF4-FFF2-40B4-BE49-F238E27FC236}">
              <a16:creationId xmlns:a16="http://schemas.microsoft.com/office/drawing/2014/main" id="{E44421D2-08C1-4249-9789-F0E3B536675C}"/>
            </a:ext>
          </a:extLst>
        </xdr:cNvPr>
        <xdr:cNvSpPr txBox="1"/>
      </xdr:nvSpPr>
      <xdr:spPr>
        <a:xfrm>
          <a:off x="4229100" y="686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63500</xdr:rowOff>
    </xdr:from>
    <xdr:to>
      <xdr:col>24</xdr:col>
      <xdr:colOff>152400</xdr:colOff>
      <xdr:row>42</xdr:row>
      <xdr:rowOff>63500</xdr:rowOff>
    </xdr:to>
    <xdr:cxnSp macro="">
      <xdr:nvCxnSpPr>
        <xdr:cNvPr id="59" name="直線コネクタ 58">
          <a:extLst>
            <a:ext uri="{FF2B5EF4-FFF2-40B4-BE49-F238E27FC236}">
              <a16:creationId xmlns:a16="http://schemas.microsoft.com/office/drawing/2014/main" id="{4E0B7C70-C375-486B-9DDA-ACBB2E620EFA}"/>
            </a:ext>
          </a:extLst>
        </xdr:cNvPr>
        <xdr:cNvCxnSpPr/>
      </xdr:nvCxnSpPr>
      <xdr:spPr>
        <a:xfrm>
          <a:off x="4105275" y="68675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92727</xdr:rowOff>
    </xdr:from>
    <xdr:ext cx="405111" cy="259045"/>
    <xdr:sp macro="" textlink="">
      <xdr:nvSpPr>
        <xdr:cNvPr id="60" name="【道路】&#10;有形固定資産減価償却率最大値テキスト">
          <a:extLst>
            <a:ext uri="{FF2B5EF4-FFF2-40B4-BE49-F238E27FC236}">
              <a16:creationId xmlns:a16="http://schemas.microsoft.com/office/drawing/2014/main" id="{44BA8B79-8F9A-4E4C-8D02-F700A06ED494}"/>
            </a:ext>
          </a:extLst>
        </xdr:cNvPr>
        <xdr:cNvSpPr txBox="1"/>
      </xdr:nvSpPr>
      <xdr:spPr>
        <a:xfrm>
          <a:off x="4229100" y="52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146050</xdr:rowOff>
    </xdr:from>
    <xdr:to>
      <xdr:col>24</xdr:col>
      <xdr:colOff>152400</xdr:colOff>
      <xdr:row>33</xdr:row>
      <xdr:rowOff>146050</xdr:rowOff>
    </xdr:to>
    <xdr:cxnSp macro="">
      <xdr:nvCxnSpPr>
        <xdr:cNvPr id="61" name="直線コネクタ 60">
          <a:extLst>
            <a:ext uri="{FF2B5EF4-FFF2-40B4-BE49-F238E27FC236}">
              <a16:creationId xmlns:a16="http://schemas.microsoft.com/office/drawing/2014/main" id="{C838C56D-139F-4B1E-A89F-0B5EE4CB4D5E}"/>
            </a:ext>
          </a:extLst>
        </xdr:cNvPr>
        <xdr:cNvCxnSpPr/>
      </xdr:nvCxnSpPr>
      <xdr:spPr>
        <a:xfrm>
          <a:off x="4105275" y="5486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99077</xdr:rowOff>
    </xdr:from>
    <xdr:ext cx="405111" cy="259045"/>
    <xdr:sp macro="" textlink="">
      <xdr:nvSpPr>
        <xdr:cNvPr id="62" name="【道路】&#10;有形固定資産減価償却率平均値テキスト">
          <a:extLst>
            <a:ext uri="{FF2B5EF4-FFF2-40B4-BE49-F238E27FC236}">
              <a16:creationId xmlns:a16="http://schemas.microsoft.com/office/drawing/2014/main" id="{D93B4873-8A1E-4131-AE53-6BF29040BFF3}"/>
            </a:ext>
          </a:extLst>
        </xdr:cNvPr>
        <xdr:cNvSpPr txBox="1"/>
      </xdr:nvSpPr>
      <xdr:spPr>
        <a:xfrm>
          <a:off x="4229100" y="6417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120650</xdr:rowOff>
    </xdr:from>
    <xdr:to>
      <xdr:col>24</xdr:col>
      <xdr:colOff>114300</xdr:colOff>
      <xdr:row>40</xdr:row>
      <xdr:rowOff>50800</xdr:rowOff>
    </xdr:to>
    <xdr:sp macro="" textlink="">
      <xdr:nvSpPr>
        <xdr:cNvPr id="63" name="フローチャート: 判断 62">
          <a:extLst>
            <a:ext uri="{FF2B5EF4-FFF2-40B4-BE49-F238E27FC236}">
              <a16:creationId xmlns:a16="http://schemas.microsoft.com/office/drawing/2014/main" id="{B15B6A89-55E7-427F-8483-B7034236FB2C}"/>
            </a:ext>
          </a:extLst>
        </xdr:cNvPr>
        <xdr:cNvSpPr/>
      </xdr:nvSpPr>
      <xdr:spPr>
        <a:xfrm>
          <a:off x="4124325" y="64389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6350</xdr:rowOff>
    </xdr:from>
    <xdr:to>
      <xdr:col>20</xdr:col>
      <xdr:colOff>38100</xdr:colOff>
      <xdr:row>39</xdr:row>
      <xdr:rowOff>107950</xdr:rowOff>
    </xdr:to>
    <xdr:sp macro="" textlink="">
      <xdr:nvSpPr>
        <xdr:cNvPr id="64" name="フローチャート: 判断 63">
          <a:extLst>
            <a:ext uri="{FF2B5EF4-FFF2-40B4-BE49-F238E27FC236}">
              <a16:creationId xmlns:a16="http://schemas.microsoft.com/office/drawing/2014/main" id="{23702F0E-9E59-40FF-9E2F-2B6A83732DBC}"/>
            </a:ext>
          </a:extLst>
        </xdr:cNvPr>
        <xdr:cNvSpPr/>
      </xdr:nvSpPr>
      <xdr:spPr>
        <a:xfrm>
          <a:off x="3381375" y="6324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63500</xdr:rowOff>
    </xdr:from>
    <xdr:to>
      <xdr:col>15</xdr:col>
      <xdr:colOff>101600</xdr:colOff>
      <xdr:row>38</xdr:row>
      <xdr:rowOff>165100</xdr:rowOff>
    </xdr:to>
    <xdr:sp macro="" textlink="">
      <xdr:nvSpPr>
        <xdr:cNvPr id="65" name="フローチャート: 判断 64">
          <a:extLst>
            <a:ext uri="{FF2B5EF4-FFF2-40B4-BE49-F238E27FC236}">
              <a16:creationId xmlns:a16="http://schemas.microsoft.com/office/drawing/2014/main" id="{603D244B-16F5-444D-8878-160AB061F65D}"/>
            </a:ext>
          </a:extLst>
        </xdr:cNvPr>
        <xdr:cNvSpPr/>
      </xdr:nvSpPr>
      <xdr:spPr>
        <a:xfrm>
          <a:off x="2571750" y="62198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127000</xdr:rowOff>
    </xdr:from>
    <xdr:to>
      <xdr:col>10</xdr:col>
      <xdr:colOff>165100</xdr:colOff>
      <xdr:row>39</xdr:row>
      <xdr:rowOff>57150</xdr:rowOff>
    </xdr:to>
    <xdr:sp macro="" textlink="">
      <xdr:nvSpPr>
        <xdr:cNvPr id="66" name="フローチャート: 判断 65">
          <a:extLst>
            <a:ext uri="{FF2B5EF4-FFF2-40B4-BE49-F238E27FC236}">
              <a16:creationId xmlns:a16="http://schemas.microsoft.com/office/drawing/2014/main" id="{A16749B3-435C-4594-A5E2-0D405F6445B2}"/>
            </a:ext>
          </a:extLst>
        </xdr:cNvPr>
        <xdr:cNvSpPr/>
      </xdr:nvSpPr>
      <xdr:spPr>
        <a:xfrm>
          <a:off x="1781175" y="62769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BD6282F-4EC6-428F-AC45-A9A04527AA5C}"/>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5799B47-99B1-4052-9CAD-F8A76F2B5222}"/>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69F59F9-2D45-4E36-9018-A2658591CC49}"/>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33B5076-2085-4522-9488-9F11F71A4022}"/>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540374F-57EC-4675-8F71-1C5580B47B4B}"/>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69850</xdr:rowOff>
    </xdr:from>
    <xdr:to>
      <xdr:col>24</xdr:col>
      <xdr:colOff>114300</xdr:colOff>
      <xdr:row>40</xdr:row>
      <xdr:rowOff>0</xdr:rowOff>
    </xdr:to>
    <xdr:sp macro="" textlink="">
      <xdr:nvSpPr>
        <xdr:cNvPr id="72" name="楕円 71">
          <a:extLst>
            <a:ext uri="{FF2B5EF4-FFF2-40B4-BE49-F238E27FC236}">
              <a16:creationId xmlns:a16="http://schemas.microsoft.com/office/drawing/2014/main" id="{83139C4E-4C8B-47B1-B57D-E1608B3B2747}"/>
            </a:ext>
          </a:extLst>
        </xdr:cNvPr>
        <xdr:cNvSpPr/>
      </xdr:nvSpPr>
      <xdr:spPr>
        <a:xfrm>
          <a:off x="4124325" y="6381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92727</xdr:rowOff>
    </xdr:from>
    <xdr:ext cx="405111" cy="259045"/>
    <xdr:sp macro="" textlink="">
      <xdr:nvSpPr>
        <xdr:cNvPr id="73" name="【道路】&#10;有形固定資産減価償却率該当値テキスト">
          <a:extLst>
            <a:ext uri="{FF2B5EF4-FFF2-40B4-BE49-F238E27FC236}">
              <a16:creationId xmlns:a16="http://schemas.microsoft.com/office/drawing/2014/main" id="{4BCF8880-E05C-4463-B97D-74120E26C0D7}"/>
            </a:ext>
          </a:extLst>
        </xdr:cNvPr>
        <xdr:cNvSpPr txBox="1"/>
      </xdr:nvSpPr>
      <xdr:spPr>
        <a:xfrm>
          <a:off x="4229100" y="6245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101600</xdr:rowOff>
    </xdr:from>
    <xdr:to>
      <xdr:col>20</xdr:col>
      <xdr:colOff>38100</xdr:colOff>
      <xdr:row>39</xdr:row>
      <xdr:rowOff>31750</xdr:rowOff>
    </xdr:to>
    <xdr:sp macro="" textlink="">
      <xdr:nvSpPr>
        <xdr:cNvPr id="74" name="楕円 73">
          <a:extLst>
            <a:ext uri="{FF2B5EF4-FFF2-40B4-BE49-F238E27FC236}">
              <a16:creationId xmlns:a16="http://schemas.microsoft.com/office/drawing/2014/main" id="{6C16F58A-43DC-4076-8548-061745D0D056}"/>
            </a:ext>
          </a:extLst>
        </xdr:cNvPr>
        <xdr:cNvSpPr/>
      </xdr:nvSpPr>
      <xdr:spPr>
        <a:xfrm>
          <a:off x="3381375" y="6257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152400</xdr:rowOff>
    </xdr:from>
    <xdr:to>
      <xdr:col>24</xdr:col>
      <xdr:colOff>63500</xdr:colOff>
      <xdr:row>39</xdr:row>
      <xdr:rowOff>120650</xdr:rowOff>
    </xdr:to>
    <xdr:cxnSp macro="">
      <xdr:nvCxnSpPr>
        <xdr:cNvPr id="75" name="直線コネクタ 74">
          <a:extLst>
            <a:ext uri="{FF2B5EF4-FFF2-40B4-BE49-F238E27FC236}">
              <a16:creationId xmlns:a16="http://schemas.microsoft.com/office/drawing/2014/main" id="{5AA5AF27-8148-432F-A805-12B9A15C444A}"/>
            </a:ext>
          </a:extLst>
        </xdr:cNvPr>
        <xdr:cNvCxnSpPr/>
      </xdr:nvCxnSpPr>
      <xdr:spPr>
        <a:xfrm>
          <a:off x="3429000" y="6305550"/>
          <a:ext cx="752475"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133350</xdr:rowOff>
    </xdr:from>
    <xdr:to>
      <xdr:col>15</xdr:col>
      <xdr:colOff>101600</xdr:colOff>
      <xdr:row>38</xdr:row>
      <xdr:rowOff>63500</xdr:rowOff>
    </xdr:to>
    <xdr:sp macro="" textlink="">
      <xdr:nvSpPr>
        <xdr:cNvPr id="76" name="楕円 75">
          <a:extLst>
            <a:ext uri="{FF2B5EF4-FFF2-40B4-BE49-F238E27FC236}">
              <a16:creationId xmlns:a16="http://schemas.microsoft.com/office/drawing/2014/main" id="{DDB3EF75-C612-4755-A906-E067E85152D6}"/>
            </a:ext>
          </a:extLst>
        </xdr:cNvPr>
        <xdr:cNvSpPr/>
      </xdr:nvSpPr>
      <xdr:spPr>
        <a:xfrm>
          <a:off x="2571750" y="6124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12700</xdr:rowOff>
    </xdr:from>
    <xdr:to>
      <xdr:col>19</xdr:col>
      <xdr:colOff>177800</xdr:colOff>
      <xdr:row>38</xdr:row>
      <xdr:rowOff>152400</xdr:rowOff>
    </xdr:to>
    <xdr:cxnSp macro="">
      <xdr:nvCxnSpPr>
        <xdr:cNvPr id="77" name="直線コネクタ 76">
          <a:extLst>
            <a:ext uri="{FF2B5EF4-FFF2-40B4-BE49-F238E27FC236}">
              <a16:creationId xmlns:a16="http://schemas.microsoft.com/office/drawing/2014/main" id="{8509C8C3-C437-45E2-9C51-9C6C04B60CAC}"/>
            </a:ext>
          </a:extLst>
        </xdr:cNvPr>
        <xdr:cNvCxnSpPr/>
      </xdr:nvCxnSpPr>
      <xdr:spPr>
        <a:xfrm>
          <a:off x="2619375" y="6162675"/>
          <a:ext cx="809625"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165100</xdr:rowOff>
    </xdr:from>
    <xdr:to>
      <xdr:col>10</xdr:col>
      <xdr:colOff>165100</xdr:colOff>
      <xdr:row>37</xdr:row>
      <xdr:rowOff>95250</xdr:rowOff>
    </xdr:to>
    <xdr:sp macro="" textlink="">
      <xdr:nvSpPr>
        <xdr:cNvPr id="78" name="楕円 77">
          <a:extLst>
            <a:ext uri="{FF2B5EF4-FFF2-40B4-BE49-F238E27FC236}">
              <a16:creationId xmlns:a16="http://schemas.microsoft.com/office/drawing/2014/main" id="{37AF504E-4C83-48A9-8B80-3552A82BD513}"/>
            </a:ext>
          </a:extLst>
        </xdr:cNvPr>
        <xdr:cNvSpPr/>
      </xdr:nvSpPr>
      <xdr:spPr>
        <a:xfrm>
          <a:off x="1781175" y="59912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44450</xdr:rowOff>
    </xdr:from>
    <xdr:to>
      <xdr:col>15</xdr:col>
      <xdr:colOff>50800</xdr:colOff>
      <xdr:row>38</xdr:row>
      <xdr:rowOff>12700</xdr:rowOff>
    </xdr:to>
    <xdr:cxnSp macro="">
      <xdr:nvCxnSpPr>
        <xdr:cNvPr id="79" name="直線コネクタ 78">
          <a:extLst>
            <a:ext uri="{FF2B5EF4-FFF2-40B4-BE49-F238E27FC236}">
              <a16:creationId xmlns:a16="http://schemas.microsoft.com/office/drawing/2014/main" id="{ADFBDCD8-C1FD-49AE-9DAD-8202CDFEAC3B}"/>
            </a:ext>
          </a:extLst>
        </xdr:cNvPr>
        <xdr:cNvCxnSpPr/>
      </xdr:nvCxnSpPr>
      <xdr:spPr>
        <a:xfrm>
          <a:off x="1828800" y="6038850"/>
          <a:ext cx="790575"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99077</xdr:rowOff>
    </xdr:from>
    <xdr:ext cx="405111" cy="259045"/>
    <xdr:sp macro="" textlink="">
      <xdr:nvSpPr>
        <xdr:cNvPr id="80" name="n_1aveValue【道路】&#10;有形固定資産減価償却率">
          <a:extLst>
            <a:ext uri="{FF2B5EF4-FFF2-40B4-BE49-F238E27FC236}">
              <a16:creationId xmlns:a16="http://schemas.microsoft.com/office/drawing/2014/main" id="{003BCC2D-663C-4EE4-80CB-78C614EFA8D4}"/>
            </a:ext>
          </a:extLst>
        </xdr:cNvPr>
        <xdr:cNvSpPr txBox="1"/>
      </xdr:nvSpPr>
      <xdr:spPr>
        <a:xfrm>
          <a:off x="3239144" y="641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156227</xdr:rowOff>
    </xdr:from>
    <xdr:ext cx="405111" cy="259045"/>
    <xdr:sp macro="" textlink="">
      <xdr:nvSpPr>
        <xdr:cNvPr id="81" name="n_2aveValue【道路】&#10;有形固定資産減価償却率">
          <a:extLst>
            <a:ext uri="{FF2B5EF4-FFF2-40B4-BE49-F238E27FC236}">
              <a16:creationId xmlns:a16="http://schemas.microsoft.com/office/drawing/2014/main" id="{8744A31D-F670-479B-81C5-D5EA7F95474E}"/>
            </a:ext>
          </a:extLst>
        </xdr:cNvPr>
        <xdr:cNvSpPr txBox="1"/>
      </xdr:nvSpPr>
      <xdr:spPr>
        <a:xfrm>
          <a:off x="2439044" y="6312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48277</xdr:rowOff>
    </xdr:from>
    <xdr:ext cx="405111" cy="259045"/>
    <xdr:sp macro="" textlink="">
      <xdr:nvSpPr>
        <xdr:cNvPr id="82" name="n_3aveValue【道路】&#10;有形固定資産減価償却率">
          <a:extLst>
            <a:ext uri="{FF2B5EF4-FFF2-40B4-BE49-F238E27FC236}">
              <a16:creationId xmlns:a16="http://schemas.microsoft.com/office/drawing/2014/main" id="{747F80CF-71F0-4D15-B718-1E3F93DA704E}"/>
            </a:ext>
          </a:extLst>
        </xdr:cNvPr>
        <xdr:cNvSpPr txBox="1"/>
      </xdr:nvSpPr>
      <xdr:spPr>
        <a:xfrm>
          <a:off x="1648469" y="636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48277</xdr:rowOff>
    </xdr:from>
    <xdr:ext cx="405111" cy="259045"/>
    <xdr:sp macro="" textlink="">
      <xdr:nvSpPr>
        <xdr:cNvPr id="83" name="n_1mainValue【道路】&#10;有形固定資産減価償却率">
          <a:extLst>
            <a:ext uri="{FF2B5EF4-FFF2-40B4-BE49-F238E27FC236}">
              <a16:creationId xmlns:a16="http://schemas.microsoft.com/office/drawing/2014/main" id="{FC64D85F-E4BD-4649-AC6A-6513B06E6902}"/>
            </a:ext>
          </a:extLst>
        </xdr:cNvPr>
        <xdr:cNvSpPr txBox="1"/>
      </xdr:nvSpPr>
      <xdr:spPr>
        <a:xfrm>
          <a:off x="323914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80027</xdr:rowOff>
    </xdr:from>
    <xdr:ext cx="405111" cy="259045"/>
    <xdr:sp macro="" textlink="">
      <xdr:nvSpPr>
        <xdr:cNvPr id="84" name="n_2mainValue【道路】&#10;有形固定資産減価償却率">
          <a:extLst>
            <a:ext uri="{FF2B5EF4-FFF2-40B4-BE49-F238E27FC236}">
              <a16:creationId xmlns:a16="http://schemas.microsoft.com/office/drawing/2014/main" id="{CAEFE5C0-1752-4811-ACEB-4AE943730F93}"/>
            </a:ext>
          </a:extLst>
        </xdr:cNvPr>
        <xdr:cNvSpPr txBox="1"/>
      </xdr:nvSpPr>
      <xdr:spPr>
        <a:xfrm>
          <a:off x="2439044" y="591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111777</xdr:rowOff>
    </xdr:from>
    <xdr:ext cx="405111" cy="259045"/>
    <xdr:sp macro="" textlink="">
      <xdr:nvSpPr>
        <xdr:cNvPr id="85" name="n_3mainValue【道路】&#10;有形固定資産減価償却率">
          <a:extLst>
            <a:ext uri="{FF2B5EF4-FFF2-40B4-BE49-F238E27FC236}">
              <a16:creationId xmlns:a16="http://schemas.microsoft.com/office/drawing/2014/main" id="{256BA716-ED8B-4CF7-A8A6-0CF67D8724E3}"/>
            </a:ext>
          </a:extLst>
        </xdr:cNvPr>
        <xdr:cNvSpPr txBox="1"/>
      </xdr:nvSpPr>
      <xdr:spPr>
        <a:xfrm>
          <a:off x="1648469" y="5779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D989F7ED-4F5D-4C3A-A523-DF9FBCE8AF12}"/>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7" name="正方形/長方形 86">
          <a:extLst>
            <a:ext uri="{FF2B5EF4-FFF2-40B4-BE49-F238E27FC236}">
              <a16:creationId xmlns:a16="http://schemas.microsoft.com/office/drawing/2014/main" id="{E8C09281-FB41-4DEA-AB01-A554D19D7D95}"/>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8" name="正方形/長方形 87">
          <a:extLst>
            <a:ext uri="{FF2B5EF4-FFF2-40B4-BE49-F238E27FC236}">
              <a16:creationId xmlns:a16="http://schemas.microsoft.com/office/drawing/2014/main" id="{42332CEA-D166-4B51-9125-451D0E341AA0}"/>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9" name="正方形/長方形 88">
          <a:extLst>
            <a:ext uri="{FF2B5EF4-FFF2-40B4-BE49-F238E27FC236}">
              <a16:creationId xmlns:a16="http://schemas.microsoft.com/office/drawing/2014/main" id="{B6B11E75-1E7A-4694-9980-898B9CAB1538}"/>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0" name="正方形/長方形 89">
          <a:extLst>
            <a:ext uri="{FF2B5EF4-FFF2-40B4-BE49-F238E27FC236}">
              <a16:creationId xmlns:a16="http://schemas.microsoft.com/office/drawing/2014/main" id="{942E8AD7-6D44-4C14-8267-5604F1E43932}"/>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86021426-0552-4AA0-86FE-39DDD7B9F94F}"/>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2" name="テキスト ボックス 91">
          <a:extLst>
            <a:ext uri="{FF2B5EF4-FFF2-40B4-BE49-F238E27FC236}">
              <a16:creationId xmlns:a16="http://schemas.microsoft.com/office/drawing/2014/main" id="{4168B2FF-59D5-41A2-90F0-2711641DCADA}"/>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0954E7A6-0EA5-453C-9BD7-1B5DDBA320B6}"/>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4" name="テキスト ボックス 93">
          <a:extLst>
            <a:ext uri="{FF2B5EF4-FFF2-40B4-BE49-F238E27FC236}">
              <a16:creationId xmlns:a16="http://schemas.microsoft.com/office/drawing/2014/main" id="{0220FEEF-9C32-4F35-B0AE-F39B67B9E147}"/>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a:extLst>
            <a:ext uri="{FF2B5EF4-FFF2-40B4-BE49-F238E27FC236}">
              <a16:creationId xmlns:a16="http://schemas.microsoft.com/office/drawing/2014/main" id="{6339E241-A505-4364-B5D5-74573E33ED75}"/>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a:extLst>
            <a:ext uri="{FF2B5EF4-FFF2-40B4-BE49-F238E27FC236}">
              <a16:creationId xmlns:a16="http://schemas.microsoft.com/office/drawing/2014/main" id="{0FD4E457-91CC-4E64-9482-0AEEB47AEDD6}"/>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a:extLst>
            <a:ext uri="{FF2B5EF4-FFF2-40B4-BE49-F238E27FC236}">
              <a16:creationId xmlns:a16="http://schemas.microsoft.com/office/drawing/2014/main" id="{2C20A3E4-55DE-4548-9937-559161E36B35}"/>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8" name="テキスト ボックス 97">
          <a:extLst>
            <a:ext uri="{FF2B5EF4-FFF2-40B4-BE49-F238E27FC236}">
              <a16:creationId xmlns:a16="http://schemas.microsoft.com/office/drawing/2014/main" id="{AD5D7ACB-022F-4AB3-80BE-9140DB176189}"/>
            </a:ext>
          </a:extLst>
        </xdr:cNvPr>
        <xdr:cNvSpPr txBox="1"/>
      </xdr:nvSpPr>
      <xdr:spPr>
        <a:xfrm>
          <a:off x="5527221"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a:extLst>
            <a:ext uri="{FF2B5EF4-FFF2-40B4-BE49-F238E27FC236}">
              <a16:creationId xmlns:a16="http://schemas.microsoft.com/office/drawing/2014/main" id="{831003FC-C475-42B1-BE76-EE4D980D386B}"/>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0" name="テキスト ボックス 99">
          <a:extLst>
            <a:ext uri="{FF2B5EF4-FFF2-40B4-BE49-F238E27FC236}">
              <a16:creationId xmlns:a16="http://schemas.microsoft.com/office/drawing/2014/main" id="{66D174C8-4862-43BB-9254-1A252D17A9F7}"/>
            </a:ext>
          </a:extLst>
        </xdr:cNvPr>
        <xdr:cNvSpPr txBox="1"/>
      </xdr:nvSpPr>
      <xdr:spPr>
        <a:xfrm>
          <a:off x="55272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a:extLst>
            <a:ext uri="{FF2B5EF4-FFF2-40B4-BE49-F238E27FC236}">
              <a16:creationId xmlns:a16="http://schemas.microsoft.com/office/drawing/2014/main" id="{A48BFF2D-0CB7-4313-8ACE-A33336D92421}"/>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2" name="テキスト ボックス 101">
          <a:extLst>
            <a:ext uri="{FF2B5EF4-FFF2-40B4-BE49-F238E27FC236}">
              <a16:creationId xmlns:a16="http://schemas.microsoft.com/office/drawing/2014/main" id="{F14D4EFD-83EA-48E5-A793-6C36B58E992F}"/>
            </a:ext>
          </a:extLst>
        </xdr:cNvPr>
        <xdr:cNvSpPr txBox="1"/>
      </xdr:nvSpPr>
      <xdr:spPr>
        <a:xfrm>
          <a:off x="55272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a:extLst>
            <a:ext uri="{FF2B5EF4-FFF2-40B4-BE49-F238E27FC236}">
              <a16:creationId xmlns:a16="http://schemas.microsoft.com/office/drawing/2014/main" id="{6F724627-9657-4195-A075-D8AC71A3D5CF}"/>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4" name="テキスト ボックス 103">
          <a:extLst>
            <a:ext uri="{FF2B5EF4-FFF2-40B4-BE49-F238E27FC236}">
              <a16:creationId xmlns:a16="http://schemas.microsoft.com/office/drawing/2014/main" id="{97CC423A-BDC1-4411-8544-1785A857F3A7}"/>
            </a:ext>
          </a:extLst>
        </xdr:cNvPr>
        <xdr:cNvSpPr txBox="1"/>
      </xdr:nvSpPr>
      <xdr:spPr>
        <a:xfrm>
          <a:off x="5527221"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a:extLst>
            <a:ext uri="{FF2B5EF4-FFF2-40B4-BE49-F238E27FC236}">
              <a16:creationId xmlns:a16="http://schemas.microsoft.com/office/drawing/2014/main" id="{7287DE88-7A72-4343-8BC1-0C5FE3F17449}"/>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6" name="テキスト ボックス 105">
          <a:extLst>
            <a:ext uri="{FF2B5EF4-FFF2-40B4-BE49-F238E27FC236}">
              <a16:creationId xmlns:a16="http://schemas.microsoft.com/office/drawing/2014/main" id="{7269A91E-8AF3-4FE0-97D6-8577027138C5}"/>
            </a:ext>
          </a:extLst>
        </xdr:cNvPr>
        <xdr:cNvSpPr txBox="1"/>
      </xdr:nvSpPr>
      <xdr:spPr>
        <a:xfrm>
          <a:off x="5527221"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8B203F77-D597-4295-9A87-08FF442633BC}"/>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2EB7172F-D9BD-4D0B-9D13-604D6415DFEE}"/>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3BFDE3F7-EAAA-48F0-9070-98EC84DAC2FA}"/>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29936</xdr:rowOff>
    </xdr:from>
    <xdr:to>
      <xdr:col>54</xdr:col>
      <xdr:colOff>189865</xdr:colOff>
      <xdr:row>41</xdr:row>
      <xdr:rowOff>123553</xdr:rowOff>
    </xdr:to>
    <xdr:cxnSp macro="">
      <xdr:nvCxnSpPr>
        <xdr:cNvPr id="110" name="直線コネクタ 109">
          <a:extLst>
            <a:ext uri="{FF2B5EF4-FFF2-40B4-BE49-F238E27FC236}">
              <a16:creationId xmlns:a16="http://schemas.microsoft.com/office/drawing/2014/main" id="{ABAA468B-80E2-4A88-ADF7-7040927CFA2C}"/>
            </a:ext>
          </a:extLst>
        </xdr:cNvPr>
        <xdr:cNvCxnSpPr/>
      </xdr:nvCxnSpPr>
      <xdr:spPr>
        <a:xfrm flipV="1">
          <a:off x="9427845" y="5370286"/>
          <a:ext cx="1270" cy="139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127380</xdr:rowOff>
    </xdr:from>
    <xdr:ext cx="469744" cy="259045"/>
    <xdr:sp macro="" textlink="">
      <xdr:nvSpPr>
        <xdr:cNvPr id="111" name="【道路】&#10;一人当たり延長最小値テキスト">
          <a:extLst>
            <a:ext uri="{FF2B5EF4-FFF2-40B4-BE49-F238E27FC236}">
              <a16:creationId xmlns:a16="http://schemas.microsoft.com/office/drawing/2014/main" id="{39E9DE11-89EF-4876-AD33-043664EF8817}"/>
            </a:ext>
          </a:extLst>
        </xdr:cNvPr>
        <xdr:cNvSpPr txBox="1"/>
      </xdr:nvSpPr>
      <xdr:spPr>
        <a:xfrm>
          <a:off x="9477375" y="67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123553</xdr:rowOff>
    </xdr:from>
    <xdr:to>
      <xdr:col>55</xdr:col>
      <xdr:colOff>88900</xdr:colOff>
      <xdr:row>41</xdr:row>
      <xdr:rowOff>123553</xdr:rowOff>
    </xdr:to>
    <xdr:cxnSp macro="">
      <xdr:nvCxnSpPr>
        <xdr:cNvPr id="112" name="直線コネクタ 111">
          <a:extLst>
            <a:ext uri="{FF2B5EF4-FFF2-40B4-BE49-F238E27FC236}">
              <a16:creationId xmlns:a16="http://schemas.microsoft.com/office/drawing/2014/main" id="{845EADE5-35B4-4E73-9F70-D9AB210BC5DE}"/>
            </a:ext>
          </a:extLst>
        </xdr:cNvPr>
        <xdr:cNvCxnSpPr/>
      </xdr:nvCxnSpPr>
      <xdr:spPr>
        <a:xfrm>
          <a:off x="9363075" y="67656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148063</xdr:rowOff>
    </xdr:from>
    <xdr:ext cx="469744" cy="259045"/>
    <xdr:sp macro="" textlink="">
      <xdr:nvSpPr>
        <xdr:cNvPr id="113" name="【道路】&#10;一人当たり延長最大値テキスト">
          <a:extLst>
            <a:ext uri="{FF2B5EF4-FFF2-40B4-BE49-F238E27FC236}">
              <a16:creationId xmlns:a16="http://schemas.microsoft.com/office/drawing/2014/main" id="{E7145EE5-A4CA-4EF6-8536-CD58B0F1E158}"/>
            </a:ext>
          </a:extLst>
        </xdr:cNvPr>
        <xdr:cNvSpPr txBox="1"/>
      </xdr:nvSpPr>
      <xdr:spPr>
        <a:xfrm>
          <a:off x="9477375" y="516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29936</xdr:rowOff>
    </xdr:from>
    <xdr:to>
      <xdr:col>55</xdr:col>
      <xdr:colOff>88900</xdr:colOff>
      <xdr:row>33</xdr:row>
      <xdr:rowOff>29936</xdr:rowOff>
    </xdr:to>
    <xdr:cxnSp macro="">
      <xdr:nvCxnSpPr>
        <xdr:cNvPr id="114" name="直線コネクタ 113">
          <a:extLst>
            <a:ext uri="{FF2B5EF4-FFF2-40B4-BE49-F238E27FC236}">
              <a16:creationId xmlns:a16="http://schemas.microsoft.com/office/drawing/2014/main" id="{370CDC93-BB9F-42A3-91D8-5FE87F31D08B}"/>
            </a:ext>
          </a:extLst>
        </xdr:cNvPr>
        <xdr:cNvCxnSpPr/>
      </xdr:nvCxnSpPr>
      <xdr:spPr>
        <a:xfrm>
          <a:off x="9363075" y="53702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66964</xdr:rowOff>
    </xdr:from>
    <xdr:ext cx="469744" cy="259045"/>
    <xdr:sp macro="" textlink="">
      <xdr:nvSpPr>
        <xdr:cNvPr id="115" name="【道路】&#10;一人当たり延長平均値テキスト">
          <a:extLst>
            <a:ext uri="{FF2B5EF4-FFF2-40B4-BE49-F238E27FC236}">
              <a16:creationId xmlns:a16="http://schemas.microsoft.com/office/drawing/2014/main" id="{40A14574-A660-4B78-AFC0-3263A8D7B504}"/>
            </a:ext>
          </a:extLst>
        </xdr:cNvPr>
        <xdr:cNvSpPr txBox="1"/>
      </xdr:nvSpPr>
      <xdr:spPr>
        <a:xfrm>
          <a:off x="9477375" y="5893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88537</xdr:rowOff>
    </xdr:from>
    <xdr:to>
      <xdr:col>55</xdr:col>
      <xdr:colOff>50800</xdr:colOff>
      <xdr:row>37</xdr:row>
      <xdr:rowOff>18687</xdr:rowOff>
    </xdr:to>
    <xdr:sp macro="" textlink="">
      <xdr:nvSpPr>
        <xdr:cNvPr id="116" name="フローチャート: 判断 115">
          <a:extLst>
            <a:ext uri="{FF2B5EF4-FFF2-40B4-BE49-F238E27FC236}">
              <a16:creationId xmlns:a16="http://schemas.microsoft.com/office/drawing/2014/main" id="{FD052865-4547-4FA6-BF81-0C3E2ABBF953}"/>
            </a:ext>
          </a:extLst>
        </xdr:cNvPr>
        <xdr:cNvSpPr/>
      </xdr:nvSpPr>
      <xdr:spPr>
        <a:xfrm>
          <a:off x="9401175" y="591466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29754</xdr:rowOff>
    </xdr:from>
    <xdr:to>
      <xdr:col>50</xdr:col>
      <xdr:colOff>165100</xdr:colOff>
      <xdr:row>36</xdr:row>
      <xdr:rowOff>131354</xdr:rowOff>
    </xdr:to>
    <xdr:sp macro="" textlink="">
      <xdr:nvSpPr>
        <xdr:cNvPr id="117" name="フローチャート: 判断 116">
          <a:extLst>
            <a:ext uri="{FF2B5EF4-FFF2-40B4-BE49-F238E27FC236}">
              <a16:creationId xmlns:a16="http://schemas.microsoft.com/office/drawing/2014/main" id="{8695BB8B-8640-4AE9-8B5C-6C0C7D9328DB}"/>
            </a:ext>
          </a:extLst>
        </xdr:cNvPr>
        <xdr:cNvSpPr/>
      </xdr:nvSpPr>
      <xdr:spPr>
        <a:xfrm>
          <a:off x="8639175" y="585587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76563</xdr:rowOff>
    </xdr:from>
    <xdr:to>
      <xdr:col>46</xdr:col>
      <xdr:colOff>38100</xdr:colOff>
      <xdr:row>37</xdr:row>
      <xdr:rowOff>6713</xdr:rowOff>
    </xdr:to>
    <xdr:sp macro="" textlink="">
      <xdr:nvSpPr>
        <xdr:cNvPr id="118" name="フローチャート: 判断 117">
          <a:extLst>
            <a:ext uri="{FF2B5EF4-FFF2-40B4-BE49-F238E27FC236}">
              <a16:creationId xmlns:a16="http://schemas.microsoft.com/office/drawing/2014/main" id="{004CE1F3-0C75-4B66-9819-B92CCEE00D31}"/>
            </a:ext>
          </a:extLst>
        </xdr:cNvPr>
        <xdr:cNvSpPr/>
      </xdr:nvSpPr>
      <xdr:spPr>
        <a:xfrm>
          <a:off x="7839075" y="59058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140788</xdr:rowOff>
    </xdr:from>
    <xdr:to>
      <xdr:col>41</xdr:col>
      <xdr:colOff>101600</xdr:colOff>
      <xdr:row>41</xdr:row>
      <xdr:rowOff>70938</xdr:rowOff>
    </xdr:to>
    <xdr:sp macro="" textlink="">
      <xdr:nvSpPr>
        <xdr:cNvPr id="119" name="フローチャート: 判断 118">
          <a:extLst>
            <a:ext uri="{FF2B5EF4-FFF2-40B4-BE49-F238E27FC236}">
              <a16:creationId xmlns:a16="http://schemas.microsoft.com/office/drawing/2014/main" id="{E1FA535A-06DF-4D05-8698-B730329B5F17}"/>
            </a:ext>
          </a:extLst>
        </xdr:cNvPr>
        <xdr:cNvSpPr/>
      </xdr:nvSpPr>
      <xdr:spPr>
        <a:xfrm>
          <a:off x="7029450" y="66209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86C61F27-C0E7-4040-BC33-0648F06AF2E5}"/>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BBFFE8D1-E45F-4C9A-AAC7-F1D29C04E19C}"/>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932BC22-A0C1-42DC-8564-6F44ED1065A5}"/>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749C258-E249-4CC8-97C8-72955D756332}"/>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38D40A6-CF5F-40D3-811B-C904A4DFF287}"/>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150586</xdr:rowOff>
    </xdr:from>
    <xdr:to>
      <xdr:col>55</xdr:col>
      <xdr:colOff>50800</xdr:colOff>
      <xdr:row>33</xdr:row>
      <xdr:rowOff>80736</xdr:rowOff>
    </xdr:to>
    <xdr:sp macro="" textlink="">
      <xdr:nvSpPr>
        <xdr:cNvPr id="125" name="楕円 124">
          <a:extLst>
            <a:ext uri="{FF2B5EF4-FFF2-40B4-BE49-F238E27FC236}">
              <a16:creationId xmlns:a16="http://schemas.microsoft.com/office/drawing/2014/main" id="{CCEDDD25-F0C4-4BEF-A2B4-D9F98DAD4C1E}"/>
            </a:ext>
          </a:extLst>
        </xdr:cNvPr>
        <xdr:cNvSpPr/>
      </xdr:nvSpPr>
      <xdr:spPr>
        <a:xfrm>
          <a:off x="9401175" y="533218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103613</xdr:rowOff>
    </xdr:from>
    <xdr:ext cx="469744" cy="259045"/>
    <xdr:sp macro="" textlink="">
      <xdr:nvSpPr>
        <xdr:cNvPr id="126" name="【道路】&#10;一人当たり延長該当値テキスト">
          <a:extLst>
            <a:ext uri="{FF2B5EF4-FFF2-40B4-BE49-F238E27FC236}">
              <a16:creationId xmlns:a16="http://schemas.microsoft.com/office/drawing/2014/main" id="{6924C441-6069-4E82-A3D9-6A632E81E51E}"/>
            </a:ext>
          </a:extLst>
        </xdr:cNvPr>
        <xdr:cNvSpPr txBox="1"/>
      </xdr:nvSpPr>
      <xdr:spPr>
        <a:xfrm>
          <a:off x="9477375" y="528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129358</xdr:rowOff>
    </xdr:from>
    <xdr:to>
      <xdr:col>50</xdr:col>
      <xdr:colOff>165100</xdr:colOff>
      <xdr:row>34</xdr:row>
      <xdr:rowOff>59508</xdr:rowOff>
    </xdr:to>
    <xdr:sp macro="" textlink="">
      <xdr:nvSpPr>
        <xdr:cNvPr id="127" name="楕円 126">
          <a:extLst>
            <a:ext uri="{FF2B5EF4-FFF2-40B4-BE49-F238E27FC236}">
              <a16:creationId xmlns:a16="http://schemas.microsoft.com/office/drawing/2014/main" id="{E7FEA5CA-4206-4922-935A-248F7AB7188C}"/>
            </a:ext>
          </a:extLst>
        </xdr:cNvPr>
        <xdr:cNvSpPr/>
      </xdr:nvSpPr>
      <xdr:spPr>
        <a:xfrm>
          <a:off x="8639175" y="54697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29936</xdr:rowOff>
    </xdr:from>
    <xdr:to>
      <xdr:col>55</xdr:col>
      <xdr:colOff>0</xdr:colOff>
      <xdr:row>34</xdr:row>
      <xdr:rowOff>8708</xdr:rowOff>
    </xdr:to>
    <xdr:cxnSp macro="">
      <xdr:nvCxnSpPr>
        <xdr:cNvPr id="128" name="直線コネクタ 127">
          <a:extLst>
            <a:ext uri="{FF2B5EF4-FFF2-40B4-BE49-F238E27FC236}">
              <a16:creationId xmlns:a16="http://schemas.microsoft.com/office/drawing/2014/main" id="{68799AC5-E720-4990-9B82-92FB519C1941}"/>
            </a:ext>
          </a:extLst>
        </xdr:cNvPr>
        <xdr:cNvCxnSpPr/>
      </xdr:nvCxnSpPr>
      <xdr:spPr>
        <a:xfrm flipV="1">
          <a:off x="8686800" y="5370286"/>
          <a:ext cx="742950" cy="14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165281</xdr:rowOff>
    </xdr:from>
    <xdr:to>
      <xdr:col>46</xdr:col>
      <xdr:colOff>38100</xdr:colOff>
      <xdr:row>34</xdr:row>
      <xdr:rowOff>95431</xdr:rowOff>
    </xdr:to>
    <xdr:sp macro="" textlink="">
      <xdr:nvSpPr>
        <xdr:cNvPr id="129" name="楕円 128">
          <a:extLst>
            <a:ext uri="{FF2B5EF4-FFF2-40B4-BE49-F238E27FC236}">
              <a16:creationId xmlns:a16="http://schemas.microsoft.com/office/drawing/2014/main" id="{067EA250-1362-4363-9C3F-5CC11BED7B4C}"/>
            </a:ext>
          </a:extLst>
        </xdr:cNvPr>
        <xdr:cNvSpPr/>
      </xdr:nvSpPr>
      <xdr:spPr>
        <a:xfrm>
          <a:off x="7839075" y="550563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8708</xdr:rowOff>
    </xdr:from>
    <xdr:to>
      <xdr:col>50</xdr:col>
      <xdr:colOff>114300</xdr:colOff>
      <xdr:row>34</xdr:row>
      <xdr:rowOff>44631</xdr:rowOff>
    </xdr:to>
    <xdr:cxnSp macro="">
      <xdr:nvCxnSpPr>
        <xdr:cNvPr id="130" name="直線コネクタ 129">
          <a:extLst>
            <a:ext uri="{FF2B5EF4-FFF2-40B4-BE49-F238E27FC236}">
              <a16:creationId xmlns:a16="http://schemas.microsoft.com/office/drawing/2014/main" id="{616B5F7A-A758-437C-A2B5-0B9853470F15}"/>
            </a:ext>
          </a:extLst>
        </xdr:cNvPr>
        <xdr:cNvCxnSpPr/>
      </xdr:nvCxnSpPr>
      <xdr:spPr>
        <a:xfrm flipV="1">
          <a:off x="7886700" y="5517333"/>
          <a:ext cx="8001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147864</xdr:rowOff>
    </xdr:from>
    <xdr:to>
      <xdr:col>41</xdr:col>
      <xdr:colOff>101600</xdr:colOff>
      <xdr:row>34</xdr:row>
      <xdr:rowOff>78014</xdr:rowOff>
    </xdr:to>
    <xdr:sp macro="" textlink="">
      <xdr:nvSpPr>
        <xdr:cNvPr id="131" name="楕円 130">
          <a:extLst>
            <a:ext uri="{FF2B5EF4-FFF2-40B4-BE49-F238E27FC236}">
              <a16:creationId xmlns:a16="http://schemas.microsoft.com/office/drawing/2014/main" id="{8710D839-8BC0-4499-A9EE-FC9E37185F9C}"/>
            </a:ext>
          </a:extLst>
        </xdr:cNvPr>
        <xdr:cNvSpPr/>
      </xdr:nvSpPr>
      <xdr:spPr>
        <a:xfrm>
          <a:off x="7029450" y="54882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27214</xdr:rowOff>
    </xdr:from>
    <xdr:to>
      <xdr:col>45</xdr:col>
      <xdr:colOff>177800</xdr:colOff>
      <xdr:row>34</xdr:row>
      <xdr:rowOff>44631</xdr:rowOff>
    </xdr:to>
    <xdr:cxnSp macro="">
      <xdr:nvCxnSpPr>
        <xdr:cNvPr id="132" name="直線コネクタ 131">
          <a:extLst>
            <a:ext uri="{FF2B5EF4-FFF2-40B4-BE49-F238E27FC236}">
              <a16:creationId xmlns:a16="http://schemas.microsoft.com/office/drawing/2014/main" id="{7A924D84-7031-4F5F-8F49-45973F8A70ED}"/>
            </a:ext>
          </a:extLst>
        </xdr:cNvPr>
        <xdr:cNvCxnSpPr/>
      </xdr:nvCxnSpPr>
      <xdr:spPr>
        <a:xfrm>
          <a:off x="7077075" y="5535839"/>
          <a:ext cx="809625"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122481</xdr:rowOff>
    </xdr:from>
    <xdr:ext cx="469744" cy="259045"/>
    <xdr:sp macro="" textlink="">
      <xdr:nvSpPr>
        <xdr:cNvPr id="133" name="n_1aveValue【道路】&#10;一人当たり延長">
          <a:extLst>
            <a:ext uri="{FF2B5EF4-FFF2-40B4-BE49-F238E27FC236}">
              <a16:creationId xmlns:a16="http://schemas.microsoft.com/office/drawing/2014/main" id="{1A955F18-A143-4CC8-9CCF-E1250F5B070F}"/>
            </a:ext>
          </a:extLst>
        </xdr:cNvPr>
        <xdr:cNvSpPr txBox="1"/>
      </xdr:nvSpPr>
      <xdr:spPr>
        <a:xfrm>
          <a:off x="8458277" y="595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169290</xdr:rowOff>
    </xdr:from>
    <xdr:ext cx="469744" cy="259045"/>
    <xdr:sp macro="" textlink="">
      <xdr:nvSpPr>
        <xdr:cNvPr id="134" name="n_2aveValue【道路】&#10;一人当たり延長">
          <a:extLst>
            <a:ext uri="{FF2B5EF4-FFF2-40B4-BE49-F238E27FC236}">
              <a16:creationId xmlns:a16="http://schemas.microsoft.com/office/drawing/2014/main" id="{6D8AADEE-7003-4D64-9C50-E821518FBCA6}"/>
            </a:ext>
          </a:extLst>
        </xdr:cNvPr>
        <xdr:cNvSpPr txBox="1"/>
      </xdr:nvSpPr>
      <xdr:spPr>
        <a:xfrm>
          <a:off x="7677227" y="598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62065</xdr:rowOff>
    </xdr:from>
    <xdr:ext cx="469744" cy="259045"/>
    <xdr:sp macro="" textlink="">
      <xdr:nvSpPr>
        <xdr:cNvPr id="135" name="n_3aveValue【道路】&#10;一人当たり延長">
          <a:extLst>
            <a:ext uri="{FF2B5EF4-FFF2-40B4-BE49-F238E27FC236}">
              <a16:creationId xmlns:a16="http://schemas.microsoft.com/office/drawing/2014/main" id="{7AAF297A-2BF6-48F7-9F6A-890689413EFC}"/>
            </a:ext>
          </a:extLst>
        </xdr:cNvPr>
        <xdr:cNvSpPr txBox="1"/>
      </xdr:nvSpPr>
      <xdr:spPr>
        <a:xfrm>
          <a:off x="6867602" y="670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76035</xdr:rowOff>
    </xdr:from>
    <xdr:ext cx="469744" cy="259045"/>
    <xdr:sp macro="" textlink="">
      <xdr:nvSpPr>
        <xdr:cNvPr id="136" name="n_1mainValue【道路】&#10;一人当たり延長">
          <a:extLst>
            <a:ext uri="{FF2B5EF4-FFF2-40B4-BE49-F238E27FC236}">
              <a16:creationId xmlns:a16="http://schemas.microsoft.com/office/drawing/2014/main" id="{F7DC1797-3AFF-455D-9A56-7CCE1492FD3D}"/>
            </a:ext>
          </a:extLst>
        </xdr:cNvPr>
        <xdr:cNvSpPr txBox="1"/>
      </xdr:nvSpPr>
      <xdr:spPr>
        <a:xfrm>
          <a:off x="8458277" y="525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111958</xdr:rowOff>
    </xdr:from>
    <xdr:ext cx="469744" cy="259045"/>
    <xdr:sp macro="" textlink="">
      <xdr:nvSpPr>
        <xdr:cNvPr id="137" name="n_2mainValue【道路】&#10;一人当たり延長">
          <a:extLst>
            <a:ext uri="{FF2B5EF4-FFF2-40B4-BE49-F238E27FC236}">
              <a16:creationId xmlns:a16="http://schemas.microsoft.com/office/drawing/2014/main" id="{A7089134-138E-4162-8A57-48512A8817CB}"/>
            </a:ext>
          </a:extLst>
        </xdr:cNvPr>
        <xdr:cNvSpPr txBox="1"/>
      </xdr:nvSpPr>
      <xdr:spPr>
        <a:xfrm>
          <a:off x="7677227" y="529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94541</xdr:rowOff>
    </xdr:from>
    <xdr:ext cx="469744" cy="259045"/>
    <xdr:sp macro="" textlink="">
      <xdr:nvSpPr>
        <xdr:cNvPr id="138" name="n_3mainValue【道路】&#10;一人当たり延長">
          <a:extLst>
            <a:ext uri="{FF2B5EF4-FFF2-40B4-BE49-F238E27FC236}">
              <a16:creationId xmlns:a16="http://schemas.microsoft.com/office/drawing/2014/main" id="{6268188C-1647-43C2-B39E-459121B790DE}"/>
            </a:ext>
          </a:extLst>
        </xdr:cNvPr>
        <xdr:cNvSpPr txBox="1"/>
      </xdr:nvSpPr>
      <xdr:spPr>
        <a:xfrm>
          <a:off x="6867602" y="527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8A06D244-5E74-4AE6-A5E4-F867B9523D3A}"/>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0" name="正方形/長方形 139">
          <a:extLst>
            <a:ext uri="{FF2B5EF4-FFF2-40B4-BE49-F238E27FC236}">
              <a16:creationId xmlns:a16="http://schemas.microsoft.com/office/drawing/2014/main" id="{BC877B3D-BBAD-4BC1-B561-74F8E09944A1}"/>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1" name="正方形/長方形 140">
          <a:extLst>
            <a:ext uri="{FF2B5EF4-FFF2-40B4-BE49-F238E27FC236}">
              <a16:creationId xmlns:a16="http://schemas.microsoft.com/office/drawing/2014/main" id="{4154A6CC-FE79-4E3B-834A-981437E1B706}"/>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2" name="正方形/長方形 141">
          <a:extLst>
            <a:ext uri="{FF2B5EF4-FFF2-40B4-BE49-F238E27FC236}">
              <a16:creationId xmlns:a16="http://schemas.microsoft.com/office/drawing/2014/main" id="{77C8AA88-5326-40D6-9C75-84A6DCA7BAB1}"/>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3" name="正方形/長方形 142">
          <a:extLst>
            <a:ext uri="{FF2B5EF4-FFF2-40B4-BE49-F238E27FC236}">
              <a16:creationId xmlns:a16="http://schemas.microsoft.com/office/drawing/2014/main" id="{08EBA296-7502-4FF8-90CC-94FD13AE12EC}"/>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BF604B4E-0134-4FF3-AC5C-B967509DAC7F}"/>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B8DC3021-76EF-4208-9387-2B943A7BACB9}"/>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7963015F-F114-4816-94EE-722D24251EA1}"/>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7" name="テキスト ボックス 146">
          <a:extLst>
            <a:ext uri="{FF2B5EF4-FFF2-40B4-BE49-F238E27FC236}">
              <a16:creationId xmlns:a16="http://schemas.microsoft.com/office/drawing/2014/main" id="{E905B230-8B49-464E-852C-804E37197B95}"/>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8" name="直線コネクタ 147">
          <a:extLst>
            <a:ext uri="{FF2B5EF4-FFF2-40B4-BE49-F238E27FC236}">
              <a16:creationId xmlns:a16="http://schemas.microsoft.com/office/drawing/2014/main" id="{48D61AF1-5B39-4DEE-8E27-FDF0012103FD}"/>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9" name="テキスト ボックス 148">
          <a:extLst>
            <a:ext uri="{FF2B5EF4-FFF2-40B4-BE49-F238E27FC236}">
              <a16:creationId xmlns:a16="http://schemas.microsoft.com/office/drawing/2014/main" id="{9AE55262-08BD-4CE6-83B6-80C3631A1F13}"/>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0" name="直線コネクタ 149">
          <a:extLst>
            <a:ext uri="{FF2B5EF4-FFF2-40B4-BE49-F238E27FC236}">
              <a16:creationId xmlns:a16="http://schemas.microsoft.com/office/drawing/2014/main" id="{5B22F7BC-F631-4C53-8DC9-2A828450F1AD}"/>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1" name="テキスト ボックス 150">
          <a:extLst>
            <a:ext uri="{FF2B5EF4-FFF2-40B4-BE49-F238E27FC236}">
              <a16:creationId xmlns:a16="http://schemas.microsoft.com/office/drawing/2014/main" id="{36275460-2A83-48D9-81D8-BD3671963C56}"/>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2" name="直線コネクタ 151">
          <a:extLst>
            <a:ext uri="{FF2B5EF4-FFF2-40B4-BE49-F238E27FC236}">
              <a16:creationId xmlns:a16="http://schemas.microsoft.com/office/drawing/2014/main" id="{1DDE4449-763A-4CBF-B700-68E86B0A3F77}"/>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3" name="テキスト ボックス 152">
          <a:extLst>
            <a:ext uri="{FF2B5EF4-FFF2-40B4-BE49-F238E27FC236}">
              <a16:creationId xmlns:a16="http://schemas.microsoft.com/office/drawing/2014/main" id="{621D346B-329C-48F5-99DD-10FA2E724493}"/>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4" name="直線コネクタ 153">
          <a:extLst>
            <a:ext uri="{FF2B5EF4-FFF2-40B4-BE49-F238E27FC236}">
              <a16:creationId xmlns:a16="http://schemas.microsoft.com/office/drawing/2014/main" id="{AFA41FEC-68EF-43B2-9530-6E6F439A9A6F}"/>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5" name="テキスト ボックス 154">
          <a:extLst>
            <a:ext uri="{FF2B5EF4-FFF2-40B4-BE49-F238E27FC236}">
              <a16:creationId xmlns:a16="http://schemas.microsoft.com/office/drawing/2014/main" id="{A9D34096-726A-4990-A725-3C2332B222CD}"/>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257E50B8-65DD-4C99-84B2-7ACC189D460C}"/>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7" name="テキスト ボックス 156">
          <a:extLst>
            <a:ext uri="{FF2B5EF4-FFF2-40B4-BE49-F238E27FC236}">
              <a16:creationId xmlns:a16="http://schemas.microsoft.com/office/drawing/2014/main" id="{DCB4DE38-1CF2-4A37-B9E0-290783D819CD}"/>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A7045B2D-B049-4819-A471-FEF35B622A71}"/>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84582</xdr:rowOff>
    </xdr:from>
    <xdr:to>
      <xdr:col>24</xdr:col>
      <xdr:colOff>62865</xdr:colOff>
      <xdr:row>63</xdr:row>
      <xdr:rowOff>102870</xdr:rowOff>
    </xdr:to>
    <xdr:cxnSp macro="">
      <xdr:nvCxnSpPr>
        <xdr:cNvPr id="159" name="直線コネクタ 158">
          <a:extLst>
            <a:ext uri="{FF2B5EF4-FFF2-40B4-BE49-F238E27FC236}">
              <a16:creationId xmlns:a16="http://schemas.microsoft.com/office/drawing/2014/main" id="{8E719A18-871B-49EA-826A-FF20B9F65D16}"/>
            </a:ext>
          </a:extLst>
        </xdr:cNvPr>
        <xdr:cNvCxnSpPr/>
      </xdr:nvCxnSpPr>
      <xdr:spPr>
        <a:xfrm flipV="1">
          <a:off x="4179570" y="9317482"/>
          <a:ext cx="1270" cy="989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106697</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75005BF6-5C29-448D-B957-C895ADA77396}"/>
            </a:ext>
          </a:extLst>
        </xdr:cNvPr>
        <xdr:cNvSpPr txBox="1"/>
      </xdr:nvSpPr>
      <xdr:spPr>
        <a:xfrm>
          <a:off x="4229100" y="1030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102870</xdr:rowOff>
    </xdr:from>
    <xdr:to>
      <xdr:col>24</xdr:col>
      <xdr:colOff>152400</xdr:colOff>
      <xdr:row>63</xdr:row>
      <xdr:rowOff>102870</xdr:rowOff>
    </xdr:to>
    <xdr:cxnSp macro="">
      <xdr:nvCxnSpPr>
        <xdr:cNvPr id="161" name="直線コネクタ 160">
          <a:extLst>
            <a:ext uri="{FF2B5EF4-FFF2-40B4-BE49-F238E27FC236}">
              <a16:creationId xmlns:a16="http://schemas.microsoft.com/office/drawing/2014/main" id="{BAFB8B03-34B4-41BC-B38B-F09CFBC122F8}"/>
            </a:ext>
          </a:extLst>
        </xdr:cNvPr>
        <xdr:cNvCxnSpPr/>
      </xdr:nvCxnSpPr>
      <xdr:spPr>
        <a:xfrm>
          <a:off x="4105275" y="103073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31259</xdr:rowOff>
    </xdr:from>
    <xdr:ext cx="405111" cy="259045"/>
    <xdr:sp macro="" textlink="">
      <xdr:nvSpPr>
        <xdr:cNvPr id="162" name="【橋りょう・トンネル】&#10;有形固定資産減価償却率最大値テキスト">
          <a:extLst>
            <a:ext uri="{FF2B5EF4-FFF2-40B4-BE49-F238E27FC236}">
              <a16:creationId xmlns:a16="http://schemas.microsoft.com/office/drawing/2014/main" id="{D3400BAA-9934-423A-8BA8-361443FE79B1}"/>
            </a:ext>
          </a:extLst>
        </xdr:cNvPr>
        <xdr:cNvSpPr txBox="1"/>
      </xdr:nvSpPr>
      <xdr:spPr>
        <a:xfrm>
          <a:off x="4229100" y="9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84582</xdr:rowOff>
    </xdr:from>
    <xdr:to>
      <xdr:col>24</xdr:col>
      <xdr:colOff>152400</xdr:colOff>
      <xdr:row>57</xdr:row>
      <xdr:rowOff>84582</xdr:rowOff>
    </xdr:to>
    <xdr:cxnSp macro="">
      <xdr:nvCxnSpPr>
        <xdr:cNvPr id="163" name="直線コネクタ 162">
          <a:extLst>
            <a:ext uri="{FF2B5EF4-FFF2-40B4-BE49-F238E27FC236}">
              <a16:creationId xmlns:a16="http://schemas.microsoft.com/office/drawing/2014/main" id="{308A87D7-F8BB-4245-A279-94E1D8A9C093}"/>
            </a:ext>
          </a:extLst>
        </xdr:cNvPr>
        <xdr:cNvCxnSpPr/>
      </xdr:nvCxnSpPr>
      <xdr:spPr>
        <a:xfrm>
          <a:off x="4105275" y="93174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159529</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5F59E070-5BA0-4881-B7F7-7B22C7056BB9}"/>
            </a:ext>
          </a:extLst>
        </xdr:cNvPr>
        <xdr:cNvSpPr txBox="1"/>
      </xdr:nvSpPr>
      <xdr:spPr>
        <a:xfrm>
          <a:off x="4229100" y="9716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136652</xdr:rowOff>
    </xdr:from>
    <xdr:to>
      <xdr:col>24</xdr:col>
      <xdr:colOff>114300</xdr:colOff>
      <xdr:row>61</xdr:row>
      <xdr:rowOff>66802</xdr:rowOff>
    </xdr:to>
    <xdr:sp macro="" textlink="">
      <xdr:nvSpPr>
        <xdr:cNvPr id="165" name="フローチャート: 判断 164">
          <a:extLst>
            <a:ext uri="{FF2B5EF4-FFF2-40B4-BE49-F238E27FC236}">
              <a16:creationId xmlns:a16="http://schemas.microsoft.com/office/drawing/2014/main" id="{C8DD4B09-DEA5-41D1-8091-1795B0AC1291}"/>
            </a:ext>
          </a:extLst>
        </xdr:cNvPr>
        <xdr:cNvSpPr/>
      </xdr:nvSpPr>
      <xdr:spPr>
        <a:xfrm>
          <a:off x="4124325" y="985532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104648</xdr:rowOff>
    </xdr:from>
    <xdr:to>
      <xdr:col>20</xdr:col>
      <xdr:colOff>38100</xdr:colOff>
      <xdr:row>61</xdr:row>
      <xdr:rowOff>34798</xdr:rowOff>
    </xdr:to>
    <xdr:sp macro="" textlink="">
      <xdr:nvSpPr>
        <xdr:cNvPr id="166" name="フローチャート: 判断 165">
          <a:extLst>
            <a:ext uri="{FF2B5EF4-FFF2-40B4-BE49-F238E27FC236}">
              <a16:creationId xmlns:a16="http://schemas.microsoft.com/office/drawing/2014/main" id="{5AED9329-CAF9-4FD2-B26D-CE258BC6E59D}"/>
            </a:ext>
          </a:extLst>
        </xdr:cNvPr>
        <xdr:cNvSpPr/>
      </xdr:nvSpPr>
      <xdr:spPr>
        <a:xfrm>
          <a:off x="3381375" y="982332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58928</xdr:rowOff>
    </xdr:from>
    <xdr:to>
      <xdr:col>15</xdr:col>
      <xdr:colOff>101600</xdr:colOff>
      <xdr:row>60</xdr:row>
      <xdr:rowOff>160528</xdr:rowOff>
    </xdr:to>
    <xdr:sp macro="" textlink="">
      <xdr:nvSpPr>
        <xdr:cNvPr id="167" name="フローチャート: 判断 166">
          <a:extLst>
            <a:ext uri="{FF2B5EF4-FFF2-40B4-BE49-F238E27FC236}">
              <a16:creationId xmlns:a16="http://schemas.microsoft.com/office/drawing/2014/main" id="{491142BB-AD8D-464E-B6E1-AB37E7BCA22E}"/>
            </a:ext>
          </a:extLst>
        </xdr:cNvPr>
        <xdr:cNvSpPr/>
      </xdr:nvSpPr>
      <xdr:spPr>
        <a:xfrm>
          <a:off x="2571750" y="977442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138938</xdr:rowOff>
    </xdr:from>
    <xdr:to>
      <xdr:col>10</xdr:col>
      <xdr:colOff>165100</xdr:colOff>
      <xdr:row>62</xdr:row>
      <xdr:rowOff>69088</xdr:rowOff>
    </xdr:to>
    <xdr:sp macro="" textlink="">
      <xdr:nvSpPr>
        <xdr:cNvPr id="168" name="フローチャート: 判断 167">
          <a:extLst>
            <a:ext uri="{FF2B5EF4-FFF2-40B4-BE49-F238E27FC236}">
              <a16:creationId xmlns:a16="http://schemas.microsoft.com/office/drawing/2014/main" id="{C25ACB45-E50C-4B9E-928F-BE1CE36C8BA8}"/>
            </a:ext>
          </a:extLst>
        </xdr:cNvPr>
        <xdr:cNvSpPr/>
      </xdr:nvSpPr>
      <xdr:spPr>
        <a:xfrm>
          <a:off x="1781175" y="1001953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30E307A2-2F63-4476-A99A-0DB242865E6A}"/>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E892C4A9-D584-4645-B7D9-10C0F3C6B740}"/>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5FB09BA1-846B-4D2A-B895-67CD4E51DEC3}"/>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1E010E43-1C34-40DB-B4BE-B86810493E40}"/>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3430303B-C26A-46F3-9BCE-2E3D3CC39623}"/>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52070</xdr:rowOff>
    </xdr:from>
    <xdr:to>
      <xdr:col>24</xdr:col>
      <xdr:colOff>114300</xdr:colOff>
      <xdr:row>63</xdr:row>
      <xdr:rowOff>153670</xdr:rowOff>
    </xdr:to>
    <xdr:sp macro="" textlink="">
      <xdr:nvSpPr>
        <xdr:cNvPr id="174" name="楕円 173">
          <a:extLst>
            <a:ext uri="{FF2B5EF4-FFF2-40B4-BE49-F238E27FC236}">
              <a16:creationId xmlns:a16="http://schemas.microsoft.com/office/drawing/2014/main" id="{C8F70753-804D-4D45-9CD3-417D9C800A1F}"/>
            </a:ext>
          </a:extLst>
        </xdr:cNvPr>
        <xdr:cNvSpPr/>
      </xdr:nvSpPr>
      <xdr:spPr>
        <a:xfrm>
          <a:off x="4124325" y="102501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62</xdr:row>
      <xdr:rowOff>138447</xdr:rowOff>
    </xdr:from>
    <xdr:ext cx="405111" cy="259045"/>
    <xdr:sp macro="" textlink="">
      <xdr:nvSpPr>
        <xdr:cNvPr id="175" name="【橋りょう・トンネル】&#10;有形固定資産減価償却率該当値テキスト">
          <a:extLst>
            <a:ext uri="{FF2B5EF4-FFF2-40B4-BE49-F238E27FC236}">
              <a16:creationId xmlns:a16="http://schemas.microsoft.com/office/drawing/2014/main" id="{D742DD4C-525A-4ED4-AAD7-1E4025CA4118}"/>
            </a:ext>
          </a:extLst>
        </xdr:cNvPr>
        <xdr:cNvSpPr txBox="1"/>
      </xdr:nvSpPr>
      <xdr:spPr>
        <a:xfrm>
          <a:off x="4229100"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42926</xdr:rowOff>
    </xdr:from>
    <xdr:to>
      <xdr:col>20</xdr:col>
      <xdr:colOff>38100</xdr:colOff>
      <xdr:row>63</xdr:row>
      <xdr:rowOff>144526</xdr:rowOff>
    </xdr:to>
    <xdr:sp macro="" textlink="">
      <xdr:nvSpPr>
        <xdr:cNvPr id="176" name="楕円 175">
          <a:extLst>
            <a:ext uri="{FF2B5EF4-FFF2-40B4-BE49-F238E27FC236}">
              <a16:creationId xmlns:a16="http://schemas.microsoft.com/office/drawing/2014/main" id="{C305B2E8-CEA2-4BAA-B5CE-0582C55C4435}"/>
            </a:ext>
          </a:extLst>
        </xdr:cNvPr>
        <xdr:cNvSpPr/>
      </xdr:nvSpPr>
      <xdr:spPr>
        <a:xfrm>
          <a:off x="3381375" y="1024737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93726</xdr:rowOff>
    </xdr:from>
    <xdr:to>
      <xdr:col>24</xdr:col>
      <xdr:colOff>63500</xdr:colOff>
      <xdr:row>63</xdr:row>
      <xdr:rowOff>102870</xdr:rowOff>
    </xdr:to>
    <xdr:cxnSp macro="">
      <xdr:nvCxnSpPr>
        <xdr:cNvPr id="177" name="直線コネクタ 176">
          <a:extLst>
            <a:ext uri="{FF2B5EF4-FFF2-40B4-BE49-F238E27FC236}">
              <a16:creationId xmlns:a16="http://schemas.microsoft.com/office/drawing/2014/main" id="{444A48DC-452A-46E0-8840-42597BA35F75}"/>
            </a:ext>
          </a:extLst>
        </xdr:cNvPr>
        <xdr:cNvCxnSpPr/>
      </xdr:nvCxnSpPr>
      <xdr:spPr>
        <a:xfrm>
          <a:off x="3429000" y="10295001"/>
          <a:ext cx="75247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10922</xdr:rowOff>
    </xdr:from>
    <xdr:to>
      <xdr:col>15</xdr:col>
      <xdr:colOff>101600</xdr:colOff>
      <xdr:row>63</xdr:row>
      <xdr:rowOff>112522</xdr:rowOff>
    </xdr:to>
    <xdr:sp macro="" textlink="">
      <xdr:nvSpPr>
        <xdr:cNvPr id="178" name="楕円 177">
          <a:extLst>
            <a:ext uri="{FF2B5EF4-FFF2-40B4-BE49-F238E27FC236}">
              <a16:creationId xmlns:a16="http://schemas.microsoft.com/office/drawing/2014/main" id="{B8F1F551-8C05-493F-BCE8-B8D662281A75}"/>
            </a:ext>
          </a:extLst>
        </xdr:cNvPr>
        <xdr:cNvSpPr/>
      </xdr:nvSpPr>
      <xdr:spPr>
        <a:xfrm>
          <a:off x="2571750" y="1020902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61722</xdr:rowOff>
    </xdr:from>
    <xdr:to>
      <xdr:col>19</xdr:col>
      <xdr:colOff>177800</xdr:colOff>
      <xdr:row>63</xdr:row>
      <xdr:rowOff>93726</xdr:rowOff>
    </xdr:to>
    <xdr:cxnSp macro="">
      <xdr:nvCxnSpPr>
        <xdr:cNvPr id="179" name="直線コネクタ 178">
          <a:extLst>
            <a:ext uri="{FF2B5EF4-FFF2-40B4-BE49-F238E27FC236}">
              <a16:creationId xmlns:a16="http://schemas.microsoft.com/office/drawing/2014/main" id="{BABBCE11-4E4B-4D28-BD0A-A0AFDBC9CF62}"/>
            </a:ext>
          </a:extLst>
        </xdr:cNvPr>
        <xdr:cNvCxnSpPr/>
      </xdr:nvCxnSpPr>
      <xdr:spPr>
        <a:xfrm>
          <a:off x="2619375" y="10266172"/>
          <a:ext cx="809625"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122936</xdr:rowOff>
    </xdr:from>
    <xdr:to>
      <xdr:col>10</xdr:col>
      <xdr:colOff>165100</xdr:colOff>
      <xdr:row>63</xdr:row>
      <xdr:rowOff>53086</xdr:rowOff>
    </xdr:to>
    <xdr:sp macro="" textlink="">
      <xdr:nvSpPr>
        <xdr:cNvPr id="180" name="楕円 179">
          <a:extLst>
            <a:ext uri="{FF2B5EF4-FFF2-40B4-BE49-F238E27FC236}">
              <a16:creationId xmlns:a16="http://schemas.microsoft.com/office/drawing/2014/main" id="{993B4068-38E4-4FA0-A634-0E4A2B16AD01}"/>
            </a:ext>
          </a:extLst>
        </xdr:cNvPr>
        <xdr:cNvSpPr/>
      </xdr:nvSpPr>
      <xdr:spPr>
        <a:xfrm>
          <a:off x="1781175" y="1016546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2286</xdr:rowOff>
    </xdr:from>
    <xdr:to>
      <xdr:col>15</xdr:col>
      <xdr:colOff>50800</xdr:colOff>
      <xdr:row>63</xdr:row>
      <xdr:rowOff>61722</xdr:rowOff>
    </xdr:to>
    <xdr:cxnSp macro="">
      <xdr:nvCxnSpPr>
        <xdr:cNvPr id="181" name="直線コネクタ 180">
          <a:extLst>
            <a:ext uri="{FF2B5EF4-FFF2-40B4-BE49-F238E27FC236}">
              <a16:creationId xmlns:a16="http://schemas.microsoft.com/office/drawing/2014/main" id="{882D74E1-B72E-4586-9CE9-9E5AD09A901C}"/>
            </a:ext>
          </a:extLst>
        </xdr:cNvPr>
        <xdr:cNvCxnSpPr/>
      </xdr:nvCxnSpPr>
      <xdr:spPr>
        <a:xfrm>
          <a:off x="1828800" y="10203561"/>
          <a:ext cx="790575"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51325</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id="{B43912E0-76C4-480D-9500-077F7ACB25BB}"/>
            </a:ext>
          </a:extLst>
        </xdr:cNvPr>
        <xdr:cNvSpPr txBox="1"/>
      </xdr:nvSpPr>
      <xdr:spPr>
        <a:xfrm>
          <a:off x="3239144" y="960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5605</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id="{B8303A00-4E71-46D1-BA94-1091748AC3A6}"/>
            </a:ext>
          </a:extLst>
        </xdr:cNvPr>
        <xdr:cNvSpPr txBox="1"/>
      </xdr:nvSpPr>
      <xdr:spPr>
        <a:xfrm>
          <a:off x="2439044" y="9562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85615</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id="{7FF06FD5-D04B-49E8-A438-9ACF2FA74F4E}"/>
            </a:ext>
          </a:extLst>
        </xdr:cNvPr>
        <xdr:cNvSpPr txBox="1"/>
      </xdr:nvSpPr>
      <xdr:spPr>
        <a:xfrm>
          <a:off x="1648469" y="980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135653</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F12EF1CF-E8B4-454C-9F12-95BF2FEB2B91}"/>
            </a:ext>
          </a:extLst>
        </xdr:cNvPr>
        <xdr:cNvSpPr txBox="1"/>
      </xdr:nvSpPr>
      <xdr:spPr>
        <a:xfrm>
          <a:off x="3239144" y="1033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103649</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id="{C8786EEF-3F3A-4C4F-970A-CD9B25DBE22F}"/>
            </a:ext>
          </a:extLst>
        </xdr:cNvPr>
        <xdr:cNvSpPr txBox="1"/>
      </xdr:nvSpPr>
      <xdr:spPr>
        <a:xfrm>
          <a:off x="2439044" y="1030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44213</xdr:rowOff>
    </xdr:from>
    <xdr:ext cx="405111" cy="259045"/>
    <xdr:sp macro="" textlink="">
      <xdr:nvSpPr>
        <xdr:cNvPr id="187" name="n_3mainValue【橋りょう・トンネル】&#10;有形固定資産減価償却率">
          <a:extLst>
            <a:ext uri="{FF2B5EF4-FFF2-40B4-BE49-F238E27FC236}">
              <a16:creationId xmlns:a16="http://schemas.microsoft.com/office/drawing/2014/main" id="{F4C13B3C-F5CD-492C-AD5D-50FC138CEF46}"/>
            </a:ext>
          </a:extLst>
        </xdr:cNvPr>
        <xdr:cNvSpPr txBox="1"/>
      </xdr:nvSpPr>
      <xdr:spPr>
        <a:xfrm>
          <a:off x="1648469" y="1024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A8F7BA17-5DC5-4510-95C5-51BE249C559B}"/>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89" name="正方形/長方形 188">
          <a:extLst>
            <a:ext uri="{FF2B5EF4-FFF2-40B4-BE49-F238E27FC236}">
              <a16:creationId xmlns:a16="http://schemas.microsoft.com/office/drawing/2014/main" id="{26098201-F888-4C48-B59B-714043E56F02}"/>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90" name="正方形/長方形 189">
          <a:extLst>
            <a:ext uri="{FF2B5EF4-FFF2-40B4-BE49-F238E27FC236}">
              <a16:creationId xmlns:a16="http://schemas.microsoft.com/office/drawing/2014/main" id="{7F1E89CF-AFFE-40B4-B617-720F59ADA739}"/>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1" name="正方形/長方形 190">
          <a:extLst>
            <a:ext uri="{FF2B5EF4-FFF2-40B4-BE49-F238E27FC236}">
              <a16:creationId xmlns:a16="http://schemas.microsoft.com/office/drawing/2014/main" id="{9BA2AA5D-3054-4C05-B96F-0BE73916C958}"/>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2" name="正方形/長方形 191">
          <a:extLst>
            <a:ext uri="{FF2B5EF4-FFF2-40B4-BE49-F238E27FC236}">
              <a16:creationId xmlns:a16="http://schemas.microsoft.com/office/drawing/2014/main" id="{FE5A9A3E-A321-49DF-A9DE-E6D1A48914A5}"/>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a:extLst>
            <a:ext uri="{FF2B5EF4-FFF2-40B4-BE49-F238E27FC236}">
              <a16:creationId xmlns:a16="http://schemas.microsoft.com/office/drawing/2014/main" id="{5A62318A-43B1-4C37-8E2D-CA8258BDF34B}"/>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a:extLst>
            <a:ext uri="{FF2B5EF4-FFF2-40B4-BE49-F238E27FC236}">
              <a16:creationId xmlns:a16="http://schemas.microsoft.com/office/drawing/2014/main" id="{5E6BF374-EA8C-4993-B9BE-F62EE277FF0E}"/>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a:extLst>
            <a:ext uri="{FF2B5EF4-FFF2-40B4-BE49-F238E27FC236}">
              <a16:creationId xmlns:a16="http://schemas.microsoft.com/office/drawing/2014/main" id="{F11FFF1F-E251-462E-BAB8-F6133E7640FE}"/>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96" name="テキスト ボックス 195">
          <a:extLst>
            <a:ext uri="{FF2B5EF4-FFF2-40B4-BE49-F238E27FC236}">
              <a16:creationId xmlns:a16="http://schemas.microsoft.com/office/drawing/2014/main" id="{BC2FF8A9-1E73-4C1B-BB6D-E80BAC3C148E}"/>
            </a:ext>
          </a:extLst>
        </xdr:cNvPr>
        <xdr:cNvSpPr txBox="1"/>
      </xdr:nvSpPr>
      <xdr:spPr>
        <a:xfrm>
          <a:off x="5723389" y="10665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97" name="直線コネクタ 196">
          <a:extLst>
            <a:ext uri="{FF2B5EF4-FFF2-40B4-BE49-F238E27FC236}">
              <a16:creationId xmlns:a16="http://schemas.microsoft.com/office/drawing/2014/main" id="{C0A627EC-4865-4E59-A9F0-CBC1CB61BB03}"/>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198" name="テキスト ボックス 197">
          <a:extLst>
            <a:ext uri="{FF2B5EF4-FFF2-40B4-BE49-F238E27FC236}">
              <a16:creationId xmlns:a16="http://schemas.microsoft.com/office/drawing/2014/main" id="{8C50568D-9A37-4A5D-9933-B9135A63D538}"/>
            </a:ext>
          </a:extLst>
        </xdr:cNvPr>
        <xdr:cNvSpPr txBox="1"/>
      </xdr:nvSpPr>
      <xdr:spPr>
        <a:xfrm>
          <a:off x="5421206" y="10227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a:extLst>
            <a:ext uri="{FF2B5EF4-FFF2-40B4-BE49-F238E27FC236}">
              <a16:creationId xmlns:a16="http://schemas.microsoft.com/office/drawing/2014/main" id="{7D370CD9-39A3-4651-9787-74825F75C4F6}"/>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0" name="テキスト ボックス 199">
          <a:extLst>
            <a:ext uri="{FF2B5EF4-FFF2-40B4-BE49-F238E27FC236}">
              <a16:creationId xmlns:a16="http://schemas.microsoft.com/office/drawing/2014/main" id="{18BDF55F-4BD2-4F74-B650-3B8E731E537C}"/>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a:extLst>
            <a:ext uri="{FF2B5EF4-FFF2-40B4-BE49-F238E27FC236}">
              <a16:creationId xmlns:a16="http://schemas.microsoft.com/office/drawing/2014/main" id="{AE6B181F-9295-4D55-A87C-6E8B11689458}"/>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2" name="テキスト ボックス 201">
          <a:extLst>
            <a:ext uri="{FF2B5EF4-FFF2-40B4-BE49-F238E27FC236}">
              <a16:creationId xmlns:a16="http://schemas.microsoft.com/office/drawing/2014/main" id="{096148DC-096E-40D7-9658-EADA77E95FE7}"/>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a:extLst>
            <a:ext uri="{FF2B5EF4-FFF2-40B4-BE49-F238E27FC236}">
              <a16:creationId xmlns:a16="http://schemas.microsoft.com/office/drawing/2014/main" id="{79F663FA-5515-43E8-9DCC-5BD74B9C95EA}"/>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4" name="テキスト ボックス 203">
          <a:extLst>
            <a:ext uri="{FF2B5EF4-FFF2-40B4-BE49-F238E27FC236}">
              <a16:creationId xmlns:a16="http://schemas.microsoft.com/office/drawing/2014/main" id="{3E96C599-2A6C-407C-8A22-0875D8EE2F55}"/>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a:extLst>
            <a:ext uri="{FF2B5EF4-FFF2-40B4-BE49-F238E27FC236}">
              <a16:creationId xmlns:a16="http://schemas.microsoft.com/office/drawing/2014/main" id="{7273141E-FE3F-4A7F-AB22-8298C6E3D20A}"/>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6" name="テキスト ボックス 205">
          <a:extLst>
            <a:ext uri="{FF2B5EF4-FFF2-40B4-BE49-F238E27FC236}">
              <a16:creationId xmlns:a16="http://schemas.microsoft.com/office/drawing/2014/main" id="{7FE37E5A-C41B-4394-B1EE-6EE4EC52F77E}"/>
            </a:ext>
          </a:extLst>
        </xdr:cNvPr>
        <xdr:cNvSpPr txBox="1"/>
      </xdr:nvSpPr>
      <xdr:spPr>
        <a:xfrm>
          <a:off x="5324703" y="85033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a:extLst>
            <a:ext uri="{FF2B5EF4-FFF2-40B4-BE49-F238E27FC236}">
              <a16:creationId xmlns:a16="http://schemas.microsoft.com/office/drawing/2014/main" id="{DFB1D339-EAA3-4312-9F87-2B4C04058283}"/>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58</xdr:row>
      <xdr:rowOff>157594</xdr:rowOff>
    </xdr:from>
    <xdr:to>
      <xdr:col>54</xdr:col>
      <xdr:colOff>189865</xdr:colOff>
      <xdr:row>62</xdr:row>
      <xdr:rowOff>97806</xdr:rowOff>
    </xdr:to>
    <xdr:cxnSp macro="">
      <xdr:nvCxnSpPr>
        <xdr:cNvPr id="208" name="直線コネクタ 207">
          <a:extLst>
            <a:ext uri="{FF2B5EF4-FFF2-40B4-BE49-F238E27FC236}">
              <a16:creationId xmlns:a16="http://schemas.microsoft.com/office/drawing/2014/main" id="{B037AD07-DE5C-4509-9AA8-C4A6CAFC0CE5}"/>
            </a:ext>
          </a:extLst>
        </xdr:cNvPr>
        <xdr:cNvCxnSpPr/>
      </xdr:nvCxnSpPr>
      <xdr:spPr>
        <a:xfrm flipV="1">
          <a:off x="9427845" y="9552419"/>
          <a:ext cx="1270" cy="58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101633</xdr:rowOff>
    </xdr:from>
    <xdr:ext cx="599010" cy="259045"/>
    <xdr:sp macro="" textlink="">
      <xdr:nvSpPr>
        <xdr:cNvPr id="209" name="【橋りょう・トンネル】&#10;一人当たり有形固定資産（償却資産）額最小値テキスト">
          <a:extLst>
            <a:ext uri="{FF2B5EF4-FFF2-40B4-BE49-F238E27FC236}">
              <a16:creationId xmlns:a16="http://schemas.microsoft.com/office/drawing/2014/main" id="{93714D80-CA44-4150-B594-6083565D583B}"/>
            </a:ext>
          </a:extLst>
        </xdr:cNvPr>
        <xdr:cNvSpPr txBox="1"/>
      </xdr:nvSpPr>
      <xdr:spPr>
        <a:xfrm>
          <a:off x="9477375" y="1014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97806</xdr:rowOff>
    </xdr:from>
    <xdr:to>
      <xdr:col>55</xdr:col>
      <xdr:colOff>88900</xdr:colOff>
      <xdr:row>62</xdr:row>
      <xdr:rowOff>97806</xdr:rowOff>
    </xdr:to>
    <xdr:cxnSp macro="">
      <xdr:nvCxnSpPr>
        <xdr:cNvPr id="210" name="直線コネクタ 209">
          <a:extLst>
            <a:ext uri="{FF2B5EF4-FFF2-40B4-BE49-F238E27FC236}">
              <a16:creationId xmlns:a16="http://schemas.microsoft.com/office/drawing/2014/main" id="{60EE2950-273C-4550-A636-83692AB67D8F}"/>
            </a:ext>
          </a:extLst>
        </xdr:cNvPr>
        <xdr:cNvCxnSpPr/>
      </xdr:nvCxnSpPr>
      <xdr:spPr>
        <a:xfrm>
          <a:off x="9363075" y="1013715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104271</xdr:rowOff>
    </xdr:from>
    <xdr:ext cx="599010" cy="259045"/>
    <xdr:sp macro="" textlink="">
      <xdr:nvSpPr>
        <xdr:cNvPr id="211" name="【橋りょう・トンネル】&#10;一人当たり有形固定資産（償却資産）額最大値テキスト">
          <a:extLst>
            <a:ext uri="{FF2B5EF4-FFF2-40B4-BE49-F238E27FC236}">
              <a16:creationId xmlns:a16="http://schemas.microsoft.com/office/drawing/2014/main" id="{16699E67-E53B-454B-995E-B1DE0483222B}"/>
            </a:ext>
          </a:extLst>
        </xdr:cNvPr>
        <xdr:cNvSpPr txBox="1"/>
      </xdr:nvSpPr>
      <xdr:spPr>
        <a:xfrm>
          <a:off x="9477375" y="933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157594</xdr:rowOff>
    </xdr:from>
    <xdr:to>
      <xdr:col>55</xdr:col>
      <xdr:colOff>88900</xdr:colOff>
      <xdr:row>58</xdr:row>
      <xdr:rowOff>157594</xdr:rowOff>
    </xdr:to>
    <xdr:cxnSp macro="">
      <xdr:nvCxnSpPr>
        <xdr:cNvPr id="212" name="直線コネクタ 211">
          <a:extLst>
            <a:ext uri="{FF2B5EF4-FFF2-40B4-BE49-F238E27FC236}">
              <a16:creationId xmlns:a16="http://schemas.microsoft.com/office/drawing/2014/main" id="{1A5B508F-5137-4127-9599-4DCDA21B83FB}"/>
            </a:ext>
          </a:extLst>
        </xdr:cNvPr>
        <xdr:cNvCxnSpPr/>
      </xdr:nvCxnSpPr>
      <xdr:spPr>
        <a:xfrm>
          <a:off x="9363075" y="955241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84094</xdr:rowOff>
    </xdr:from>
    <xdr:ext cx="599010" cy="259045"/>
    <xdr:sp macro="" textlink="">
      <xdr:nvSpPr>
        <xdr:cNvPr id="213" name="【橋りょう・トンネル】&#10;一人当たり有形固定資産（償却資産）額平均値テキスト">
          <a:extLst>
            <a:ext uri="{FF2B5EF4-FFF2-40B4-BE49-F238E27FC236}">
              <a16:creationId xmlns:a16="http://schemas.microsoft.com/office/drawing/2014/main" id="{AD01F5AE-AB31-441F-93F7-CFABC2E2FDF1}"/>
            </a:ext>
          </a:extLst>
        </xdr:cNvPr>
        <xdr:cNvSpPr txBox="1"/>
      </xdr:nvSpPr>
      <xdr:spPr>
        <a:xfrm>
          <a:off x="9477375" y="9802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105667</xdr:rowOff>
    </xdr:from>
    <xdr:to>
      <xdr:col>55</xdr:col>
      <xdr:colOff>50800</xdr:colOff>
      <xdr:row>61</xdr:row>
      <xdr:rowOff>35817</xdr:rowOff>
    </xdr:to>
    <xdr:sp macro="" textlink="">
      <xdr:nvSpPr>
        <xdr:cNvPr id="214" name="フローチャート: 判断 213">
          <a:extLst>
            <a:ext uri="{FF2B5EF4-FFF2-40B4-BE49-F238E27FC236}">
              <a16:creationId xmlns:a16="http://schemas.microsoft.com/office/drawing/2014/main" id="{655D7EEE-34C6-4790-B04F-010542CA6772}"/>
            </a:ext>
          </a:extLst>
        </xdr:cNvPr>
        <xdr:cNvSpPr/>
      </xdr:nvSpPr>
      <xdr:spPr>
        <a:xfrm>
          <a:off x="9401175" y="981799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126609</xdr:rowOff>
    </xdr:from>
    <xdr:to>
      <xdr:col>50</xdr:col>
      <xdr:colOff>165100</xdr:colOff>
      <xdr:row>61</xdr:row>
      <xdr:rowOff>56759</xdr:rowOff>
    </xdr:to>
    <xdr:sp macro="" textlink="">
      <xdr:nvSpPr>
        <xdr:cNvPr id="215" name="フローチャート: 判断 214">
          <a:extLst>
            <a:ext uri="{FF2B5EF4-FFF2-40B4-BE49-F238E27FC236}">
              <a16:creationId xmlns:a16="http://schemas.microsoft.com/office/drawing/2014/main" id="{5A801306-0DFA-45E5-9385-6D87A1F18AB9}"/>
            </a:ext>
          </a:extLst>
        </xdr:cNvPr>
        <xdr:cNvSpPr/>
      </xdr:nvSpPr>
      <xdr:spPr>
        <a:xfrm>
          <a:off x="8639175" y="98389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143062</xdr:rowOff>
    </xdr:from>
    <xdr:to>
      <xdr:col>46</xdr:col>
      <xdr:colOff>38100</xdr:colOff>
      <xdr:row>61</xdr:row>
      <xdr:rowOff>73212</xdr:rowOff>
    </xdr:to>
    <xdr:sp macro="" textlink="">
      <xdr:nvSpPr>
        <xdr:cNvPr id="216" name="フローチャート: 判断 215">
          <a:extLst>
            <a:ext uri="{FF2B5EF4-FFF2-40B4-BE49-F238E27FC236}">
              <a16:creationId xmlns:a16="http://schemas.microsoft.com/office/drawing/2014/main" id="{B65FCE7F-B778-4E9F-9840-051E7F0C1CBD}"/>
            </a:ext>
          </a:extLst>
        </xdr:cNvPr>
        <xdr:cNvSpPr/>
      </xdr:nvSpPr>
      <xdr:spPr>
        <a:xfrm>
          <a:off x="7839075" y="985538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54</xdr:row>
      <xdr:rowOff>169737</xdr:rowOff>
    </xdr:from>
    <xdr:to>
      <xdr:col>41</xdr:col>
      <xdr:colOff>101600</xdr:colOff>
      <xdr:row>55</xdr:row>
      <xdr:rowOff>99887</xdr:rowOff>
    </xdr:to>
    <xdr:sp macro="" textlink="">
      <xdr:nvSpPr>
        <xdr:cNvPr id="217" name="フローチャート: 判断 216">
          <a:extLst>
            <a:ext uri="{FF2B5EF4-FFF2-40B4-BE49-F238E27FC236}">
              <a16:creationId xmlns:a16="http://schemas.microsoft.com/office/drawing/2014/main" id="{994F0DD3-067F-431C-972B-A4395E1DF2FB}"/>
            </a:ext>
          </a:extLst>
        </xdr:cNvPr>
        <xdr:cNvSpPr/>
      </xdr:nvSpPr>
      <xdr:spPr>
        <a:xfrm>
          <a:off x="7029450" y="890416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42472ACC-E7DB-4A1C-818F-1F5633DE0FEA}"/>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16486CED-837A-4098-BE72-10363827DD5B}"/>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C9652DFE-865A-4695-9CA7-AB21E16E1ED2}"/>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AC5BA705-D653-4077-9E1F-19651C5D1A34}"/>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638F285A-9F56-4ED0-BAE4-05144A99ABDF}"/>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106794</xdr:rowOff>
    </xdr:from>
    <xdr:to>
      <xdr:col>55</xdr:col>
      <xdr:colOff>50800</xdr:colOff>
      <xdr:row>59</xdr:row>
      <xdr:rowOff>36944</xdr:rowOff>
    </xdr:to>
    <xdr:sp macro="" textlink="">
      <xdr:nvSpPr>
        <xdr:cNvPr id="223" name="楕円 222">
          <a:extLst>
            <a:ext uri="{FF2B5EF4-FFF2-40B4-BE49-F238E27FC236}">
              <a16:creationId xmlns:a16="http://schemas.microsoft.com/office/drawing/2014/main" id="{6D6390A1-59A3-4C18-AA19-7311AD91B97D}"/>
            </a:ext>
          </a:extLst>
        </xdr:cNvPr>
        <xdr:cNvSpPr/>
      </xdr:nvSpPr>
      <xdr:spPr>
        <a:xfrm>
          <a:off x="9401175" y="949526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59821</xdr:rowOff>
    </xdr:from>
    <xdr:ext cx="599010" cy="259045"/>
    <xdr:sp macro="" textlink="">
      <xdr:nvSpPr>
        <xdr:cNvPr id="224" name="【橋りょう・トンネル】&#10;一人当たり有形固定資産（償却資産）額該当値テキスト">
          <a:extLst>
            <a:ext uri="{FF2B5EF4-FFF2-40B4-BE49-F238E27FC236}">
              <a16:creationId xmlns:a16="http://schemas.microsoft.com/office/drawing/2014/main" id="{277555A1-FBB3-4C30-B641-1B59980F7187}"/>
            </a:ext>
          </a:extLst>
        </xdr:cNvPr>
        <xdr:cNvSpPr txBox="1"/>
      </xdr:nvSpPr>
      <xdr:spPr>
        <a:xfrm>
          <a:off x="9477375" y="945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137427</xdr:rowOff>
    </xdr:from>
    <xdr:to>
      <xdr:col>50</xdr:col>
      <xdr:colOff>165100</xdr:colOff>
      <xdr:row>59</xdr:row>
      <xdr:rowOff>67577</xdr:rowOff>
    </xdr:to>
    <xdr:sp macro="" textlink="">
      <xdr:nvSpPr>
        <xdr:cNvPr id="225" name="楕円 224">
          <a:extLst>
            <a:ext uri="{FF2B5EF4-FFF2-40B4-BE49-F238E27FC236}">
              <a16:creationId xmlns:a16="http://schemas.microsoft.com/office/drawing/2014/main" id="{B822163A-881F-4723-8B04-A15278DA84AB}"/>
            </a:ext>
          </a:extLst>
        </xdr:cNvPr>
        <xdr:cNvSpPr/>
      </xdr:nvSpPr>
      <xdr:spPr>
        <a:xfrm>
          <a:off x="8639175" y="953225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157594</xdr:rowOff>
    </xdr:from>
    <xdr:to>
      <xdr:col>55</xdr:col>
      <xdr:colOff>0</xdr:colOff>
      <xdr:row>59</xdr:row>
      <xdr:rowOff>16777</xdr:rowOff>
    </xdr:to>
    <xdr:cxnSp macro="">
      <xdr:nvCxnSpPr>
        <xdr:cNvPr id="226" name="直線コネクタ 225">
          <a:extLst>
            <a:ext uri="{FF2B5EF4-FFF2-40B4-BE49-F238E27FC236}">
              <a16:creationId xmlns:a16="http://schemas.microsoft.com/office/drawing/2014/main" id="{90CE1167-AE5C-47EF-9B59-700738D07C01}"/>
            </a:ext>
          </a:extLst>
        </xdr:cNvPr>
        <xdr:cNvCxnSpPr/>
      </xdr:nvCxnSpPr>
      <xdr:spPr>
        <a:xfrm flipV="1">
          <a:off x="8686800" y="9552419"/>
          <a:ext cx="742950" cy="1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161848</xdr:rowOff>
    </xdr:from>
    <xdr:to>
      <xdr:col>46</xdr:col>
      <xdr:colOff>38100</xdr:colOff>
      <xdr:row>59</xdr:row>
      <xdr:rowOff>91998</xdr:rowOff>
    </xdr:to>
    <xdr:sp macro="" textlink="">
      <xdr:nvSpPr>
        <xdr:cNvPr id="227" name="楕円 226">
          <a:extLst>
            <a:ext uri="{FF2B5EF4-FFF2-40B4-BE49-F238E27FC236}">
              <a16:creationId xmlns:a16="http://schemas.microsoft.com/office/drawing/2014/main" id="{36F97467-2D4A-42DC-9C34-B3F27DB3E629}"/>
            </a:ext>
          </a:extLst>
        </xdr:cNvPr>
        <xdr:cNvSpPr/>
      </xdr:nvSpPr>
      <xdr:spPr>
        <a:xfrm>
          <a:off x="7839075" y="955667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16777</xdr:rowOff>
    </xdr:from>
    <xdr:to>
      <xdr:col>50</xdr:col>
      <xdr:colOff>114300</xdr:colOff>
      <xdr:row>59</xdr:row>
      <xdr:rowOff>41198</xdr:rowOff>
    </xdr:to>
    <xdr:cxnSp macro="">
      <xdr:nvCxnSpPr>
        <xdr:cNvPr id="228" name="直線コネクタ 227">
          <a:extLst>
            <a:ext uri="{FF2B5EF4-FFF2-40B4-BE49-F238E27FC236}">
              <a16:creationId xmlns:a16="http://schemas.microsoft.com/office/drawing/2014/main" id="{8BA08BE4-5334-4315-ADAF-FF7AAD7B7729}"/>
            </a:ext>
          </a:extLst>
        </xdr:cNvPr>
        <xdr:cNvCxnSpPr/>
      </xdr:nvCxnSpPr>
      <xdr:spPr>
        <a:xfrm flipV="1">
          <a:off x="7886700" y="9570352"/>
          <a:ext cx="800100" cy="2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170615</xdr:rowOff>
    </xdr:from>
    <xdr:to>
      <xdr:col>41</xdr:col>
      <xdr:colOff>101600</xdr:colOff>
      <xdr:row>59</xdr:row>
      <xdr:rowOff>100765</xdr:rowOff>
    </xdr:to>
    <xdr:sp macro="" textlink="">
      <xdr:nvSpPr>
        <xdr:cNvPr id="229" name="楕円 228">
          <a:extLst>
            <a:ext uri="{FF2B5EF4-FFF2-40B4-BE49-F238E27FC236}">
              <a16:creationId xmlns:a16="http://schemas.microsoft.com/office/drawing/2014/main" id="{D39E114C-0212-4584-A56C-B1273828AAFC}"/>
            </a:ext>
          </a:extLst>
        </xdr:cNvPr>
        <xdr:cNvSpPr/>
      </xdr:nvSpPr>
      <xdr:spPr>
        <a:xfrm>
          <a:off x="7029450" y="95527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41198</xdr:rowOff>
    </xdr:from>
    <xdr:to>
      <xdr:col>45</xdr:col>
      <xdr:colOff>177800</xdr:colOff>
      <xdr:row>59</xdr:row>
      <xdr:rowOff>49965</xdr:rowOff>
    </xdr:to>
    <xdr:cxnSp macro="">
      <xdr:nvCxnSpPr>
        <xdr:cNvPr id="230" name="直線コネクタ 229">
          <a:extLst>
            <a:ext uri="{FF2B5EF4-FFF2-40B4-BE49-F238E27FC236}">
              <a16:creationId xmlns:a16="http://schemas.microsoft.com/office/drawing/2014/main" id="{80032AB0-DB7A-4F3E-A0AB-BC9E1BCFE508}"/>
            </a:ext>
          </a:extLst>
        </xdr:cNvPr>
        <xdr:cNvCxnSpPr/>
      </xdr:nvCxnSpPr>
      <xdr:spPr>
        <a:xfrm flipV="1">
          <a:off x="7077075" y="9594773"/>
          <a:ext cx="809625" cy="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47886</xdr:rowOff>
    </xdr:from>
    <xdr:ext cx="599010" cy="259045"/>
    <xdr:sp macro="" textlink="">
      <xdr:nvSpPr>
        <xdr:cNvPr id="231" name="n_1aveValue【橋りょう・トンネル】&#10;一人当たり有形固定資産（償却資産）額">
          <a:extLst>
            <a:ext uri="{FF2B5EF4-FFF2-40B4-BE49-F238E27FC236}">
              <a16:creationId xmlns:a16="http://schemas.microsoft.com/office/drawing/2014/main" id="{72F89855-5699-42BF-8215-4D6B0DD16D47}"/>
            </a:ext>
          </a:extLst>
        </xdr:cNvPr>
        <xdr:cNvSpPr txBox="1"/>
      </xdr:nvSpPr>
      <xdr:spPr>
        <a:xfrm>
          <a:off x="8399995" y="992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64339</xdr:rowOff>
    </xdr:from>
    <xdr:ext cx="599010" cy="259045"/>
    <xdr:sp macro="" textlink="">
      <xdr:nvSpPr>
        <xdr:cNvPr id="232" name="n_2aveValue【橋りょう・トンネル】&#10;一人当たり有形固定資産（償却資産）額">
          <a:extLst>
            <a:ext uri="{FF2B5EF4-FFF2-40B4-BE49-F238E27FC236}">
              <a16:creationId xmlns:a16="http://schemas.microsoft.com/office/drawing/2014/main" id="{DA5E3A52-A19B-497D-B25E-AE0024FDE792}"/>
            </a:ext>
          </a:extLst>
        </xdr:cNvPr>
        <xdr:cNvSpPr txBox="1"/>
      </xdr:nvSpPr>
      <xdr:spPr>
        <a:xfrm>
          <a:off x="7609420" y="994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53</xdr:row>
      <xdr:rowOff>116414</xdr:rowOff>
    </xdr:from>
    <xdr:ext cx="599010" cy="259045"/>
    <xdr:sp macro="" textlink="">
      <xdr:nvSpPr>
        <xdr:cNvPr id="233" name="n_3aveValue【橋りょう・トンネル】&#10;一人当たり有形固定資産（償却資産）額">
          <a:extLst>
            <a:ext uri="{FF2B5EF4-FFF2-40B4-BE49-F238E27FC236}">
              <a16:creationId xmlns:a16="http://schemas.microsoft.com/office/drawing/2014/main" id="{71B07EA6-6248-4B46-B73A-A718ACC50B1D}"/>
            </a:ext>
          </a:extLst>
        </xdr:cNvPr>
        <xdr:cNvSpPr txBox="1"/>
      </xdr:nvSpPr>
      <xdr:spPr>
        <a:xfrm>
          <a:off x="6818845" y="869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84104</xdr:rowOff>
    </xdr:from>
    <xdr:ext cx="599010" cy="259045"/>
    <xdr:sp macro="" textlink="">
      <xdr:nvSpPr>
        <xdr:cNvPr id="234" name="n_1mainValue【橋りょう・トンネル】&#10;一人当たり有形固定資産（償却資産）額">
          <a:extLst>
            <a:ext uri="{FF2B5EF4-FFF2-40B4-BE49-F238E27FC236}">
              <a16:creationId xmlns:a16="http://schemas.microsoft.com/office/drawing/2014/main" id="{9BDAC2EE-A278-4AD8-9C84-CCA8B75F1642}"/>
            </a:ext>
          </a:extLst>
        </xdr:cNvPr>
        <xdr:cNvSpPr txBox="1"/>
      </xdr:nvSpPr>
      <xdr:spPr>
        <a:xfrm>
          <a:off x="8399995" y="931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108525</xdr:rowOff>
    </xdr:from>
    <xdr:ext cx="599010" cy="259045"/>
    <xdr:sp macro="" textlink="">
      <xdr:nvSpPr>
        <xdr:cNvPr id="235" name="n_2mainValue【橋りょう・トンネル】&#10;一人当たり有形固定資産（償却資産）額">
          <a:extLst>
            <a:ext uri="{FF2B5EF4-FFF2-40B4-BE49-F238E27FC236}">
              <a16:creationId xmlns:a16="http://schemas.microsoft.com/office/drawing/2014/main" id="{E2475820-E9BF-4382-82BE-231471ED2C8D}"/>
            </a:ext>
          </a:extLst>
        </xdr:cNvPr>
        <xdr:cNvSpPr txBox="1"/>
      </xdr:nvSpPr>
      <xdr:spPr>
        <a:xfrm>
          <a:off x="7609420" y="933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91892</xdr:rowOff>
    </xdr:from>
    <xdr:ext cx="599010" cy="259045"/>
    <xdr:sp macro="" textlink="">
      <xdr:nvSpPr>
        <xdr:cNvPr id="236" name="n_3mainValue【橋りょう・トンネル】&#10;一人当たり有形固定資産（償却資産）額">
          <a:extLst>
            <a:ext uri="{FF2B5EF4-FFF2-40B4-BE49-F238E27FC236}">
              <a16:creationId xmlns:a16="http://schemas.microsoft.com/office/drawing/2014/main" id="{AE42C220-3C45-40F8-81C2-DF2E29383A3A}"/>
            </a:ext>
          </a:extLst>
        </xdr:cNvPr>
        <xdr:cNvSpPr txBox="1"/>
      </xdr:nvSpPr>
      <xdr:spPr>
        <a:xfrm>
          <a:off x="6818845" y="964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a:extLst>
            <a:ext uri="{FF2B5EF4-FFF2-40B4-BE49-F238E27FC236}">
              <a16:creationId xmlns:a16="http://schemas.microsoft.com/office/drawing/2014/main" id="{82DCE6F4-1A92-4DAB-A826-C35E43B9639D}"/>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38" name="正方形/長方形 237">
          <a:extLst>
            <a:ext uri="{FF2B5EF4-FFF2-40B4-BE49-F238E27FC236}">
              <a16:creationId xmlns:a16="http://schemas.microsoft.com/office/drawing/2014/main" id="{A0B0BD2D-5C52-466A-8B93-43A0E8475A67}"/>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39" name="正方形/長方形 238">
          <a:extLst>
            <a:ext uri="{FF2B5EF4-FFF2-40B4-BE49-F238E27FC236}">
              <a16:creationId xmlns:a16="http://schemas.microsoft.com/office/drawing/2014/main" id="{9513D205-3B43-41CF-A64F-719E27E80D2F}"/>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40" name="正方形/長方形 239">
          <a:extLst>
            <a:ext uri="{FF2B5EF4-FFF2-40B4-BE49-F238E27FC236}">
              <a16:creationId xmlns:a16="http://schemas.microsoft.com/office/drawing/2014/main" id="{2744E14B-7DC5-434C-8267-0125FECE7A0A}"/>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41" name="正方形/長方形 240">
          <a:extLst>
            <a:ext uri="{FF2B5EF4-FFF2-40B4-BE49-F238E27FC236}">
              <a16:creationId xmlns:a16="http://schemas.microsoft.com/office/drawing/2014/main" id="{626D35D5-CA3C-4018-B939-67C0083E3891}"/>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45AF7653-B24D-4911-8C59-A94BBE9F78E7}"/>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a:extLst>
            <a:ext uri="{FF2B5EF4-FFF2-40B4-BE49-F238E27FC236}">
              <a16:creationId xmlns:a16="http://schemas.microsoft.com/office/drawing/2014/main" id="{A45EEA5C-D5AE-48C4-A58E-3F690828E4E9}"/>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a:extLst>
            <a:ext uri="{FF2B5EF4-FFF2-40B4-BE49-F238E27FC236}">
              <a16:creationId xmlns:a16="http://schemas.microsoft.com/office/drawing/2014/main" id="{DDE4087E-1361-433F-A8DF-FF8EB8D63B44}"/>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5" name="テキスト ボックス 244">
          <a:extLst>
            <a:ext uri="{FF2B5EF4-FFF2-40B4-BE49-F238E27FC236}">
              <a16:creationId xmlns:a16="http://schemas.microsoft.com/office/drawing/2014/main" id="{266C76CF-07D6-44C9-84EE-5296F73E6C31}"/>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a:extLst>
            <a:ext uri="{FF2B5EF4-FFF2-40B4-BE49-F238E27FC236}">
              <a16:creationId xmlns:a16="http://schemas.microsoft.com/office/drawing/2014/main" id="{3EBBEAC7-8739-41A3-8048-299050FF4307}"/>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a:extLst>
            <a:ext uri="{FF2B5EF4-FFF2-40B4-BE49-F238E27FC236}">
              <a16:creationId xmlns:a16="http://schemas.microsoft.com/office/drawing/2014/main" id="{F79690BD-2C8E-4A06-9E6A-29187758F832}"/>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a:extLst>
            <a:ext uri="{FF2B5EF4-FFF2-40B4-BE49-F238E27FC236}">
              <a16:creationId xmlns:a16="http://schemas.microsoft.com/office/drawing/2014/main" id="{45D25654-1B9A-4395-993D-A4530FCCFA3A}"/>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a:extLst>
            <a:ext uri="{FF2B5EF4-FFF2-40B4-BE49-F238E27FC236}">
              <a16:creationId xmlns:a16="http://schemas.microsoft.com/office/drawing/2014/main" id="{CC6D42A9-AEE8-44DC-B64C-7A4A24E54159}"/>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a:extLst>
            <a:ext uri="{FF2B5EF4-FFF2-40B4-BE49-F238E27FC236}">
              <a16:creationId xmlns:a16="http://schemas.microsoft.com/office/drawing/2014/main" id="{F7AD5BFD-F545-4C33-9829-1EE58EC16047}"/>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a:extLst>
            <a:ext uri="{FF2B5EF4-FFF2-40B4-BE49-F238E27FC236}">
              <a16:creationId xmlns:a16="http://schemas.microsoft.com/office/drawing/2014/main" id="{7B43A20D-E04E-4BCC-B0C6-DC79D11792B6}"/>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a:extLst>
            <a:ext uri="{FF2B5EF4-FFF2-40B4-BE49-F238E27FC236}">
              <a16:creationId xmlns:a16="http://schemas.microsoft.com/office/drawing/2014/main" id="{3B7EA322-E2EA-4E13-A1AA-4AD902160BC1}"/>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a:extLst>
            <a:ext uri="{FF2B5EF4-FFF2-40B4-BE49-F238E27FC236}">
              <a16:creationId xmlns:a16="http://schemas.microsoft.com/office/drawing/2014/main" id="{DB4FFCC0-1AF6-448F-A962-7E08D6204537}"/>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a:extLst>
            <a:ext uri="{FF2B5EF4-FFF2-40B4-BE49-F238E27FC236}">
              <a16:creationId xmlns:a16="http://schemas.microsoft.com/office/drawing/2014/main" id="{D13C44FB-0D37-4DDD-83F9-85ACAE18C59F}"/>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5" name="テキスト ボックス 254">
          <a:extLst>
            <a:ext uri="{FF2B5EF4-FFF2-40B4-BE49-F238E27FC236}">
              <a16:creationId xmlns:a16="http://schemas.microsoft.com/office/drawing/2014/main" id="{1977BF7E-D061-424F-A801-5B629C10D28D}"/>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id="{72D540CA-E0F2-466D-966F-0368403B7C7B}"/>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7" name="テキスト ボックス 256">
          <a:extLst>
            <a:ext uri="{FF2B5EF4-FFF2-40B4-BE49-F238E27FC236}">
              <a16:creationId xmlns:a16="http://schemas.microsoft.com/office/drawing/2014/main" id="{C839868F-FCD6-482F-ACFC-3441C4EBF4B7}"/>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a:extLst>
            <a:ext uri="{FF2B5EF4-FFF2-40B4-BE49-F238E27FC236}">
              <a16:creationId xmlns:a16="http://schemas.microsoft.com/office/drawing/2014/main" id="{4C41ED9B-C7C9-4E89-845C-43B167138973}"/>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0</xdr:rowOff>
    </xdr:from>
    <xdr:to>
      <xdr:col>24</xdr:col>
      <xdr:colOff>62865</xdr:colOff>
      <xdr:row>86</xdr:row>
      <xdr:rowOff>152400</xdr:rowOff>
    </xdr:to>
    <xdr:cxnSp macro="">
      <xdr:nvCxnSpPr>
        <xdr:cNvPr id="259" name="直線コネクタ 258">
          <a:extLst>
            <a:ext uri="{FF2B5EF4-FFF2-40B4-BE49-F238E27FC236}">
              <a16:creationId xmlns:a16="http://schemas.microsoft.com/office/drawing/2014/main" id="{51737D22-3E7A-4F33-85F5-23E1D083B995}"/>
            </a:ext>
          </a:extLst>
        </xdr:cNvPr>
        <xdr:cNvCxnSpPr/>
      </xdr:nvCxnSpPr>
      <xdr:spPr>
        <a:xfrm flipV="1">
          <a:off x="4179570" y="12792075"/>
          <a:ext cx="127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156227</xdr:rowOff>
    </xdr:from>
    <xdr:ext cx="405111" cy="259045"/>
    <xdr:sp macro="" textlink="">
      <xdr:nvSpPr>
        <xdr:cNvPr id="260" name="【公営住宅】&#10;有形固定資産減価償却率最小値テキスト">
          <a:extLst>
            <a:ext uri="{FF2B5EF4-FFF2-40B4-BE49-F238E27FC236}">
              <a16:creationId xmlns:a16="http://schemas.microsoft.com/office/drawing/2014/main" id="{8E30B5A3-47DF-42CC-806B-1EE42CABE8B7}"/>
            </a:ext>
          </a:extLst>
        </xdr:cNvPr>
        <xdr:cNvSpPr txBox="1"/>
      </xdr:nvSpPr>
      <xdr:spPr>
        <a:xfrm>
          <a:off x="4229100" y="1408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152400</xdr:rowOff>
    </xdr:from>
    <xdr:to>
      <xdr:col>24</xdr:col>
      <xdr:colOff>152400</xdr:colOff>
      <xdr:row>86</xdr:row>
      <xdr:rowOff>152400</xdr:rowOff>
    </xdr:to>
    <xdr:cxnSp macro="">
      <xdr:nvCxnSpPr>
        <xdr:cNvPr id="261" name="直線コネクタ 260">
          <a:extLst>
            <a:ext uri="{FF2B5EF4-FFF2-40B4-BE49-F238E27FC236}">
              <a16:creationId xmlns:a16="http://schemas.microsoft.com/office/drawing/2014/main" id="{B7E4356A-ABFE-4077-A43C-C4F015EDA400}"/>
            </a:ext>
          </a:extLst>
        </xdr:cNvPr>
        <xdr:cNvCxnSpPr/>
      </xdr:nvCxnSpPr>
      <xdr:spPr>
        <a:xfrm>
          <a:off x="4105275" y="14077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118127</xdr:rowOff>
    </xdr:from>
    <xdr:ext cx="405111" cy="259045"/>
    <xdr:sp macro="" textlink="">
      <xdr:nvSpPr>
        <xdr:cNvPr id="262" name="【公営住宅】&#10;有形固定資産減価償却率最大値テキスト">
          <a:extLst>
            <a:ext uri="{FF2B5EF4-FFF2-40B4-BE49-F238E27FC236}">
              <a16:creationId xmlns:a16="http://schemas.microsoft.com/office/drawing/2014/main" id="{D592D524-63CD-4BD6-A048-4AC93FF7D166}"/>
            </a:ext>
          </a:extLst>
        </xdr:cNvPr>
        <xdr:cNvSpPr txBox="1"/>
      </xdr:nvSpPr>
      <xdr:spPr>
        <a:xfrm>
          <a:off x="4229100" y="1258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0</xdr:rowOff>
    </xdr:from>
    <xdr:to>
      <xdr:col>24</xdr:col>
      <xdr:colOff>152400</xdr:colOff>
      <xdr:row>79</xdr:row>
      <xdr:rowOff>0</xdr:rowOff>
    </xdr:to>
    <xdr:cxnSp macro="">
      <xdr:nvCxnSpPr>
        <xdr:cNvPr id="263" name="直線コネクタ 262">
          <a:extLst>
            <a:ext uri="{FF2B5EF4-FFF2-40B4-BE49-F238E27FC236}">
              <a16:creationId xmlns:a16="http://schemas.microsoft.com/office/drawing/2014/main" id="{E86BC19B-49E6-4450-BECD-51639B533C46}"/>
            </a:ext>
          </a:extLst>
        </xdr:cNvPr>
        <xdr:cNvCxnSpPr/>
      </xdr:nvCxnSpPr>
      <xdr:spPr>
        <a:xfrm>
          <a:off x="4105275" y="12792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162577</xdr:rowOff>
    </xdr:from>
    <xdr:ext cx="405111" cy="259045"/>
    <xdr:sp macro="" textlink="">
      <xdr:nvSpPr>
        <xdr:cNvPr id="264" name="【公営住宅】&#10;有形固定資産減価償却率平均値テキスト">
          <a:extLst>
            <a:ext uri="{FF2B5EF4-FFF2-40B4-BE49-F238E27FC236}">
              <a16:creationId xmlns:a16="http://schemas.microsoft.com/office/drawing/2014/main" id="{BC856471-43B3-4975-A9A9-B3C5381E8D61}"/>
            </a:ext>
          </a:extLst>
        </xdr:cNvPr>
        <xdr:cNvSpPr txBox="1"/>
      </xdr:nvSpPr>
      <xdr:spPr>
        <a:xfrm>
          <a:off x="4229100" y="13275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139700</xdr:rowOff>
    </xdr:from>
    <xdr:to>
      <xdr:col>24</xdr:col>
      <xdr:colOff>114300</xdr:colOff>
      <xdr:row>83</xdr:row>
      <xdr:rowOff>69850</xdr:rowOff>
    </xdr:to>
    <xdr:sp macro="" textlink="">
      <xdr:nvSpPr>
        <xdr:cNvPr id="265" name="フローチャート: 判断 264">
          <a:extLst>
            <a:ext uri="{FF2B5EF4-FFF2-40B4-BE49-F238E27FC236}">
              <a16:creationId xmlns:a16="http://schemas.microsoft.com/office/drawing/2014/main" id="{51316F65-CE48-47B4-80DF-A43063B421C4}"/>
            </a:ext>
          </a:extLst>
        </xdr:cNvPr>
        <xdr:cNvSpPr/>
      </xdr:nvSpPr>
      <xdr:spPr>
        <a:xfrm>
          <a:off x="4124325" y="134207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63500</xdr:rowOff>
    </xdr:from>
    <xdr:to>
      <xdr:col>20</xdr:col>
      <xdr:colOff>38100</xdr:colOff>
      <xdr:row>81</xdr:row>
      <xdr:rowOff>165100</xdr:rowOff>
    </xdr:to>
    <xdr:sp macro="" textlink="">
      <xdr:nvSpPr>
        <xdr:cNvPr id="266" name="フローチャート: 判断 265">
          <a:extLst>
            <a:ext uri="{FF2B5EF4-FFF2-40B4-BE49-F238E27FC236}">
              <a16:creationId xmlns:a16="http://schemas.microsoft.com/office/drawing/2014/main" id="{D6A84DCE-3AE9-4AC3-A93E-3334DA5E7904}"/>
            </a:ext>
          </a:extLst>
        </xdr:cNvPr>
        <xdr:cNvSpPr/>
      </xdr:nvSpPr>
      <xdr:spPr>
        <a:xfrm>
          <a:off x="3381375" y="13182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6350</xdr:rowOff>
    </xdr:from>
    <xdr:to>
      <xdr:col>15</xdr:col>
      <xdr:colOff>101600</xdr:colOff>
      <xdr:row>80</xdr:row>
      <xdr:rowOff>107950</xdr:rowOff>
    </xdr:to>
    <xdr:sp macro="" textlink="">
      <xdr:nvSpPr>
        <xdr:cNvPr id="267" name="フローチャート: 判断 266">
          <a:extLst>
            <a:ext uri="{FF2B5EF4-FFF2-40B4-BE49-F238E27FC236}">
              <a16:creationId xmlns:a16="http://schemas.microsoft.com/office/drawing/2014/main" id="{7F1387BA-54B8-4599-A2C0-5B7C7C12CB3C}"/>
            </a:ext>
          </a:extLst>
        </xdr:cNvPr>
        <xdr:cNvSpPr/>
      </xdr:nvSpPr>
      <xdr:spPr>
        <a:xfrm>
          <a:off x="2571750" y="129635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120650</xdr:rowOff>
    </xdr:from>
    <xdr:to>
      <xdr:col>10</xdr:col>
      <xdr:colOff>165100</xdr:colOff>
      <xdr:row>79</xdr:row>
      <xdr:rowOff>50800</xdr:rowOff>
    </xdr:to>
    <xdr:sp macro="" textlink="">
      <xdr:nvSpPr>
        <xdr:cNvPr id="268" name="フローチャート: 判断 267">
          <a:extLst>
            <a:ext uri="{FF2B5EF4-FFF2-40B4-BE49-F238E27FC236}">
              <a16:creationId xmlns:a16="http://schemas.microsoft.com/office/drawing/2014/main" id="{7AA5D90E-726D-4557-8CD7-1FB42FA4BCF3}"/>
            </a:ext>
          </a:extLst>
        </xdr:cNvPr>
        <xdr:cNvSpPr/>
      </xdr:nvSpPr>
      <xdr:spPr>
        <a:xfrm>
          <a:off x="1781175" y="127539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3F117FAC-07C1-4BB9-8AE6-6A3EF5B7FF3A}"/>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26ED43C5-F842-4D94-8EBE-670ACB10F5B7}"/>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DAE9867C-90DD-43E9-8E0B-EC9DA6B2C3C4}"/>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AAA9A581-7F09-477C-A76A-DD05F2641BB3}"/>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578CB3B3-777F-4686-AED5-72C497905F77}"/>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101600</xdr:rowOff>
    </xdr:from>
    <xdr:to>
      <xdr:col>24</xdr:col>
      <xdr:colOff>114300</xdr:colOff>
      <xdr:row>87</xdr:row>
      <xdr:rowOff>31750</xdr:rowOff>
    </xdr:to>
    <xdr:sp macro="" textlink="">
      <xdr:nvSpPr>
        <xdr:cNvPr id="274" name="楕円 273">
          <a:extLst>
            <a:ext uri="{FF2B5EF4-FFF2-40B4-BE49-F238E27FC236}">
              <a16:creationId xmlns:a16="http://schemas.microsoft.com/office/drawing/2014/main" id="{ECDA5A54-236C-4DCB-AEAE-3595A9B1D0B6}"/>
            </a:ext>
          </a:extLst>
        </xdr:cNvPr>
        <xdr:cNvSpPr/>
      </xdr:nvSpPr>
      <xdr:spPr>
        <a:xfrm>
          <a:off x="4124325" y="140303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86</xdr:row>
      <xdr:rowOff>16527</xdr:rowOff>
    </xdr:from>
    <xdr:ext cx="405111" cy="259045"/>
    <xdr:sp macro="" textlink="">
      <xdr:nvSpPr>
        <xdr:cNvPr id="275" name="【公営住宅】&#10;有形固定資産減価償却率該当値テキスト">
          <a:extLst>
            <a:ext uri="{FF2B5EF4-FFF2-40B4-BE49-F238E27FC236}">
              <a16:creationId xmlns:a16="http://schemas.microsoft.com/office/drawing/2014/main" id="{67B68BBC-E866-4186-95C5-C2950CC591BD}"/>
            </a:ext>
          </a:extLst>
        </xdr:cNvPr>
        <xdr:cNvSpPr txBox="1"/>
      </xdr:nvSpPr>
      <xdr:spPr>
        <a:xfrm>
          <a:off x="4229100" y="1394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6350</xdr:rowOff>
    </xdr:from>
    <xdr:to>
      <xdr:col>20</xdr:col>
      <xdr:colOff>38100</xdr:colOff>
      <xdr:row>85</xdr:row>
      <xdr:rowOff>107950</xdr:rowOff>
    </xdr:to>
    <xdr:sp macro="" textlink="">
      <xdr:nvSpPr>
        <xdr:cNvPr id="276" name="楕円 275">
          <a:extLst>
            <a:ext uri="{FF2B5EF4-FFF2-40B4-BE49-F238E27FC236}">
              <a16:creationId xmlns:a16="http://schemas.microsoft.com/office/drawing/2014/main" id="{B1481FF9-58DB-4827-82F9-F135284BE818}"/>
            </a:ext>
          </a:extLst>
        </xdr:cNvPr>
        <xdr:cNvSpPr/>
      </xdr:nvSpPr>
      <xdr:spPr>
        <a:xfrm>
          <a:off x="3381375" y="137731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57150</xdr:rowOff>
    </xdr:from>
    <xdr:to>
      <xdr:col>24</xdr:col>
      <xdr:colOff>63500</xdr:colOff>
      <xdr:row>86</xdr:row>
      <xdr:rowOff>152400</xdr:rowOff>
    </xdr:to>
    <xdr:cxnSp macro="">
      <xdr:nvCxnSpPr>
        <xdr:cNvPr id="277" name="直線コネクタ 276">
          <a:extLst>
            <a:ext uri="{FF2B5EF4-FFF2-40B4-BE49-F238E27FC236}">
              <a16:creationId xmlns:a16="http://schemas.microsoft.com/office/drawing/2014/main" id="{1FC384B0-00E9-40C3-979E-EB69AAF62DB6}"/>
            </a:ext>
          </a:extLst>
        </xdr:cNvPr>
        <xdr:cNvCxnSpPr/>
      </xdr:nvCxnSpPr>
      <xdr:spPr>
        <a:xfrm>
          <a:off x="3429000" y="13820775"/>
          <a:ext cx="752475"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101600</xdr:rowOff>
    </xdr:from>
    <xdr:to>
      <xdr:col>15</xdr:col>
      <xdr:colOff>101600</xdr:colOff>
      <xdr:row>84</xdr:row>
      <xdr:rowOff>31750</xdr:rowOff>
    </xdr:to>
    <xdr:sp macro="" textlink="">
      <xdr:nvSpPr>
        <xdr:cNvPr id="278" name="楕円 277">
          <a:extLst>
            <a:ext uri="{FF2B5EF4-FFF2-40B4-BE49-F238E27FC236}">
              <a16:creationId xmlns:a16="http://schemas.microsoft.com/office/drawing/2014/main" id="{E2FFB41A-E931-4D7A-A0FD-5AECE164CC4D}"/>
            </a:ext>
          </a:extLst>
        </xdr:cNvPr>
        <xdr:cNvSpPr/>
      </xdr:nvSpPr>
      <xdr:spPr>
        <a:xfrm>
          <a:off x="2571750" y="135445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152400</xdr:rowOff>
    </xdr:from>
    <xdr:to>
      <xdr:col>19</xdr:col>
      <xdr:colOff>177800</xdr:colOff>
      <xdr:row>85</xdr:row>
      <xdr:rowOff>57150</xdr:rowOff>
    </xdr:to>
    <xdr:cxnSp macro="">
      <xdr:nvCxnSpPr>
        <xdr:cNvPr id="279" name="直線コネクタ 278">
          <a:extLst>
            <a:ext uri="{FF2B5EF4-FFF2-40B4-BE49-F238E27FC236}">
              <a16:creationId xmlns:a16="http://schemas.microsoft.com/office/drawing/2014/main" id="{EEE831E4-76BA-437D-B910-110C5362A4B3}"/>
            </a:ext>
          </a:extLst>
        </xdr:cNvPr>
        <xdr:cNvCxnSpPr/>
      </xdr:nvCxnSpPr>
      <xdr:spPr>
        <a:xfrm>
          <a:off x="2619375" y="13592175"/>
          <a:ext cx="809625"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80" name="楕円 279">
          <a:extLst>
            <a:ext uri="{FF2B5EF4-FFF2-40B4-BE49-F238E27FC236}">
              <a16:creationId xmlns:a16="http://schemas.microsoft.com/office/drawing/2014/main" id="{062E8182-DEC2-4B90-B731-CE394A607FF6}"/>
            </a:ext>
          </a:extLst>
        </xdr:cNvPr>
        <xdr:cNvSpPr/>
      </xdr:nvSpPr>
      <xdr:spPr>
        <a:xfrm>
          <a:off x="1781175" y="133254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95250</xdr:rowOff>
    </xdr:from>
    <xdr:to>
      <xdr:col>15</xdr:col>
      <xdr:colOff>50800</xdr:colOff>
      <xdr:row>83</xdr:row>
      <xdr:rowOff>152400</xdr:rowOff>
    </xdr:to>
    <xdr:cxnSp macro="">
      <xdr:nvCxnSpPr>
        <xdr:cNvPr id="281" name="直線コネクタ 280">
          <a:extLst>
            <a:ext uri="{FF2B5EF4-FFF2-40B4-BE49-F238E27FC236}">
              <a16:creationId xmlns:a16="http://schemas.microsoft.com/office/drawing/2014/main" id="{9ECCA3F5-7C31-4FA6-9C4B-0556114D9D41}"/>
            </a:ext>
          </a:extLst>
        </xdr:cNvPr>
        <xdr:cNvCxnSpPr/>
      </xdr:nvCxnSpPr>
      <xdr:spPr>
        <a:xfrm>
          <a:off x="1828800" y="13373100"/>
          <a:ext cx="790575"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10177</xdr:rowOff>
    </xdr:from>
    <xdr:ext cx="405111" cy="259045"/>
    <xdr:sp macro="" textlink="">
      <xdr:nvSpPr>
        <xdr:cNvPr id="282" name="n_1aveValue【公営住宅】&#10;有形固定資産減価償却率">
          <a:extLst>
            <a:ext uri="{FF2B5EF4-FFF2-40B4-BE49-F238E27FC236}">
              <a16:creationId xmlns:a16="http://schemas.microsoft.com/office/drawing/2014/main" id="{0112DB6F-7141-4D6C-90A8-23C4574D9362}"/>
            </a:ext>
          </a:extLst>
        </xdr:cNvPr>
        <xdr:cNvSpPr txBox="1"/>
      </xdr:nvSpPr>
      <xdr:spPr>
        <a:xfrm>
          <a:off x="3239144" y="12961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124477</xdr:rowOff>
    </xdr:from>
    <xdr:ext cx="405111" cy="259045"/>
    <xdr:sp macro="" textlink="">
      <xdr:nvSpPr>
        <xdr:cNvPr id="283" name="n_2aveValue【公営住宅】&#10;有形固定資産減価償却率">
          <a:extLst>
            <a:ext uri="{FF2B5EF4-FFF2-40B4-BE49-F238E27FC236}">
              <a16:creationId xmlns:a16="http://schemas.microsoft.com/office/drawing/2014/main" id="{76E3548F-2BBB-40FA-9B8C-CD11348A9138}"/>
            </a:ext>
          </a:extLst>
        </xdr:cNvPr>
        <xdr:cNvSpPr txBox="1"/>
      </xdr:nvSpPr>
      <xdr:spPr>
        <a:xfrm>
          <a:off x="2439044" y="1275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67327</xdr:rowOff>
    </xdr:from>
    <xdr:ext cx="405111" cy="259045"/>
    <xdr:sp macro="" textlink="">
      <xdr:nvSpPr>
        <xdr:cNvPr id="284" name="n_3aveValue【公営住宅】&#10;有形固定資産減価償却率">
          <a:extLst>
            <a:ext uri="{FF2B5EF4-FFF2-40B4-BE49-F238E27FC236}">
              <a16:creationId xmlns:a16="http://schemas.microsoft.com/office/drawing/2014/main" id="{6C7E76A9-0EE3-46CB-B23D-5DA6DCC93FDE}"/>
            </a:ext>
          </a:extLst>
        </xdr:cNvPr>
        <xdr:cNvSpPr txBox="1"/>
      </xdr:nvSpPr>
      <xdr:spPr>
        <a:xfrm>
          <a:off x="1648469" y="1253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99077</xdr:rowOff>
    </xdr:from>
    <xdr:ext cx="405111" cy="259045"/>
    <xdr:sp macro="" textlink="">
      <xdr:nvSpPr>
        <xdr:cNvPr id="285" name="n_1mainValue【公営住宅】&#10;有形固定資産減価償却率">
          <a:extLst>
            <a:ext uri="{FF2B5EF4-FFF2-40B4-BE49-F238E27FC236}">
              <a16:creationId xmlns:a16="http://schemas.microsoft.com/office/drawing/2014/main" id="{E2D56DBF-DF3D-45D0-9BEC-7E36591D4FEC}"/>
            </a:ext>
          </a:extLst>
        </xdr:cNvPr>
        <xdr:cNvSpPr txBox="1"/>
      </xdr:nvSpPr>
      <xdr:spPr>
        <a:xfrm>
          <a:off x="3239144" y="13865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22877</xdr:rowOff>
    </xdr:from>
    <xdr:ext cx="405111" cy="259045"/>
    <xdr:sp macro="" textlink="">
      <xdr:nvSpPr>
        <xdr:cNvPr id="286" name="n_2mainValue【公営住宅】&#10;有形固定資産減価償却率">
          <a:extLst>
            <a:ext uri="{FF2B5EF4-FFF2-40B4-BE49-F238E27FC236}">
              <a16:creationId xmlns:a16="http://schemas.microsoft.com/office/drawing/2014/main" id="{8CECC618-7A73-4A15-B4D5-EE57241563F6}"/>
            </a:ext>
          </a:extLst>
        </xdr:cNvPr>
        <xdr:cNvSpPr txBox="1"/>
      </xdr:nvSpPr>
      <xdr:spPr>
        <a:xfrm>
          <a:off x="2439044" y="13627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137177</xdr:rowOff>
    </xdr:from>
    <xdr:ext cx="405111" cy="259045"/>
    <xdr:sp macro="" textlink="">
      <xdr:nvSpPr>
        <xdr:cNvPr id="287" name="n_3mainValue【公営住宅】&#10;有形固定資産減価償却率">
          <a:extLst>
            <a:ext uri="{FF2B5EF4-FFF2-40B4-BE49-F238E27FC236}">
              <a16:creationId xmlns:a16="http://schemas.microsoft.com/office/drawing/2014/main" id="{0432E591-D1DF-4893-BE92-A1A33831E739}"/>
            </a:ext>
          </a:extLst>
        </xdr:cNvPr>
        <xdr:cNvSpPr txBox="1"/>
      </xdr:nvSpPr>
      <xdr:spPr>
        <a:xfrm>
          <a:off x="1648469" y="13418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a:extLst>
            <a:ext uri="{FF2B5EF4-FFF2-40B4-BE49-F238E27FC236}">
              <a16:creationId xmlns:a16="http://schemas.microsoft.com/office/drawing/2014/main" id="{30AE34A8-77ED-4EFE-BC84-3BAE0A5DA9A8}"/>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89" name="正方形/長方形 288">
          <a:extLst>
            <a:ext uri="{FF2B5EF4-FFF2-40B4-BE49-F238E27FC236}">
              <a16:creationId xmlns:a16="http://schemas.microsoft.com/office/drawing/2014/main" id="{31EC0DD3-D17F-4DF9-A4B1-BE5A6EB9B8A5}"/>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90" name="正方形/長方形 289">
          <a:extLst>
            <a:ext uri="{FF2B5EF4-FFF2-40B4-BE49-F238E27FC236}">
              <a16:creationId xmlns:a16="http://schemas.microsoft.com/office/drawing/2014/main" id="{7FF98C20-2EC5-4A1B-8BD1-76A60D544052}"/>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91" name="正方形/長方形 290">
          <a:extLst>
            <a:ext uri="{FF2B5EF4-FFF2-40B4-BE49-F238E27FC236}">
              <a16:creationId xmlns:a16="http://schemas.microsoft.com/office/drawing/2014/main" id="{4FECE840-F9CC-43BF-BE4C-541E1F9BD1FB}"/>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92" name="正方形/長方形 291">
          <a:extLst>
            <a:ext uri="{FF2B5EF4-FFF2-40B4-BE49-F238E27FC236}">
              <a16:creationId xmlns:a16="http://schemas.microsoft.com/office/drawing/2014/main" id="{EEFDC850-7658-42CA-96F2-B3B6C1E74241}"/>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3" name="正方形/長方形 292">
          <a:extLst>
            <a:ext uri="{FF2B5EF4-FFF2-40B4-BE49-F238E27FC236}">
              <a16:creationId xmlns:a16="http://schemas.microsoft.com/office/drawing/2014/main" id="{3A729FCD-C0D9-44DA-983A-17CD8448E09E}"/>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4" name="テキスト ボックス 293">
          <a:extLst>
            <a:ext uri="{FF2B5EF4-FFF2-40B4-BE49-F238E27FC236}">
              <a16:creationId xmlns:a16="http://schemas.microsoft.com/office/drawing/2014/main" id="{3BB9D289-6B9C-4A09-A570-DAC277DF1E02}"/>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5" name="直線コネクタ 294">
          <a:extLst>
            <a:ext uri="{FF2B5EF4-FFF2-40B4-BE49-F238E27FC236}">
              <a16:creationId xmlns:a16="http://schemas.microsoft.com/office/drawing/2014/main" id="{A85D95DF-B596-4A13-9487-43AFE5ED3D7B}"/>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96" name="テキスト ボックス 295">
          <a:extLst>
            <a:ext uri="{FF2B5EF4-FFF2-40B4-BE49-F238E27FC236}">
              <a16:creationId xmlns:a16="http://schemas.microsoft.com/office/drawing/2014/main" id="{436A2516-3618-47D9-8EF6-20B526DE2072}"/>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97" name="直線コネクタ 296">
          <a:extLst>
            <a:ext uri="{FF2B5EF4-FFF2-40B4-BE49-F238E27FC236}">
              <a16:creationId xmlns:a16="http://schemas.microsoft.com/office/drawing/2014/main" id="{DDC138B9-04EC-4E4B-B9AA-44DCBCBC8CCA}"/>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8" name="テキスト ボックス 297">
          <a:extLst>
            <a:ext uri="{FF2B5EF4-FFF2-40B4-BE49-F238E27FC236}">
              <a16:creationId xmlns:a16="http://schemas.microsoft.com/office/drawing/2014/main" id="{A0F3090B-A233-45BB-89A3-FECBB770B983}"/>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9" name="直線コネクタ 298">
          <a:extLst>
            <a:ext uri="{FF2B5EF4-FFF2-40B4-BE49-F238E27FC236}">
              <a16:creationId xmlns:a16="http://schemas.microsoft.com/office/drawing/2014/main" id="{C521ACD3-A491-4A30-ACF7-08ED1B441C9E}"/>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0" name="テキスト ボックス 299">
          <a:extLst>
            <a:ext uri="{FF2B5EF4-FFF2-40B4-BE49-F238E27FC236}">
              <a16:creationId xmlns:a16="http://schemas.microsoft.com/office/drawing/2014/main" id="{CD4E6D25-0FD4-493C-A1A5-1EF0BDA6F7F6}"/>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1" name="直線コネクタ 300">
          <a:extLst>
            <a:ext uri="{FF2B5EF4-FFF2-40B4-BE49-F238E27FC236}">
              <a16:creationId xmlns:a16="http://schemas.microsoft.com/office/drawing/2014/main" id="{44E9AAC7-3152-4646-B148-7907AF782795}"/>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2" name="テキスト ボックス 301">
          <a:extLst>
            <a:ext uri="{FF2B5EF4-FFF2-40B4-BE49-F238E27FC236}">
              <a16:creationId xmlns:a16="http://schemas.microsoft.com/office/drawing/2014/main" id="{9C8EFD0C-9010-432A-A9B7-C4321C011F35}"/>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3" name="直線コネクタ 302">
          <a:extLst>
            <a:ext uri="{FF2B5EF4-FFF2-40B4-BE49-F238E27FC236}">
              <a16:creationId xmlns:a16="http://schemas.microsoft.com/office/drawing/2014/main" id="{004049BC-6477-4387-B37B-9BEFC303EE27}"/>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4" name="テキスト ボックス 303">
          <a:extLst>
            <a:ext uri="{FF2B5EF4-FFF2-40B4-BE49-F238E27FC236}">
              <a16:creationId xmlns:a16="http://schemas.microsoft.com/office/drawing/2014/main" id="{A34D181D-4634-4033-B866-B80F5E7F115F}"/>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5" name="直線コネクタ 304">
          <a:extLst>
            <a:ext uri="{FF2B5EF4-FFF2-40B4-BE49-F238E27FC236}">
              <a16:creationId xmlns:a16="http://schemas.microsoft.com/office/drawing/2014/main" id="{0C5FED3F-33F9-423D-990F-04E91F8FCDD2}"/>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6" name="テキスト ボックス 305">
          <a:extLst>
            <a:ext uri="{FF2B5EF4-FFF2-40B4-BE49-F238E27FC236}">
              <a16:creationId xmlns:a16="http://schemas.microsoft.com/office/drawing/2014/main" id="{EF98E957-852A-4C57-A96A-DD4033231F7E}"/>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7" name="直線コネクタ 306">
          <a:extLst>
            <a:ext uri="{FF2B5EF4-FFF2-40B4-BE49-F238E27FC236}">
              <a16:creationId xmlns:a16="http://schemas.microsoft.com/office/drawing/2014/main" id="{39D85DF6-5EDF-4D97-B1D4-15032E246B31}"/>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8" name="テキスト ボックス 307">
          <a:extLst>
            <a:ext uri="{FF2B5EF4-FFF2-40B4-BE49-F238E27FC236}">
              <a16:creationId xmlns:a16="http://schemas.microsoft.com/office/drawing/2014/main" id="{5657FA55-0D15-4A9E-89A2-FB2BBA3B0E9E}"/>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9" name="【公営住宅】&#10;一人当たり面積グラフ枠">
          <a:extLst>
            <a:ext uri="{FF2B5EF4-FFF2-40B4-BE49-F238E27FC236}">
              <a16:creationId xmlns:a16="http://schemas.microsoft.com/office/drawing/2014/main" id="{431515DF-48F5-411F-9D77-8203E7054025}"/>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25400</xdr:rowOff>
    </xdr:from>
    <xdr:to>
      <xdr:col>54</xdr:col>
      <xdr:colOff>189865</xdr:colOff>
      <xdr:row>86</xdr:row>
      <xdr:rowOff>101600</xdr:rowOff>
    </xdr:to>
    <xdr:cxnSp macro="">
      <xdr:nvCxnSpPr>
        <xdr:cNvPr id="310" name="直線コネクタ 309">
          <a:extLst>
            <a:ext uri="{FF2B5EF4-FFF2-40B4-BE49-F238E27FC236}">
              <a16:creationId xmlns:a16="http://schemas.microsoft.com/office/drawing/2014/main" id="{5D90BB39-3EF2-4DA0-92A5-015135B165FF}"/>
            </a:ext>
          </a:extLst>
        </xdr:cNvPr>
        <xdr:cNvCxnSpPr/>
      </xdr:nvCxnSpPr>
      <xdr:spPr>
        <a:xfrm flipV="1">
          <a:off x="9427845" y="12658725"/>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105427</xdr:rowOff>
    </xdr:from>
    <xdr:ext cx="469744" cy="259045"/>
    <xdr:sp macro="" textlink="">
      <xdr:nvSpPr>
        <xdr:cNvPr id="311" name="【公営住宅】&#10;一人当たり面積最小値テキスト">
          <a:extLst>
            <a:ext uri="{FF2B5EF4-FFF2-40B4-BE49-F238E27FC236}">
              <a16:creationId xmlns:a16="http://schemas.microsoft.com/office/drawing/2014/main" id="{4A998AC4-7925-45D9-8338-4B87ABD800BB}"/>
            </a:ext>
          </a:extLst>
        </xdr:cNvPr>
        <xdr:cNvSpPr txBox="1"/>
      </xdr:nvSpPr>
      <xdr:spPr>
        <a:xfrm>
          <a:off x="9477375" y="1402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12" name="直線コネクタ 311">
          <a:extLst>
            <a:ext uri="{FF2B5EF4-FFF2-40B4-BE49-F238E27FC236}">
              <a16:creationId xmlns:a16="http://schemas.microsoft.com/office/drawing/2014/main" id="{6BE91C7F-4727-49C8-AABD-276E825B2FB6}"/>
            </a:ext>
          </a:extLst>
        </xdr:cNvPr>
        <xdr:cNvCxnSpPr/>
      </xdr:nvCxnSpPr>
      <xdr:spPr>
        <a:xfrm>
          <a:off x="9363075" y="140303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143527</xdr:rowOff>
    </xdr:from>
    <xdr:ext cx="469744" cy="259045"/>
    <xdr:sp macro="" textlink="">
      <xdr:nvSpPr>
        <xdr:cNvPr id="313" name="【公営住宅】&#10;一人当たり面積最大値テキスト">
          <a:extLst>
            <a:ext uri="{FF2B5EF4-FFF2-40B4-BE49-F238E27FC236}">
              <a16:creationId xmlns:a16="http://schemas.microsoft.com/office/drawing/2014/main" id="{E94D25EF-3768-45E1-BB3D-E028D68CB2DD}"/>
            </a:ext>
          </a:extLst>
        </xdr:cNvPr>
        <xdr:cNvSpPr txBox="1"/>
      </xdr:nvSpPr>
      <xdr:spPr>
        <a:xfrm>
          <a:off x="9477375" y="1244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14" name="直線コネクタ 313">
          <a:extLst>
            <a:ext uri="{FF2B5EF4-FFF2-40B4-BE49-F238E27FC236}">
              <a16:creationId xmlns:a16="http://schemas.microsoft.com/office/drawing/2014/main" id="{56040148-FC24-4D4E-9A2B-37E7B53D06D2}"/>
            </a:ext>
          </a:extLst>
        </xdr:cNvPr>
        <xdr:cNvCxnSpPr/>
      </xdr:nvCxnSpPr>
      <xdr:spPr>
        <a:xfrm>
          <a:off x="9363075" y="126587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80027</xdr:rowOff>
    </xdr:from>
    <xdr:ext cx="469744" cy="259045"/>
    <xdr:sp macro="" textlink="">
      <xdr:nvSpPr>
        <xdr:cNvPr id="315" name="【公営住宅】&#10;一人当たり面積平均値テキスト">
          <a:extLst>
            <a:ext uri="{FF2B5EF4-FFF2-40B4-BE49-F238E27FC236}">
              <a16:creationId xmlns:a16="http://schemas.microsoft.com/office/drawing/2014/main" id="{72BF2BDF-42CC-490A-9212-2653DACA36DF}"/>
            </a:ext>
          </a:extLst>
        </xdr:cNvPr>
        <xdr:cNvSpPr txBox="1"/>
      </xdr:nvSpPr>
      <xdr:spPr>
        <a:xfrm>
          <a:off x="9477375" y="133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16" name="フローチャート: 判断 315">
          <a:extLst>
            <a:ext uri="{FF2B5EF4-FFF2-40B4-BE49-F238E27FC236}">
              <a16:creationId xmlns:a16="http://schemas.microsoft.com/office/drawing/2014/main" id="{F9FDA351-3BDC-4374-AF43-CC3DA674F676}"/>
            </a:ext>
          </a:extLst>
        </xdr:cNvPr>
        <xdr:cNvSpPr/>
      </xdr:nvSpPr>
      <xdr:spPr>
        <a:xfrm>
          <a:off x="9401175" y="1338262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139700</xdr:rowOff>
    </xdr:from>
    <xdr:to>
      <xdr:col>50</xdr:col>
      <xdr:colOff>165100</xdr:colOff>
      <xdr:row>83</xdr:row>
      <xdr:rowOff>69850</xdr:rowOff>
    </xdr:to>
    <xdr:sp macro="" textlink="">
      <xdr:nvSpPr>
        <xdr:cNvPr id="317" name="フローチャート: 判断 316">
          <a:extLst>
            <a:ext uri="{FF2B5EF4-FFF2-40B4-BE49-F238E27FC236}">
              <a16:creationId xmlns:a16="http://schemas.microsoft.com/office/drawing/2014/main" id="{0BAB06C6-D4CB-4285-AD4F-2528671BA406}"/>
            </a:ext>
          </a:extLst>
        </xdr:cNvPr>
        <xdr:cNvSpPr/>
      </xdr:nvSpPr>
      <xdr:spPr>
        <a:xfrm>
          <a:off x="8639175" y="13420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18" name="フローチャート: 判断 317">
          <a:extLst>
            <a:ext uri="{FF2B5EF4-FFF2-40B4-BE49-F238E27FC236}">
              <a16:creationId xmlns:a16="http://schemas.microsoft.com/office/drawing/2014/main" id="{0FC1C51C-5C0E-4E47-9F1E-3302546BF9C4}"/>
            </a:ext>
          </a:extLst>
        </xdr:cNvPr>
        <xdr:cNvSpPr/>
      </xdr:nvSpPr>
      <xdr:spPr>
        <a:xfrm>
          <a:off x="7839075" y="134588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82550</xdr:rowOff>
    </xdr:from>
    <xdr:to>
      <xdr:col>41</xdr:col>
      <xdr:colOff>101600</xdr:colOff>
      <xdr:row>84</xdr:row>
      <xdr:rowOff>12700</xdr:rowOff>
    </xdr:to>
    <xdr:sp macro="" textlink="">
      <xdr:nvSpPr>
        <xdr:cNvPr id="319" name="フローチャート: 判断 318">
          <a:extLst>
            <a:ext uri="{FF2B5EF4-FFF2-40B4-BE49-F238E27FC236}">
              <a16:creationId xmlns:a16="http://schemas.microsoft.com/office/drawing/2014/main" id="{F998EC61-231D-48AD-91A8-C8B641EA4DA0}"/>
            </a:ext>
          </a:extLst>
        </xdr:cNvPr>
        <xdr:cNvSpPr/>
      </xdr:nvSpPr>
      <xdr:spPr>
        <a:xfrm>
          <a:off x="7029450" y="135255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238A7393-F08C-4B4D-B342-3D760556BC80}"/>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B384D175-6920-4AE5-8D71-1D4877EC40DA}"/>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13734104-6F8F-452C-B4B6-38B649EFEE33}"/>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D403F13D-9861-42B1-B04D-FEE6426F52F7}"/>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149C7E8-50B6-438B-882C-BF4DE60E898F}"/>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146050</xdr:rowOff>
    </xdr:from>
    <xdr:to>
      <xdr:col>55</xdr:col>
      <xdr:colOff>50800</xdr:colOff>
      <xdr:row>78</xdr:row>
      <xdr:rowOff>76200</xdr:rowOff>
    </xdr:to>
    <xdr:sp macro="" textlink="">
      <xdr:nvSpPr>
        <xdr:cNvPr id="325" name="楕円 324">
          <a:extLst>
            <a:ext uri="{FF2B5EF4-FFF2-40B4-BE49-F238E27FC236}">
              <a16:creationId xmlns:a16="http://schemas.microsoft.com/office/drawing/2014/main" id="{5D3D82E0-CA37-421C-8E25-4D51935075C5}"/>
            </a:ext>
          </a:extLst>
        </xdr:cNvPr>
        <xdr:cNvSpPr/>
      </xdr:nvSpPr>
      <xdr:spPr>
        <a:xfrm>
          <a:off x="9401175" y="126111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99077</xdr:rowOff>
    </xdr:from>
    <xdr:ext cx="469744" cy="259045"/>
    <xdr:sp macro="" textlink="">
      <xdr:nvSpPr>
        <xdr:cNvPr id="326" name="【公営住宅】&#10;一人当たり面積該当値テキスト">
          <a:extLst>
            <a:ext uri="{FF2B5EF4-FFF2-40B4-BE49-F238E27FC236}">
              <a16:creationId xmlns:a16="http://schemas.microsoft.com/office/drawing/2014/main" id="{87788F90-DB4D-484F-8FA4-40AB74DFB357}"/>
            </a:ext>
          </a:extLst>
        </xdr:cNvPr>
        <xdr:cNvSpPr txBox="1"/>
      </xdr:nvSpPr>
      <xdr:spPr>
        <a:xfrm>
          <a:off x="9477375" y="1257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146050</xdr:rowOff>
    </xdr:from>
    <xdr:to>
      <xdr:col>50</xdr:col>
      <xdr:colOff>165100</xdr:colOff>
      <xdr:row>78</xdr:row>
      <xdr:rowOff>76200</xdr:rowOff>
    </xdr:to>
    <xdr:sp macro="" textlink="">
      <xdr:nvSpPr>
        <xdr:cNvPr id="327" name="楕円 326">
          <a:extLst>
            <a:ext uri="{FF2B5EF4-FFF2-40B4-BE49-F238E27FC236}">
              <a16:creationId xmlns:a16="http://schemas.microsoft.com/office/drawing/2014/main" id="{13F53187-4046-404B-9229-298AE42608BE}"/>
            </a:ext>
          </a:extLst>
        </xdr:cNvPr>
        <xdr:cNvSpPr/>
      </xdr:nvSpPr>
      <xdr:spPr>
        <a:xfrm>
          <a:off x="8639175" y="12611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25400</xdr:rowOff>
    </xdr:from>
    <xdr:to>
      <xdr:col>55</xdr:col>
      <xdr:colOff>0</xdr:colOff>
      <xdr:row>78</xdr:row>
      <xdr:rowOff>25400</xdr:rowOff>
    </xdr:to>
    <xdr:cxnSp macro="">
      <xdr:nvCxnSpPr>
        <xdr:cNvPr id="328" name="直線コネクタ 327">
          <a:extLst>
            <a:ext uri="{FF2B5EF4-FFF2-40B4-BE49-F238E27FC236}">
              <a16:creationId xmlns:a16="http://schemas.microsoft.com/office/drawing/2014/main" id="{4C80AC59-FA92-40E3-B11D-78F33DF0C63E}"/>
            </a:ext>
          </a:extLst>
        </xdr:cNvPr>
        <xdr:cNvCxnSpPr/>
      </xdr:nvCxnSpPr>
      <xdr:spPr>
        <a:xfrm>
          <a:off x="8686800" y="126587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25400</xdr:rowOff>
    </xdr:from>
    <xdr:to>
      <xdr:col>46</xdr:col>
      <xdr:colOff>38100</xdr:colOff>
      <xdr:row>78</xdr:row>
      <xdr:rowOff>127000</xdr:rowOff>
    </xdr:to>
    <xdr:sp macro="" textlink="">
      <xdr:nvSpPr>
        <xdr:cNvPr id="329" name="楕円 328">
          <a:extLst>
            <a:ext uri="{FF2B5EF4-FFF2-40B4-BE49-F238E27FC236}">
              <a16:creationId xmlns:a16="http://schemas.microsoft.com/office/drawing/2014/main" id="{436E3127-2BF8-4466-8646-37E8BA235F92}"/>
            </a:ext>
          </a:extLst>
        </xdr:cNvPr>
        <xdr:cNvSpPr/>
      </xdr:nvSpPr>
      <xdr:spPr>
        <a:xfrm>
          <a:off x="7839075" y="126587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25400</xdr:rowOff>
    </xdr:from>
    <xdr:to>
      <xdr:col>50</xdr:col>
      <xdr:colOff>114300</xdr:colOff>
      <xdr:row>78</xdr:row>
      <xdr:rowOff>76200</xdr:rowOff>
    </xdr:to>
    <xdr:cxnSp macro="">
      <xdr:nvCxnSpPr>
        <xdr:cNvPr id="330" name="直線コネクタ 329">
          <a:extLst>
            <a:ext uri="{FF2B5EF4-FFF2-40B4-BE49-F238E27FC236}">
              <a16:creationId xmlns:a16="http://schemas.microsoft.com/office/drawing/2014/main" id="{1B67E6DF-30B3-4882-956B-F1D6118E07C1}"/>
            </a:ext>
          </a:extLst>
        </xdr:cNvPr>
        <xdr:cNvCxnSpPr/>
      </xdr:nvCxnSpPr>
      <xdr:spPr>
        <a:xfrm flipV="1">
          <a:off x="7886700" y="12658725"/>
          <a:ext cx="8001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76200</xdr:rowOff>
    </xdr:from>
    <xdr:to>
      <xdr:col>41</xdr:col>
      <xdr:colOff>101600</xdr:colOff>
      <xdr:row>79</xdr:row>
      <xdr:rowOff>6350</xdr:rowOff>
    </xdr:to>
    <xdr:sp macro="" textlink="">
      <xdr:nvSpPr>
        <xdr:cNvPr id="331" name="楕円 330">
          <a:extLst>
            <a:ext uri="{FF2B5EF4-FFF2-40B4-BE49-F238E27FC236}">
              <a16:creationId xmlns:a16="http://schemas.microsoft.com/office/drawing/2014/main" id="{631004B8-7059-4E92-BF15-652CAA3E8717}"/>
            </a:ext>
          </a:extLst>
        </xdr:cNvPr>
        <xdr:cNvSpPr/>
      </xdr:nvSpPr>
      <xdr:spPr>
        <a:xfrm>
          <a:off x="7029450" y="127063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76200</xdr:rowOff>
    </xdr:from>
    <xdr:to>
      <xdr:col>45</xdr:col>
      <xdr:colOff>177800</xdr:colOff>
      <xdr:row>78</xdr:row>
      <xdr:rowOff>127000</xdr:rowOff>
    </xdr:to>
    <xdr:cxnSp macro="">
      <xdr:nvCxnSpPr>
        <xdr:cNvPr id="332" name="直線コネクタ 331">
          <a:extLst>
            <a:ext uri="{FF2B5EF4-FFF2-40B4-BE49-F238E27FC236}">
              <a16:creationId xmlns:a16="http://schemas.microsoft.com/office/drawing/2014/main" id="{4940CF18-2E2C-4527-9CE3-13DF04DF5558}"/>
            </a:ext>
          </a:extLst>
        </xdr:cNvPr>
        <xdr:cNvCxnSpPr/>
      </xdr:nvCxnSpPr>
      <xdr:spPr>
        <a:xfrm flipV="1">
          <a:off x="7077075" y="12706350"/>
          <a:ext cx="8096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60977</xdr:rowOff>
    </xdr:from>
    <xdr:ext cx="469744" cy="259045"/>
    <xdr:sp macro="" textlink="">
      <xdr:nvSpPr>
        <xdr:cNvPr id="333" name="n_1aveValue【公営住宅】&#10;一人当たり面積">
          <a:extLst>
            <a:ext uri="{FF2B5EF4-FFF2-40B4-BE49-F238E27FC236}">
              <a16:creationId xmlns:a16="http://schemas.microsoft.com/office/drawing/2014/main" id="{9B361061-4265-4CB8-A3E5-CCAAC0078B6F}"/>
            </a:ext>
          </a:extLst>
        </xdr:cNvPr>
        <xdr:cNvSpPr txBox="1"/>
      </xdr:nvSpPr>
      <xdr:spPr>
        <a:xfrm>
          <a:off x="845827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111777</xdr:rowOff>
    </xdr:from>
    <xdr:ext cx="469744" cy="259045"/>
    <xdr:sp macro="" textlink="">
      <xdr:nvSpPr>
        <xdr:cNvPr id="334" name="n_2aveValue【公営住宅】&#10;一人当たり面積">
          <a:extLst>
            <a:ext uri="{FF2B5EF4-FFF2-40B4-BE49-F238E27FC236}">
              <a16:creationId xmlns:a16="http://schemas.microsoft.com/office/drawing/2014/main" id="{8286999A-9F8F-4C87-903F-444F6CA4926D}"/>
            </a:ext>
          </a:extLst>
        </xdr:cNvPr>
        <xdr:cNvSpPr txBox="1"/>
      </xdr:nvSpPr>
      <xdr:spPr>
        <a:xfrm>
          <a:off x="7677227" y="1355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3827</xdr:rowOff>
    </xdr:from>
    <xdr:ext cx="469744" cy="259045"/>
    <xdr:sp macro="" textlink="">
      <xdr:nvSpPr>
        <xdr:cNvPr id="335" name="n_3aveValue【公営住宅】&#10;一人当たり面積">
          <a:extLst>
            <a:ext uri="{FF2B5EF4-FFF2-40B4-BE49-F238E27FC236}">
              <a16:creationId xmlns:a16="http://schemas.microsoft.com/office/drawing/2014/main" id="{AFB35844-57E5-4159-B8C4-4CBB2A5F0060}"/>
            </a:ext>
          </a:extLst>
        </xdr:cNvPr>
        <xdr:cNvSpPr txBox="1"/>
      </xdr:nvSpPr>
      <xdr:spPr>
        <a:xfrm>
          <a:off x="6867602" y="1360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92727</xdr:rowOff>
    </xdr:from>
    <xdr:ext cx="469744" cy="259045"/>
    <xdr:sp macro="" textlink="">
      <xdr:nvSpPr>
        <xdr:cNvPr id="336" name="n_1mainValue【公営住宅】&#10;一人当たり面積">
          <a:extLst>
            <a:ext uri="{FF2B5EF4-FFF2-40B4-BE49-F238E27FC236}">
              <a16:creationId xmlns:a16="http://schemas.microsoft.com/office/drawing/2014/main" id="{37B94DCC-318D-4DA9-8EA5-BB5054E21447}"/>
            </a:ext>
          </a:extLst>
        </xdr:cNvPr>
        <xdr:cNvSpPr txBox="1"/>
      </xdr:nvSpPr>
      <xdr:spPr>
        <a:xfrm>
          <a:off x="8458277" y="1239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143527</xdr:rowOff>
    </xdr:from>
    <xdr:ext cx="469744" cy="259045"/>
    <xdr:sp macro="" textlink="">
      <xdr:nvSpPr>
        <xdr:cNvPr id="337" name="n_2mainValue【公営住宅】&#10;一人当たり面積">
          <a:extLst>
            <a:ext uri="{FF2B5EF4-FFF2-40B4-BE49-F238E27FC236}">
              <a16:creationId xmlns:a16="http://schemas.microsoft.com/office/drawing/2014/main" id="{801A2C9B-3924-4248-A67A-AC7CB4DD2DB8}"/>
            </a:ext>
          </a:extLst>
        </xdr:cNvPr>
        <xdr:cNvSpPr txBox="1"/>
      </xdr:nvSpPr>
      <xdr:spPr>
        <a:xfrm>
          <a:off x="7677227" y="1244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22877</xdr:rowOff>
    </xdr:from>
    <xdr:ext cx="469744" cy="259045"/>
    <xdr:sp macro="" textlink="">
      <xdr:nvSpPr>
        <xdr:cNvPr id="338" name="n_3mainValue【公営住宅】&#10;一人当たり面積">
          <a:extLst>
            <a:ext uri="{FF2B5EF4-FFF2-40B4-BE49-F238E27FC236}">
              <a16:creationId xmlns:a16="http://schemas.microsoft.com/office/drawing/2014/main" id="{1778A859-4F71-4724-8101-CC0461CC3116}"/>
            </a:ext>
          </a:extLst>
        </xdr:cNvPr>
        <xdr:cNvSpPr txBox="1"/>
      </xdr:nvSpPr>
      <xdr:spPr>
        <a:xfrm>
          <a:off x="6867602" y="1249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a:extLst>
            <a:ext uri="{FF2B5EF4-FFF2-40B4-BE49-F238E27FC236}">
              <a16:creationId xmlns:a16="http://schemas.microsoft.com/office/drawing/2014/main" id="{D1BDC716-AA11-4D3A-8D8B-F241051FD928}"/>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40" name="正方形/長方形 339">
          <a:extLst>
            <a:ext uri="{FF2B5EF4-FFF2-40B4-BE49-F238E27FC236}">
              <a16:creationId xmlns:a16="http://schemas.microsoft.com/office/drawing/2014/main" id="{32B2F7AF-399C-4C23-9F7E-44FC349458CB}"/>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41" name="正方形/長方形 340">
          <a:extLst>
            <a:ext uri="{FF2B5EF4-FFF2-40B4-BE49-F238E27FC236}">
              <a16:creationId xmlns:a16="http://schemas.microsoft.com/office/drawing/2014/main" id="{9CF84AC9-2A8C-4041-BD4E-E6FF67C012FD}"/>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42" name="正方形/長方形 341">
          <a:extLst>
            <a:ext uri="{FF2B5EF4-FFF2-40B4-BE49-F238E27FC236}">
              <a16:creationId xmlns:a16="http://schemas.microsoft.com/office/drawing/2014/main" id="{FDEAF660-E661-4CBF-8413-C96B7FE2500B}"/>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43" name="正方形/長方形 342">
          <a:extLst>
            <a:ext uri="{FF2B5EF4-FFF2-40B4-BE49-F238E27FC236}">
              <a16:creationId xmlns:a16="http://schemas.microsoft.com/office/drawing/2014/main" id="{81E7FC7B-EF6C-4597-AC4B-236EB0D32F2B}"/>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4" name="正方形/長方形 343">
          <a:extLst>
            <a:ext uri="{FF2B5EF4-FFF2-40B4-BE49-F238E27FC236}">
              <a16:creationId xmlns:a16="http://schemas.microsoft.com/office/drawing/2014/main" id="{E969C612-7A17-4851-8D01-B27DB02B7043}"/>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5" name="テキスト ボックス 344">
          <a:extLst>
            <a:ext uri="{FF2B5EF4-FFF2-40B4-BE49-F238E27FC236}">
              <a16:creationId xmlns:a16="http://schemas.microsoft.com/office/drawing/2014/main" id="{9C751872-FED7-4CEF-A801-7726C523D640}"/>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6" name="直線コネクタ 345">
          <a:extLst>
            <a:ext uri="{FF2B5EF4-FFF2-40B4-BE49-F238E27FC236}">
              <a16:creationId xmlns:a16="http://schemas.microsoft.com/office/drawing/2014/main" id="{5ACA980B-0296-45DB-A2B5-E3A0C5769901}"/>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47" name="テキスト ボックス 346">
          <a:extLst>
            <a:ext uri="{FF2B5EF4-FFF2-40B4-BE49-F238E27FC236}">
              <a16:creationId xmlns:a16="http://schemas.microsoft.com/office/drawing/2014/main" id="{BAB96EA7-C533-4F8E-9792-ABC79AF055F0}"/>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8" name="直線コネクタ 347">
          <a:extLst>
            <a:ext uri="{FF2B5EF4-FFF2-40B4-BE49-F238E27FC236}">
              <a16:creationId xmlns:a16="http://schemas.microsoft.com/office/drawing/2014/main" id="{C2B3D538-F4E9-463D-B437-C8095A5A5E61}"/>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9" name="テキスト ボックス 348">
          <a:extLst>
            <a:ext uri="{FF2B5EF4-FFF2-40B4-BE49-F238E27FC236}">
              <a16:creationId xmlns:a16="http://schemas.microsoft.com/office/drawing/2014/main" id="{685BAA47-9EE0-4AF7-A80D-796F63B83ED2}"/>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0" name="直線コネクタ 349">
          <a:extLst>
            <a:ext uri="{FF2B5EF4-FFF2-40B4-BE49-F238E27FC236}">
              <a16:creationId xmlns:a16="http://schemas.microsoft.com/office/drawing/2014/main" id="{A01EC88D-C1DA-422E-AF19-6A060B4E0706}"/>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1" name="テキスト ボックス 350">
          <a:extLst>
            <a:ext uri="{FF2B5EF4-FFF2-40B4-BE49-F238E27FC236}">
              <a16:creationId xmlns:a16="http://schemas.microsoft.com/office/drawing/2014/main" id="{7157A3CB-4D47-4199-9B0E-24D12487ACD0}"/>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2" name="直線コネクタ 351">
          <a:extLst>
            <a:ext uri="{FF2B5EF4-FFF2-40B4-BE49-F238E27FC236}">
              <a16:creationId xmlns:a16="http://schemas.microsoft.com/office/drawing/2014/main" id="{5B8B6ACB-6E63-4CC8-90F2-AC0A64AD1D37}"/>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3" name="テキスト ボックス 352">
          <a:extLst>
            <a:ext uri="{FF2B5EF4-FFF2-40B4-BE49-F238E27FC236}">
              <a16:creationId xmlns:a16="http://schemas.microsoft.com/office/drawing/2014/main" id="{DC0CFEBE-66F7-4815-8A1C-A0A2A4FE605F}"/>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4" name="直線コネクタ 353">
          <a:extLst>
            <a:ext uri="{FF2B5EF4-FFF2-40B4-BE49-F238E27FC236}">
              <a16:creationId xmlns:a16="http://schemas.microsoft.com/office/drawing/2014/main" id="{D972A031-687B-489A-93F3-D5CE6AD04593}"/>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5" name="テキスト ボックス 354">
          <a:extLst>
            <a:ext uri="{FF2B5EF4-FFF2-40B4-BE49-F238E27FC236}">
              <a16:creationId xmlns:a16="http://schemas.microsoft.com/office/drawing/2014/main" id="{0387D0EC-3589-4C05-8417-7D4A7F724BE1}"/>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6" name="直線コネクタ 355">
          <a:extLst>
            <a:ext uri="{FF2B5EF4-FFF2-40B4-BE49-F238E27FC236}">
              <a16:creationId xmlns:a16="http://schemas.microsoft.com/office/drawing/2014/main" id="{4163FCD3-C97F-46C0-A925-0A3B915B9CD6}"/>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7" name="テキスト ボックス 356">
          <a:extLst>
            <a:ext uri="{FF2B5EF4-FFF2-40B4-BE49-F238E27FC236}">
              <a16:creationId xmlns:a16="http://schemas.microsoft.com/office/drawing/2014/main" id="{DDB45FD6-EADA-451C-8955-A3896D74692F}"/>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8" name="直線コネクタ 357">
          <a:extLst>
            <a:ext uri="{FF2B5EF4-FFF2-40B4-BE49-F238E27FC236}">
              <a16:creationId xmlns:a16="http://schemas.microsoft.com/office/drawing/2014/main" id="{A74F91DA-7761-441C-8DA3-68B497A2DAE3}"/>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59" name="テキスト ボックス 358">
          <a:extLst>
            <a:ext uri="{FF2B5EF4-FFF2-40B4-BE49-F238E27FC236}">
              <a16:creationId xmlns:a16="http://schemas.microsoft.com/office/drawing/2014/main" id="{EA7D4AC3-2B38-46E3-8229-5794FD2DDBFF}"/>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0" name="【港湾・漁港】&#10;有形固定資産減価償却率グラフ枠">
          <a:extLst>
            <a:ext uri="{FF2B5EF4-FFF2-40B4-BE49-F238E27FC236}">
              <a16:creationId xmlns:a16="http://schemas.microsoft.com/office/drawing/2014/main" id="{BC2E367C-57B0-4BFC-86DD-6E560A157E4F}"/>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82550</xdr:rowOff>
    </xdr:from>
    <xdr:to>
      <xdr:col>24</xdr:col>
      <xdr:colOff>62865</xdr:colOff>
      <xdr:row>108</xdr:row>
      <xdr:rowOff>139700</xdr:rowOff>
    </xdr:to>
    <xdr:cxnSp macro="">
      <xdr:nvCxnSpPr>
        <xdr:cNvPr id="361" name="直線コネクタ 360">
          <a:extLst>
            <a:ext uri="{FF2B5EF4-FFF2-40B4-BE49-F238E27FC236}">
              <a16:creationId xmlns:a16="http://schemas.microsoft.com/office/drawing/2014/main" id="{D9D7CD5D-617A-4DD2-8ECA-790839DC3904}"/>
            </a:ext>
          </a:extLst>
        </xdr:cNvPr>
        <xdr:cNvCxnSpPr/>
      </xdr:nvCxnSpPr>
      <xdr:spPr>
        <a:xfrm flipV="1">
          <a:off x="4179570" y="16440150"/>
          <a:ext cx="127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143527</xdr:rowOff>
    </xdr:from>
    <xdr:ext cx="405111" cy="259045"/>
    <xdr:sp macro="" textlink="">
      <xdr:nvSpPr>
        <xdr:cNvPr id="362" name="【港湾・漁港】&#10;有形固定資産減価償却率最小値テキスト">
          <a:extLst>
            <a:ext uri="{FF2B5EF4-FFF2-40B4-BE49-F238E27FC236}">
              <a16:creationId xmlns:a16="http://schemas.microsoft.com/office/drawing/2014/main" id="{ABA372FB-BDC4-4EE6-80CD-DAC371E53D6A}"/>
            </a:ext>
          </a:extLst>
        </xdr:cNvPr>
        <xdr:cNvSpPr txBox="1"/>
      </xdr:nvSpPr>
      <xdr:spPr>
        <a:xfrm>
          <a:off x="4229100" y="17628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139700</xdr:rowOff>
    </xdr:from>
    <xdr:to>
      <xdr:col>24</xdr:col>
      <xdr:colOff>152400</xdr:colOff>
      <xdr:row>108</xdr:row>
      <xdr:rowOff>139700</xdr:rowOff>
    </xdr:to>
    <xdr:cxnSp macro="">
      <xdr:nvCxnSpPr>
        <xdr:cNvPr id="363" name="直線コネクタ 362">
          <a:extLst>
            <a:ext uri="{FF2B5EF4-FFF2-40B4-BE49-F238E27FC236}">
              <a16:creationId xmlns:a16="http://schemas.microsoft.com/office/drawing/2014/main" id="{C361F3E4-A268-4543-923E-9DBFBE0C5F9B}"/>
            </a:ext>
          </a:extLst>
        </xdr:cNvPr>
        <xdr:cNvCxnSpPr/>
      </xdr:nvCxnSpPr>
      <xdr:spPr>
        <a:xfrm>
          <a:off x="4105275" y="17630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29227</xdr:rowOff>
    </xdr:from>
    <xdr:ext cx="405111" cy="259045"/>
    <xdr:sp macro="" textlink="">
      <xdr:nvSpPr>
        <xdr:cNvPr id="364" name="【港湾・漁港】&#10;有形固定資産減価償却率最大値テキスト">
          <a:extLst>
            <a:ext uri="{FF2B5EF4-FFF2-40B4-BE49-F238E27FC236}">
              <a16:creationId xmlns:a16="http://schemas.microsoft.com/office/drawing/2014/main" id="{92B74DEF-626A-40C6-B2B2-957735513C80}"/>
            </a:ext>
          </a:extLst>
        </xdr:cNvPr>
        <xdr:cNvSpPr txBox="1"/>
      </xdr:nvSpPr>
      <xdr:spPr>
        <a:xfrm>
          <a:off x="4229100" y="1621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5" name="直線コネクタ 364">
          <a:extLst>
            <a:ext uri="{FF2B5EF4-FFF2-40B4-BE49-F238E27FC236}">
              <a16:creationId xmlns:a16="http://schemas.microsoft.com/office/drawing/2014/main" id="{6E94C940-BC1C-44B4-B9EB-38051186A573}"/>
            </a:ext>
          </a:extLst>
        </xdr:cNvPr>
        <xdr:cNvCxnSpPr/>
      </xdr:nvCxnSpPr>
      <xdr:spPr>
        <a:xfrm>
          <a:off x="4105275" y="164401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22877</xdr:rowOff>
    </xdr:from>
    <xdr:ext cx="405111" cy="259045"/>
    <xdr:sp macro="" textlink="">
      <xdr:nvSpPr>
        <xdr:cNvPr id="366" name="【港湾・漁港】&#10;有形固定資産減価償却率平均値テキスト">
          <a:extLst>
            <a:ext uri="{FF2B5EF4-FFF2-40B4-BE49-F238E27FC236}">
              <a16:creationId xmlns:a16="http://schemas.microsoft.com/office/drawing/2014/main" id="{BFAEDA80-10A3-4538-A6A3-612240F56C30}"/>
            </a:ext>
          </a:extLst>
        </xdr:cNvPr>
        <xdr:cNvSpPr txBox="1"/>
      </xdr:nvSpPr>
      <xdr:spPr>
        <a:xfrm>
          <a:off x="4229100" y="17028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44450</xdr:rowOff>
    </xdr:from>
    <xdr:to>
      <xdr:col>24</xdr:col>
      <xdr:colOff>114300</xdr:colOff>
      <xdr:row>105</xdr:row>
      <xdr:rowOff>146050</xdr:rowOff>
    </xdr:to>
    <xdr:sp macro="" textlink="">
      <xdr:nvSpPr>
        <xdr:cNvPr id="367" name="フローチャート: 判断 366">
          <a:extLst>
            <a:ext uri="{FF2B5EF4-FFF2-40B4-BE49-F238E27FC236}">
              <a16:creationId xmlns:a16="http://schemas.microsoft.com/office/drawing/2014/main" id="{59ED75C2-4BEC-4236-BE69-2BE86535DEA8}"/>
            </a:ext>
          </a:extLst>
        </xdr:cNvPr>
        <xdr:cNvSpPr/>
      </xdr:nvSpPr>
      <xdr:spPr>
        <a:xfrm>
          <a:off x="4124325" y="17049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0</xdr:rowOff>
    </xdr:from>
    <xdr:to>
      <xdr:col>20</xdr:col>
      <xdr:colOff>38100</xdr:colOff>
      <xdr:row>104</xdr:row>
      <xdr:rowOff>101600</xdr:rowOff>
    </xdr:to>
    <xdr:sp macro="" textlink="">
      <xdr:nvSpPr>
        <xdr:cNvPr id="368" name="フローチャート: 判断 367">
          <a:extLst>
            <a:ext uri="{FF2B5EF4-FFF2-40B4-BE49-F238E27FC236}">
              <a16:creationId xmlns:a16="http://schemas.microsoft.com/office/drawing/2014/main" id="{2880BCE7-1055-4FB9-A8C8-E017B966D03B}"/>
            </a:ext>
          </a:extLst>
        </xdr:cNvPr>
        <xdr:cNvSpPr/>
      </xdr:nvSpPr>
      <xdr:spPr>
        <a:xfrm>
          <a:off x="3381375" y="168402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50800</xdr:rowOff>
    </xdr:from>
    <xdr:to>
      <xdr:col>15</xdr:col>
      <xdr:colOff>101600</xdr:colOff>
      <xdr:row>102</xdr:row>
      <xdr:rowOff>152400</xdr:rowOff>
    </xdr:to>
    <xdr:sp macro="" textlink="">
      <xdr:nvSpPr>
        <xdr:cNvPr id="369" name="フローチャート: 判断 368">
          <a:extLst>
            <a:ext uri="{FF2B5EF4-FFF2-40B4-BE49-F238E27FC236}">
              <a16:creationId xmlns:a16="http://schemas.microsoft.com/office/drawing/2014/main" id="{2F1FFE77-9977-4CA6-915A-26F373B02A92}"/>
            </a:ext>
          </a:extLst>
        </xdr:cNvPr>
        <xdr:cNvSpPr/>
      </xdr:nvSpPr>
      <xdr:spPr>
        <a:xfrm>
          <a:off x="2571750" y="165639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99</xdr:row>
      <xdr:rowOff>107950</xdr:rowOff>
    </xdr:from>
    <xdr:to>
      <xdr:col>10</xdr:col>
      <xdr:colOff>165100</xdr:colOff>
      <xdr:row>100</xdr:row>
      <xdr:rowOff>38100</xdr:rowOff>
    </xdr:to>
    <xdr:sp macro="" textlink="">
      <xdr:nvSpPr>
        <xdr:cNvPr id="370" name="フローチャート: 判断 369">
          <a:extLst>
            <a:ext uri="{FF2B5EF4-FFF2-40B4-BE49-F238E27FC236}">
              <a16:creationId xmlns:a16="http://schemas.microsoft.com/office/drawing/2014/main" id="{65CF1964-6587-434E-9E70-5B955F1FA671}"/>
            </a:ext>
          </a:extLst>
        </xdr:cNvPr>
        <xdr:cNvSpPr/>
      </xdr:nvSpPr>
      <xdr:spPr>
        <a:xfrm>
          <a:off x="1781175" y="161353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B48375F4-78AA-442F-9C12-95668F38FC00}"/>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FC663AE3-AE50-49C0-B6FD-922476B0F01C}"/>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8D0764AB-EDC1-45E9-B238-5C0F171252CE}"/>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5343F988-D812-47AA-8EC3-8A8615796117}"/>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1299A1C0-08CD-4EB1-8389-AAE1FFD0C5BA}"/>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120650</xdr:rowOff>
    </xdr:from>
    <xdr:to>
      <xdr:col>24</xdr:col>
      <xdr:colOff>114300</xdr:colOff>
      <xdr:row>104</xdr:row>
      <xdr:rowOff>50800</xdr:rowOff>
    </xdr:to>
    <xdr:sp macro="" textlink="">
      <xdr:nvSpPr>
        <xdr:cNvPr id="376" name="楕円 375">
          <a:extLst>
            <a:ext uri="{FF2B5EF4-FFF2-40B4-BE49-F238E27FC236}">
              <a16:creationId xmlns:a16="http://schemas.microsoft.com/office/drawing/2014/main" id="{5E8558CE-A23A-44E6-A659-9E7A2508C452}"/>
            </a:ext>
          </a:extLst>
        </xdr:cNvPr>
        <xdr:cNvSpPr/>
      </xdr:nvSpPr>
      <xdr:spPr>
        <a:xfrm>
          <a:off x="4124325" y="168021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102</xdr:row>
      <xdr:rowOff>143527</xdr:rowOff>
    </xdr:from>
    <xdr:ext cx="405111" cy="259045"/>
    <xdr:sp macro="" textlink="">
      <xdr:nvSpPr>
        <xdr:cNvPr id="377" name="【港湾・漁港】&#10;有形固定資産減価償却率該当値テキスト">
          <a:extLst>
            <a:ext uri="{FF2B5EF4-FFF2-40B4-BE49-F238E27FC236}">
              <a16:creationId xmlns:a16="http://schemas.microsoft.com/office/drawing/2014/main" id="{F6B7062B-5A67-409D-8727-5D48E752324A}"/>
            </a:ext>
          </a:extLst>
        </xdr:cNvPr>
        <xdr:cNvSpPr txBox="1"/>
      </xdr:nvSpPr>
      <xdr:spPr>
        <a:xfrm>
          <a:off x="4229100" y="1665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63500</xdr:rowOff>
    </xdr:from>
    <xdr:to>
      <xdr:col>20</xdr:col>
      <xdr:colOff>38100</xdr:colOff>
      <xdr:row>102</xdr:row>
      <xdr:rowOff>165100</xdr:rowOff>
    </xdr:to>
    <xdr:sp macro="" textlink="">
      <xdr:nvSpPr>
        <xdr:cNvPr id="378" name="楕円 377">
          <a:extLst>
            <a:ext uri="{FF2B5EF4-FFF2-40B4-BE49-F238E27FC236}">
              <a16:creationId xmlns:a16="http://schemas.microsoft.com/office/drawing/2014/main" id="{30A12829-5A6A-47B9-8A6F-A04F1B9706EA}"/>
            </a:ext>
          </a:extLst>
        </xdr:cNvPr>
        <xdr:cNvSpPr/>
      </xdr:nvSpPr>
      <xdr:spPr>
        <a:xfrm>
          <a:off x="3381375" y="165830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114300</xdr:rowOff>
    </xdr:from>
    <xdr:to>
      <xdr:col>24</xdr:col>
      <xdr:colOff>63500</xdr:colOff>
      <xdr:row>104</xdr:row>
      <xdr:rowOff>0</xdr:rowOff>
    </xdr:to>
    <xdr:cxnSp macro="">
      <xdr:nvCxnSpPr>
        <xdr:cNvPr id="379" name="直線コネクタ 378">
          <a:extLst>
            <a:ext uri="{FF2B5EF4-FFF2-40B4-BE49-F238E27FC236}">
              <a16:creationId xmlns:a16="http://schemas.microsoft.com/office/drawing/2014/main" id="{D5E8CCF8-BC88-4FEF-B1F3-E84476989FFA}"/>
            </a:ext>
          </a:extLst>
        </xdr:cNvPr>
        <xdr:cNvCxnSpPr/>
      </xdr:nvCxnSpPr>
      <xdr:spPr>
        <a:xfrm>
          <a:off x="3429000" y="16630650"/>
          <a:ext cx="752475"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165100</xdr:rowOff>
    </xdr:from>
    <xdr:to>
      <xdr:col>15</xdr:col>
      <xdr:colOff>101600</xdr:colOff>
      <xdr:row>101</xdr:row>
      <xdr:rowOff>95250</xdr:rowOff>
    </xdr:to>
    <xdr:sp macro="" textlink="">
      <xdr:nvSpPr>
        <xdr:cNvPr id="380" name="楕円 379">
          <a:extLst>
            <a:ext uri="{FF2B5EF4-FFF2-40B4-BE49-F238E27FC236}">
              <a16:creationId xmlns:a16="http://schemas.microsoft.com/office/drawing/2014/main" id="{C09E670A-4406-4052-A1C2-9F5946D7CB9A}"/>
            </a:ext>
          </a:extLst>
        </xdr:cNvPr>
        <xdr:cNvSpPr/>
      </xdr:nvSpPr>
      <xdr:spPr>
        <a:xfrm>
          <a:off x="2571750" y="163544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44450</xdr:rowOff>
    </xdr:from>
    <xdr:to>
      <xdr:col>19</xdr:col>
      <xdr:colOff>177800</xdr:colOff>
      <xdr:row>102</xdr:row>
      <xdr:rowOff>114300</xdr:rowOff>
    </xdr:to>
    <xdr:cxnSp macro="">
      <xdr:nvCxnSpPr>
        <xdr:cNvPr id="381" name="直線コネクタ 380">
          <a:extLst>
            <a:ext uri="{FF2B5EF4-FFF2-40B4-BE49-F238E27FC236}">
              <a16:creationId xmlns:a16="http://schemas.microsoft.com/office/drawing/2014/main" id="{DE301A26-3AC0-4448-8D92-955014C729A7}"/>
            </a:ext>
          </a:extLst>
        </xdr:cNvPr>
        <xdr:cNvCxnSpPr/>
      </xdr:nvCxnSpPr>
      <xdr:spPr>
        <a:xfrm>
          <a:off x="2619375" y="16402050"/>
          <a:ext cx="809625"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107950</xdr:rowOff>
    </xdr:from>
    <xdr:to>
      <xdr:col>10</xdr:col>
      <xdr:colOff>165100</xdr:colOff>
      <xdr:row>100</xdr:row>
      <xdr:rowOff>38100</xdr:rowOff>
    </xdr:to>
    <xdr:sp macro="" textlink="">
      <xdr:nvSpPr>
        <xdr:cNvPr id="382" name="楕円 381">
          <a:extLst>
            <a:ext uri="{FF2B5EF4-FFF2-40B4-BE49-F238E27FC236}">
              <a16:creationId xmlns:a16="http://schemas.microsoft.com/office/drawing/2014/main" id="{561565F1-E77D-4E79-BA10-BAE49DC82D6D}"/>
            </a:ext>
          </a:extLst>
        </xdr:cNvPr>
        <xdr:cNvSpPr/>
      </xdr:nvSpPr>
      <xdr:spPr>
        <a:xfrm>
          <a:off x="1781175" y="161353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158750</xdr:rowOff>
    </xdr:from>
    <xdr:to>
      <xdr:col>15</xdr:col>
      <xdr:colOff>50800</xdr:colOff>
      <xdr:row>101</xdr:row>
      <xdr:rowOff>44450</xdr:rowOff>
    </xdr:to>
    <xdr:cxnSp macro="">
      <xdr:nvCxnSpPr>
        <xdr:cNvPr id="383" name="直線コネクタ 382">
          <a:extLst>
            <a:ext uri="{FF2B5EF4-FFF2-40B4-BE49-F238E27FC236}">
              <a16:creationId xmlns:a16="http://schemas.microsoft.com/office/drawing/2014/main" id="{8A62845D-F949-4F79-9083-0723E2FEC187}"/>
            </a:ext>
          </a:extLst>
        </xdr:cNvPr>
        <xdr:cNvCxnSpPr/>
      </xdr:nvCxnSpPr>
      <xdr:spPr>
        <a:xfrm>
          <a:off x="1828800" y="16192500"/>
          <a:ext cx="790575"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92727</xdr:rowOff>
    </xdr:from>
    <xdr:ext cx="405111" cy="259045"/>
    <xdr:sp macro="" textlink="">
      <xdr:nvSpPr>
        <xdr:cNvPr id="384" name="n_1aveValue【港湾・漁港】&#10;有形固定資産減価償却率">
          <a:extLst>
            <a:ext uri="{FF2B5EF4-FFF2-40B4-BE49-F238E27FC236}">
              <a16:creationId xmlns:a16="http://schemas.microsoft.com/office/drawing/2014/main" id="{7899F994-5432-4BF9-BE4A-2D3DFA116E23}"/>
            </a:ext>
          </a:extLst>
        </xdr:cNvPr>
        <xdr:cNvSpPr txBox="1"/>
      </xdr:nvSpPr>
      <xdr:spPr>
        <a:xfrm>
          <a:off x="3239144" y="1693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85" name="n_2aveValue【港湾・漁港】&#10;有形固定資産減価償却率">
          <a:extLst>
            <a:ext uri="{FF2B5EF4-FFF2-40B4-BE49-F238E27FC236}">
              <a16:creationId xmlns:a16="http://schemas.microsoft.com/office/drawing/2014/main" id="{236E9C35-AB5C-4C2A-B496-D852352DEE6C}"/>
            </a:ext>
          </a:extLst>
        </xdr:cNvPr>
        <xdr:cNvSpPr txBox="1"/>
      </xdr:nvSpPr>
      <xdr:spPr>
        <a:xfrm>
          <a:off x="2439044" y="1665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29227</xdr:rowOff>
    </xdr:from>
    <xdr:ext cx="405111" cy="259045"/>
    <xdr:sp macro="" textlink="">
      <xdr:nvSpPr>
        <xdr:cNvPr id="386" name="n_3aveValue【港湾・漁港】&#10;有形固定資産減価償却率">
          <a:extLst>
            <a:ext uri="{FF2B5EF4-FFF2-40B4-BE49-F238E27FC236}">
              <a16:creationId xmlns:a16="http://schemas.microsoft.com/office/drawing/2014/main" id="{85484EF0-763C-4114-9482-7A75465ACDF8}"/>
            </a:ext>
          </a:extLst>
        </xdr:cNvPr>
        <xdr:cNvSpPr txBox="1"/>
      </xdr:nvSpPr>
      <xdr:spPr>
        <a:xfrm>
          <a:off x="1648469" y="1621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10177</xdr:rowOff>
    </xdr:from>
    <xdr:ext cx="405111" cy="259045"/>
    <xdr:sp macro="" textlink="">
      <xdr:nvSpPr>
        <xdr:cNvPr id="387" name="n_1mainValue【港湾・漁港】&#10;有形固定資産減価償却率">
          <a:extLst>
            <a:ext uri="{FF2B5EF4-FFF2-40B4-BE49-F238E27FC236}">
              <a16:creationId xmlns:a16="http://schemas.microsoft.com/office/drawing/2014/main" id="{BA87A4DD-0537-4C1F-8BC0-B323F2E298DE}"/>
            </a:ext>
          </a:extLst>
        </xdr:cNvPr>
        <xdr:cNvSpPr txBox="1"/>
      </xdr:nvSpPr>
      <xdr:spPr>
        <a:xfrm>
          <a:off x="3239144" y="1636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111777</xdr:rowOff>
    </xdr:from>
    <xdr:ext cx="405111" cy="259045"/>
    <xdr:sp macro="" textlink="">
      <xdr:nvSpPr>
        <xdr:cNvPr id="388" name="n_2mainValue【港湾・漁港】&#10;有形固定資産減価償却率">
          <a:extLst>
            <a:ext uri="{FF2B5EF4-FFF2-40B4-BE49-F238E27FC236}">
              <a16:creationId xmlns:a16="http://schemas.microsoft.com/office/drawing/2014/main" id="{298D3557-8999-44F2-8B9A-A3168A4363D2}"/>
            </a:ext>
          </a:extLst>
        </xdr:cNvPr>
        <xdr:cNvSpPr txBox="1"/>
      </xdr:nvSpPr>
      <xdr:spPr>
        <a:xfrm>
          <a:off x="2439044" y="1614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54627</xdr:rowOff>
    </xdr:from>
    <xdr:ext cx="405111" cy="259045"/>
    <xdr:sp macro="" textlink="">
      <xdr:nvSpPr>
        <xdr:cNvPr id="389" name="n_3mainValue【港湾・漁港】&#10;有形固定資産減価償却率">
          <a:extLst>
            <a:ext uri="{FF2B5EF4-FFF2-40B4-BE49-F238E27FC236}">
              <a16:creationId xmlns:a16="http://schemas.microsoft.com/office/drawing/2014/main" id="{9A1CEC38-2C03-4990-96AD-ED77694A6D4F}"/>
            </a:ext>
          </a:extLst>
        </xdr:cNvPr>
        <xdr:cNvSpPr txBox="1"/>
      </xdr:nvSpPr>
      <xdr:spPr>
        <a:xfrm>
          <a:off x="1648469" y="1592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a:extLst>
            <a:ext uri="{FF2B5EF4-FFF2-40B4-BE49-F238E27FC236}">
              <a16:creationId xmlns:a16="http://schemas.microsoft.com/office/drawing/2014/main" id="{646932ED-0C77-440E-AB4E-B69CE0AEB75E}"/>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91" name="正方形/長方形 390">
          <a:extLst>
            <a:ext uri="{FF2B5EF4-FFF2-40B4-BE49-F238E27FC236}">
              <a16:creationId xmlns:a16="http://schemas.microsoft.com/office/drawing/2014/main" id="{BD0EC680-FF9B-4FDB-9729-9CDAB904D0A5}"/>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92" name="正方形/長方形 391">
          <a:extLst>
            <a:ext uri="{FF2B5EF4-FFF2-40B4-BE49-F238E27FC236}">
              <a16:creationId xmlns:a16="http://schemas.microsoft.com/office/drawing/2014/main" id="{8891D8A8-282C-49D2-8C93-BCB3938C3119}"/>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93" name="正方形/長方形 392">
          <a:extLst>
            <a:ext uri="{FF2B5EF4-FFF2-40B4-BE49-F238E27FC236}">
              <a16:creationId xmlns:a16="http://schemas.microsoft.com/office/drawing/2014/main" id="{73A5D4FC-F142-452A-B036-C9F78A947AA2}"/>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94" name="正方形/長方形 393">
          <a:extLst>
            <a:ext uri="{FF2B5EF4-FFF2-40B4-BE49-F238E27FC236}">
              <a16:creationId xmlns:a16="http://schemas.microsoft.com/office/drawing/2014/main" id="{7011FE65-A56E-4BBA-93AC-AA9A44C6694F}"/>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EBF52700-6D6C-48A2-B081-12C0E364A931}"/>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6" name="テキスト ボックス 395">
          <a:extLst>
            <a:ext uri="{FF2B5EF4-FFF2-40B4-BE49-F238E27FC236}">
              <a16:creationId xmlns:a16="http://schemas.microsoft.com/office/drawing/2014/main" id="{E4798F86-9486-4387-A101-01B8199531EA}"/>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7" name="直線コネクタ 396">
          <a:extLst>
            <a:ext uri="{FF2B5EF4-FFF2-40B4-BE49-F238E27FC236}">
              <a16:creationId xmlns:a16="http://schemas.microsoft.com/office/drawing/2014/main" id="{894EE9B2-B736-471A-918D-33347A2E42BC}"/>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110</xdr:row>
      <xdr:rowOff>48277</xdr:rowOff>
    </xdr:from>
    <xdr:ext cx="248786" cy="259045"/>
    <xdr:sp macro="" textlink="">
      <xdr:nvSpPr>
        <xdr:cNvPr id="398" name="テキスト ボックス 397">
          <a:extLst>
            <a:ext uri="{FF2B5EF4-FFF2-40B4-BE49-F238E27FC236}">
              <a16:creationId xmlns:a16="http://schemas.microsoft.com/office/drawing/2014/main" id="{6113B136-B6A8-4DAE-9ADB-F3062A96B90D}"/>
            </a:ext>
          </a:extLst>
        </xdr:cNvPr>
        <xdr:cNvSpPr txBox="1"/>
      </xdr:nvSpPr>
      <xdr:spPr>
        <a:xfrm>
          <a:off x="5723389" y="17856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399" name="直線コネクタ 398">
          <a:extLst>
            <a:ext uri="{FF2B5EF4-FFF2-40B4-BE49-F238E27FC236}">
              <a16:creationId xmlns:a16="http://schemas.microsoft.com/office/drawing/2014/main" id="{EA98D28C-3B3D-40D9-8615-FB69C4A49126}"/>
            </a:ext>
          </a:extLst>
        </xdr:cNvPr>
        <xdr:cNvCxnSpPr/>
      </xdr:nvCxnSpPr>
      <xdr:spPr>
        <a:xfrm>
          <a:off x="5953125" y="1768520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108</xdr:row>
      <xdr:rowOff>64606</xdr:rowOff>
    </xdr:from>
    <xdr:ext cx="595419" cy="259045"/>
    <xdr:sp macro="" textlink="">
      <xdr:nvSpPr>
        <xdr:cNvPr id="400" name="テキスト ボックス 399">
          <a:extLst>
            <a:ext uri="{FF2B5EF4-FFF2-40B4-BE49-F238E27FC236}">
              <a16:creationId xmlns:a16="http://schemas.microsoft.com/office/drawing/2014/main" id="{4852E891-0B45-4E75-A284-4E0F9DBC1A86}"/>
            </a:ext>
          </a:extLst>
        </xdr:cNvPr>
        <xdr:cNvSpPr txBox="1"/>
      </xdr:nvSpPr>
      <xdr:spPr>
        <a:xfrm>
          <a:off x="5421206" y="1755568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01" name="直線コネクタ 400">
          <a:extLst>
            <a:ext uri="{FF2B5EF4-FFF2-40B4-BE49-F238E27FC236}">
              <a16:creationId xmlns:a16="http://schemas.microsoft.com/office/drawing/2014/main" id="{CFDAEFB6-5206-4125-9EB1-59B53E867BFC}"/>
            </a:ext>
          </a:extLst>
        </xdr:cNvPr>
        <xdr:cNvCxnSpPr/>
      </xdr:nvCxnSpPr>
      <xdr:spPr>
        <a:xfrm>
          <a:off x="5953125" y="17374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02" name="テキスト ボックス 401">
          <a:extLst>
            <a:ext uri="{FF2B5EF4-FFF2-40B4-BE49-F238E27FC236}">
              <a16:creationId xmlns:a16="http://schemas.microsoft.com/office/drawing/2014/main" id="{8070A284-73D4-4B17-9169-FE11BAA22B10}"/>
            </a:ext>
          </a:extLst>
        </xdr:cNvPr>
        <xdr:cNvSpPr txBox="1"/>
      </xdr:nvSpPr>
      <xdr:spPr>
        <a:xfrm>
          <a:off x="5421206" y="172481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03" name="直線コネクタ 402">
          <a:extLst>
            <a:ext uri="{FF2B5EF4-FFF2-40B4-BE49-F238E27FC236}">
              <a16:creationId xmlns:a16="http://schemas.microsoft.com/office/drawing/2014/main" id="{EECE508D-94D3-49CD-8FA3-3F5F798CF5D2}"/>
            </a:ext>
          </a:extLst>
        </xdr:cNvPr>
        <xdr:cNvCxnSpPr/>
      </xdr:nvCxnSpPr>
      <xdr:spPr>
        <a:xfrm>
          <a:off x="5953125" y="170669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04" name="テキスト ボックス 403">
          <a:extLst>
            <a:ext uri="{FF2B5EF4-FFF2-40B4-BE49-F238E27FC236}">
              <a16:creationId xmlns:a16="http://schemas.microsoft.com/office/drawing/2014/main" id="{D3AB5231-1C4F-448B-B73F-21E2CF00BCBF}"/>
            </a:ext>
          </a:extLst>
        </xdr:cNvPr>
        <xdr:cNvSpPr txBox="1"/>
      </xdr:nvSpPr>
      <xdr:spPr>
        <a:xfrm>
          <a:off x="5421206" y="169374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5" name="直線コネクタ 404">
          <a:extLst>
            <a:ext uri="{FF2B5EF4-FFF2-40B4-BE49-F238E27FC236}">
              <a16:creationId xmlns:a16="http://schemas.microsoft.com/office/drawing/2014/main" id="{2E8B821F-F65A-463B-BC44-AA2762B1675D}"/>
            </a:ext>
          </a:extLst>
        </xdr:cNvPr>
        <xdr:cNvCxnSpPr/>
      </xdr:nvCxnSpPr>
      <xdr:spPr>
        <a:xfrm>
          <a:off x="5953125" y="167658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06" name="テキスト ボックス 405">
          <a:extLst>
            <a:ext uri="{FF2B5EF4-FFF2-40B4-BE49-F238E27FC236}">
              <a16:creationId xmlns:a16="http://schemas.microsoft.com/office/drawing/2014/main" id="{847A0C17-0CC9-4827-A9DF-4595129C352C}"/>
            </a:ext>
          </a:extLst>
        </xdr:cNvPr>
        <xdr:cNvSpPr txBox="1"/>
      </xdr:nvSpPr>
      <xdr:spPr>
        <a:xfrm>
          <a:off x="5421206" y="166299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7" name="直線コネクタ 406">
          <a:extLst>
            <a:ext uri="{FF2B5EF4-FFF2-40B4-BE49-F238E27FC236}">
              <a16:creationId xmlns:a16="http://schemas.microsoft.com/office/drawing/2014/main" id="{EB058DA8-80AF-463A-A4CD-1E812DE2E9E3}"/>
            </a:ext>
          </a:extLst>
        </xdr:cNvPr>
        <xdr:cNvCxnSpPr/>
      </xdr:nvCxnSpPr>
      <xdr:spPr>
        <a:xfrm>
          <a:off x="5953125" y="164582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08" name="テキスト ボックス 407">
          <a:extLst>
            <a:ext uri="{FF2B5EF4-FFF2-40B4-BE49-F238E27FC236}">
              <a16:creationId xmlns:a16="http://schemas.microsoft.com/office/drawing/2014/main" id="{3FA029C5-11B7-4379-830A-689DC6EDEE74}"/>
            </a:ext>
          </a:extLst>
        </xdr:cNvPr>
        <xdr:cNvSpPr txBox="1"/>
      </xdr:nvSpPr>
      <xdr:spPr>
        <a:xfrm>
          <a:off x="5421206" y="1631924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9" name="直線コネクタ 408">
          <a:extLst>
            <a:ext uri="{FF2B5EF4-FFF2-40B4-BE49-F238E27FC236}">
              <a16:creationId xmlns:a16="http://schemas.microsoft.com/office/drawing/2014/main" id="{6FCD93A6-EE32-4C59-98F2-D25E6D6AB923}"/>
            </a:ext>
          </a:extLst>
        </xdr:cNvPr>
        <xdr:cNvCxnSpPr/>
      </xdr:nvCxnSpPr>
      <xdr:spPr>
        <a:xfrm>
          <a:off x="5953125" y="1614759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10" name="テキスト ボックス 409">
          <a:extLst>
            <a:ext uri="{FF2B5EF4-FFF2-40B4-BE49-F238E27FC236}">
              <a16:creationId xmlns:a16="http://schemas.microsoft.com/office/drawing/2014/main" id="{30A83992-804E-4B4E-A31D-650855ECFDD0}"/>
            </a:ext>
          </a:extLst>
        </xdr:cNvPr>
        <xdr:cNvSpPr txBox="1"/>
      </xdr:nvSpPr>
      <xdr:spPr>
        <a:xfrm>
          <a:off x="5421206" y="160117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1" name="直線コネクタ 410">
          <a:extLst>
            <a:ext uri="{FF2B5EF4-FFF2-40B4-BE49-F238E27FC236}">
              <a16:creationId xmlns:a16="http://schemas.microsoft.com/office/drawing/2014/main" id="{0F755C77-827D-4498-998B-8F0AA114E2A1}"/>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2" name="テキスト ボックス 411">
          <a:extLst>
            <a:ext uri="{FF2B5EF4-FFF2-40B4-BE49-F238E27FC236}">
              <a16:creationId xmlns:a16="http://schemas.microsoft.com/office/drawing/2014/main" id="{32676868-CD73-4045-843C-59669DFBC17B}"/>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3" name="【港湾・漁港】&#10;一人当たり有形固定資産（償却資産）額グラフ枠">
          <a:extLst>
            <a:ext uri="{FF2B5EF4-FFF2-40B4-BE49-F238E27FC236}">
              <a16:creationId xmlns:a16="http://schemas.microsoft.com/office/drawing/2014/main" id="{B269506B-76FD-412D-A6F6-40C3334BBDAF}"/>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31610</xdr:rowOff>
    </xdr:from>
    <xdr:to>
      <xdr:col>54</xdr:col>
      <xdr:colOff>189865</xdr:colOff>
      <xdr:row>107</xdr:row>
      <xdr:rowOff>122168</xdr:rowOff>
    </xdr:to>
    <xdr:cxnSp macro="">
      <xdr:nvCxnSpPr>
        <xdr:cNvPr id="414" name="直線コネクタ 413">
          <a:extLst>
            <a:ext uri="{FF2B5EF4-FFF2-40B4-BE49-F238E27FC236}">
              <a16:creationId xmlns:a16="http://schemas.microsoft.com/office/drawing/2014/main" id="{D2A4A83D-C613-4AE5-BB48-12E5505A21C7}"/>
            </a:ext>
          </a:extLst>
        </xdr:cNvPr>
        <xdr:cNvCxnSpPr/>
      </xdr:nvCxnSpPr>
      <xdr:spPr>
        <a:xfrm flipV="1">
          <a:off x="9427845" y="16220935"/>
          <a:ext cx="1270" cy="12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125995</xdr:rowOff>
    </xdr:from>
    <xdr:ext cx="599010" cy="259045"/>
    <xdr:sp macro="" textlink="">
      <xdr:nvSpPr>
        <xdr:cNvPr id="415" name="【港湾・漁港】&#10;一人当たり有形固定資産（償却資産）額最小値テキスト">
          <a:extLst>
            <a:ext uri="{FF2B5EF4-FFF2-40B4-BE49-F238E27FC236}">
              <a16:creationId xmlns:a16="http://schemas.microsoft.com/office/drawing/2014/main" id="{BB67F9CB-7B73-4DB5-A778-700173E68E38}"/>
            </a:ext>
          </a:extLst>
        </xdr:cNvPr>
        <xdr:cNvSpPr txBox="1"/>
      </xdr:nvSpPr>
      <xdr:spPr>
        <a:xfrm>
          <a:off x="9477375" y="1744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122168</xdr:rowOff>
    </xdr:from>
    <xdr:to>
      <xdr:col>55</xdr:col>
      <xdr:colOff>88900</xdr:colOff>
      <xdr:row>107</xdr:row>
      <xdr:rowOff>122168</xdr:rowOff>
    </xdr:to>
    <xdr:cxnSp macro="">
      <xdr:nvCxnSpPr>
        <xdr:cNvPr id="416" name="直線コネクタ 415">
          <a:extLst>
            <a:ext uri="{FF2B5EF4-FFF2-40B4-BE49-F238E27FC236}">
              <a16:creationId xmlns:a16="http://schemas.microsoft.com/office/drawing/2014/main" id="{A43E5E6D-938F-4103-9800-42B0746912BE}"/>
            </a:ext>
          </a:extLst>
        </xdr:cNvPr>
        <xdr:cNvCxnSpPr/>
      </xdr:nvCxnSpPr>
      <xdr:spPr>
        <a:xfrm>
          <a:off x="9363075" y="1745131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149737</xdr:rowOff>
    </xdr:from>
    <xdr:ext cx="599010" cy="259045"/>
    <xdr:sp macro="" textlink="">
      <xdr:nvSpPr>
        <xdr:cNvPr id="417" name="【港湾・漁港】&#10;一人当たり有形固定資産（償却資産）額最大値テキスト">
          <a:extLst>
            <a:ext uri="{FF2B5EF4-FFF2-40B4-BE49-F238E27FC236}">
              <a16:creationId xmlns:a16="http://schemas.microsoft.com/office/drawing/2014/main" id="{18BE5AA9-3CFE-410D-A9AA-E7BA3F9B05E8}"/>
            </a:ext>
          </a:extLst>
        </xdr:cNvPr>
        <xdr:cNvSpPr txBox="1"/>
      </xdr:nvSpPr>
      <xdr:spPr>
        <a:xfrm>
          <a:off x="9477375" y="16018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31610</xdr:rowOff>
    </xdr:from>
    <xdr:to>
      <xdr:col>55</xdr:col>
      <xdr:colOff>88900</xdr:colOff>
      <xdr:row>100</xdr:row>
      <xdr:rowOff>31610</xdr:rowOff>
    </xdr:to>
    <xdr:cxnSp macro="">
      <xdr:nvCxnSpPr>
        <xdr:cNvPr id="418" name="直線コネクタ 417">
          <a:extLst>
            <a:ext uri="{FF2B5EF4-FFF2-40B4-BE49-F238E27FC236}">
              <a16:creationId xmlns:a16="http://schemas.microsoft.com/office/drawing/2014/main" id="{0E74F22E-4342-4FB3-A88C-0466F80CEEFB}"/>
            </a:ext>
          </a:extLst>
        </xdr:cNvPr>
        <xdr:cNvCxnSpPr/>
      </xdr:nvCxnSpPr>
      <xdr:spPr>
        <a:xfrm>
          <a:off x="9363075" y="1622093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102</xdr:row>
      <xdr:rowOff>41436</xdr:rowOff>
    </xdr:from>
    <xdr:ext cx="599010" cy="259045"/>
    <xdr:sp macro="" textlink="">
      <xdr:nvSpPr>
        <xdr:cNvPr id="419" name="【港湾・漁港】&#10;一人当たり有形固定資産（償却資産）額平均値テキスト">
          <a:extLst>
            <a:ext uri="{FF2B5EF4-FFF2-40B4-BE49-F238E27FC236}">
              <a16:creationId xmlns:a16="http://schemas.microsoft.com/office/drawing/2014/main" id="{01C0F2AD-FA04-4403-9CC3-C3C7411F10AF}"/>
            </a:ext>
          </a:extLst>
        </xdr:cNvPr>
        <xdr:cNvSpPr txBox="1"/>
      </xdr:nvSpPr>
      <xdr:spPr>
        <a:xfrm>
          <a:off x="9477375" y="16560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18559</xdr:rowOff>
    </xdr:from>
    <xdr:to>
      <xdr:col>55</xdr:col>
      <xdr:colOff>50800</xdr:colOff>
      <xdr:row>103</xdr:row>
      <xdr:rowOff>120159</xdr:rowOff>
    </xdr:to>
    <xdr:sp macro="" textlink="">
      <xdr:nvSpPr>
        <xdr:cNvPr id="420" name="フローチャート: 判断 419">
          <a:extLst>
            <a:ext uri="{FF2B5EF4-FFF2-40B4-BE49-F238E27FC236}">
              <a16:creationId xmlns:a16="http://schemas.microsoft.com/office/drawing/2014/main" id="{E24469AF-C731-41C4-AEA7-56849D5026B0}"/>
            </a:ext>
          </a:extLst>
        </xdr:cNvPr>
        <xdr:cNvSpPr/>
      </xdr:nvSpPr>
      <xdr:spPr>
        <a:xfrm>
          <a:off x="9401175" y="16696834"/>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34466</xdr:rowOff>
    </xdr:from>
    <xdr:to>
      <xdr:col>50</xdr:col>
      <xdr:colOff>165100</xdr:colOff>
      <xdr:row>103</xdr:row>
      <xdr:rowOff>136066</xdr:rowOff>
    </xdr:to>
    <xdr:sp macro="" textlink="">
      <xdr:nvSpPr>
        <xdr:cNvPr id="421" name="フローチャート: 判断 420">
          <a:extLst>
            <a:ext uri="{FF2B5EF4-FFF2-40B4-BE49-F238E27FC236}">
              <a16:creationId xmlns:a16="http://schemas.microsoft.com/office/drawing/2014/main" id="{22A13048-4A2C-4A9E-B617-F23A5D1DE68F}"/>
            </a:ext>
          </a:extLst>
        </xdr:cNvPr>
        <xdr:cNvSpPr/>
      </xdr:nvSpPr>
      <xdr:spPr>
        <a:xfrm>
          <a:off x="8639175" y="1670956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58125</xdr:rowOff>
    </xdr:from>
    <xdr:to>
      <xdr:col>46</xdr:col>
      <xdr:colOff>38100</xdr:colOff>
      <xdr:row>103</xdr:row>
      <xdr:rowOff>159725</xdr:rowOff>
    </xdr:to>
    <xdr:sp macro="" textlink="">
      <xdr:nvSpPr>
        <xdr:cNvPr id="422" name="フローチャート: 判断 421">
          <a:extLst>
            <a:ext uri="{FF2B5EF4-FFF2-40B4-BE49-F238E27FC236}">
              <a16:creationId xmlns:a16="http://schemas.microsoft.com/office/drawing/2014/main" id="{81A908F4-D857-4FAC-8903-C522489D149F}"/>
            </a:ext>
          </a:extLst>
        </xdr:cNvPr>
        <xdr:cNvSpPr/>
      </xdr:nvSpPr>
      <xdr:spPr>
        <a:xfrm>
          <a:off x="7839075" y="167364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31040</xdr:rowOff>
    </xdr:from>
    <xdr:to>
      <xdr:col>41</xdr:col>
      <xdr:colOff>101600</xdr:colOff>
      <xdr:row>104</xdr:row>
      <xdr:rowOff>132640</xdr:rowOff>
    </xdr:to>
    <xdr:sp macro="" textlink="">
      <xdr:nvSpPr>
        <xdr:cNvPr id="423" name="フローチャート: 判断 422">
          <a:extLst>
            <a:ext uri="{FF2B5EF4-FFF2-40B4-BE49-F238E27FC236}">
              <a16:creationId xmlns:a16="http://schemas.microsoft.com/office/drawing/2014/main" id="{282C46A7-F87D-4102-BF7C-BB45F0844837}"/>
            </a:ext>
          </a:extLst>
        </xdr:cNvPr>
        <xdr:cNvSpPr/>
      </xdr:nvSpPr>
      <xdr:spPr>
        <a:xfrm>
          <a:off x="7029450" y="168680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B10EC3D1-084A-4B80-854B-0110D63D9BFB}"/>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6B405261-AB19-4102-B31E-619D0EDF0CF8}"/>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EDE75BE1-11A1-4B01-95CF-F5412A141BB8}"/>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5961281C-1A7C-43B0-AD7C-CD54B1C863A1}"/>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DA5B1CD8-1F5B-4A13-AB3A-FAD066D10786}"/>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71368</xdr:rowOff>
    </xdr:from>
    <xdr:to>
      <xdr:col>55</xdr:col>
      <xdr:colOff>50800</xdr:colOff>
      <xdr:row>108</xdr:row>
      <xdr:rowOff>1518</xdr:rowOff>
    </xdr:to>
    <xdr:sp macro="" textlink="">
      <xdr:nvSpPr>
        <xdr:cNvPr id="429" name="楕円 428">
          <a:extLst>
            <a:ext uri="{FF2B5EF4-FFF2-40B4-BE49-F238E27FC236}">
              <a16:creationId xmlns:a16="http://schemas.microsoft.com/office/drawing/2014/main" id="{58BD8C42-E120-4846-8628-A86F599E7C99}"/>
            </a:ext>
          </a:extLst>
        </xdr:cNvPr>
        <xdr:cNvSpPr/>
      </xdr:nvSpPr>
      <xdr:spPr>
        <a:xfrm>
          <a:off x="9401175" y="1739416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157745</xdr:rowOff>
    </xdr:from>
    <xdr:ext cx="599010" cy="259045"/>
    <xdr:sp macro="" textlink="">
      <xdr:nvSpPr>
        <xdr:cNvPr id="430" name="【港湾・漁港】&#10;一人当たり有形固定資産（償却資産）額該当値テキスト">
          <a:extLst>
            <a:ext uri="{FF2B5EF4-FFF2-40B4-BE49-F238E27FC236}">
              <a16:creationId xmlns:a16="http://schemas.microsoft.com/office/drawing/2014/main" id="{21C2F57E-82E4-4B41-966D-6F9A3948E8EF}"/>
            </a:ext>
          </a:extLst>
        </xdr:cNvPr>
        <xdr:cNvSpPr txBox="1"/>
      </xdr:nvSpPr>
      <xdr:spPr>
        <a:xfrm>
          <a:off x="9477375" y="1732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76509</xdr:rowOff>
    </xdr:from>
    <xdr:to>
      <xdr:col>50</xdr:col>
      <xdr:colOff>165100</xdr:colOff>
      <xdr:row>108</xdr:row>
      <xdr:rowOff>6659</xdr:rowOff>
    </xdr:to>
    <xdr:sp macro="" textlink="">
      <xdr:nvSpPr>
        <xdr:cNvPr id="431" name="楕円 430">
          <a:extLst>
            <a:ext uri="{FF2B5EF4-FFF2-40B4-BE49-F238E27FC236}">
              <a16:creationId xmlns:a16="http://schemas.microsoft.com/office/drawing/2014/main" id="{F5CEB041-2AD4-482E-BD92-93D85B81C9A4}"/>
            </a:ext>
          </a:extLst>
        </xdr:cNvPr>
        <xdr:cNvSpPr/>
      </xdr:nvSpPr>
      <xdr:spPr>
        <a:xfrm>
          <a:off x="8639175" y="174024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122168</xdr:rowOff>
    </xdr:from>
    <xdr:to>
      <xdr:col>55</xdr:col>
      <xdr:colOff>0</xdr:colOff>
      <xdr:row>107</xdr:row>
      <xdr:rowOff>127309</xdr:rowOff>
    </xdr:to>
    <xdr:cxnSp macro="">
      <xdr:nvCxnSpPr>
        <xdr:cNvPr id="432" name="直線コネクタ 431">
          <a:extLst>
            <a:ext uri="{FF2B5EF4-FFF2-40B4-BE49-F238E27FC236}">
              <a16:creationId xmlns:a16="http://schemas.microsoft.com/office/drawing/2014/main" id="{0CC0B369-8099-4EBD-9F91-B703B8DAAF5D}"/>
            </a:ext>
          </a:extLst>
        </xdr:cNvPr>
        <xdr:cNvCxnSpPr/>
      </xdr:nvCxnSpPr>
      <xdr:spPr>
        <a:xfrm flipV="1">
          <a:off x="8686800" y="1745131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81390</xdr:rowOff>
    </xdr:from>
    <xdr:to>
      <xdr:col>46</xdr:col>
      <xdr:colOff>38100</xdr:colOff>
      <xdr:row>108</xdr:row>
      <xdr:rowOff>11540</xdr:rowOff>
    </xdr:to>
    <xdr:sp macro="" textlink="">
      <xdr:nvSpPr>
        <xdr:cNvPr id="433" name="楕円 432">
          <a:extLst>
            <a:ext uri="{FF2B5EF4-FFF2-40B4-BE49-F238E27FC236}">
              <a16:creationId xmlns:a16="http://schemas.microsoft.com/office/drawing/2014/main" id="{4750BD9C-105D-4ABF-8582-4A38C1CD12CF}"/>
            </a:ext>
          </a:extLst>
        </xdr:cNvPr>
        <xdr:cNvSpPr/>
      </xdr:nvSpPr>
      <xdr:spPr>
        <a:xfrm>
          <a:off x="7839075" y="1741054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127309</xdr:rowOff>
    </xdr:from>
    <xdr:to>
      <xdr:col>50</xdr:col>
      <xdr:colOff>114300</xdr:colOff>
      <xdr:row>107</xdr:row>
      <xdr:rowOff>132190</xdr:rowOff>
    </xdr:to>
    <xdr:cxnSp macro="">
      <xdr:nvCxnSpPr>
        <xdr:cNvPr id="434" name="直線コネクタ 433">
          <a:extLst>
            <a:ext uri="{FF2B5EF4-FFF2-40B4-BE49-F238E27FC236}">
              <a16:creationId xmlns:a16="http://schemas.microsoft.com/office/drawing/2014/main" id="{39F877D9-52D3-4D62-9F1A-B5DD6E0DEDA8}"/>
            </a:ext>
          </a:extLst>
        </xdr:cNvPr>
        <xdr:cNvCxnSpPr/>
      </xdr:nvCxnSpPr>
      <xdr:spPr>
        <a:xfrm flipV="1">
          <a:off x="7886700" y="17450109"/>
          <a:ext cx="800100" cy="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86525</xdr:rowOff>
    </xdr:from>
    <xdr:to>
      <xdr:col>41</xdr:col>
      <xdr:colOff>101600</xdr:colOff>
      <xdr:row>108</xdr:row>
      <xdr:rowOff>16675</xdr:rowOff>
    </xdr:to>
    <xdr:sp macro="" textlink="">
      <xdr:nvSpPr>
        <xdr:cNvPr id="435" name="楕円 434">
          <a:extLst>
            <a:ext uri="{FF2B5EF4-FFF2-40B4-BE49-F238E27FC236}">
              <a16:creationId xmlns:a16="http://schemas.microsoft.com/office/drawing/2014/main" id="{82FF1C0A-F8AF-4D29-B51C-3B26467F16FE}"/>
            </a:ext>
          </a:extLst>
        </xdr:cNvPr>
        <xdr:cNvSpPr/>
      </xdr:nvSpPr>
      <xdr:spPr>
        <a:xfrm>
          <a:off x="7029450" y="174093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132190</xdr:rowOff>
    </xdr:from>
    <xdr:to>
      <xdr:col>45</xdr:col>
      <xdr:colOff>177800</xdr:colOff>
      <xdr:row>107</xdr:row>
      <xdr:rowOff>137325</xdr:rowOff>
    </xdr:to>
    <xdr:cxnSp macro="">
      <xdr:nvCxnSpPr>
        <xdr:cNvPr id="436" name="直線コネクタ 435">
          <a:extLst>
            <a:ext uri="{FF2B5EF4-FFF2-40B4-BE49-F238E27FC236}">
              <a16:creationId xmlns:a16="http://schemas.microsoft.com/office/drawing/2014/main" id="{BF9BA9B2-453E-4604-8ED7-6441E8F8038F}"/>
            </a:ext>
          </a:extLst>
        </xdr:cNvPr>
        <xdr:cNvCxnSpPr/>
      </xdr:nvCxnSpPr>
      <xdr:spPr>
        <a:xfrm flipV="1">
          <a:off x="7077075" y="17458165"/>
          <a:ext cx="809625" cy="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101</xdr:row>
      <xdr:rowOff>152593</xdr:rowOff>
    </xdr:from>
    <xdr:ext cx="599010" cy="259045"/>
    <xdr:sp macro="" textlink="">
      <xdr:nvSpPr>
        <xdr:cNvPr id="437" name="n_1aveValue【港湾・漁港】&#10;一人当たり有形固定資産（償却資産）額">
          <a:extLst>
            <a:ext uri="{FF2B5EF4-FFF2-40B4-BE49-F238E27FC236}">
              <a16:creationId xmlns:a16="http://schemas.microsoft.com/office/drawing/2014/main" id="{92D09B21-AFAB-4236-A375-97F91ABD6B36}"/>
            </a:ext>
          </a:extLst>
        </xdr:cNvPr>
        <xdr:cNvSpPr txBox="1"/>
      </xdr:nvSpPr>
      <xdr:spPr>
        <a:xfrm>
          <a:off x="8399995" y="1650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4802</xdr:rowOff>
    </xdr:from>
    <xdr:ext cx="599010" cy="259045"/>
    <xdr:sp macro="" textlink="">
      <xdr:nvSpPr>
        <xdr:cNvPr id="438" name="n_2aveValue【港湾・漁港】&#10;一人当たり有形固定資産（償却資産）額">
          <a:extLst>
            <a:ext uri="{FF2B5EF4-FFF2-40B4-BE49-F238E27FC236}">
              <a16:creationId xmlns:a16="http://schemas.microsoft.com/office/drawing/2014/main" id="{15FD0501-3C83-46E1-AE64-21E9B9F14AC1}"/>
            </a:ext>
          </a:extLst>
        </xdr:cNvPr>
        <xdr:cNvSpPr txBox="1"/>
      </xdr:nvSpPr>
      <xdr:spPr>
        <a:xfrm>
          <a:off x="7609420" y="1652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149167</xdr:rowOff>
    </xdr:from>
    <xdr:ext cx="599010" cy="259045"/>
    <xdr:sp macro="" textlink="">
      <xdr:nvSpPr>
        <xdr:cNvPr id="439" name="n_3aveValue【港湾・漁港】&#10;一人当たり有形固定資産（償却資産）額">
          <a:extLst>
            <a:ext uri="{FF2B5EF4-FFF2-40B4-BE49-F238E27FC236}">
              <a16:creationId xmlns:a16="http://schemas.microsoft.com/office/drawing/2014/main" id="{2B2B9EAD-83F9-43AA-81C2-B8569F8E8791}"/>
            </a:ext>
          </a:extLst>
        </xdr:cNvPr>
        <xdr:cNvSpPr txBox="1"/>
      </xdr:nvSpPr>
      <xdr:spPr>
        <a:xfrm>
          <a:off x="6818845" y="1666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169236</xdr:rowOff>
    </xdr:from>
    <xdr:ext cx="599010" cy="259045"/>
    <xdr:sp macro="" textlink="">
      <xdr:nvSpPr>
        <xdr:cNvPr id="440" name="n_1mainValue【港湾・漁港】&#10;一人当たり有形固定資産（償却資産）額">
          <a:extLst>
            <a:ext uri="{FF2B5EF4-FFF2-40B4-BE49-F238E27FC236}">
              <a16:creationId xmlns:a16="http://schemas.microsoft.com/office/drawing/2014/main" id="{3D62A355-9E68-4EEB-95C0-7C1C22C3AA82}"/>
            </a:ext>
          </a:extLst>
        </xdr:cNvPr>
        <xdr:cNvSpPr txBox="1"/>
      </xdr:nvSpPr>
      <xdr:spPr>
        <a:xfrm>
          <a:off x="8399995" y="1748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2667</xdr:rowOff>
    </xdr:from>
    <xdr:ext cx="599010" cy="259045"/>
    <xdr:sp macro="" textlink="">
      <xdr:nvSpPr>
        <xdr:cNvPr id="441" name="n_2mainValue【港湾・漁港】&#10;一人当たり有形固定資産（償却資産）額">
          <a:extLst>
            <a:ext uri="{FF2B5EF4-FFF2-40B4-BE49-F238E27FC236}">
              <a16:creationId xmlns:a16="http://schemas.microsoft.com/office/drawing/2014/main" id="{258E0BF8-6B6C-419E-8DF9-AC397EB0A0F0}"/>
            </a:ext>
          </a:extLst>
        </xdr:cNvPr>
        <xdr:cNvSpPr txBox="1"/>
      </xdr:nvSpPr>
      <xdr:spPr>
        <a:xfrm>
          <a:off x="7609420" y="17490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7802</xdr:rowOff>
    </xdr:from>
    <xdr:ext cx="599010" cy="259045"/>
    <xdr:sp macro="" textlink="">
      <xdr:nvSpPr>
        <xdr:cNvPr id="442" name="n_3mainValue【港湾・漁港】&#10;一人当たり有形固定資産（償却資産）額">
          <a:extLst>
            <a:ext uri="{FF2B5EF4-FFF2-40B4-BE49-F238E27FC236}">
              <a16:creationId xmlns:a16="http://schemas.microsoft.com/office/drawing/2014/main" id="{1A22A788-FDB1-4D62-B135-31C1A699FDE0}"/>
            </a:ext>
          </a:extLst>
        </xdr:cNvPr>
        <xdr:cNvSpPr txBox="1"/>
      </xdr:nvSpPr>
      <xdr:spPr>
        <a:xfrm>
          <a:off x="6818845" y="1749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3" name="正方形/長方形 442">
          <a:extLst>
            <a:ext uri="{FF2B5EF4-FFF2-40B4-BE49-F238E27FC236}">
              <a16:creationId xmlns:a16="http://schemas.microsoft.com/office/drawing/2014/main" id="{76E6FBBE-27B7-4BB6-8CD1-A5014209A2FF}"/>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44" name="正方形/長方形 443">
          <a:extLst>
            <a:ext uri="{FF2B5EF4-FFF2-40B4-BE49-F238E27FC236}">
              <a16:creationId xmlns:a16="http://schemas.microsoft.com/office/drawing/2014/main" id="{326BACFF-2144-4115-AD47-E117209A32E5}"/>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45" name="正方形/長方形 444">
          <a:extLst>
            <a:ext uri="{FF2B5EF4-FFF2-40B4-BE49-F238E27FC236}">
              <a16:creationId xmlns:a16="http://schemas.microsoft.com/office/drawing/2014/main" id="{7C37E222-1907-4142-A77A-F34277D2BC8E}"/>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6" name="正方形/長方形 445">
          <a:extLst>
            <a:ext uri="{FF2B5EF4-FFF2-40B4-BE49-F238E27FC236}">
              <a16:creationId xmlns:a16="http://schemas.microsoft.com/office/drawing/2014/main" id="{1A4CE7F0-7896-4D50-B317-67C64CC8BE03}"/>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7" name="テキスト ボックス 446">
          <a:extLst>
            <a:ext uri="{FF2B5EF4-FFF2-40B4-BE49-F238E27FC236}">
              <a16:creationId xmlns:a16="http://schemas.microsoft.com/office/drawing/2014/main" id="{DAC2282B-F6A6-45D3-B667-D3B1F257CF07}"/>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8" name="直線コネクタ 447">
          <a:extLst>
            <a:ext uri="{FF2B5EF4-FFF2-40B4-BE49-F238E27FC236}">
              <a16:creationId xmlns:a16="http://schemas.microsoft.com/office/drawing/2014/main" id="{90557C89-554B-4DC6-BD56-19FCD16F053E}"/>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49" name="テキスト ボックス 448">
          <a:extLst>
            <a:ext uri="{FF2B5EF4-FFF2-40B4-BE49-F238E27FC236}">
              <a16:creationId xmlns:a16="http://schemas.microsoft.com/office/drawing/2014/main" id="{0B9BE84E-8B4E-4D0A-A780-1F5C28286E1E}"/>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0" name="直線コネクタ 449">
          <a:extLst>
            <a:ext uri="{FF2B5EF4-FFF2-40B4-BE49-F238E27FC236}">
              <a16:creationId xmlns:a16="http://schemas.microsoft.com/office/drawing/2014/main" id="{6FD727A6-A072-4170-978D-BF235C401D63}"/>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162577</xdr:rowOff>
    </xdr:from>
    <xdr:ext cx="467179" cy="259045"/>
    <xdr:sp macro="" textlink="">
      <xdr:nvSpPr>
        <xdr:cNvPr id="451" name="テキスト ボックス 450">
          <a:extLst>
            <a:ext uri="{FF2B5EF4-FFF2-40B4-BE49-F238E27FC236}">
              <a16:creationId xmlns:a16="http://schemas.microsoft.com/office/drawing/2014/main" id="{584BBAF3-2AE8-4E09-9387-5F47276BA8EA}"/>
            </a:ext>
          </a:extLst>
        </xdr:cNvPr>
        <xdr:cNvSpPr txBox="1"/>
      </xdr:nvSpPr>
      <xdr:spPr>
        <a:xfrm>
          <a:off x="107945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2" name="直線コネクタ 451">
          <a:extLst>
            <a:ext uri="{FF2B5EF4-FFF2-40B4-BE49-F238E27FC236}">
              <a16:creationId xmlns:a16="http://schemas.microsoft.com/office/drawing/2014/main" id="{2C9E4FC9-94EE-4DC2-9722-336A2A7E173C}"/>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53" name="テキスト ボックス 452">
          <a:extLst>
            <a:ext uri="{FF2B5EF4-FFF2-40B4-BE49-F238E27FC236}">
              <a16:creationId xmlns:a16="http://schemas.microsoft.com/office/drawing/2014/main" id="{1CE42D19-0C98-407D-B146-4F4CE266563F}"/>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4" name="【空港】&#10;有形固定資産減価償却率グラフ枠">
          <a:extLst>
            <a:ext uri="{FF2B5EF4-FFF2-40B4-BE49-F238E27FC236}">
              <a16:creationId xmlns:a16="http://schemas.microsoft.com/office/drawing/2014/main" id="{C764B3BB-60A7-4D00-AE99-D09957F06762}"/>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1834B68A-5239-4E0A-946A-92AE17983F13}"/>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B44B3FB7-AB91-4B96-88E4-FF81D69B2DDE}"/>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831A8B2A-E35A-435E-9243-7BCE0502E044}"/>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3FD06DB-BCB1-4ACE-8B77-BA95FC91DF0E}"/>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C067E092-4D62-4725-89D8-50D6B57A302C}"/>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60" name="楕円 459">
          <a:extLst>
            <a:ext uri="{FF2B5EF4-FFF2-40B4-BE49-F238E27FC236}">
              <a16:creationId xmlns:a16="http://schemas.microsoft.com/office/drawing/2014/main" id="{319E575C-E4E6-4737-ABA6-351F6125FDED}"/>
            </a:ext>
          </a:extLst>
        </xdr:cNvPr>
        <xdr:cNvSpPr/>
      </xdr:nvSpPr>
      <xdr:spPr>
        <a:xfrm>
          <a:off x="14649450" y="60769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156227</xdr:rowOff>
    </xdr:from>
    <xdr:ext cx="469744" cy="259045"/>
    <xdr:sp macro="" textlink="">
      <xdr:nvSpPr>
        <xdr:cNvPr id="461" name="【空港】&#10;有形固定資産減価償却率該当値テキスト">
          <a:extLst>
            <a:ext uri="{FF2B5EF4-FFF2-40B4-BE49-F238E27FC236}">
              <a16:creationId xmlns:a16="http://schemas.microsoft.com/office/drawing/2014/main" id="{B382062D-C74A-47E8-8E0C-982B930C64CC}"/>
            </a:ext>
          </a:extLst>
        </xdr:cNvPr>
        <xdr:cNvSpPr txBox="1"/>
      </xdr:nvSpPr>
      <xdr:spPr>
        <a:xfrm>
          <a:off x="14744700" y="598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82550</xdr:rowOff>
    </xdr:from>
    <xdr:to>
      <xdr:col>81</xdr:col>
      <xdr:colOff>101600</xdr:colOff>
      <xdr:row>38</xdr:row>
      <xdr:rowOff>12700</xdr:rowOff>
    </xdr:to>
    <xdr:sp macro="" textlink="">
      <xdr:nvSpPr>
        <xdr:cNvPr id="462" name="楕円 461">
          <a:extLst>
            <a:ext uri="{FF2B5EF4-FFF2-40B4-BE49-F238E27FC236}">
              <a16:creationId xmlns:a16="http://schemas.microsoft.com/office/drawing/2014/main" id="{3C88A66C-48A7-44E8-B6B5-CAB74CA83862}"/>
            </a:ext>
          </a:extLst>
        </xdr:cNvPr>
        <xdr:cNvSpPr/>
      </xdr:nvSpPr>
      <xdr:spPr>
        <a:xfrm>
          <a:off x="13887450" y="60769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133350</xdr:rowOff>
    </xdr:from>
    <xdr:to>
      <xdr:col>85</xdr:col>
      <xdr:colOff>127000</xdr:colOff>
      <xdr:row>37</xdr:row>
      <xdr:rowOff>133350</xdr:rowOff>
    </xdr:to>
    <xdr:cxnSp macro="">
      <xdr:nvCxnSpPr>
        <xdr:cNvPr id="463" name="直線コネクタ 462">
          <a:extLst>
            <a:ext uri="{FF2B5EF4-FFF2-40B4-BE49-F238E27FC236}">
              <a16:creationId xmlns:a16="http://schemas.microsoft.com/office/drawing/2014/main" id="{E20A6A02-5869-44C2-8FB7-7872A275F4E0}"/>
            </a:ext>
          </a:extLst>
        </xdr:cNvPr>
        <xdr:cNvCxnSpPr/>
      </xdr:nvCxnSpPr>
      <xdr:spPr>
        <a:xfrm>
          <a:off x="13935075" y="612457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82550</xdr:rowOff>
    </xdr:from>
    <xdr:to>
      <xdr:col>76</xdr:col>
      <xdr:colOff>165100</xdr:colOff>
      <xdr:row>38</xdr:row>
      <xdr:rowOff>12700</xdr:rowOff>
    </xdr:to>
    <xdr:sp macro="" textlink="">
      <xdr:nvSpPr>
        <xdr:cNvPr id="464" name="楕円 463">
          <a:extLst>
            <a:ext uri="{FF2B5EF4-FFF2-40B4-BE49-F238E27FC236}">
              <a16:creationId xmlns:a16="http://schemas.microsoft.com/office/drawing/2014/main" id="{A67F14B5-B856-49B8-A2F5-16091F191FA8}"/>
            </a:ext>
          </a:extLst>
        </xdr:cNvPr>
        <xdr:cNvSpPr/>
      </xdr:nvSpPr>
      <xdr:spPr>
        <a:xfrm>
          <a:off x="13096875" y="60769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133350</xdr:rowOff>
    </xdr:from>
    <xdr:to>
      <xdr:col>81</xdr:col>
      <xdr:colOff>50800</xdr:colOff>
      <xdr:row>37</xdr:row>
      <xdr:rowOff>133350</xdr:rowOff>
    </xdr:to>
    <xdr:cxnSp macro="">
      <xdr:nvCxnSpPr>
        <xdr:cNvPr id="465" name="直線コネクタ 464">
          <a:extLst>
            <a:ext uri="{FF2B5EF4-FFF2-40B4-BE49-F238E27FC236}">
              <a16:creationId xmlns:a16="http://schemas.microsoft.com/office/drawing/2014/main" id="{20B899AE-B22B-4DD8-8A96-8CBF6E5563C9}"/>
            </a:ext>
          </a:extLst>
        </xdr:cNvPr>
        <xdr:cNvCxnSpPr/>
      </xdr:nvCxnSpPr>
      <xdr:spPr>
        <a:xfrm>
          <a:off x="13144500" y="61245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82550</xdr:rowOff>
    </xdr:from>
    <xdr:to>
      <xdr:col>72</xdr:col>
      <xdr:colOff>38100</xdr:colOff>
      <xdr:row>38</xdr:row>
      <xdr:rowOff>12700</xdr:rowOff>
    </xdr:to>
    <xdr:sp macro="" textlink="">
      <xdr:nvSpPr>
        <xdr:cNvPr id="466" name="楕円 465">
          <a:extLst>
            <a:ext uri="{FF2B5EF4-FFF2-40B4-BE49-F238E27FC236}">
              <a16:creationId xmlns:a16="http://schemas.microsoft.com/office/drawing/2014/main" id="{1968AD4D-7CB6-40B9-A10F-9EB6BCFA9A78}"/>
            </a:ext>
          </a:extLst>
        </xdr:cNvPr>
        <xdr:cNvSpPr/>
      </xdr:nvSpPr>
      <xdr:spPr>
        <a:xfrm>
          <a:off x="12296775" y="60769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133350</xdr:rowOff>
    </xdr:from>
    <xdr:to>
      <xdr:col>76</xdr:col>
      <xdr:colOff>114300</xdr:colOff>
      <xdr:row>37</xdr:row>
      <xdr:rowOff>133350</xdr:rowOff>
    </xdr:to>
    <xdr:cxnSp macro="">
      <xdr:nvCxnSpPr>
        <xdr:cNvPr id="467" name="直線コネクタ 466">
          <a:extLst>
            <a:ext uri="{FF2B5EF4-FFF2-40B4-BE49-F238E27FC236}">
              <a16:creationId xmlns:a16="http://schemas.microsoft.com/office/drawing/2014/main" id="{6FB2448E-8EB9-4529-A443-3B1F48A70E22}"/>
            </a:ext>
          </a:extLst>
        </xdr:cNvPr>
        <xdr:cNvCxnSpPr/>
      </xdr:nvCxnSpPr>
      <xdr:spPr>
        <a:xfrm>
          <a:off x="12344400" y="61245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36</xdr:row>
      <xdr:rowOff>29227</xdr:rowOff>
    </xdr:from>
    <xdr:ext cx="469744" cy="259045"/>
    <xdr:sp macro="" textlink="">
      <xdr:nvSpPr>
        <xdr:cNvPr id="468" name="n_1mainValue【空港】&#10;有形固定資産減価償却率">
          <a:extLst>
            <a:ext uri="{FF2B5EF4-FFF2-40B4-BE49-F238E27FC236}">
              <a16:creationId xmlns:a16="http://schemas.microsoft.com/office/drawing/2014/main" id="{411E1EC9-A035-4EE0-91F7-6D445D79910A}"/>
            </a:ext>
          </a:extLst>
        </xdr:cNvPr>
        <xdr:cNvSpPr txBox="1"/>
      </xdr:nvSpPr>
      <xdr:spPr>
        <a:xfrm>
          <a:off x="13716077" y="58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36</xdr:row>
      <xdr:rowOff>29227</xdr:rowOff>
    </xdr:from>
    <xdr:ext cx="469744" cy="259045"/>
    <xdr:sp macro="" textlink="">
      <xdr:nvSpPr>
        <xdr:cNvPr id="469" name="n_2mainValue【空港】&#10;有形固定資産減価償却率">
          <a:extLst>
            <a:ext uri="{FF2B5EF4-FFF2-40B4-BE49-F238E27FC236}">
              <a16:creationId xmlns:a16="http://schemas.microsoft.com/office/drawing/2014/main" id="{DFD27085-FFA6-4C46-90FC-FFC824C94EBD}"/>
            </a:ext>
          </a:extLst>
        </xdr:cNvPr>
        <xdr:cNvSpPr txBox="1"/>
      </xdr:nvSpPr>
      <xdr:spPr>
        <a:xfrm>
          <a:off x="12925502" y="58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36</xdr:row>
      <xdr:rowOff>29227</xdr:rowOff>
    </xdr:from>
    <xdr:ext cx="469744" cy="259045"/>
    <xdr:sp macro="" textlink="">
      <xdr:nvSpPr>
        <xdr:cNvPr id="470" name="n_3mainValue【空港】&#10;有形固定資産減価償却率">
          <a:extLst>
            <a:ext uri="{FF2B5EF4-FFF2-40B4-BE49-F238E27FC236}">
              <a16:creationId xmlns:a16="http://schemas.microsoft.com/office/drawing/2014/main" id="{684200ED-D6EA-4353-95E4-B6F226599678}"/>
            </a:ext>
          </a:extLst>
        </xdr:cNvPr>
        <xdr:cNvSpPr txBox="1"/>
      </xdr:nvSpPr>
      <xdr:spPr>
        <a:xfrm>
          <a:off x="12134927" y="58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a:extLst>
            <a:ext uri="{FF2B5EF4-FFF2-40B4-BE49-F238E27FC236}">
              <a16:creationId xmlns:a16="http://schemas.microsoft.com/office/drawing/2014/main" id="{4EAAB5B4-3352-4110-AB04-FC73312C6AB1}"/>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72" name="正方形/長方形 471">
          <a:extLst>
            <a:ext uri="{FF2B5EF4-FFF2-40B4-BE49-F238E27FC236}">
              <a16:creationId xmlns:a16="http://schemas.microsoft.com/office/drawing/2014/main" id="{B39815B3-E4DC-47B1-979F-25275AAF4F3F}"/>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73" name="正方形/長方形 472">
          <a:extLst>
            <a:ext uri="{FF2B5EF4-FFF2-40B4-BE49-F238E27FC236}">
              <a16:creationId xmlns:a16="http://schemas.microsoft.com/office/drawing/2014/main" id="{20488AE6-A3BC-4D1F-BC34-D0F192C4372C}"/>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4" name="正方形/長方形 473">
          <a:extLst>
            <a:ext uri="{FF2B5EF4-FFF2-40B4-BE49-F238E27FC236}">
              <a16:creationId xmlns:a16="http://schemas.microsoft.com/office/drawing/2014/main" id="{31262F89-9126-4076-A695-E2BFF78F8584}"/>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5" name="テキスト ボックス 474">
          <a:extLst>
            <a:ext uri="{FF2B5EF4-FFF2-40B4-BE49-F238E27FC236}">
              <a16:creationId xmlns:a16="http://schemas.microsoft.com/office/drawing/2014/main" id="{0DDB9573-D325-4382-90A2-CE0FC4A15BF7}"/>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6" name="直線コネクタ 475">
          <a:extLst>
            <a:ext uri="{FF2B5EF4-FFF2-40B4-BE49-F238E27FC236}">
              <a16:creationId xmlns:a16="http://schemas.microsoft.com/office/drawing/2014/main" id="{7F6D15D7-1D33-4195-B719-823181620F7B}"/>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77" name="テキスト ボックス 476">
          <a:extLst>
            <a:ext uri="{FF2B5EF4-FFF2-40B4-BE49-F238E27FC236}">
              <a16:creationId xmlns:a16="http://schemas.microsoft.com/office/drawing/2014/main" id="{C7F1AB29-CD63-4D40-A1EF-B53747F7EB68}"/>
            </a:ext>
          </a:extLst>
        </xdr:cNvPr>
        <xdr:cNvSpPr txBox="1"/>
      </xdr:nvSpPr>
      <xdr:spPr>
        <a:xfrm>
          <a:off x="160523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478" name="直線コネクタ 477">
          <a:extLst>
            <a:ext uri="{FF2B5EF4-FFF2-40B4-BE49-F238E27FC236}">
              <a16:creationId xmlns:a16="http://schemas.microsoft.com/office/drawing/2014/main" id="{80812466-9F83-4EE3-9F4F-D3E1AEE7F34A}"/>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79" name="テキスト ボックス 478">
          <a:extLst>
            <a:ext uri="{FF2B5EF4-FFF2-40B4-BE49-F238E27FC236}">
              <a16:creationId xmlns:a16="http://schemas.microsoft.com/office/drawing/2014/main" id="{3C21DA91-43ED-4CC7-B562-7B04D84CB177}"/>
            </a:ext>
          </a:extLst>
        </xdr:cNvPr>
        <xdr:cNvSpPr txBox="1"/>
      </xdr:nvSpPr>
      <xdr:spPr>
        <a:xfrm>
          <a:off x="160523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0" name="直線コネクタ 479">
          <a:extLst>
            <a:ext uri="{FF2B5EF4-FFF2-40B4-BE49-F238E27FC236}">
              <a16:creationId xmlns:a16="http://schemas.microsoft.com/office/drawing/2014/main" id="{FB89BBB1-ACC4-4ADA-9834-E69AF9DA39C4}"/>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81" name="テキスト ボックス 480">
          <a:extLst>
            <a:ext uri="{FF2B5EF4-FFF2-40B4-BE49-F238E27FC236}">
              <a16:creationId xmlns:a16="http://schemas.microsoft.com/office/drawing/2014/main" id="{4A1A9BDC-E53A-445B-AAA9-2E3AA14E69C5}"/>
            </a:ext>
          </a:extLst>
        </xdr:cNvPr>
        <xdr:cNvSpPr txBox="1"/>
      </xdr:nvSpPr>
      <xdr:spPr>
        <a:xfrm>
          <a:off x="16052346"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2" name="直線コネクタ 481">
          <a:extLst>
            <a:ext uri="{FF2B5EF4-FFF2-40B4-BE49-F238E27FC236}">
              <a16:creationId xmlns:a16="http://schemas.microsoft.com/office/drawing/2014/main" id="{590043DC-5645-4519-82DE-989C7709AA11}"/>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83" name="テキスト ボックス 482">
          <a:extLst>
            <a:ext uri="{FF2B5EF4-FFF2-40B4-BE49-F238E27FC236}">
              <a16:creationId xmlns:a16="http://schemas.microsoft.com/office/drawing/2014/main" id="{FD809402-1479-4B48-8233-329C05C7131D}"/>
            </a:ext>
          </a:extLst>
        </xdr:cNvPr>
        <xdr:cNvSpPr txBox="1"/>
      </xdr:nvSpPr>
      <xdr:spPr>
        <a:xfrm>
          <a:off x="16052346"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4" name="直線コネクタ 483">
          <a:extLst>
            <a:ext uri="{FF2B5EF4-FFF2-40B4-BE49-F238E27FC236}">
              <a16:creationId xmlns:a16="http://schemas.microsoft.com/office/drawing/2014/main" id="{22C9505C-6C28-4EB5-B55D-9B49AE336824}"/>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85" name="テキスト ボックス 484">
          <a:extLst>
            <a:ext uri="{FF2B5EF4-FFF2-40B4-BE49-F238E27FC236}">
              <a16:creationId xmlns:a16="http://schemas.microsoft.com/office/drawing/2014/main" id="{1892F422-D270-461D-8DB8-6DFABA1B46DD}"/>
            </a:ext>
          </a:extLst>
        </xdr:cNvPr>
        <xdr:cNvSpPr txBox="1"/>
      </xdr:nvSpPr>
      <xdr:spPr>
        <a:xfrm>
          <a:off x="16052346"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6" name="直線コネクタ 485">
          <a:extLst>
            <a:ext uri="{FF2B5EF4-FFF2-40B4-BE49-F238E27FC236}">
              <a16:creationId xmlns:a16="http://schemas.microsoft.com/office/drawing/2014/main" id="{CB4D2BB4-7FB6-419D-BC34-7FF968018AAE}"/>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7" name="テキスト ボックス 486">
          <a:extLst>
            <a:ext uri="{FF2B5EF4-FFF2-40B4-BE49-F238E27FC236}">
              <a16:creationId xmlns:a16="http://schemas.microsoft.com/office/drawing/2014/main" id="{C5F05BC0-7306-43A1-92A9-F768F0E2DEA1}"/>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8" name="【空港】&#10;一人当たり有形固定資産（償却資産）額グラフ枠">
          <a:extLst>
            <a:ext uri="{FF2B5EF4-FFF2-40B4-BE49-F238E27FC236}">
              <a16:creationId xmlns:a16="http://schemas.microsoft.com/office/drawing/2014/main" id="{3A0A1188-F98B-4464-9E44-338393015887}"/>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8EAA165-2D93-41ED-930F-C31C9E7660D2}"/>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2E1970A-DE1C-4F8C-9D34-8538B7CB4DB9}"/>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6EC60FB3-0830-474D-8759-F14871BF99EF}"/>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51CFFFF7-0A2A-4413-9B87-EE488B1FD8F7}"/>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16A393-03C3-4F80-B250-EF1540F28001}"/>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2540</xdr:rowOff>
    </xdr:from>
    <xdr:to>
      <xdr:col>116</xdr:col>
      <xdr:colOff>114300</xdr:colOff>
      <xdr:row>34</xdr:row>
      <xdr:rowOff>104140</xdr:rowOff>
    </xdr:to>
    <xdr:sp macro="" textlink="">
      <xdr:nvSpPr>
        <xdr:cNvPr id="494" name="楕円 493">
          <a:extLst>
            <a:ext uri="{FF2B5EF4-FFF2-40B4-BE49-F238E27FC236}">
              <a16:creationId xmlns:a16="http://schemas.microsoft.com/office/drawing/2014/main" id="{D72042B3-723D-4782-8FF5-C122A8644AB2}"/>
            </a:ext>
          </a:extLst>
        </xdr:cNvPr>
        <xdr:cNvSpPr/>
      </xdr:nvSpPr>
      <xdr:spPr>
        <a:xfrm>
          <a:off x="19897725" y="55079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76217</xdr:rowOff>
    </xdr:from>
    <xdr:ext cx="469744" cy="259045"/>
    <xdr:sp macro="" textlink="">
      <xdr:nvSpPr>
        <xdr:cNvPr id="495" name="【空港】&#10;一人当たり有形固定資産（償却資産）額該当値テキスト">
          <a:extLst>
            <a:ext uri="{FF2B5EF4-FFF2-40B4-BE49-F238E27FC236}">
              <a16:creationId xmlns:a16="http://schemas.microsoft.com/office/drawing/2014/main" id="{F9EBBF23-4B1C-4432-A0B8-947727578B6C}"/>
            </a:ext>
          </a:extLst>
        </xdr:cNvPr>
        <xdr:cNvSpPr txBox="1"/>
      </xdr:nvSpPr>
      <xdr:spPr>
        <a:xfrm>
          <a:off x="20002500" y="5419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93980</xdr:rowOff>
    </xdr:from>
    <xdr:to>
      <xdr:col>112</xdr:col>
      <xdr:colOff>38100</xdr:colOff>
      <xdr:row>37</xdr:row>
      <xdr:rowOff>24130</xdr:rowOff>
    </xdr:to>
    <xdr:sp macro="" textlink="">
      <xdr:nvSpPr>
        <xdr:cNvPr id="496" name="楕円 495">
          <a:extLst>
            <a:ext uri="{FF2B5EF4-FFF2-40B4-BE49-F238E27FC236}">
              <a16:creationId xmlns:a16="http://schemas.microsoft.com/office/drawing/2014/main" id="{255A5587-DB71-4A15-87B9-B71C2563CE28}"/>
            </a:ext>
          </a:extLst>
        </xdr:cNvPr>
        <xdr:cNvSpPr/>
      </xdr:nvSpPr>
      <xdr:spPr>
        <a:xfrm>
          <a:off x="19154775" y="59232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53340</xdr:rowOff>
    </xdr:from>
    <xdr:to>
      <xdr:col>116</xdr:col>
      <xdr:colOff>63500</xdr:colOff>
      <xdr:row>36</xdr:row>
      <xdr:rowOff>144780</xdr:rowOff>
    </xdr:to>
    <xdr:cxnSp macro="">
      <xdr:nvCxnSpPr>
        <xdr:cNvPr id="497" name="直線コネクタ 496">
          <a:extLst>
            <a:ext uri="{FF2B5EF4-FFF2-40B4-BE49-F238E27FC236}">
              <a16:creationId xmlns:a16="http://schemas.microsoft.com/office/drawing/2014/main" id="{2EE61CEA-025D-42D4-B15F-39CC7D490FC6}"/>
            </a:ext>
          </a:extLst>
        </xdr:cNvPr>
        <xdr:cNvCxnSpPr/>
      </xdr:nvCxnSpPr>
      <xdr:spPr>
        <a:xfrm flipV="1">
          <a:off x="19202400" y="5555615"/>
          <a:ext cx="752475" cy="41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139700</xdr:rowOff>
    </xdr:from>
    <xdr:to>
      <xdr:col>107</xdr:col>
      <xdr:colOff>101600</xdr:colOff>
      <xdr:row>39</xdr:row>
      <xdr:rowOff>69850</xdr:rowOff>
    </xdr:to>
    <xdr:sp macro="" textlink="">
      <xdr:nvSpPr>
        <xdr:cNvPr id="498" name="楕円 497">
          <a:extLst>
            <a:ext uri="{FF2B5EF4-FFF2-40B4-BE49-F238E27FC236}">
              <a16:creationId xmlns:a16="http://schemas.microsoft.com/office/drawing/2014/main" id="{DDFAF8F9-A619-484C-9229-4F00E9E5A7B1}"/>
            </a:ext>
          </a:extLst>
        </xdr:cNvPr>
        <xdr:cNvSpPr/>
      </xdr:nvSpPr>
      <xdr:spPr>
        <a:xfrm>
          <a:off x="18345150" y="62960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144780</xdr:rowOff>
    </xdr:from>
    <xdr:to>
      <xdr:col>111</xdr:col>
      <xdr:colOff>177800</xdr:colOff>
      <xdr:row>39</xdr:row>
      <xdr:rowOff>19050</xdr:rowOff>
    </xdr:to>
    <xdr:cxnSp macro="">
      <xdr:nvCxnSpPr>
        <xdr:cNvPr id="499" name="直線コネクタ 498">
          <a:extLst>
            <a:ext uri="{FF2B5EF4-FFF2-40B4-BE49-F238E27FC236}">
              <a16:creationId xmlns:a16="http://schemas.microsoft.com/office/drawing/2014/main" id="{43D6A980-C450-4213-89B9-C4EBC3857D0F}"/>
            </a:ext>
          </a:extLst>
        </xdr:cNvPr>
        <xdr:cNvCxnSpPr/>
      </xdr:nvCxnSpPr>
      <xdr:spPr>
        <a:xfrm flipV="1">
          <a:off x="18392775" y="5970905"/>
          <a:ext cx="809625" cy="36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162560</xdr:rowOff>
    </xdr:from>
    <xdr:to>
      <xdr:col>102</xdr:col>
      <xdr:colOff>165100</xdr:colOff>
      <xdr:row>41</xdr:row>
      <xdr:rowOff>92710</xdr:rowOff>
    </xdr:to>
    <xdr:sp macro="" textlink="">
      <xdr:nvSpPr>
        <xdr:cNvPr id="500" name="楕円 499">
          <a:extLst>
            <a:ext uri="{FF2B5EF4-FFF2-40B4-BE49-F238E27FC236}">
              <a16:creationId xmlns:a16="http://schemas.microsoft.com/office/drawing/2014/main" id="{EE0591BA-6447-4CA3-A0A6-04AAAD39B0C2}"/>
            </a:ext>
          </a:extLst>
        </xdr:cNvPr>
        <xdr:cNvSpPr/>
      </xdr:nvSpPr>
      <xdr:spPr>
        <a:xfrm>
          <a:off x="17554575" y="66363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19050</xdr:rowOff>
    </xdr:from>
    <xdr:to>
      <xdr:col>107</xdr:col>
      <xdr:colOff>50800</xdr:colOff>
      <xdr:row>41</xdr:row>
      <xdr:rowOff>41910</xdr:rowOff>
    </xdr:to>
    <xdr:cxnSp macro="">
      <xdr:nvCxnSpPr>
        <xdr:cNvPr id="501" name="直線コネクタ 500">
          <a:extLst>
            <a:ext uri="{FF2B5EF4-FFF2-40B4-BE49-F238E27FC236}">
              <a16:creationId xmlns:a16="http://schemas.microsoft.com/office/drawing/2014/main" id="{CA121606-B4FF-45C5-A268-0081F5F23779}"/>
            </a:ext>
          </a:extLst>
        </xdr:cNvPr>
        <xdr:cNvCxnSpPr/>
      </xdr:nvCxnSpPr>
      <xdr:spPr>
        <a:xfrm flipV="1">
          <a:off x="17602200" y="6334125"/>
          <a:ext cx="790575" cy="3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35</xdr:row>
      <xdr:rowOff>40657</xdr:rowOff>
    </xdr:from>
    <xdr:ext cx="469744" cy="259045"/>
    <xdr:sp macro="" textlink="">
      <xdr:nvSpPr>
        <xdr:cNvPr id="502" name="n_1mainValue【空港】&#10;一人当たり有形固定資産（償却資産）額">
          <a:extLst>
            <a:ext uri="{FF2B5EF4-FFF2-40B4-BE49-F238E27FC236}">
              <a16:creationId xmlns:a16="http://schemas.microsoft.com/office/drawing/2014/main" id="{72AF2476-882D-4F32-99AE-5E5807544143}"/>
            </a:ext>
          </a:extLst>
        </xdr:cNvPr>
        <xdr:cNvSpPr txBox="1"/>
      </xdr:nvSpPr>
      <xdr:spPr>
        <a:xfrm>
          <a:off x="18983403" y="57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37</xdr:row>
      <xdr:rowOff>86377</xdr:rowOff>
    </xdr:from>
    <xdr:ext cx="469744" cy="259045"/>
    <xdr:sp macro="" textlink="">
      <xdr:nvSpPr>
        <xdr:cNvPr id="503" name="n_2mainValue【空港】&#10;一人当たり有形固定資産（償却資産）額">
          <a:extLst>
            <a:ext uri="{FF2B5EF4-FFF2-40B4-BE49-F238E27FC236}">
              <a16:creationId xmlns:a16="http://schemas.microsoft.com/office/drawing/2014/main" id="{47F117BA-5C7A-44CE-81D8-76110A594814}"/>
            </a:ext>
          </a:extLst>
        </xdr:cNvPr>
        <xdr:cNvSpPr txBox="1"/>
      </xdr:nvSpPr>
      <xdr:spPr>
        <a:xfrm>
          <a:off x="18183303"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39</xdr:row>
      <xdr:rowOff>109237</xdr:rowOff>
    </xdr:from>
    <xdr:ext cx="469744" cy="259045"/>
    <xdr:sp macro="" textlink="">
      <xdr:nvSpPr>
        <xdr:cNvPr id="504" name="n_3mainValue【空港】&#10;一人当たり有形固定資産（償却資産）額">
          <a:extLst>
            <a:ext uri="{FF2B5EF4-FFF2-40B4-BE49-F238E27FC236}">
              <a16:creationId xmlns:a16="http://schemas.microsoft.com/office/drawing/2014/main" id="{DA65EA59-97C2-4FB3-AF16-1604FC39E2AD}"/>
            </a:ext>
          </a:extLst>
        </xdr:cNvPr>
        <xdr:cNvSpPr txBox="1"/>
      </xdr:nvSpPr>
      <xdr:spPr>
        <a:xfrm>
          <a:off x="17383203" y="642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6C1E8EC7-1B9E-440E-901F-669F7D0FBE79}"/>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06" name="正方形/長方形 505">
          <a:extLst>
            <a:ext uri="{FF2B5EF4-FFF2-40B4-BE49-F238E27FC236}">
              <a16:creationId xmlns:a16="http://schemas.microsoft.com/office/drawing/2014/main" id="{C92505CD-27BC-4F58-97BB-6EE9CF1921DA}"/>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07" name="正方形/長方形 506">
          <a:extLst>
            <a:ext uri="{FF2B5EF4-FFF2-40B4-BE49-F238E27FC236}">
              <a16:creationId xmlns:a16="http://schemas.microsoft.com/office/drawing/2014/main" id="{AC087A45-1400-4405-A2BB-202F005F7930}"/>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08" name="正方形/長方形 507">
          <a:extLst>
            <a:ext uri="{FF2B5EF4-FFF2-40B4-BE49-F238E27FC236}">
              <a16:creationId xmlns:a16="http://schemas.microsoft.com/office/drawing/2014/main" id="{5D6BEA4E-C334-4380-A980-B4ABEC10F94E}"/>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09" name="正方形/長方形 508">
          <a:extLst>
            <a:ext uri="{FF2B5EF4-FFF2-40B4-BE49-F238E27FC236}">
              <a16:creationId xmlns:a16="http://schemas.microsoft.com/office/drawing/2014/main" id="{04BA7CBA-622A-45B6-839A-51127798ED4D}"/>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41DFAD00-B558-491B-B487-803C5222BECA}"/>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3E1C6146-6198-40E6-BB2B-7D6EBB24E12D}"/>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80566A94-5B9F-4B16-B3FD-1B056FB3DEC2}"/>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3" name="テキスト ボックス 512">
          <a:extLst>
            <a:ext uri="{FF2B5EF4-FFF2-40B4-BE49-F238E27FC236}">
              <a16:creationId xmlns:a16="http://schemas.microsoft.com/office/drawing/2014/main" id="{E07135CA-E23B-464C-A947-520ED6A66981}"/>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85EC8890-2CE4-45D0-9647-FE61E33F82E0}"/>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5" name="テキスト ボックス 514">
          <a:extLst>
            <a:ext uri="{FF2B5EF4-FFF2-40B4-BE49-F238E27FC236}">
              <a16:creationId xmlns:a16="http://schemas.microsoft.com/office/drawing/2014/main" id="{DEB3148C-7FB0-454D-8D34-6444AF8C6DEB}"/>
            </a:ext>
          </a:extLst>
        </xdr:cNvPr>
        <xdr:cNvSpPr txBox="1"/>
      </xdr:nvSpPr>
      <xdr:spPr>
        <a:xfrm>
          <a:off x="10845966"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84B67A7B-EFA1-46D1-AC80-CC05349CAEA7}"/>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a:extLst>
            <a:ext uri="{FF2B5EF4-FFF2-40B4-BE49-F238E27FC236}">
              <a16:creationId xmlns:a16="http://schemas.microsoft.com/office/drawing/2014/main" id="{D130B13C-7684-4014-9A79-5FC38A034F8B}"/>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31AA8227-70FE-48CC-8CCF-2839361A59D6}"/>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a:extLst>
            <a:ext uri="{FF2B5EF4-FFF2-40B4-BE49-F238E27FC236}">
              <a16:creationId xmlns:a16="http://schemas.microsoft.com/office/drawing/2014/main" id="{549EFBE6-13BE-4401-B7CA-1F065340C5D5}"/>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6C16CF0C-4B7B-4960-A451-930FB6449D12}"/>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a:extLst>
            <a:ext uri="{FF2B5EF4-FFF2-40B4-BE49-F238E27FC236}">
              <a16:creationId xmlns:a16="http://schemas.microsoft.com/office/drawing/2014/main" id="{30C375D6-DCAE-4D7D-8FC5-67397DDED61A}"/>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A9A01C84-2DA8-40CE-918E-C1E2A49B86FB}"/>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a:extLst>
            <a:ext uri="{FF2B5EF4-FFF2-40B4-BE49-F238E27FC236}">
              <a16:creationId xmlns:a16="http://schemas.microsoft.com/office/drawing/2014/main" id="{D6E69928-524A-4475-B339-226A455472D3}"/>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0213348C-F161-4DD8-B844-EC77A48AEFE6}"/>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7DAE3262-C78C-48C7-BCF7-763A272571C3}"/>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2533592A-A44C-44AB-8C09-32D3C730DCB6}"/>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60</xdr:row>
      <xdr:rowOff>114300</xdr:rowOff>
    </xdr:from>
    <xdr:to>
      <xdr:col>85</xdr:col>
      <xdr:colOff>126364</xdr:colOff>
      <xdr:row>64</xdr:row>
      <xdr:rowOff>133350</xdr:rowOff>
    </xdr:to>
    <xdr:cxnSp macro="">
      <xdr:nvCxnSpPr>
        <xdr:cNvPr id="527" name="直線コネクタ 526">
          <a:extLst>
            <a:ext uri="{FF2B5EF4-FFF2-40B4-BE49-F238E27FC236}">
              <a16:creationId xmlns:a16="http://schemas.microsoft.com/office/drawing/2014/main" id="{9E80972F-BFF9-41F9-9459-BE521BCF1284}"/>
            </a:ext>
          </a:extLst>
        </xdr:cNvPr>
        <xdr:cNvCxnSpPr/>
      </xdr:nvCxnSpPr>
      <xdr:spPr>
        <a:xfrm flipV="1">
          <a:off x="14695170" y="9829800"/>
          <a:ext cx="1269" cy="66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137177</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D5C418FE-D84A-48A1-873E-F085C17B5677}"/>
            </a:ext>
          </a:extLst>
        </xdr:cNvPr>
        <xdr:cNvSpPr txBox="1"/>
      </xdr:nvSpPr>
      <xdr:spPr>
        <a:xfrm>
          <a:off x="14744700" y="1050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529" name="直線コネクタ 528">
          <a:extLst>
            <a:ext uri="{FF2B5EF4-FFF2-40B4-BE49-F238E27FC236}">
              <a16:creationId xmlns:a16="http://schemas.microsoft.com/office/drawing/2014/main" id="{F280BD03-6CAD-470E-8585-9218A6608074}"/>
            </a:ext>
          </a:extLst>
        </xdr:cNvPr>
        <xdr:cNvCxnSpPr/>
      </xdr:nvCxnSpPr>
      <xdr:spPr>
        <a:xfrm>
          <a:off x="14611350" y="10496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60977</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72D7EE7B-D6AB-4CDB-A229-BA66523A7248}"/>
            </a:ext>
          </a:extLst>
        </xdr:cNvPr>
        <xdr:cNvSpPr txBox="1"/>
      </xdr:nvSpPr>
      <xdr:spPr>
        <a:xfrm>
          <a:off x="14744700" y="961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114300</xdr:rowOff>
    </xdr:from>
    <xdr:to>
      <xdr:col>86</xdr:col>
      <xdr:colOff>25400</xdr:colOff>
      <xdr:row>60</xdr:row>
      <xdr:rowOff>114300</xdr:rowOff>
    </xdr:to>
    <xdr:cxnSp macro="">
      <xdr:nvCxnSpPr>
        <xdr:cNvPr id="531" name="直線コネクタ 530">
          <a:extLst>
            <a:ext uri="{FF2B5EF4-FFF2-40B4-BE49-F238E27FC236}">
              <a16:creationId xmlns:a16="http://schemas.microsoft.com/office/drawing/2014/main" id="{4EC067DB-3DA4-4B51-9F28-2DBC7F55A989}"/>
            </a:ext>
          </a:extLst>
        </xdr:cNvPr>
        <xdr:cNvCxnSpPr/>
      </xdr:nvCxnSpPr>
      <xdr:spPr>
        <a:xfrm>
          <a:off x="14611350" y="9829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137177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8B759DC5-2429-4B89-A30F-4480C1700F7A}"/>
            </a:ext>
          </a:extLst>
        </xdr:cNvPr>
        <xdr:cNvSpPr txBox="1"/>
      </xdr:nvSpPr>
      <xdr:spPr>
        <a:xfrm>
          <a:off x="14744700" y="10179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158750</xdr:rowOff>
    </xdr:from>
    <xdr:to>
      <xdr:col>85</xdr:col>
      <xdr:colOff>177800</xdr:colOff>
      <xdr:row>63</xdr:row>
      <xdr:rowOff>88900</xdr:rowOff>
    </xdr:to>
    <xdr:sp macro="" textlink="">
      <xdr:nvSpPr>
        <xdr:cNvPr id="533" name="フローチャート: 判断 532">
          <a:extLst>
            <a:ext uri="{FF2B5EF4-FFF2-40B4-BE49-F238E27FC236}">
              <a16:creationId xmlns:a16="http://schemas.microsoft.com/office/drawing/2014/main" id="{C70BC74B-BA3D-4CB0-AFFA-553AAD5B5C3E}"/>
            </a:ext>
          </a:extLst>
        </xdr:cNvPr>
        <xdr:cNvSpPr/>
      </xdr:nvSpPr>
      <xdr:spPr>
        <a:xfrm>
          <a:off x="14649450" y="102012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139700</xdr:rowOff>
    </xdr:from>
    <xdr:to>
      <xdr:col>81</xdr:col>
      <xdr:colOff>101600</xdr:colOff>
      <xdr:row>61</xdr:row>
      <xdr:rowOff>69850</xdr:rowOff>
    </xdr:to>
    <xdr:sp macro="" textlink="">
      <xdr:nvSpPr>
        <xdr:cNvPr id="534" name="フローチャート: 判断 533">
          <a:extLst>
            <a:ext uri="{FF2B5EF4-FFF2-40B4-BE49-F238E27FC236}">
              <a16:creationId xmlns:a16="http://schemas.microsoft.com/office/drawing/2014/main" id="{85A46731-58D3-4E0F-8990-DE17106C3CF4}"/>
            </a:ext>
          </a:extLst>
        </xdr:cNvPr>
        <xdr:cNvSpPr/>
      </xdr:nvSpPr>
      <xdr:spPr>
        <a:xfrm>
          <a:off x="138874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35" name="フローチャート: 判断 534">
          <a:extLst>
            <a:ext uri="{FF2B5EF4-FFF2-40B4-BE49-F238E27FC236}">
              <a16:creationId xmlns:a16="http://schemas.microsoft.com/office/drawing/2014/main" id="{17C359EF-9857-4D80-8E5B-335EE4EE7CC6}"/>
            </a:ext>
          </a:extLst>
        </xdr:cNvPr>
        <xdr:cNvSpPr/>
      </xdr:nvSpPr>
      <xdr:spPr>
        <a:xfrm>
          <a:off x="13096875" y="97155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63500</xdr:rowOff>
    </xdr:from>
    <xdr:to>
      <xdr:col>72</xdr:col>
      <xdr:colOff>38100</xdr:colOff>
      <xdr:row>59</xdr:row>
      <xdr:rowOff>165100</xdr:rowOff>
    </xdr:to>
    <xdr:sp macro="" textlink="">
      <xdr:nvSpPr>
        <xdr:cNvPr id="536" name="フローチャート: 判断 535">
          <a:extLst>
            <a:ext uri="{FF2B5EF4-FFF2-40B4-BE49-F238E27FC236}">
              <a16:creationId xmlns:a16="http://schemas.microsoft.com/office/drawing/2014/main" id="{6B35C127-139C-4D1C-B1DF-2A7096F7AC3F}"/>
            </a:ext>
          </a:extLst>
        </xdr:cNvPr>
        <xdr:cNvSpPr/>
      </xdr:nvSpPr>
      <xdr:spPr>
        <a:xfrm>
          <a:off x="12296775" y="96202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C172985C-4514-4C1E-B41D-F7CFD0844C85}"/>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4E82A053-165B-41EA-BAB7-0F62C9D77CFF}"/>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7D28DCE-64D3-4A53-BECF-871BD15140C5}"/>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5B8748E6-C41F-402B-A6D4-B27397A77793}"/>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7BEFF3BC-C079-423D-9580-EA75DE73135A}"/>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楕円 541">
          <a:extLst>
            <a:ext uri="{FF2B5EF4-FFF2-40B4-BE49-F238E27FC236}">
              <a16:creationId xmlns:a16="http://schemas.microsoft.com/office/drawing/2014/main" id="{07A77922-F092-43A4-9067-261221EAB98C}"/>
            </a:ext>
          </a:extLst>
        </xdr:cNvPr>
        <xdr:cNvSpPr/>
      </xdr:nvSpPr>
      <xdr:spPr>
        <a:xfrm>
          <a:off x="14649450" y="97821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16527</xdr:rowOff>
    </xdr:from>
    <xdr:ext cx="405111" cy="259045"/>
    <xdr:sp macro="" textlink="">
      <xdr:nvSpPr>
        <xdr:cNvPr id="543" name="【学校施設】&#10;有形固定資産減価償却率該当値テキスト">
          <a:extLst>
            <a:ext uri="{FF2B5EF4-FFF2-40B4-BE49-F238E27FC236}">
              <a16:creationId xmlns:a16="http://schemas.microsoft.com/office/drawing/2014/main" id="{EC124512-97FA-4A9A-980B-9A3396C5F0B0}"/>
            </a:ext>
          </a:extLst>
        </xdr:cNvPr>
        <xdr:cNvSpPr txBox="1"/>
      </xdr:nvSpPr>
      <xdr:spPr>
        <a:xfrm>
          <a:off x="14744700" y="973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101600</xdr:rowOff>
    </xdr:from>
    <xdr:to>
      <xdr:col>81</xdr:col>
      <xdr:colOff>101600</xdr:colOff>
      <xdr:row>59</xdr:row>
      <xdr:rowOff>31750</xdr:rowOff>
    </xdr:to>
    <xdr:sp macro="" textlink="">
      <xdr:nvSpPr>
        <xdr:cNvPr id="544" name="楕円 543">
          <a:extLst>
            <a:ext uri="{FF2B5EF4-FFF2-40B4-BE49-F238E27FC236}">
              <a16:creationId xmlns:a16="http://schemas.microsoft.com/office/drawing/2014/main" id="{DD2EFC51-163F-4FB8-B7AE-3C483CA871A3}"/>
            </a:ext>
          </a:extLst>
        </xdr:cNvPr>
        <xdr:cNvSpPr/>
      </xdr:nvSpPr>
      <xdr:spPr>
        <a:xfrm>
          <a:off x="13887450" y="94964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152400</xdr:rowOff>
    </xdr:from>
    <xdr:to>
      <xdr:col>85</xdr:col>
      <xdr:colOff>127000</xdr:colOff>
      <xdr:row>60</xdr:row>
      <xdr:rowOff>114300</xdr:rowOff>
    </xdr:to>
    <xdr:cxnSp macro="">
      <xdr:nvCxnSpPr>
        <xdr:cNvPr id="545" name="直線コネクタ 544">
          <a:extLst>
            <a:ext uri="{FF2B5EF4-FFF2-40B4-BE49-F238E27FC236}">
              <a16:creationId xmlns:a16="http://schemas.microsoft.com/office/drawing/2014/main" id="{1F03B12F-0773-4D31-9A8D-DE56C22AB6F9}"/>
            </a:ext>
          </a:extLst>
        </xdr:cNvPr>
        <xdr:cNvCxnSpPr/>
      </xdr:nvCxnSpPr>
      <xdr:spPr>
        <a:xfrm>
          <a:off x="13935075" y="9544050"/>
          <a:ext cx="762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82550</xdr:rowOff>
    </xdr:from>
    <xdr:to>
      <xdr:col>76</xdr:col>
      <xdr:colOff>165100</xdr:colOff>
      <xdr:row>57</xdr:row>
      <xdr:rowOff>12700</xdr:rowOff>
    </xdr:to>
    <xdr:sp macro="" textlink="">
      <xdr:nvSpPr>
        <xdr:cNvPr id="546" name="楕円 545">
          <a:extLst>
            <a:ext uri="{FF2B5EF4-FFF2-40B4-BE49-F238E27FC236}">
              <a16:creationId xmlns:a16="http://schemas.microsoft.com/office/drawing/2014/main" id="{3C33224D-3CE6-4BCD-B816-6CA75EFA7EF4}"/>
            </a:ext>
          </a:extLst>
        </xdr:cNvPr>
        <xdr:cNvSpPr/>
      </xdr:nvSpPr>
      <xdr:spPr>
        <a:xfrm>
          <a:off x="13096875" y="91535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133350</xdr:rowOff>
    </xdr:from>
    <xdr:to>
      <xdr:col>81</xdr:col>
      <xdr:colOff>50800</xdr:colOff>
      <xdr:row>58</xdr:row>
      <xdr:rowOff>152400</xdr:rowOff>
    </xdr:to>
    <xdr:cxnSp macro="">
      <xdr:nvCxnSpPr>
        <xdr:cNvPr id="547" name="直線コネクタ 546">
          <a:extLst>
            <a:ext uri="{FF2B5EF4-FFF2-40B4-BE49-F238E27FC236}">
              <a16:creationId xmlns:a16="http://schemas.microsoft.com/office/drawing/2014/main" id="{B46E60C4-EAB2-4466-8EE3-95A9DBDF029C}"/>
            </a:ext>
          </a:extLst>
        </xdr:cNvPr>
        <xdr:cNvCxnSpPr/>
      </xdr:nvCxnSpPr>
      <xdr:spPr>
        <a:xfrm>
          <a:off x="13144500" y="9201150"/>
          <a:ext cx="790575"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44450</xdr:rowOff>
    </xdr:from>
    <xdr:to>
      <xdr:col>72</xdr:col>
      <xdr:colOff>38100</xdr:colOff>
      <xdr:row>55</xdr:row>
      <xdr:rowOff>146050</xdr:rowOff>
    </xdr:to>
    <xdr:sp macro="" textlink="">
      <xdr:nvSpPr>
        <xdr:cNvPr id="548" name="楕円 547">
          <a:extLst>
            <a:ext uri="{FF2B5EF4-FFF2-40B4-BE49-F238E27FC236}">
              <a16:creationId xmlns:a16="http://schemas.microsoft.com/office/drawing/2014/main" id="{A6658F36-3F21-4909-8FEA-5A7EA41A015D}"/>
            </a:ext>
          </a:extLst>
        </xdr:cNvPr>
        <xdr:cNvSpPr/>
      </xdr:nvSpPr>
      <xdr:spPr>
        <a:xfrm>
          <a:off x="12296775" y="8953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95250</xdr:rowOff>
    </xdr:from>
    <xdr:to>
      <xdr:col>76</xdr:col>
      <xdr:colOff>114300</xdr:colOff>
      <xdr:row>56</xdr:row>
      <xdr:rowOff>133350</xdr:rowOff>
    </xdr:to>
    <xdr:cxnSp macro="">
      <xdr:nvCxnSpPr>
        <xdr:cNvPr id="549" name="直線コネクタ 548">
          <a:extLst>
            <a:ext uri="{FF2B5EF4-FFF2-40B4-BE49-F238E27FC236}">
              <a16:creationId xmlns:a16="http://schemas.microsoft.com/office/drawing/2014/main" id="{B150E5FE-61DF-4C12-9200-9E98B94B81DB}"/>
            </a:ext>
          </a:extLst>
        </xdr:cNvPr>
        <xdr:cNvCxnSpPr/>
      </xdr:nvCxnSpPr>
      <xdr:spPr>
        <a:xfrm>
          <a:off x="12344400" y="9001125"/>
          <a:ext cx="8001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60977</xdr:rowOff>
    </xdr:from>
    <xdr:ext cx="405111" cy="259045"/>
    <xdr:sp macro="" textlink="">
      <xdr:nvSpPr>
        <xdr:cNvPr id="550" name="n_1aveValue【学校施設】&#10;有形固定資産減価償却率">
          <a:extLst>
            <a:ext uri="{FF2B5EF4-FFF2-40B4-BE49-F238E27FC236}">
              <a16:creationId xmlns:a16="http://schemas.microsoft.com/office/drawing/2014/main" id="{5DDCA98B-E8A7-4380-91FC-3AB47BDB9D97}"/>
            </a:ext>
          </a:extLst>
        </xdr:cNvPr>
        <xdr:cNvSpPr txBox="1"/>
      </xdr:nvSpPr>
      <xdr:spPr>
        <a:xfrm>
          <a:off x="13745219" y="994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551" name="n_2aveValue【学校施設】&#10;有形固定資産減価償却率">
          <a:extLst>
            <a:ext uri="{FF2B5EF4-FFF2-40B4-BE49-F238E27FC236}">
              <a16:creationId xmlns:a16="http://schemas.microsoft.com/office/drawing/2014/main" id="{9BF3892C-21ED-4658-A076-E1F52E395C92}"/>
            </a:ext>
          </a:extLst>
        </xdr:cNvPr>
        <xdr:cNvSpPr txBox="1"/>
      </xdr:nvSpPr>
      <xdr:spPr>
        <a:xfrm>
          <a:off x="12964169" y="9798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156227</xdr:rowOff>
    </xdr:from>
    <xdr:ext cx="405111" cy="259045"/>
    <xdr:sp macro="" textlink="">
      <xdr:nvSpPr>
        <xdr:cNvPr id="552" name="n_3aveValue【学校施設】&#10;有形固定資産減価償却率">
          <a:extLst>
            <a:ext uri="{FF2B5EF4-FFF2-40B4-BE49-F238E27FC236}">
              <a16:creationId xmlns:a16="http://schemas.microsoft.com/office/drawing/2014/main" id="{4FF030BE-A9A1-42F3-816D-8D1BE6BC555A}"/>
            </a:ext>
          </a:extLst>
        </xdr:cNvPr>
        <xdr:cNvSpPr txBox="1"/>
      </xdr:nvSpPr>
      <xdr:spPr>
        <a:xfrm>
          <a:off x="12164069" y="971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48277</xdr:rowOff>
    </xdr:from>
    <xdr:ext cx="405111" cy="259045"/>
    <xdr:sp macro="" textlink="">
      <xdr:nvSpPr>
        <xdr:cNvPr id="553" name="n_1mainValue【学校施設】&#10;有形固定資産減価償却率">
          <a:extLst>
            <a:ext uri="{FF2B5EF4-FFF2-40B4-BE49-F238E27FC236}">
              <a16:creationId xmlns:a16="http://schemas.microsoft.com/office/drawing/2014/main" id="{81CF778C-1CDE-43B2-ADC0-FEAB01C23BCA}"/>
            </a:ext>
          </a:extLst>
        </xdr:cNvPr>
        <xdr:cNvSpPr txBox="1"/>
      </xdr:nvSpPr>
      <xdr:spPr>
        <a:xfrm>
          <a:off x="13745219" y="927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29227</xdr:rowOff>
    </xdr:from>
    <xdr:ext cx="405111" cy="259045"/>
    <xdr:sp macro="" textlink="">
      <xdr:nvSpPr>
        <xdr:cNvPr id="554" name="n_2mainValue【学校施設】&#10;有形固定資産減価償却率">
          <a:extLst>
            <a:ext uri="{FF2B5EF4-FFF2-40B4-BE49-F238E27FC236}">
              <a16:creationId xmlns:a16="http://schemas.microsoft.com/office/drawing/2014/main" id="{BEB05B48-36A5-4748-89E8-612086E8820A}"/>
            </a:ext>
          </a:extLst>
        </xdr:cNvPr>
        <xdr:cNvSpPr txBox="1"/>
      </xdr:nvSpPr>
      <xdr:spPr>
        <a:xfrm>
          <a:off x="12964169" y="893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162577</xdr:rowOff>
    </xdr:from>
    <xdr:ext cx="405111" cy="259045"/>
    <xdr:sp macro="" textlink="">
      <xdr:nvSpPr>
        <xdr:cNvPr id="555" name="n_3mainValue【学校施設】&#10;有形固定資産減価償却率">
          <a:extLst>
            <a:ext uri="{FF2B5EF4-FFF2-40B4-BE49-F238E27FC236}">
              <a16:creationId xmlns:a16="http://schemas.microsoft.com/office/drawing/2014/main" id="{6E8EDAE8-972C-4F0D-A79F-5A23B8257B70}"/>
            </a:ext>
          </a:extLst>
        </xdr:cNvPr>
        <xdr:cNvSpPr txBox="1"/>
      </xdr:nvSpPr>
      <xdr:spPr>
        <a:xfrm>
          <a:off x="12164069" y="874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6" name="正方形/長方形 555">
          <a:extLst>
            <a:ext uri="{FF2B5EF4-FFF2-40B4-BE49-F238E27FC236}">
              <a16:creationId xmlns:a16="http://schemas.microsoft.com/office/drawing/2014/main" id="{8CE7EFD0-8643-4638-A269-3CE2D0E301BE}"/>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57" name="正方形/長方形 556">
          <a:extLst>
            <a:ext uri="{FF2B5EF4-FFF2-40B4-BE49-F238E27FC236}">
              <a16:creationId xmlns:a16="http://schemas.microsoft.com/office/drawing/2014/main" id="{2D615FF8-892A-42F3-A4F3-2E9072BAB03B}"/>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58" name="正方形/長方形 557">
          <a:extLst>
            <a:ext uri="{FF2B5EF4-FFF2-40B4-BE49-F238E27FC236}">
              <a16:creationId xmlns:a16="http://schemas.microsoft.com/office/drawing/2014/main" id="{093EB0D2-CC2A-47A8-8F45-6CCFAF9A99C4}"/>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59" name="正方形/長方形 558">
          <a:extLst>
            <a:ext uri="{FF2B5EF4-FFF2-40B4-BE49-F238E27FC236}">
              <a16:creationId xmlns:a16="http://schemas.microsoft.com/office/drawing/2014/main" id="{85B9F0EE-BE6A-47B5-B91C-D01CA5029779}"/>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60" name="正方形/長方形 559">
          <a:extLst>
            <a:ext uri="{FF2B5EF4-FFF2-40B4-BE49-F238E27FC236}">
              <a16:creationId xmlns:a16="http://schemas.microsoft.com/office/drawing/2014/main" id="{1E8D7925-3E7C-4079-B0B0-60CBE67F79C0}"/>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a:extLst>
            <a:ext uri="{FF2B5EF4-FFF2-40B4-BE49-F238E27FC236}">
              <a16:creationId xmlns:a16="http://schemas.microsoft.com/office/drawing/2014/main" id="{4DE74232-88CC-4E90-A4D4-D97F3A6F07B0}"/>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a:extLst>
            <a:ext uri="{FF2B5EF4-FFF2-40B4-BE49-F238E27FC236}">
              <a16:creationId xmlns:a16="http://schemas.microsoft.com/office/drawing/2014/main" id="{BC8A60C6-CEDE-486B-9009-62C9B04F414D}"/>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a:extLst>
            <a:ext uri="{FF2B5EF4-FFF2-40B4-BE49-F238E27FC236}">
              <a16:creationId xmlns:a16="http://schemas.microsoft.com/office/drawing/2014/main" id="{BAE70370-1B12-4888-8823-A050F9F4D409}"/>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4" name="テキスト ボックス 563">
          <a:extLst>
            <a:ext uri="{FF2B5EF4-FFF2-40B4-BE49-F238E27FC236}">
              <a16:creationId xmlns:a16="http://schemas.microsoft.com/office/drawing/2014/main" id="{028FDE64-47F8-4278-9219-F14856E9BC70}"/>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5" name="直線コネクタ 564">
          <a:extLst>
            <a:ext uri="{FF2B5EF4-FFF2-40B4-BE49-F238E27FC236}">
              <a16:creationId xmlns:a16="http://schemas.microsoft.com/office/drawing/2014/main" id="{3B4EA1F7-B982-4B3D-B883-772ED4AFE6C3}"/>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6" name="テキスト ボックス 565">
          <a:extLst>
            <a:ext uri="{FF2B5EF4-FFF2-40B4-BE49-F238E27FC236}">
              <a16:creationId xmlns:a16="http://schemas.microsoft.com/office/drawing/2014/main" id="{92EAE7FC-F0F8-4C3E-86B9-715701A257BD}"/>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7" name="直線コネクタ 566">
          <a:extLst>
            <a:ext uri="{FF2B5EF4-FFF2-40B4-BE49-F238E27FC236}">
              <a16:creationId xmlns:a16="http://schemas.microsoft.com/office/drawing/2014/main" id="{09E18C49-71D4-4F9E-8856-C832EB5005BA}"/>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8" name="テキスト ボックス 567">
          <a:extLst>
            <a:ext uri="{FF2B5EF4-FFF2-40B4-BE49-F238E27FC236}">
              <a16:creationId xmlns:a16="http://schemas.microsoft.com/office/drawing/2014/main" id="{C67A3C9B-2DA0-45C6-AB15-6346BE6441E4}"/>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9" name="直線コネクタ 568">
          <a:extLst>
            <a:ext uri="{FF2B5EF4-FFF2-40B4-BE49-F238E27FC236}">
              <a16:creationId xmlns:a16="http://schemas.microsoft.com/office/drawing/2014/main" id="{50005002-608F-40BB-B23F-B78B6E6B0D41}"/>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0" name="テキスト ボックス 569">
          <a:extLst>
            <a:ext uri="{FF2B5EF4-FFF2-40B4-BE49-F238E27FC236}">
              <a16:creationId xmlns:a16="http://schemas.microsoft.com/office/drawing/2014/main" id="{5ED5B781-5497-435A-9112-BF9E6B832090}"/>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1" name="直線コネクタ 570">
          <a:extLst>
            <a:ext uri="{FF2B5EF4-FFF2-40B4-BE49-F238E27FC236}">
              <a16:creationId xmlns:a16="http://schemas.microsoft.com/office/drawing/2014/main" id="{EDAC05D9-FBA5-4688-8760-C1AAC24FB43B}"/>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2" name="テキスト ボックス 571">
          <a:extLst>
            <a:ext uri="{FF2B5EF4-FFF2-40B4-BE49-F238E27FC236}">
              <a16:creationId xmlns:a16="http://schemas.microsoft.com/office/drawing/2014/main" id="{546C3A89-F689-44A3-9E56-8C9A9481532C}"/>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3" name="直線コネクタ 572">
          <a:extLst>
            <a:ext uri="{FF2B5EF4-FFF2-40B4-BE49-F238E27FC236}">
              <a16:creationId xmlns:a16="http://schemas.microsoft.com/office/drawing/2014/main" id="{9A37F5F6-2C46-4601-9318-DFD2CAC74FDF}"/>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4" name="テキスト ボックス 573">
          <a:extLst>
            <a:ext uri="{FF2B5EF4-FFF2-40B4-BE49-F238E27FC236}">
              <a16:creationId xmlns:a16="http://schemas.microsoft.com/office/drawing/2014/main" id="{03428122-AA4D-4BA4-8A5F-71C6D510A025}"/>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5" name="【学校施設】&#10;一人当たり面積グラフ枠">
          <a:extLst>
            <a:ext uri="{FF2B5EF4-FFF2-40B4-BE49-F238E27FC236}">
              <a16:creationId xmlns:a16="http://schemas.microsoft.com/office/drawing/2014/main" id="{BBE16ACD-C2C0-4BBD-BF65-AD18E77C4EA9}"/>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114300</xdr:rowOff>
    </xdr:from>
    <xdr:to>
      <xdr:col>116</xdr:col>
      <xdr:colOff>62864</xdr:colOff>
      <xdr:row>61</xdr:row>
      <xdr:rowOff>166878</xdr:rowOff>
    </xdr:to>
    <xdr:cxnSp macro="">
      <xdr:nvCxnSpPr>
        <xdr:cNvPr id="576" name="直線コネクタ 575">
          <a:extLst>
            <a:ext uri="{FF2B5EF4-FFF2-40B4-BE49-F238E27FC236}">
              <a16:creationId xmlns:a16="http://schemas.microsoft.com/office/drawing/2014/main" id="{B31A6807-9AA8-4F57-9A10-3C7D18B200A1}"/>
            </a:ext>
          </a:extLst>
        </xdr:cNvPr>
        <xdr:cNvCxnSpPr/>
      </xdr:nvCxnSpPr>
      <xdr:spPr>
        <a:xfrm flipV="1">
          <a:off x="19952970" y="9182100"/>
          <a:ext cx="1269" cy="859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170705</xdr:rowOff>
    </xdr:from>
    <xdr:ext cx="469744" cy="259045"/>
    <xdr:sp macro="" textlink="">
      <xdr:nvSpPr>
        <xdr:cNvPr id="577" name="【学校施設】&#10;一人当たり面積最小値テキスト">
          <a:extLst>
            <a:ext uri="{FF2B5EF4-FFF2-40B4-BE49-F238E27FC236}">
              <a16:creationId xmlns:a16="http://schemas.microsoft.com/office/drawing/2014/main" id="{8FC0DA38-7FD4-4C9E-8FFB-FCE601FBA4C1}"/>
            </a:ext>
          </a:extLst>
        </xdr:cNvPr>
        <xdr:cNvSpPr txBox="1"/>
      </xdr:nvSpPr>
      <xdr:spPr>
        <a:xfrm>
          <a:off x="20002500" y="1003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61</xdr:row>
      <xdr:rowOff>166878</xdr:rowOff>
    </xdr:from>
    <xdr:to>
      <xdr:col>116</xdr:col>
      <xdr:colOff>152400</xdr:colOff>
      <xdr:row>61</xdr:row>
      <xdr:rowOff>166878</xdr:rowOff>
    </xdr:to>
    <xdr:cxnSp macro="">
      <xdr:nvCxnSpPr>
        <xdr:cNvPr id="578" name="直線コネクタ 577">
          <a:extLst>
            <a:ext uri="{FF2B5EF4-FFF2-40B4-BE49-F238E27FC236}">
              <a16:creationId xmlns:a16="http://schemas.microsoft.com/office/drawing/2014/main" id="{98787D9B-9EF7-45F9-899E-8646A456331C}"/>
            </a:ext>
          </a:extLst>
        </xdr:cNvPr>
        <xdr:cNvCxnSpPr/>
      </xdr:nvCxnSpPr>
      <xdr:spPr>
        <a:xfrm>
          <a:off x="19878675" y="100411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60977</xdr:rowOff>
    </xdr:from>
    <xdr:ext cx="469744" cy="259045"/>
    <xdr:sp macro="" textlink="">
      <xdr:nvSpPr>
        <xdr:cNvPr id="579" name="【学校施設】&#10;一人当たり面積最大値テキスト">
          <a:extLst>
            <a:ext uri="{FF2B5EF4-FFF2-40B4-BE49-F238E27FC236}">
              <a16:creationId xmlns:a16="http://schemas.microsoft.com/office/drawing/2014/main" id="{E9946749-19AA-49E9-893A-47B380EFE251}"/>
            </a:ext>
          </a:extLst>
        </xdr:cNvPr>
        <xdr:cNvSpPr txBox="1"/>
      </xdr:nvSpPr>
      <xdr:spPr>
        <a:xfrm>
          <a:off x="20002500" y="897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580" name="直線コネクタ 579">
          <a:extLst>
            <a:ext uri="{FF2B5EF4-FFF2-40B4-BE49-F238E27FC236}">
              <a16:creationId xmlns:a16="http://schemas.microsoft.com/office/drawing/2014/main" id="{FDBCC5F8-B040-4ADE-B53C-3A9D20AF5019}"/>
            </a:ext>
          </a:extLst>
        </xdr:cNvPr>
        <xdr:cNvCxnSpPr/>
      </xdr:nvCxnSpPr>
      <xdr:spPr>
        <a:xfrm>
          <a:off x="19878675" y="9182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145813</xdr:rowOff>
    </xdr:from>
    <xdr:ext cx="469744" cy="259045"/>
    <xdr:sp macro="" textlink="">
      <xdr:nvSpPr>
        <xdr:cNvPr id="581" name="【学校施設】&#10;一人当たり面積平均値テキスト">
          <a:extLst>
            <a:ext uri="{FF2B5EF4-FFF2-40B4-BE49-F238E27FC236}">
              <a16:creationId xmlns:a16="http://schemas.microsoft.com/office/drawing/2014/main" id="{0B023522-433B-4877-8CF1-9FC3BEC252FA}"/>
            </a:ext>
          </a:extLst>
        </xdr:cNvPr>
        <xdr:cNvSpPr txBox="1"/>
      </xdr:nvSpPr>
      <xdr:spPr>
        <a:xfrm>
          <a:off x="20002500" y="9372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122936</xdr:rowOff>
    </xdr:from>
    <xdr:to>
      <xdr:col>116</xdr:col>
      <xdr:colOff>114300</xdr:colOff>
      <xdr:row>59</xdr:row>
      <xdr:rowOff>53086</xdr:rowOff>
    </xdr:to>
    <xdr:sp macro="" textlink="">
      <xdr:nvSpPr>
        <xdr:cNvPr id="582" name="フローチャート: 判断 581">
          <a:extLst>
            <a:ext uri="{FF2B5EF4-FFF2-40B4-BE49-F238E27FC236}">
              <a16:creationId xmlns:a16="http://schemas.microsoft.com/office/drawing/2014/main" id="{36971261-592C-4269-AB67-82D505E2EFF6}"/>
            </a:ext>
          </a:extLst>
        </xdr:cNvPr>
        <xdr:cNvSpPr/>
      </xdr:nvSpPr>
      <xdr:spPr>
        <a:xfrm>
          <a:off x="19897725" y="951776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56642</xdr:rowOff>
    </xdr:from>
    <xdr:to>
      <xdr:col>112</xdr:col>
      <xdr:colOff>38100</xdr:colOff>
      <xdr:row>59</xdr:row>
      <xdr:rowOff>158242</xdr:rowOff>
    </xdr:to>
    <xdr:sp macro="" textlink="">
      <xdr:nvSpPr>
        <xdr:cNvPr id="583" name="フローチャート: 判断 582">
          <a:extLst>
            <a:ext uri="{FF2B5EF4-FFF2-40B4-BE49-F238E27FC236}">
              <a16:creationId xmlns:a16="http://schemas.microsoft.com/office/drawing/2014/main" id="{63C185AC-8FC3-42D6-A892-2A40ADFFFD22}"/>
            </a:ext>
          </a:extLst>
        </xdr:cNvPr>
        <xdr:cNvSpPr/>
      </xdr:nvSpPr>
      <xdr:spPr>
        <a:xfrm>
          <a:off x="19154775" y="961021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134366</xdr:rowOff>
    </xdr:from>
    <xdr:to>
      <xdr:col>107</xdr:col>
      <xdr:colOff>101600</xdr:colOff>
      <xdr:row>60</xdr:row>
      <xdr:rowOff>64516</xdr:rowOff>
    </xdr:to>
    <xdr:sp macro="" textlink="">
      <xdr:nvSpPr>
        <xdr:cNvPr id="584" name="フローチャート: 判断 583">
          <a:extLst>
            <a:ext uri="{FF2B5EF4-FFF2-40B4-BE49-F238E27FC236}">
              <a16:creationId xmlns:a16="http://schemas.microsoft.com/office/drawing/2014/main" id="{DF42A128-E483-468B-9C7D-F6C593BE13A3}"/>
            </a:ext>
          </a:extLst>
        </xdr:cNvPr>
        <xdr:cNvSpPr/>
      </xdr:nvSpPr>
      <xdr:spPr>
        <a:xfrm>
          <a:off x="18345150" y="96879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86130C7B-0B61-45AC-BFCF-90C3B2E78123}"/>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8DDF7E32-E0B4-4103-880A-1538C4FB3CED}"/>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6520A764-6B76-4816-832D-E943D1DE8CA9}"/>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437F18C7-1391-4664-ABA1-7E30673114A6}"/>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BBD87231-BFD8-4D2A-A655-3DC7716B2141}"/>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116078</xdr:rowOff>
    </xdr:from>
    <xdr:to>
      <xdr:col>116</xdr:col>
      <xdr:colOff>114300</xdr:colOff>
      <xdr:row>62</xdr:row>
      <xdr:rowOff>46228</xdr:rowOff>
    </xdr:to>
    <xdr:sp macro="" textlink="">
      <xdr:nvSpPr>
        <xdr:cNvPr id="590" name="楕円 589">
          <a:extLst>
            <a:ext uri="{FF2B5EF4-FFF2-40B4-BE49-F238E27FC236}">
              <a16:creationId xmlns:a16="http://schemas.microsoft.com/office/drawing/2014/main" id="{25D132CF-CB6D-4EDD-85D8-D782F5191BAE}"/>
            </a:ext>
          </a:extLst>
        </xdr:cNvPr>
        <xdr:cNvSpPr/>
      </xdr:nvSpPr>
      <xdr:spPr>
        <a:xfrm>
          <a:off x="19897725" y="99935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31005</xdr:rowOff>
    </xdr:from>
    <xdr:ext cx="469744" cy="259045"/>
    <xdr:sp macro="" textlink="">
      <xdr:nvSpPr>
        <xdr:cNvPr id="591" name="【学校施設】&#10;一人当たり面積該当値テキスト">
          <a:extLst>
            <a:ext uri="{FF2B5EF4-FFF2-40B4-BE49-F238E27FC236}">
              <a16:creationId xmlns:a16="http://schemas.microsoft.com/office/drawing/2014/main" id="{D824B297-BB9A-421D-B50F-364E91228B69}"/>
            </a:ext>
          </a:extLst>
        </xdr:cNvPr>
        <xdr:cNvSpPr txBox="1"/>
      </xdr:nvSpPr>
      <xdr:spPr>
        <a:xfrm>
          <a:off x="20002500" y="990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148082</xdr:rowOff>
    </xdr:from>
    <xdr:to>
      <xdr:col>112</xdr:col>
      <xdr:colOff>38100</xdr:colOff>
      <xdr:row>62</xdr:row>
      <xdr:rowOff>78232</xdr:rowOff>
    </xdr:to>
    <xdr:sp macro="" textlink="">
      <xdr:nvSpPr>
        <xdr:cNvPr id="592" name="楕円 591">
          <a:extLst>
            <a:ext uri="{FF2B5EF4-FFF2-40B4-BE49-F238E27FC236}">
              <a16:creationId xmlns:a16="http://schemas.microsoft.com/office/drawing/2014/main" id="{0892B3AC-B7F0-49AD-AC02-83B89091AB00}"/>
            </a:ext>
          </a:extLst>
        </xdr:cNvPr>
        <xdr:cNvSpPr/>
      </xdr:nvSpPr>
      <xdr:spPr>
        <a:xfrm>
          <a:off x="19154775" y="100223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166878</xdr:rowOff>
    </xdr:from>
    <xdr:to>
      <xdr:col>116</xdr:col>
      <xdr:colOff>63500</xdr:colOff>
      <xdr:row>62</xdr:row>
      <xdr:rowOff>27432</xdr:rowOff>
    </xdr:to>
    <xdr:cxnSp macro="">
      <xdr:nvCxnSpPr>
        <xdr:cNvPr id="593" name="直線コネクタ 592">
          <a:extLst>
            <a:ext uri="{FF2B5EF4-FFF2-40B4-BE49-F238E27FC236}">
              <a16:creationId xmlns:a16="http://schemas.microsoft.com/office/drawing/2014/main" id="{EA3EAB8E-7459-4911-8D78-2B9985E86941}"/>
            </a:ext>
          </a:extLst>
        </xdr:cNvPr>
        <xdr:cNvCxnSpPr/>
      </xdr:nvCxnSpPr>
      <xdr:spPr>
        <a:xfrm flipV="1">
          <a:off x="19202400" y="10041128"/>
          <a:ext cx="752475"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xdr:rowOff>
    </xdr:from>
    <xdr:to>
      <xdr:col>107</xdr:col>
      <xdr:colOff>101600</xdr:colOff>
      <xdr:row>62</xdr:row>
      <xdr:rowOff>110236</xdr:rowOff>
    </xdr:to>
    <xdr:sp macro="" textlink="">
      <xdr:nvSpPr>
        <xdr:cNvPr id="594" name="楕円 593">
          <a:extLst>
            <a:ext uri="{FF2B5EF4-FFF2-40B4-BE49-F238E27FC236}">
              <a16:creationId xmlns:a16="http://schemas.microsoft.com/office/drawing/2014/main" id="{2E562D0F-0793-4474-A98F-355552B7F9ED}"/>
            </a:ext>
          </a:extLst>
        </xdr:cNvPr>
        <xdr:cNvSpPr/>
      </xdr:nvSpPr>
      <xdr:spPr>
        <a:xfrm>
          <a:off x="18345150" y="100511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27432</xdr:rowOff>
    </xdr:from>
    <xdr:to>
      <xdr:col>111</xdr:col>
      <xdr:colOff>177800</xdr:colOff>
      <xdr:row>62</xdr:row>
      <xdr:rowOff>59436</xdr:rowOff>
    </xdr:to>
    <xdr:cxnSp macro="">
      <xdr:nvCxnSpPr>
        <xdr:cNvPr id="595" name="直線コネクタ 594">
          <a:extLst>
            <a:ext uri="{FF2B5EF4-FFF2-40B4-BE49-F238E27FC236}">
              <a16:creationId xmlns:a16="http://schemas.microsoft.com/office/drawing/2014/main" id="{878DB795-D255-4604-8785-49ABD427201B}"/>
            </a:ext>
          </a:extLst>
        </xdr:cNvPr>
        <xdr:cNvCxnSpPr/>
      </xdr:nvCxnSpPr>
      <xdr:spPr>
        <a:xfrm flipV="1">
          <a:off x="18392775" y="10069957"/>
          <a:ext cx="809625"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3319</xdr:rowOff>
    </xdr:from>
    <xdr:ext cx="469744" cy="259045"/>
    <xdr:sp macro="" textlink="">
      <xdr:nvSpPr>
        <xdr:cNvPr id="596" name="n_1aveValue【学校施設】&#10;一人当たり面積">
          <a:extLst>
            <a:ext uri="{FF2B5EF4-FFF2-40B4-BE49-F238E27FC236}">
              <a16:creationId xmlns:a16="http://schemas.microsoft.com/office/drawing/2014/main" id="{DD207F3C-401C-42AA-A2A2-ADAC4DB2F87C}"/>
            </a:ext>
          </a:extLst>
        </xdr:cNvPr>
        <xdr:cNvSpPr txBox="1"/>
      </xdr:nvSpPr>
      <xdr:spPr>
        <a:xfrm>
          <a:off x="18983402" y="939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81043</xdr:rowOff>
    </xdr:from>
    <xdr:ext cx="469744" cy="259045"/>
    <xdr:sp macro="" textlink="">
      <xdr:nvSpPr>
        <xdr:cNvPr id="597" name="n_2aveValue【学校施設】&#10;一人当たり面積">
          <a:extLst>
            <a:ext uri="{FF2B5EF4-FFF2-40B4-BE49-F238E27FC236}">
              <a16:creationId xmlns:a16="http://schemas.microsoft.com/office/drawing/2014/main" id="{11BFAEC5-7E1C-40AC-8475-F48890353A14}"/>
            </a:ext>
          </a:extLst>
        </xdr:cNvPr>
        <xdr:cNvSpPr txBox="1"/>
      </xdr:nvSpPr>
      <xdr:spPr>
        <a:xfrm>
          <a:off x="18183302" y="9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69359</xdr:rowOff>
    </xdr:from>
    <xdr:ext cx="469744" cy="259045"/>
    <xdr:sp macro="" textlink="">
      <xdr:nvSpPr>
        <xdr:cNvPr id="598" name="n_1mainValue【学校施設】&#10;一人当たり面積">
          <a:extLst>
            <a:ext uri="{FF2B5EF4-FFF2-40B4-BE49-F238E27FC236}">
              <a16:creationId xmlns:a16="http://schemas.microsoft.com/office/drawing/2014/main" id="{7D686C96-2ACE-4A2A-BD0F-14990793198F}"/>
            </a:ext>
          </a:extLst>
        </xdr:cNvPr>
        <xdr:cNvSpPr txBox="1"/>
      </xdr:nvSpPr>
      <xdr:spPr>
        <a:xfrm>
          <a:off x="18983402" y="1010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101363</xdr:rowOff>
    </xdr:from>
    <xdr:ext cx="469744" cy="259045"/>
    <xdr:sp macro="" textlink="">
      <xdr:nvSpPr>
        <xdr:cNvPr id="599" name="n_2mainValue【学校施設】&#10;一人当たり面積">
          <a:extLst>
            <a:ext uri="{FF2B5EF4-FFF2-40B4-BE49-F238E27FC236}">
              <a16:creationId xmlns:a16="http://schemas.microsoft.com/office/drawing/2014/main" id="{25775D92-6FA3-4ECA-9575-3D1C86A35C8F}"/>
            </a:ext>
          </a:extLst>
        </xdr:cNvPr>
        <xdr:cNvSpPr txBox="1"/>
      </xdr:nvSpPr>
      <xdr:spPr>
        <a:xfrm>
          <a:off x="18183302" y="1014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a:extLst>
            <a:ext uri="{FF2B5EF4-FFF2-40B4-BE49-F238E27FC236}">
              <a16:creationId xmlns:a16="http://schemas.microsoft.com/office/drawing/2014/main" id="{FCCC6FBB-2713-4B31-BA66-C4E499986204}"/>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1" name="正方形/長方形 600">
          <a:extLst>
            <a:ext uri="{FF2B5EF4-FFF2-40B4-BE49-F238E27FC236}">
              <a16:creationId xmlns:a16="http://schemas.microsoft.com/office/drawing/2014/main" id="{A94197FC-4A73-40F9-8116-8F6B340943A2}"/>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02" name="正方形/長方形 601">
          <a:extLst>
            <a:ext uri="{FF2B5EF4-FFF2-40B4-BE49-F238E27FC236}">
              <a16:creationId xmlns:a16="http://schemas.microsoft.com/office/drawing/2014/main" id="{FC99203E-3B99-4EA4-BBF0-64878C55EDEA}"/>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3" name="正方形/長方形 602">
          <a:extLst>
            <a:ext uri="{FF2B5EF4-FFF2-40B4-BE49-F238E27FC236}">
              <a16:creationId xmlns:a16="http://schemas.microsoft.com/office/drawing/2014/main" id="{249BB53E-7678-4BB0-BBF3-71C8CB5D07C9}"/>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4" name="正方形/長方形 603">
          <a:extLst>
            <a:ext uri="{FF2B5EF4-FFF2-40B4-BE49-F238E27FC236}">
              <a16:creationId xmlns:a16="http://schemas.microsoft.com/office/drawing/2014/main" id="{DD8B5F0A-638C-4F9F-AA6A-65BFD546F1D9}"/>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a:extLst>
            <a:ext uri="{FF2B5EF4-FFF2-40B4-BE49-F238E27FC236}">
              <a16:creationId xmlns:a16="http://schemas.microsoft.com/office/drawing/2014/main" id="{13CA2399-4731-4291-A7A8-8B9F25B337FA}"/>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a:extLst>
            <a:ext uri="{FF2B5EF4-FFF2-40B4-BE49-F238E27FC236}">
              <a16:creationId xmlns:a16="http://schemas.microsoft.com/office/drawing/2014/main" id="{C6B14774-AEFA-46E4-9183-46FEB823F82C}"/>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a:extLst>
            <a:ext uri="{FF2B5EF4-FFF2-40B4-BE49-F238E27FC236}">
              <a16:creationId xmlns:a16="http://schemas.microsoft.com/office/drawing/2014/main" id="{0C8BF05E-EA96-4C46-9599-F497A4B6629C}"/>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08" name="テキスト ボックス 607">
          <a:extLst>
            <a:ext uri="{FF2B5EF4-FFF2-40B4-BE49-F238E27FC236}">
              <a16:creationId xmlns:a16="http://schemas.microsoft.com/office/drawing/2014/main" id="{549C0EE8-9F2C-4F2E-A95E-BD04423BCEF1}"/>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609" name="直線コネクタ 608">
          <a:extLst>
            <a:ext uri="{FF2B5EF4-FFF2-40B4-BE49-F238E27FC236}">
              <a16:creationId xmlns:a16="http://schemas.microsoft.com/office/drawing/2014/main" id="{F8A28C7A-3086-4C93-8E63-820DDD0E90EC}"/>
            </a:ext>
          </a:extLst>
        </xdr:cNvPr>
        <xdr:cNvCxnSpPr/>
      </xdr:nvCxnSpPr>
      <xdr:spPr>
        <a:xfrm>
          <a:off x="11210925" y="14125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610" name="テキスト ボックス 609">
          <a:extLst>
            <a:ext uri="{FF2B5EF4-FFF2-40B4-BE49-F238E27FC236}">
              <a16:creationId xmlns:a16="http://schemas.microsoft.com/office/drawing/2014/main" id="{64E972FF-D75A-4570-BB75-45F138A46EA6}"/>
            </a:ext>
          </a:extLst>
        </xdr:cNvPr>
        <xdr:cNvSpPr txBox="1"/>
      </xdr:nvSpPr>
      <xdr:spPr>
        <a:xfrm>
          <a:off x="10845966" y="13989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611" name="直線コネクタ 610">
          <a:extLst>
            <a:ext uri="{FF2B5EF4-FFF2-40B4-BE49-F238E27FC236}">
              <a16:creationId xmlns:a16="http://schemas.microsoft.com/office/drawing/2014/main" id="{0160266D-227E-4251-B0F8-76D1A1747906}"/>
            </a:ext>
          </a:extLst>
        </xdr:cNvPr>
        <xdr:cNvCxnSpPr/>
      </xdr:nvCxnSpPr>
      <xdr:spPr>
        <a:xfrm>
          <a:off x="11210925" y="13858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612" name="テキスト ボックス 611">
          <a:extLst>
            <a:ext uri="{FF2B5EF4-FFF2-40B4-BE49-F238E27FC236}">
              <a16:creationId xmlns:a16="http://schemas.microsoft.com/office/drawing/2014/main" id="{E7FB8AB8-CE5B-4B5A-8139-30A7711CD2BD}"/>
            </a:ext>
          </a:extLst>
        </xdr:cNvPr>
        <xdr:cNvSpPr txBox="1"/>
      </xdr:nvSpPr>
      <xdr:spPr>
        <a:xfrm>
          <a:off x="10845966" y="13723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613" name="直線コネクタ 612">
          <a:extLst>
            <a:ext uri="{FF2B5EF4-FFF2-40B4-BE49-F238E27FC236}">
              <a16:creationId xmlns:a16="http://schemas.microsoft.com/office/drawing/2014/main" id="{C21C0971-13CE-4A71-9572-C18D0C7EA7A4}"/>
            </a:ext>
          </a:extLst>
        </xdr:cNvPr>
        <xdr:cNvCxnSpPr/>
      </xdr:nvCxnSpPr>
      <xdr:spPr>
        <a:xfrm>
          <a:off x="11210925" y="13592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614" name="テキスト ボックス 613">
          <a:extLst>
            <a:ext uri="{FF2B5EF4-FFF2-40B4-BE49-F238E27FC236}">
              <a16:creationId xmlns:a16="http://schemas.microsoft.com/office/drawing/2014/main" id="{1DC9D560-E7A3-42B7-A42E-6153FFA75F25}"/>
            </a:ext>
          </a:extLst>
        </xdr:cNvPr>
        <xdr:cNvSpPr txBox="1"/>
      </xdr:nvSpPr>
      <xdr:spPr>
        <a:xfrm>
          <a:off x="10845966"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5" name="直線コネクタ 614">
          <a:extLst>
            <a:ext uri="{FF2B5EF4-FFF2-40B4-BE49-F238E27FC236}">
              <a16:creationId xmlns:a16="http://schemas.microsoft.com/office/drawing/2014/main" id="{43DCFAB0-1630-42D7-B306-53363A858350}"/>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6" name="テキスト ボックス 615">
          <a:extLst>
            <a:ext uri="{FF2B5EF4-FFF2-40B4-BE49-F238E27FC236}">
              <a16:creationId xmlns:a16="http://schemas.microsoft.com/office/drawing/2014/main" id="{DDD219DA-76AA-4A36-B571-CA91CD827B9A}"/>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617" name="直線コネクタ 616">
          <a:extLst>
            <a:ext uri="{FF2B5EF4-FFF2-40B4-BE49-F238E27FC236}">
              <a16:creationId xmlns:a16="http://schemas.microsoft.com/office/drawing/2014/main" id="{B7F55429-693D-4583-AB1C-A8319E2C1F76}"/>
            </a:ext>
          </a:extLst>
        </xdr:cNvPr>
        <xdr:cNvCxnSpPr/>
      </xdr:nvCxnSpPr>
      <xdr:spPr>
        <a:xfrm>
          <a:off x="11210925" y="13049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618" name="テキスト ボックス 617">
          <a:extLst>
            <a:ext uri="{FF2B5EF4-FFF2-40B4-BE49-F238E27FC236}">
              <a16:creationId xmlns:a16="http://schemas.microsoft.com/office/drawing/2014/main" id="{D377CE76-594C-4035-BEA4-1289ACB6452D}"/>
            </a:ext>
          </a:extLst>
        </xdr:cNvPr>
        <xdr:cNvSpPr txBox="1"/>
      </xdr:nvSpPr>
      <xdr:spPr>
        <a:xfrm>
          <a:off x="10845966" y="1291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619" name="直線コネクタ 618">
          <a:extLst>
            <a:ext uri="{FF2B5EF4-FFF2-40B4-BE49-F238E27FC236}">
              <a16:creationId xmlns:a16="http://schemas.microsoft.com/office/drawing/2014/main" id="{03BB5415-DC48-4B16-82AB-86759374C38B}"/>
            </a:ext>
          </a:extLst>
        </xdr:cNvPr>
        <xdr:cNvCxnSpPr/>
      </xdr:nvCxnSpPr>
      <xdr:spPr>
        <a:xfrm>
          <a:off x="11210925" y="12782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620" name="テキスト ボックス 619">
          <a:extLst>
            <a:ext uri="{FF2B5EF4-FFF2-40B4-BE49-F238E27FC236}">
              <a16:creationId xmlns:a16="http://schemas.microsoft.com/office/drawing/2014/main" id="{3A328D72-CDA6-4AB6-AF7E-115EEFCFD2B1}"/>
            </a:ext>
          </a:extLst>
        </xdr:cNvPr>
        <xdr:cNvSpPr txBox="1"/>
      </xdr:nvSpPr>
      <xdr:spPr>
        <a:xfrm>
          <a:off x="10845966" y="12637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621" name="直線コネクタ 620">
          <a:extLst>
            <a:ext uri="{FF2B5EF4-FFF2-40B4-BE49-F238E27FC236}">
              <a16:creationId xmlns:a16="http://schemas.microsoft.com/office/drawing/2014/main" id="{98176887-146C-4AF6-8806-0B2DF4C59700}"/>
            </a:ext>
          </a:extLst>
        </xdr:cNvPr>
        <xdr:cNvCxnSpPr/>
      </xdr:nvCxnSpPr>
      <xdr:spPr>
        <a:xfrm>
          <a:off x="11210925" y="12506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622" name="テキスト ボックス 621">
          <a:extLst>
            <a:ext uri="{FF2B5EF4-FFF2-40B4-BE49-F238E27FC236}">
              <a16:creationId xmlns:a16="http://schemas.microsoft.com/office/drawing/2014/main" id="{3158E899-0787-462C-B07D-14CE280AF203}"/>
            </a:ext>
          </a:extLst>
        </xdr:cNvPr>
        <xdr:cNvSpPr txBox="1"/>
      </xdr:nvSpPr>
      <xdr:spPr>
        <a:xfrm>
          <a:off x="10845966" y="12370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a:extLst>
            <a:ext uri="{FF2B5EF4-FFF2-40B4-BE49-F238E27FC236}">
              <a16:creationId xmlns:a16="http://schemas.microsoft.com/office/drawing/2014/main" id="{1A7A9A72-9979-4A29-AF63-A8C2C846FFDF}"/>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4" name="テキスト ボックス 623">
          <a:extLst>
            <a:ext uri="{FF2B5EF4-FFF2-40B4-BE49-F238E27FC236}">
              <a16:creationId xmlns:a16="http://schemas.microsoft.com/office/drawing/2014/main" id="{08479F7F-99DF-4162-9DE6-3EE02C519DAE}"/>
            </a:ext>
          </a:extLst>
        </xdr:cNvPr>
        <xdr:cNvSpPr txBox="1"/>
      </xdr:nvSpPr>
      <xdr:spPr>
        <a:xfrm>
          <a:off x="109037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5" name="【図書館】&#10;有形固定資産減価償却率グラフ枠">
          <a:extLst>
            <a:ext uri="{FF2B5EF4-FFF2-40B4-BE49-F238E27FC236}">
              <a16:creationId xmlns:a16="http://schemas.microsoft.com/office/drawing/2014/main" id="{F92311EE-1525-40F5-90A0-38ADC3CBF058}"/>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55245</xdr:rowOff>
    </xdr:from>
    <xdr:to>
      <xdr:col>85</xdr:col>
      <xdr:colOff>126364</xdr:colOff>
      <xdr:row>85</xdr:row>
      <xdr:rowOff>38100</xdr:rowOff>
    </xdr:to>
    <xdr:cxnSp macro="">
      <xdr:nvCxnSpPr>
        <xdr:cNvPr id="626" name="直線コネクタ 625">
          <a:extLst>
            <a:ext uri="{FF2B5EF4-FFF2-40B4-BE49-F238E27FC236}">
              <a16:creationId xmlns:a16="http://schemas.microsoft.com/office/drawing/2014/main" id="{69068802-183C-4E9B-9C06-1E629213C7BB}"/>
            </a:ext>
          </a:extLst>
        </xdr:cNvPr>
        <xdr:cNvCxnSpPr/>
      </xdr:nvCxnSpPr>
      <xdr:spPr>
        <a:xfrm flipV="1">
          <a:off x="14695170" y="12685395"/>
          <a:ext cx="1269"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41927</xdr:rowOff>
    </xdr:from>
    <xdr:ext cx="405111" cy="259045"/>
    <xdr:sp macro="" textlink="">
      <xdr:nvSpPr>
        <xdr:cNvPr id="627" name="【図書館】&#10;有形固定資産減価償却率最小値テキスト">
          <a:extLst>
            <a:ext uri="{FF2B5EF4-FFF2-40B4-BE49-F238E27FC236}">
              <a16:creationId xmlns:a16="http://schemas.microsoft.com/office/drawing/2014/main" id="{D8FAA013-9290-4745-AC4A-3B6AFF808517}"/>
            </a:ext>
          </a:extLst>
        </xdr:cNvPr>
        <xdr:cNvSpPr txBox="1"/>
      </xdr:nvSpPr>
      <xdr:spPr>
        <a:xfrm>
          <a:off x="14744700"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38100</xdr:rowOff>
    </xdr:from>
    <xdr:to>
      <xdr:col>86</xdr:col>
      <xdr:colOff>25400</xdr:colOff>
      <xdr:row>85</xdr:row>
      <xdr:rowOff>38100</xdr:rowOff>
    </xdr:to>
    <xdr:cxnSp macro="">
      <xdr:nvCxnSpPr>
        <xdr:cNvPr id="628" name="直線コネクタ 627">
          <a:extLst>
            <a:ext uri="{FF2B5EF4-FFF2-40B4-BE49-F238E27FC236}">
              <a16:creationId xmlns:a16="http://schemas.microsoft.com/office/drawing/2014/main" id="{D6890AC7-EB77-42B1-8945-12D77A0EBD53}"/>
            </a:ext>
          </a:extLst>
        </xdr:cNvPr>
        <xdr:cNvCxnSpPr/>
      </xdr:nvCxnSpPr>
      <xdr:spPr>
        <a:xfrm>
          <a:off x="14611350" y="13801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1922</xdr:rowOff>
    </xdr:from>
    <xdr:ext cx="405111" cy="259045"/>
    <xdr:sp macro="" textlink="">
      <xdr:nvSpPr>
        <xdr:cNvPr id="629" name="【図書館】&#10;有形固定資産減価償却率最大値テキスト">
          <a:extLst>
            <a:ext uri="{FF2B5EF4-FFF2-40B4-BE49-F238E27FC236}">
              <a16:creationId xmlns:a16="http://schemas.microsoft.com/office/drawing/2014/main" id="{0D99DBAF-6EBA-4E39-9BD6-F7017CD143F7}"/>
            </a:ext>
          </a:extLst>
        </xdr:cNvPr>
        <xdr:cNvSpPr txBox="1"/>
      </xdr:nvSpPr>
      <xdr:spPr>
        <a:xfrm>
          <a:off x="14744700" y="1247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55245</xdr:rowOff>
    </xdr:from>
    <xdr:to>
      <xdr:col>86</xdr:col>
      <xdr:colOff>25400</xdr:colOff>
      <xdr:row>78</xdr:row>
      <xdr:rowOff>55245</xdr:rowOff>
    </xdr:to>
    <xdr:cxnSp macro="">
      <xdr:nvCxnSpPr>
        <xdr:cNvPr id="630" name="直線コネクタ 629">
          <a:extLst>
            <a:ext uri="{FF2B5EF4-FFF2-40B4-BE49-F238E27FC236}">
              <a16:creationId xmlns:a16="http://schemas.microsoft.com/office/drawing/2014/main" id="{CBE5256D-673F-4FA4-A493-2F1707290337}"/>
            </a:ext>
          </a:extLst>
        </xdr:cNvPr>
        <xdr:cNvCxnSpPr/>
      </xdr:nvCxnSpPr>
      <xdr:spPr>
        <a:xfrm>
          <a:off x="14611350" y="126853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73041</xdr:rowOff>
    </xdr:from>
    <xdr:ext cx="405111" cy="259045"/>
    <xdr:sp macro="" textlink="">
      <xdr:nvSpPr>
        <xdr:cNvPr id="631" name="【図書館】&#10;有形固定資産減価償却率平均値テキスト">
          <a:extLst>
            <a:ext uri="{FF2B5EF4-FFF2-40B4-BE49-F238E27FC236}">
              <a16:creationId xmlns:a16="http://schemas.microsoft.com/office/drawing/2014/main" id="{AEA5E310-CBC9-4E61-80DE-D552DBF5292F}"/>
            </a:ext>
          </a:extLst>
        </xdr:cNvPr>
        <xdr:cNvSpPr txBox="1"/>
      </xdr:nvSpPr>
      <xdr:spPr>
        <a:xfrm>
          <a:off x="14744700" y="12703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50164</xdr:rowOff>
    </xdr:from>
    <xdr:to>
      <xdr:col>85</xdr:col>
      <xdr:colOff>177800</xdr:colOff>
      <xdr:row>79</xdr:row>
      <xdr:rowOff>151764</xdr:rowOff>
    </xdr:to>
    <xdr:sp macro="" textlink="">
      <xdr:nvSpPr>
        <xdr:cNvPr id="632" name="フローチャート: 判断 631">
          <a:extLst>
            <a:ext uri="{FF2B5EF4-FFF2-40B4-BE49-F238E27FC236}">
              <a16:creationId xmlns:a16="http://schemas.microsoft.com/office/drawing/2014/main" id="{AEAD9291-F5B7-4D4F-A63F-3C7D57C89F7D}"/>
            </a:ext>
          </a:extLst>
        </xdr:cNvPr>
        <xdr:cNvSpPr/>
      </xdr:nvSpPr>
      <xdr:spPr>
        <a:xfrm>
          <a:off x="14649450" y="128390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133032</xdr:rowOff>
    </xdr:from>
    <xdr:to>
      <xdr:col>81</xdr:col>
      <xdr:colOff>101600</xdr:colOff>
      <xdr:row>79</xdr:row>
      <xdr:rowOff>63182</xdr:rowOff>
    </xdr:to>
    <xdr:sp macro="" textlink="">
      <xdr:nvSpPr>
        <xdr:cNvPr id="633" name="フローチャート: 判断 632">
          <a:extLst>
            <a:ext uri="{FF2B5EF4-FFF2-40B4-BE49-F238E27FC236}">
              <a16:creationId xmlns:a16="http://schemas.microsoft.com/office/drawing/2014/main" id="{6392055C-B786-47EF-AEAA-2F4F3A459D18}"/>
            </a:ext>
          </a:extLst>
        </xdr:cNvPr>
        <xdr:cNvSpPr/>
      </xdr:nvSpPr>
      <xdr:spPr>
        <a:xfrm>
          <a:off x="13887450" y="127631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38736</xdr:rowOff>
    </xdr:from>
    <xdr:to>
      <xdr:col>76</xdr:col>
      <xdr:colOff>165100</xdr:colOff>
      <xdr:row>78</xdr:row>
      <xdr:rowOff>140336</xdr:rowOff>
    </xdr:to>
    <xdr:sp macro="" textlink="">
      <xdr:nvSpPr>
        <xdr:cNvPr id="634" name="フローチャート: 判断 633">
          <a:extLst>
            <a:ext uri="{FF2B5EF4-FFF2-40B4-BE49-F238E27FC236}">
              <a16:creationId xmlns:a16="http://schemas.microsoft.com/office/drawing/2014/main" id="{B3390BBF-6A7C-4AA8-93E2-33DE56274019}"/>
            </a:ext>
          </a:extLst>
        </xdr:cNvPr>
        <xdr:cNvSpPr/>
      </xdr:nvSpPr>
      <xdr:spPr>
        <a:xfrm>
          <a:off x="13096875" y="126688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161607</xdr:rowOff>
    </xdr:from>
    <xdr:to>
      <xdr:col>72</xdr:col>
      <xdr:colOff>38100</xdr:colOff>
      <xdr:row>86</xdr:row>
      <xdr:rowOff>91757</xdr:rowOff>
    </xdr:to>
    <xdr:sp macro="" textlink="">
      <xdr:nvSpPr>
        <xdr:cNvPr id="635" name="フローチャート: 判断 634">
          <a:extLst>
            <a:ext uri="{FF2B5EF4-FFF2-40B4-BE49-F238E27FC236}">
              <a16:creationId xmlns:a16="http://schemas.microsoft.com/office/drawing/2014/main" id="{60BDBFEF-B195-4F6E-AC5B-4FF9C025EF3C}"/>
            </a:ext>
          </a:extLst>
        </xdr:cNvPr>
        <xdr:cNvSpPr/>
      </xdr:nvSpPr>
      <xdr:spPr>
        <a:xfrm>
          <a:off x="12296775" y="1392840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1CDE5112-9ACB-4C9E-A0FA-1EC2A7F65116}"/>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DDE75593-13D8-43A5-8F72-86F13E04400F}"/>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6178E930-5EBB-47BE-BC53-3FA8556CBF95}"/>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3ADD51C9-E091-4DF2-8CAE-06E5FB682428}"/>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AFC9C04E-3C36-4E4C-A134-EFF4AF1C9686}"/>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158750</xdr:rowOff>
    </xdr:from>
    <xdr:to>
      <xdr:col>85</xdr:col>
      <xdr:colOff>177800</xdr:colOff>
      <xdr:row>85</xdr:row>
      <xdr:rowOff>88900</xdr:rowOff>
    </xdr:to>
    <xdr:sp macro="" textlink="">
      <xdr:nvSpPr>
        <xdr:cNvPr id="641" name="楕円 640">
          <a:extLst>
            <a:ext uri="{FF2B5EF4-FFF2-40B4-BE49-F238E27FC236}">
              <a16:creationId xmlns:a16="http://schemas.microsoft.com/office/drawing/2014/main" id="{FDD3AFD3-B891-4755-8D47-98F21E922F1E}"/>
            </a:ext>
          </a:extLst>
        </xdr:cNvPr>
        <xdr:cNvSpPr/>
      </xdr:nvSpPr>
      <xdr:spPr>
        <a:xfrm>
          <a:off x="14649450" y="137636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73677</xdr:rowOff>
    </xdr:from>
    <xdr:ext cx="405111" cy="259045"/>
    <xdr:sp macro="" textlink="">
      <xdr:nvSpPr>
        <xdr:cNvPr id="642" name="【図書館】&#10;有形固定資産減価償却率該当値テキスト">
          <a:extLst>
            <a:ext uri="{FF2B5EF4-FFF2-40B4-BE49-F238E27FC236}">
              <a16:creationId xmlns:a16="http://schemas.microsoft.com/office/drawing/2014/main" id="{E4A6AA10-8D8C-4ABD-966E-663616411DC2}"/>
            </a:ext>
          </a:extLst>
        </xdr:cNvPr>
        <xdr:cNvSpPr txBox="1"/>
      </xdr:nvSpPr>
      <xdr:spPr>
        <a:xfrm>
          <a:off x="14744700" y="1367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164464</xdr:rowOff>
    </xdr:from>
    <xdr:to>
      <xdr:col>81</xdr:col>
      <xdr:colOff>101600</xdr:colOff>
      <xdr:row>85</xdr:row>
      <xdr:rowOff>94614</xdr:rowOff>
    </xdr:to>
    <xdr:sp macro="" textlink="">
      <xdr:nvSpPr>
        <xdr:cNvPr id="643" name="楕円 642">
          <a:extLst>
            <a:ext uri="{FF2B5EF4-FFF2-40B4-BE49-F238E27FC236}">
              <a16:creationId xmlns:a16="http://schemas.microsoft.com/office/drawing/2014/main" id="{AC86FFD7-4538-4679-A7E1-48D1586F4C3F}"/>
            </a:ext>
          </a:extLst>
        </xdr:cNvPr>
        <xdr:cNvSpPr/>
      </xdr:nvSpPr>
      <xdr:spPr>
        <a:xfrm>
          <a:off x="13887450" y="137629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38100</xdr:rowOff>
    </xdr:from>
    <xdr:to>
      <xdr:col>85</xdr:col>
      <xdr:colOff>127000</xdr:colOff>
      <xdr:row>85</xdr:row>
      <xdr:rowOff>43814</xdr:rowOff>
    </xdr:to>
    <xdr:cxnSp macro="">
      <xdr:nvCxnSpPr>
        <xdr:cNvPr id="644" name="直線コネクタ 643">
          <a:extLst>
            <a:ext uri="{FF2B5EF4-FFF2-40B4-BE49-F238E27FC236}">
              <a16:creationId xmlns:a16="http://schemas.microsoft.com/office/drawing/2014/main" id="{252B63F0-1633-4FC8-8C81-7E2A91114215}"/>
            </a:ext>
          </a:extLst>
        </xdr:cNvPr>
        <xdr:cNvCxnSpPr/>
      </xdr:nvCxnSpPr>
      <xdr:spPr>
        <a:xfrm flipV="1">
          <a:off x="13935075" y="13801725"/>
          <a:ext cx="762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107314</xdr:rowOff>
    </xdr:from>
    <xdr:to>
      <xdr:col>76</xdr:col>
      <xdr:colOff>165100</xdr:colOff>
      <xdr:row>85</xdr:row>
      <xdr:rowOff>37464</xdr:rowOff>
    </xdr:to>
    <xdr:sp macro="" textlink="">
      <xdr:nvSpPr>
        <xdr:cNvPr id="645" name="楕円 644">
          <a:extLst>
            <a:ext uri="{FF2B5EF4-FFF2-40B4-BE49-F238E27FC236}">
              <a16:creationId xmlns:a16="http://schemas.microsoft.com/office/drawing/2014/main" id="{55C76470-ACD6-4D46-8CA1-01E980660D70}"/>
            </a:ext>
          </a:extLst>
        </xdr:cNvPr>
        <xdr:cNvSpPr/>
      </xdr:nvSpPr>
      <xdr:spPr>
        <a:xfrm>
          <a:off x="13096875" y="137058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158114</xdr:rowOff>
    </xdr:from>
    <xdr:to>
      <xdr:col>81</xdr:col>
      <xdr:colOff>50800</xdr:colOff>
      <xdr:row>85</xdr:row>
      <xdr:rowOff>43814</xdr:rowOff>
    </xdr:to>
    <xdr:cxnSp macro="">
      <xdr:nvCxnSpPr>
        <xdr:cNvPr id="646" name="直線コネクタ 645">
          <a:extLst>
            <a:ext uri="{FF2B5EF4-FFF2-40B4-BE49-F238E27FC236}">
              <a16:creationId xmlns:a16="http://schemas.microsoft.com/office/drawing/2014/main" id="{80C7B905-89F7-4125-BF15-94982D8B2B1C}"/>
            </a:ext>
          </a:extLst>
        </xdr:cNvPr>
        <xdr:cNvCxnSpPr/>
      </xdr:nvCxnSpPr>
      <xdr:spPr>
        <a:xfrm>
          <a:off x="13144500" y="13762989"/>
          <a:ext cx="79057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50164</xdr:rowOff>
    </xdr:from>
    <xdr:to>
      <xdr:col>72</xdr:col>
      <xdr:colOff>38100</xdr:colOff>
      <xdr:row>84</xdr:row>
      <xdr:rowOff>151764</xdr:rowOff>
    </xdr:to>
    <xdr:sp macro="" textlink="">
      <xdr:nvSpPr>
        <xdr:cNvPr id="647" name="楕円 646">
          <a:extLst>
            <a:ext uri="{FF2B5EF4-FFF2-40B4-BE49-F238E27FC236}">
              <a16:creationId xmlns:a16="http://schemas.microsoft.com/office/drawing/2014/main" id="{91D25AC1-C145-4891-B1F1-A5A66B319937}"/>
            </a:ext>
          </a:extLst>
        </xdr:cNvPr>
        <xdr:cNvSpPr/>
      </xdr:nvSpPr>
      <xdr:spPr>
        <a:xfrm>
          <a:off x="12296775" y="136486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100964</xdr:rowOff>
    </xdr:from>
    <xdr:to>
      <xdr:col>76</xdr:col>
      <xdr:colOff>114300</xdr:colOff>
      <xdr:row>84</xdr:row>
      <xdr:rowOff>158114</xdr:rowOff>
    </xdr:to>
    <xdr:cxnSp macro="">
      <xdr:nvCxnSpPr>
        <xdr:cNvPr id="648" name="直線コネクタ 647">
          <a:extLst>
            <a:ext uri="{FF2B5EF4-FFF2-40B4-BE49-F238E27FC236}">
              <a16:creationId xmlns:a16="http://schemas.microsoft.com/office/drawing/2014/main" id="{6389FECD-430E-484E-B7BA-1945805B0ECF}"/>
            </a:ext>
          </a:extLst>
        </xdr:cNvPr>
        <xdr:cNvCxnSpPr/>
      </xdr:nvCxnSpPr>
      <xdr:spPr>
        <a:xfrm>
          <a:off x="12344400" y="13705839"/>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79709</xdr:rowOff>
    </xdr:from>
    <xdr:ext cx="405111" cy="259045"/>
    <xdr:sp macro="" textlink="">
      <xdr:nvSpPr>
        <xdr:cNvPr id="649" name="n_1aveValue【図書館】&#10;有形固定資産減価償却率">
          <a:extLst>
            <a:ext uri="{FF2B5EF4-FFF2-40B4-BE49-F238E27FC236}">
              <a16:creationId xmlns:a16="http://schemas.microsoft.com/office/drawing/2014/main" id="{EAFEA064-7192-47AC-AA80-3F1C2DF2390A}"/>
            </a:ext>
          </a:extLst>
        </xdr:cNvPr>
        <xdr:cNvSpPr txBox="1"/>
      </xdr:nvSpPr>
      <xdr:spPr>
        <a:xfrm>
          <a:off x="13745219" y="12551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156863</xdr:rowOff>
    </xdr:from>
    <xdr:ext cx="405111" cy="259045"/>
    <xdr:sp macro="" textlink="">
      <xdr:nvSpPr>
        <xdr:cNvPr id="650" name="n_2aveValue【図書館】&#10;有形固定資産減価償却率">
          <a:extLst>
            <a:ext uri="{FF2B5EF4-FFF2-40B4-BE49-F238E27FC236}">
              <a16:creationId xmlns:a16="http://schemas.microsoft.com/office/drawing/2014/main" id="{07687AFC-974E-432C-AB38-ECDDC0785CB1}"/>
            </a:ext>
          </a:extLst>
        </xdr:cNvPr>
        <xdr:cNvSpPr txBox="1"/>
      </xdr:nvSpPr>
      <xdr:spPr>
        <a:xfrm>
          <a:off x="12964169" y="12466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82884</xdr:rowOff>
    </xdr:from>
    <xdr:ext cx="405111" cy="259045"/>
    <xdr:sp macro="" textlink="">
      <xdr:nvSpPr>
        <xdr:cNvPr id="651" name="n_3aveValue【図書館】&#10;有形固定資産減価償却率">
          <a:extLst>
            <a:ext uri="{FF2B5EF4-FFF2-40B4-BE49-F238E27FC236}">
              <a16:creationId xmlns:a16="http://schemas.microsoft.com/office/drawing/2014/main" id="{EC11E822-213C-4234-8445-5A517BA58AA0}"/>
            </a:ext>
          </a:extLst>
        </xdr:cNvPr>
        <xdr:cNvSpPr txBox="1"/>
      </xdr:nvSpPr>
      <xdr:spPr>
        <a:xfrm>
          <a:off x="12164069" y="1401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85741</xdr:rowOff>
    </xdr:from>
    <xdr:ext cx="405111" cy="259045"/>
    <xdr:sp macro="" textlink="">
      <xdr:nvSpPr>
        <xdr:cNvPr id="652" name="n_1mainValue【図書館】&#10;有形固定資産減価償却率">
          <a:extLst>
            <a:ext uri="{FF2B5EF4-FFF2-40B4-BE49-F238E27FC236}">
              <a16:creationId xmlns:a16="http://schemas.microsoft.com/office/drawing/2014/main" id="{9F7BEBA0-79D8-4E3E-B859-DB55635B48FF}"/>
            </a:ext>
          </a:extLst>
        </xdr:cNvPr>
        <xdr:cNvSpPr txBox="1"/>
      </xdr:nvSpPr>
      <xdr:spPr>
        <a:xfrm>
          <a:off x="13745219"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28591</xdr:rowOff>
    </xdr:from>
    <xdr:ext cx="405111" cy="259045"/>
    <xdr:sp macro="" textlink="">
      <xdr:nvSpPr>
        <xdr:cNvPr id="653" name="n_2mainValue【図書館】&#10;有形固定資産減価償却率">
          <a:extLst>
            <a:ext uri="{FF2B5EF4-FFF2-40B4-BE49-F238E27FC236}">
              <a16:creationId xmlns:a16="http://schemas.microsoft.com/office/drawing/2014/main" id="{26D69FE6-066F-4EF4-884E-10D36AC0C108}"/>
            </a:ext>
          </a:extLst>
        </xdr:cNvPr>
        <xdr:cNvSpPr txBox="1"/>
      </xdr:nvSpPr>
      <xdr:spPr>
        <a:xfrm>
          <a:off x="12964169"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168291</xdr:rowOff>
    </xdr:from>
    <xdr:ext cx="405111" cy="259045"/>
    <xdr:sp macro="" textlink="">
      <xdr:nvSpPr>
        <xdr:cNvPr id="654" name="n_3mainValue【図書館】&#10;有形固定資産減価償却率">
          <a:extLst>
            <a:ext uri="{FF2B5EF4-FFF2-40B4-BE49-F238E27FC236}">
              <a16:creationId xmlns:a16="http://schemas.microsoft.com/office/drawing/2014/main" id="{593A1265-AF08-45E2-A812-35BDB3F6F054}"/>
            </a:ext>
          </a:extLst>
        </xdr:cNvPr>
        <xdr:cNvSpPr txBox="1"/>
      </xdr:nvSpPr>
      <xdr:spPr>
        <a:xfrm>
          <a:off x="12164069"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5" name="正方形/長方形 654">
          <a:extLst>
            <a:ext uri="{FF2B5EF4-FFF2-40B4-BE49-F238E27FC236}">
              <a16:creationId xmlns:a16="http://schemas.microsoft.com/office/drawing/2014/main" id="{5997E310-0DEB-44BA-A088-41D2043CC0FA}"/>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6" name="正方形/長方形 655">
          <a:extLst>
            <a:ext uri="{FF2B5EF4-FFF2-40B4-BE49-F238E27FC236}">
              <a16:creationId xmlns:a16="http://schemas.microsoft.com/office/drawing/2014/main" id="{0B4357BD-3360-4D70-84AE-0979A35BA7DC}"/>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7" name="正方形/長方形 656">
          <a:extLst>
            <a:ext uri="{FF2B5EF4-FFF2-40B4-BE49-F238E27FC236}">
              <a16:creationId xmlns:a16="http://schemas.microsoft.com/office/drawing/2014/main" id="{CF4A60FB-E041-4650-848F-27DDDEDD6F83}"/>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8" name="正方形/長方形 657">
          <a:extLst>
            <a:ext uri="{FF2B5EF4-FFF2-40B4-BE49-F238E27FC236}">
              <a16:creationId xmlns:a16="http://schemas.microsoft.com/office/drawing/2014/main" id="{6425360F-4236-4E0D-9231-D563A76D7AA5}"/>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9" name="正方形/長方形 658">
          <a:extLst>
            <a:ext uri="{FF2B5EF4-FFF2-40B4-BE49-F238E27FC236}">
              <a16:creationId xmlns:a16="http://schemas.microsoft.com/office/drawing/2014/main" id="{EF9FDA13-C32F-47EB-A282-7D20D36883DB}"/>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a:extLst>
            <a:ext uri="{FF2B5EF4-FFF2-40B4-BE49-F238E27FC236}">
              <a16:creationId xmlns:a16="http://schemas.microsoft.com/office/drawing/2014/main" id="{5C7FC3A2-6FD9-4A3C-B50E-61E1B3342B8B}"/>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a:extLst>
            <a:ext uri="{FF2B5EF4-FFF2-40B4-BE49-F238E27FC236}">
              <a16:creationId xmlns:a16="http://schemas.microsoft.com/office/drawing/2014/main" id="{A9D145BF-38CD-4D0C-B5D1-D4D87E93C53D}"/>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a:extLst>
            <a:ext uri="{FF2B5EF4-FFF2-40B4-BE49-F238E27FC236}">
              <a16:creationId xmlns:a16="http://schemas.microsoft.com/office/drawing/2014/main" id="{DC3EF49A-F54E-4393-B239-EB14E135A6E3}"/>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63" name="テキスト ボックス 662">
          <a:extLst>
            <a:ext uri="{FF2B5EF4-FFF2-40B4-BE49-F238E27FC236}">
              <a16:creationId xmlns:a16="http://schemas.microsoft.com/office/drawing/2014/main" id="{BB02BA3E-CD41-4568-A28E-717B080FAD13}"/>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64" name="直線コネクタ 663">
          <a:extLst>
            <a:ext uri="{FF2B5EF4-FFF2-40B4-BE49-F238E27FC236}">
              <a16:creationId xmlns:a16="http://schemas.microsoft.com/office/drawing/2014/main" id="{E23591E2-D96D-46B3-93A5-66574F10B198}"/>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5" name="テキスト ボックス 664">
          <a:extLst>
            <a:ext uri="{FF2B5EF4-FFF2-40B4-BE49-F238E27FC236}">
              <a16:creationId xmlns:a16="http://schemas.microsoft.com/office/drawing/2014/main" id="{9BB9CB11-85E4-4B80-9CE7-850D360B3F84}"/>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6" name="直線コネクタ 665">
          <a:extLst>
            <a:ext uri="{FF2B5EF4-FFF2-40B4-BE49-F238E27FC236}">
              <a16:creationId xmlns:a16="http://schemas.microsoft.com/office/drawing/2014/main" id="{45BC5D36-3DDB-4B76-AB95-47BBDA6E9B10}"/>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7" name="テキスト ボックス 666">
          <a:extLst>
            <a:ext uri="{FF2B5EF4-FFF2-40B4-BE49-F238E27FC236}">
              <a16:creationId xmlns:a16="http://schemas.microsoft.com/office/drawing/2014/main" id="{E0BA9731-E5D6-46BD-8E38-69D55949EBAA}"/>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8" name="直線コネクタ 667">
          <a:extLst>
            <a:ext uri="{FF2B5EF4-FFF2-40B4-BE49-F238E27FC236}">
              <a16:creationId xmlns:a16="http://schemas.microsoft.com/office/drawing/2014/main" id="{3326C9EC-0F2D-4499-8504-95558554D368}"/>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9" name="テキスト ボックス 668">
          <a:extLst>
            <a:ext uri="{FF2B5EF4-FFF2-40B4-BE49-F238E27FC236}">
              <a16:creationId xmlns:a16="http://schemas.microsoft.com/office/drawing/2014/main" id="{59C48601-F34D-4A25-A852-6C3FA9D1828F}"/>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0" name="直線コネクタ 669">
          <a:extLst>
            <a:ext uri="{FF2B5EF4-FFF2-40B4-BE49-F238E27FC236}">
              <a16:creationId xmlns:a16="http://schemas.microsoft.com/office/drawing/2014/main" id="{957373E0-C950-4221-9675-AC167F8EDC63}"/>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1" name="テキスト ボックス 670">
          <a:extLst>
            <a:ext uri="{FF2B5EF4-FFF2-40B4-BE49-F238E27FC236}">
              <a16:creationId xmlns:a16="http://schemas.microsoft.com/office/drawing/2014/main" id="{ECAAFFBB-A2F1-401C-A2C6-892A2F8DE357}"/>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2" name="直線コネクタ 671">
          <a:extLst>
            <a:ext uri="{FF2B5EF4-FFF2-40B4-BE49-F238E27FC236}">
              <a16:creationId xmlns:a16="http://schemas.microsoft.com/office/drawing/2014/main" id="{7BB5F0D5-71B8-4600-B7D7-9B80FD3D30BB}"/>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3" name="テキスト ボックス 672">
          <a:extLst>
            <a:ext uri="{FF2B5EF4-FFF2-40B4-BE49-F238E27FC236}">
              <a16:creationId xmlns:a16="http://schemas.microsoft.com/office/drawing/2014/main" id="{CB16D68B-ECF9-46F3-AB93-C8AFD54A6563}"/>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a:extLst>
            <a:ext uri="{FF2B5EF4-FFF2-40B4-BE49-F238E27FC236}">
              <a16:creationId xmlns:a16="http://schemas.microsoft.com/office/drawing/2014/main" id="{8E917FBC-98B7-4582-9B9C-2A83B46D13CA}"/>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a:extLst>
            <a:ext uri="{FF2B5EF4-FFF2-40B4-BE49-F238E27FC236}">
              <a16:creationId xmlns:a16="http://schemas.microsoft.com/office/drawing/2014/main" id="{4AF5807D-F1CE-4534-B81B-66D716B9B9F0}"/>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図書館】&#10;一人当たり面積グラフ枠">
          <a:extLst>
            <a:ext uri="{FF2B5EF4-FFF2-40B4-BE49-F238E27FC236}">
              <a16:creationId xmlns:a16="http://schemas.microsoft.com/office/drawing/2014/main" id="{C67CAF0A-F53D-4CE3-803C-35E1AD27E725}"/>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152400</xdr:rowOff>
    </xdr:from>
    <xdr:to>
      <xdr:col>116</xdr:col>
      <xdr:colOff>62864</xdr:colOff>
      <xdr:row>85</xdr:row>
      <xdr:rowOff>57150</xdr:rowOff>
    </xdr:to>
    <xdr:cxnSp macro="">
      <xdr:nvCxnSpPr>
        <xdr:cNvPr id="677" name="直線コネクタ 676">
          <a:extLst>
            <a:ext uri="{FF2B5EF4-FFF2-40B4-BE49-F238E27FC236}">
              <a16:creationId xmlns:a16="http://schemas.microsoft.com/office/drawing/2014/main" id="{580F1471-2DE3-4857-B15A-A54BDF0B4FC8}"/>
            </a:ext>
          </a:extLst>
        </xdr:cNvPr>
        <xdr:cNvCxnSpPr/>
      </xdr:nvCxnSpPr>
      <xdr:spPr>
        <a:xfrm flipV="1">
          <a:off x="19952970" y="12782550"/>
          <a:ext cx="1269" cy="103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60977</xdr:rowOff>
    </xdr:from>
    <xdr:ext cx="469744" cy="259045"/>
    <xdr:sp macro="" textlink="">
      <xdr:nvSpPr>
        <xdr:cNvPr id="678" name="【図書館】&#10;一人当たり面積最小値テキスト">
          <a:extLst>
            <a:ext uri="{FF2B5EF4-FFF2-40B4-BE49-F238E27FC236}">
              <a16:creationId xmlns:a16="http://schemas.microsoft.com/office/drawing/2014/main" id="{10446F4A-60B9-452F-AC1C-A86935FB2B48}"/>
            </a:ext>
          </a:extLst>
        </xdr:cNvPr>
        <xdr:cNvSpPr txBox="1"/>
      </xdr:nvSpPr>
      <xdr:spPr>
        <a:xfrm>
          <a:off x="20002500"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57150</xdr:rowOff>
    </xdr:from>
    <xdr:to>
      <xdr:col>116</xdr:col>
      <xdr:colOff>152400</xdr:colOff>
      <xdr:row>85</xdr:row>
      <xdr:rowOff>57150</xdr:rowOff>
    </xdr:to>
    <xdr:cxnSp macro="">
      <xdr:nvCxnSpPr>
        <xdr:cNvPr id="679" name="直線コネクタ 678">
          <a:extLst>
            <a:ext uri="{FF2B5EF4-FFF2-40B4-BE49-F238E27FC236}">
              <a16:creationId xmlns:a16="http://schemas.microsoft.com/office/drawing/2014/main" id="{C40AB433-0902-4EAF-9662-9570093749BF}"/>
            </a:ext>
          </a:extLst>
        </xdr:cNvPr>
        <xdr:cNvCxnSpPr/>
      </xdr:nvCxnSpPr>
      <xdr:spPr>
        <a:xfrm>
          <a:off x="19878675" y="13820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99077</xdr:rowOff>
    </xdr:from>
    <xdr:ext cx="469744" cy="259045"/>
    <xdr:sp macro="" textlink="">
      <xdr:nvSpPr>
        <xdr:cNvPr id="680" name="【図書館】&#10;一人当たり面積最大値テキスト">
          <a:extLst>
            <a:ext uri="{FF2B5EF4-FFF2-40B4-BE49-F238E27FC236}">
              <a16:creationId xmlns:a16="http://schemas.microsoft.com/office/drawing/2014/main" id="{C11ADF06-2800-4F84-8D46-7B3259A33648}"/>
            </a:ext>
          </a:extLst>
        </xdr:cNvPr>
        <xdr:cNvSpPr txBox="1"/>
      </xdr:nvSpPr>
      <xdr:spPr>
        <a:xfrm>
          <a:off x="20002500" y="1257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681" name="直線コネクタ 680">
          <a:extLst>
            <a:ext uri="{FF2B5EF4-FFF2-40B4-BE49-F238E27FC236}">
              <a16:creationId xmlns:a16="http://schemas.microsoft.com/office/drawing/2014/main" id="{A528878F-88A9-41E9-B98A-46B693730AB8}"/>
            </a:ext>
          </a:extLst>
        </xdr:cNvPr>
        <xdr:cNvCxnSpPr/>
      </xdr:nvCxnSpPr>
      <xdr:spPr>
        <a:xfrm>
          <a:off x="19878675" y="12782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80</xdr:row>
      <xdr:rowOff>105427</xdr:rowOff>
    </xdr:from>
    <xdr:ext cx="469744" cy="259045"/>
    <xdr:sp macro="" textlink="">
      <xdr:nvSpPr>
        <xdr:cNvPr id="682" name="【図書館】&#10;一人当たり面積平均値テキスト">
          <a:extLst>
            <a:ext uri="{FF2B5EF4-FFF2-40B4-BE49-F238E27FC236}">
              <a16:creationId xmlns:a16="http://schemas.microsoft.com/office/drawing/2014/main" id="{C06F9AD4-A7C0-4697-AD32-A8FF3934E421}"/>
            </a:ext>
          </a:extLst>
        </xdr:cNvPr>
        <xdr:cNvSpPr txBox="1"/>
      </xdr:nvSpPr>
      <xdr:spPr>
        <a:xfrm>
          <a:off x="20002500" y="13056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683" name="フローチャート: 判断 682">
          <a:extLst>
            <a:ext uri="{FF2B5EF4-FFF2-40B4-BE49-F238E27FC236}">
              <a16:creationId xmlns:a16="http://schemas.microsoft.com/office/drawing/2014/main" id="{E7212E4B-4B18-4D50-9CF6-306B42AD1D48}"/>
            </a:ext>
          </a:extLst>
        </xdr:cNvPr>
        <xdr:cNvSpPr/>
      </xdr:nvSpPr>
      <xdr:spPr>
        <a:xfrm>
          <a:off x="19897725" y="132016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84" name="フローチャート: 判断 683">
          <a:extLst>
            <a:ext uri="{FF2B5EF4-FFF2-40B4-BE49-F238E27FC236}">
              <a16:creationId xmlns:a16="http://schemas.microsoft.com/office/drawing/2014/main" id="{520608E5-B917-4E1E-8348-690BD944E330}"/>
            </a:ext>
          </a:extLst>
        </xdr:cNvPr>
        <xdr:cNvSpPr/>
      </xdr:nvSpPr>
      <xdr:spPr>
        <a:xfrm>
          <a:off x="19154775" y="135636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685" name="フローチャート: 判断 684">
          <a:extLst>
            <a:ext uri="{FF2B5EF4-FFF2-40B4-BE49-F238E27FC236}">
              <a16:creationId xmlns:a16="http://schemas.microsoft.com/office/drawing/2014/main" id="{E862186C-A5EB-46A9-BC63-AFF34633FE9C}"/>
            </a:ext>
          </a:extLst>
        </xdr:cNvPr>
        <xdr:cNvSpPr/>
      </xdr:nvSpPr>
      <xdr:spPr>
        <a:xfrm>
          <a:off x="18345150" y="136683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63500</xdr:rowOff>
    </xdr:from>
    <xdr:to>
      <xdr:col>102</xdr:col>
      <xdr:colOff>165100</xdr:colOff>
      <xdr:row>86</xdr:row>
      <xdr:rowOff>165100</xdr:rowOff>
    </xdr:to>
    <xdr:sp macro="" textlink="">
      <xdr:nvSpPr>
        <xdr:cNvPr id="686" name="フローチャート: 判断 685">
          <a:extLst>
            <a:ext uri="{FF2B5EF4-FFF2-40B4-BE49-F238E27FC236}">
              <a16:creationId xmlns:a16="http://schemas.microsoft.com/office/drawing/2014/main" id="{BE9A7C0F-8245-46BD-A918-7904876BF365}"/>
            </a:ext>
          </a:extLst>
        </xdr:cNvPr>
        <xdr:cNvSpPr/>
      </xdr:nvSpPr>
      <xdr:spPr>
        <a:xfrm>
          <a:off x="17554575" y="139922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7B315C4F-F6FA-45F6-B8BA-402723F06679}"/>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888AC06C-FF06-4264-9D12-84C102D64EAE}"/>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546E67EC-F5BD-4EA8-9804-AD525417665F}"/>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195ADC85-A9EC-4375-80DF-E7E69A184AF7}"/>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919C6B55-B2AA-47DE-8356-7F44A8A43B20}"/>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692" name="楕円 691">
          <a:extLst>
            <a:ext uri="{FF2B5EF4-FFF2-40B4-BE49-F238E27FC236}">
              <a16:creationId xmlns:a16="http://schemas.microsoft.com/office/drawing/2014/main" id="{1D3EE87B-DEE9-4E78-99FB-C278FE43D6D5}"/>
            </a:ext>
          </a:extLst>
        </xdr:cNvPr>
        <xdr:cNvSpPr/>
      </xdr:nvSpPr>
      <xdr:spPr>
        <a:xfrm>
          <a:off x="19897725" y="137731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92727</xdr:rowOff>
    </xdr:from>
    <xdr:ext cx="469744" cy="259045"/>
    <xdr:sp macro="" textlink="">
      <xdr:nvSpPr>
        <xdr:cNvPr id="693" name="【図書館】&#10;一人当たり面積該当値テキスト">
          <a:extLst>
            <a:ext uri="{FF2B5EF4-FFF2-40B4-BE49-F238E27FC236}">
              <a16:creationId xmlns:a16="http://schemas.microsoft.com/office/drawing/2014/main" id="{009CDBE4-754B-444E-AD5D-E9410050772A}"/>
            </a:ext>
          </a:extLst>
        </xdr:cNvPr>
        <xdr:cNvSpPr txBox="1"/>
      </xdr:nvSpPr>
      <xdr:spPr>
        <a:xfrm>
          <a:off x="20002500"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694" name="楕円 693">
          <a:extLst>
            <a:ext uri="{FF2B5EF4-FFF2-40B4-BE49-F238E27FC236}">
              <a16:creationId xmlns:a16="http://schemas.microsoft.com/office/drawing/2014/main" id="{60EA2962-8B0D-4A29-B1C2-C74EF8B3C4F6}"/>
            </a:ext>
          </a:extLst>
        </xdr:cNvPr>
        <xdr:cNvSpPr/>
      </xdr:nvSpPr>
      <xdr:spPr>
        <a:xfrm>
          <a:off x="19154775" y="137731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57150</xdr:rowOff>
    </xdr:to>
    <xdr:cxnSp macro="">
      <xdr:nvCxnSpPr>
        <xdr:cNvPr id="695" name="直線コネクタ 694">
          <a:extLst>
            <a:ext uri="{FF2B5EF4-FFF2-40B4-BE49-F238E27FC236}">
              <a16:creationId xmlns:a16="http://schemas.microsoft.com/office/drawing/2014/main" id="{FD6EB9EC-87DF-4724-B514-D15739E22555}"/>
            </a:ext>
          </a:extLst>
        </xdr:cNvPr>
        <xdr:cNvCxnSpPr/>
      </xdr:nvCxnSpPr>
      <xdr:spPr>
        <a:xfrm>
          <a:off x="19202400" y="138207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696" name="楕円 695">
          <a:extLst>
            <a:ext uri="{FF2B5EF4-FFF2-40B4-BE49-F238E27FC236}">
              <a16:creationId xmlns:a16="http://schemas.microsoft.com/office/drawing/2014/main" id="{92929902-04E7-40C1-A838-31DF285551B7}"/>
            </a:ext>
          </a:extLst>
        </xdr:cNvPr>
        <xdr:cNvSpPr/>
      </xdr:nvSpPr>
      <xdr:spPr>
        <a:xfrm>
          <a:off x="18345150" y="138112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95250</xdr:rowOff>
    </xdr:to>
    <xdr:cxnSp macro="">
      <xdr:nvCxnSpPr>
        <xdr:cNvPr id="697" name="直線コネクタ 696">
          <a:extLst>
            <a:ext uri="{FF2B5EF4-FFF2-40B4-BE49-F238E27FC236}">
              <a16:creationId xmlns:a16="http://schemas.microsoft.com/office/drawing/2014/main" id="{34EADD59-AEF3-413F-8CFE-37D2B532BC52}"/>
            </a:ext>
          </a:extLst>
        </xdr:cNvPr>
        <xdr:cNvCxnSpPr/>
      </xdr:nvCxnSpPr>
      <xdr:spPr>
        <a:xfrm flipV="1">
          <a:off x="18392775" y="1382077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698" name="楕円 697">
          <a:extLst>
            <a:ext uri="{FF2B5EF4-FFF2-40B4-BE49-F238E27FC236}">
              <a16:creationId xmlns:a16="http://schemas.microsoft.com/office/drawing/2014/main" id="{B1DD131A-ECDE-4209-96BC-93CFDC960A1D}"/>
            </a:ext>
          </a:extLst>
        </xdr:cNvPr>
        <xdr:cNvSpPr/>
      </xdr:nvSpPr>
      <xdr:spPr>
        <a:xfrm>
          <a:off x="17554575" y="13811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699" name="直線コネクタ 698">
          <a:extLst>
            <a:ext uri="{FF2B5EF4-FFF2-40B4-BE49-F238E27FC236}">
              <a16:creationId xmlns:a16="http://schemas.microsoft.com/office/drawing/2014/main" id="{6DD08FA3-93B4-40BB-B596-A931CEFAB360}"/>
            </a:ext>
          </a:extLst>
        </xdr:cNvPr>
        <xdr:cNvCxnSpPr/>
      </xdr:nvCxnSpPr>
      <xdr:spPr>
        <a:xfrm>
          <a:off x="17602200" y="138588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00" name="n_1aveValue【図書館】&#10;一人当たり面積">
          <a:extLst>
            <a:ext uri="{FF2B5EF4-FFF2-40B4-BE49-F238E27FC236}">
              <a16:creationId xmlns:a16="http://schemas.microsoft.com/office/drawing/2014/main" id="{B3043D20-9F25-45FA-B78F-0A413F0BE829}"/>
            </a:ext>
          </a:extLst>
        </xdr:cNvPr>
        <xdr:cNvSpPr txBox="1"/>
      </xdr:nvSpPr>
      <xdr:spPr>
        <a:xfrm>
          <a:off x="18983402"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701" name="n_2aveValue【図書館】&#10;一人当たり面積">
          <a:extLst>
            <a:ext uri="{FF2B5EF4-FFF2-40B4-BE49-F238E27FC236}">
              <a16:creationId xmlns:a16="http://schemas.microsoft.com/office/drawing/2014/main" id="{2730BF44-031A-4C7F-9E04-5F7CA87775F6}"/>
            </a:ext>
          </a:extLst>
        </xdr:cNvPr>
        <xdr:cNvSpPr txBox="1"/>
      </xdr:nvSpPr>
      <xdr:spPr>
        <a:xfrm>
          <a:off x="18183302" y="1344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156227</xdr:rowOff>
    </xdr:from>
    <xdr:ext cx="469744" cy="259045"/>
    <xdr:sp macro="" textlink="">
      <xdr:nvSpPr>
        <xdr:cNvPr id="702" name="n_3aveValue【図書館】&#10;一人当たり面積">
          <a:extLst>
            <a:ext uri="{FF2B5EF4-FFF2-40B4-BE49-F238E27FC236}">
              <a16:creationId xmlns:a16="http://schemas.microsoft.com/office/drawing/2014/main" id="{D2F3B8AB-B57A-4FCB-8572-5457612C2A56}"/>
            </a:ext>
          </a:extLst>
        </xdr:cNvPr>
        <xdr:cNvSpPr txBox="1"/>
      </xdr:nvSpPr>
      <xdr:spPr>
        <a:xfrm>
          <a:off x="17383202" y="1408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703" name="n_1mainValue【図書館】&#10;一人当たり面積">
          <a:extLst>
            <a:ext uri="{FF2B5EF4-FFF2-40B4-BE49-F238E27FC236}">
              <a16:creationId xmlns:a16="http://schemas.microsoft.com/office/drawing/2014/main" id="{783B518E-928B-4589-8FEF-DF2E4E2DF862}"/>
            </a:ext>
          </a:extLst>
        </xdr:cNvPr>
        <xdr:cNvSpPr txBox="1"/>
      </xdr:nvSpPr>
      <xdr:spPr>
        <a:xfrm>
          <a:off x="18983402"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04" name="n_2mainValue【図書館】&#10;一人当たり面積">
          <a:extLst>
            <a:ext uri="{FF2B5EF4-FFF2-40B4-BE49-F238E27FC236}">
              <a16:creationId xmlns:a16="http://schemas.microsoft.com/office/drawing/2014/main" id="{FD8469A7-C68D-4977-A24F-8798A370D9C5}"/>
            </a:ext>
          </a:extLst>
        </xdr:cNvPr>
        <xdr:cNvSpPr txBox="1"/>
      </xdr:nvSpPr>
      <xdr:spPr>
        <a:xfrm>
          <a:off x="18183302"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162577</xdr:rowOff>
    </xdr:from>
    <xdr:ext cx="469744" cy="259045"/>
    <xdr:sp macro="" textlink="">
      <xdr:nvSpPr>
        <xdr:cNvPr id="705" name="n_3mainValue【図書館】&#10;一人当たり面積">
          <a:extLst>
            <a:ext uri="{FF2B5EF4-FFF2-40B4-BE49-F238E27FC236}">
              <a16:creationId xmlns:a16="http://schemas.microsoft.com/office/drawing/2014/main" id="{32FB667B-002C-4C83-9AE7-8431115FE6A5}"/>
            </a:ext>
          </a:extLst>
        </xdr:cNvPr>
        <xdr:cNvSpPr txBox="1"/>
      </xdr:nvSpPr>
      <xdr:spPr>
        <a:xfrm>
          <a:off x="17383202" y="1359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6" name="正方形/長方形 705">
          <a:extLst>
            <a:ext uri="{FF2B5EF4-FFF2-40B4-BE49-F238E27FC236}">
              <a16:creationId xmlns:a16="http://schemas.microsoft.com/office/drawing/2014/main" id="{13E22515-EBF1-4F49-906A-8DD0A49E11AA}"/>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07" name="正方形/長方形 706">
          <a:extLst>
            <a:ext uri="{FF2B5EF4-FFF2-40B4-BE49-F238E27FC236}">
              <a16:creationId xmlns:a16="http://schemas.microsoft.com/office/drawing/2014/main" id="{9F698EFF-FFBD-46FE-A864-2C2C42F82CC1}"/>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08" name="正方形/長方形 707">
          <a:extLst>
            <a:ext uri="{FF2B5EF4-FFF2-40B4-BE49-F238E27FC236}">
              <a16:creationId xmlns:a16="http://schemas.microsoft.com/office/drawing/2014/main" id="{79BE3E80-0A93-4378-9278-16E60A5E7229}"/>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09" name="正方形/長方形 708">
          <a:extLst>
            <a:ext uri="{FF2B5EF4-FFF2-40B4-BE49-F238E27FC236}">
              <a16:creationId xmlns:a16="http://schemas.microsoft.com/office/drawing/2014/main" id="{E4AA821B-1F2B-4940-9AA7-926A2514034B}"/>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10" name="正方形/長方形 709">
          <a:extLst>
            <a:ext uri="{FF2B5EF4-FFF2-40B4-BE49-F238E27FC236}">
              <a16:creationId xmlns:a16="http://schemas.microsoft.com/office/drawing/2014/main" id="{604E76F3-4D6F-482C-9D7B-188A0DA6C60E}"/>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a:extLst>
            <a:ext uri="{FF2B5EF4-FFF2-40B4-BE49-F238E27FC236}">
              <a16:creationId xmlns:a16="http://schemas.microsoft.com/office/drawing/2014/main" id="{30C78A6E-F857-4E1B-B06E-015A0C84EFFF}"/>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a:extLst>
            <a:ext uri="{FF2B5EF4-FFF2-40B4-BE49-F238E27FC236}">
              <a16:creationId xmlns:a16="http://schemas.microsoft.com/office/drawing/2014/main" id="{47B01F56-D2A6-451A-9071-0ECD501B46E5}"/>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a:extLst>
            <a:ext uri="{FF2B5EF4-FFF2-40B4-BE49-F238E27FC236}">
              <a16:creationId xmlns:a16="http://schemas.microsoft.com/office/drawing/2014/main" id="{0EDC369A-21A0-492A-9295-E4A0FC1C3601}"/>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a:extLst>
            <a:ext uri="{FF2B5EF4-FFF2-40B4-BE49-F238E27FC236}">
              <a16:creationId xmlns:a16="http://schemas.microsoft.com/office/drawing/2014/main" id="{9EC103BF-D58F-4B9B-89EB-F43D6E7EA098}"/>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5" name="直線コネクタ 714">
          <a:extLst>
            <a:ext uri="{FF2B5EF4-FFF2-40B4-BE49-F238E27FC236}">
              <a16:creationId xmlns:a16="http://schemas.microsoft.com/office/drawing/2014/main" id="{C8247293-2A4E-4453-B9A8-5BF38B5EA31A}"/>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16" name="テキスト ボックス 715">
          <a:extLst>
            <a:ext uri="{FF2B5EF4-FFF2-40B4-BE49-F238E27FC236}">
              <a16:creationId xmlns:a16="http://schemas.microsoft.com/office/drawing/2014/main" id="{A15A3285-71CE-4EEF-A2B7-6A15C7A3E05F}"/>
            </a:ext>
          </a:extLst>
        </xdr:cNvPr>
        <xdr:cNvSpPr txBox="1"/>
      </xdr:nvSpPr>
      <xdr:spPr>
        <a:xfrm>
          <a:off x="107945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7" name="直線コネクタ 716">
          <a:extLst>
            <a:ext uri="{FF2B5EF4-FFF2-40B4-BE49-F238E27FC236}">
              <a16:creationId xmlns:a16="http://schemas.microsoft.com/office/drawing/2014/main" id="{7228FDEF-96FE-4BFC-B916-972C1A407778}"/>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8" name="テキスト ボックス 717">
          <a:extLst>
            <a:ext uri="{FF2B5EF4-FFF2-40B4-BE49-F238E27FC236}">
              <a16:creationId xmlns:a16="http://schemas.microsoft.com/office/drawing/2014/main" id="{C86E9E0D-07ED-4E51-8F18-F845404DED21}"/>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9" name="直線コネクタ 718">
          <a:extLst>
            <a:ext uri="{FF2B5EF4-FFF2-40B4-BE49-F238E27FC236}">
              <a16:creationId xmlns:a16="http://schemas.microsoft.com/office/drawing/2014/main" id="{8DED353B-04DB-4C3C-AD95-CDC698D4D831}"/>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0" name="テキスト ボックス 719">
          <a:extLst>
            <a:ext uri="{FF2B5EF4-FFF2-40B4-BE49-F238E27FC236}">
              <a16:creationId xmlns:a16="http://schemas.microsoft.com/office/drawing/2014/main" id="{C743D592-72CD-4021-8A3B-755EA0871BF5}"/>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1" name="直線コネクタ 720">
          <a:extLst>
            <a:ext uri="{FF2B5EF4-FFF2-40B4-BE49-F238E27FC236}">
              <a16:creationId xmlns:a16="http://schemas.microsoft.com/office/drawing/2014/main" id="{75B4FF62-A605-472F-9B52-8C5204B2BE76}"/>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2" name="テキスト ボックス 721">
          <a:extLst>
            <a:ext uri="{FF2B5EF4-FFF2-40B4-BE49-F238E27FC236}">
              <a16:creationId xmlns:a16="http://schemas.microsoft.com/office/drawing/2014/main" id="{971DC4A4-E05D-4BBC-8F1A-64194107137B}"/>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a:extLst>
            <a:ext uri="{FF2B5EF4-FFF2-40B4-BE49-F238E27FC236}">
              <a16:creationId xmlns:a16="http://schemas.microsoft.com/office/drawing/2014/main" id="{8DA6611C-0A63-4952-805F-EA26BE57CC52}"/>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4" name="テキスト ボックス 723">
          <a:extLst>
            <a:ext uri="{FF2B5EF4-FFF2-40B4-BE49-F238E27FC236}">
              <a16:creationId xmlns:a16="http://schemas.microsoft.com/office/drawing/2014/main" id="{7AEACB75-EE44-4188-9DAD-FFBDD21A1880}"/>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5" name="【博物館】&#10;有形固定資産減価償却率グラフ枠">
          <a:extLst>
            <a:ext uri="{FF2B5EF4-FFF2-40B4-BE49-F238E27FC236}">
              <a16:creationId xmlns:a16="http://schemas.microsoft.com/office/drawing/2014/main" id="{8EA8161C-4BF3-48F4-BAA8-848EB2A9EA4A}"/>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83058</xdr:rowOff>
    </xdr:from>
    <xdr:to>
      <xdr:col>85</xdr:col>
      <xdr:colOff>126364</xdr:colOff>
      <xdr:row>107</xdr:row>
      <xdr:rowOff>44196</xdr:rowOff>
    </xdr:to>
    <xdr:cxnSp macro="">
      <xdr:nvCxnSpPr>
        <xdr:cNvPr id="726" name="直線コネクタ 725">
          <a:extLst>
            <a:ext uri="{FF2B5EF4-FFF2-40B4-BE49-F238E27FC236}">
              <a16:creationId xmlns:a16="http://schemas.microsoft.com/office/drawing/2014/main" id="{9AF9FA3E-AC48-4590-A7CD-EBB60176CC97}"/>
            </a:ext>
          </a:extLst>
        </xdr:cNvPr>
        <xdr:cNvCxnSpPr/>
      </xdr:nvCxnSpPr>
      <xdr:spPr>
        <a:xfrm flipV="1">
          <a:off x="14695170" y="16278733"/>
          <a:ext cx="1269" cy="1094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48023</xdr:rowOff>
    </xdr:from>
    <xdr:ext cx="405111" cy="259045"/>
    <xdr:sp macro="" textlink="">
      <xdr:nvSpPr>
        <xdr:cNvPr id="727" name="【博物館】&#10;有形固定資産減価償却率最小値テキスト">
          <a:extLst>
            <a:ext uri="{FF2B5EF4-FFF2-40B4-BE49-F238E27FC236}">
              <a16:creationId xmlns:a16="http://schemas.microsoft.com/office/drawing/2014/main" id="{384A2383-DAA5-4B28-8A60-B3C4C4921FFA}"/>
            </a:ext>
          </a:extLst>
        </xdr:cNvPr>
        <xdr:cNvSpPr txBox="1"/>
      </xdr:nvSpPr>
      <xdr:spPr>
        <a:xfrm>
          <a:off x="14744700" y="1737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44196</xdr:rowOff>
    </xdr:from>
    <xdr:to>
      <xdr:col>86</xdr:col>
      <xdr:colOff>25400</xdr:colOff>
      <xdr:row>107</xdr:row>
      <xdr:rowOff>44196</xdr:rowOff>
    </xdr:to>
    <xdr:cxnSp macro="">
      <xdr:nvCxnSpPr>
        <xdr:cNvPr id="728" name="直線コネクタ 727">
          <a:extLst>
            <a:ext uri="{FF2B5EF4-FFF2-40B4-BE49-F238E27FC236}">
              <a16:creationId xmlns:a16="http://schemas.microsoft.com/office/drawing/2014/main" id="{3989A0AC-6ED1-4C43-ABF8-713B4C96116B}"/>
            </a:ext>
          </a:extLst>
        </xdr:cNvPr>
        <xdr:cNvCxnSpPr/>
      </xdr:nvCxnSpPr>
      <xdr:spPr>
        <a:xfrm>
          <a:off x="14611350" y="173733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29735</xdr:rowOff>
    </xdr:from>
    <xdr:ext cx="405111" cy="259045"/>
    <xdr:sp macro="" textlink="">
      <xdr:nvSpPr>
        <xdr:cNvPr id="729" name="【博物館】&#10;有形固定資産減価償却率最大値テキスト">
          <a:extLst>
            <a:ext uri="{FF2B5EF4-FFF2-40B4-BE49-F238E27FC236}">
              <a16:creationId xmlns:a16="http://schemas.microsoft.com/office/drawing/2014/main" id="{8B1A96C9-45B5-48CD-8B90-BBCDDA764A00}"/>
            </a:ext>
          </a:extLst>
        </xdr:cNvPr>
        <xdr:cNvSpPr txBox="1"/>
      </xdr:nvSpPr>
      <xdr:spPr>
        <a:xfrm>
          <a:off x="14744700" y="16057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83058</xdr:rowOff>
    </xdr:from>
    <xdr:to>
      <xdr:col>86</xdr:col>
      <xdr:colOff>25400</xdr:colOff>
      <xdr:row>100</xdr:row>
      <xdr:rowOff>83058</xdr:rowOff>
    </xdr:to>
    <xdr:cxnSp macro="">
      <xdr:nvCxnSpPr>
        <xdr:cNvPr id="730" name="直線コネクタ 729">
          <a:extLst>
            <a:ext uri="{FF2B5EF4-FFF2-40B4-BE49-F238E27FC236}">
              <a16:creationId xmlns:a16="http://schemas.microsoft.com/office/drawing/2014/main" id="{C2F0699C-A9A6-42A4-BA98-9C693DFE8C5E}"/>
            </a:ext>
          </a:extLst>
        </xdr:cNvPr>
        <xdr:cNvCxnSpPr/>
      </xdr:nvCxnSpPr>
      <xdr:spPr>
        <a:xfrm>
          <a:off x="14611350" y="162787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25416</xdr:rowOff>
    </xdr:from>
    <xdr:ext cx="405111" cy="259045"/>
    <xdr:sp macro="" textlink="">
      <xdr:nvSpPr>
        <xdr:cNvPr id="731" name="【博物館】&#10;有形固定資産減価償却率平均値テキスト">
          <a:extLst>
            <a:ext uri="{FF2B5EF4-FFF2-40B4-BE49-F238E27FC236}">
              <a16:creationId xmlns:a16="http://schemas.microsoft.com/office/drawing/2014/main" id="{7133D51F-CD33-4DF8-B028-7B6C9F0A448F}"/>
            </a:ext>
          </a:extLst>
        </xdr:cNvPr>
        <xdr:cNvSpPr txBox="1"/>
      </xdr:nvSpPr>
      <xdr:spPr>
        <a:xfrm>
          <a:off x="14744700" y="16221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2539</xdr:rowOff>
    </xdr:from>
    <xdr:to>
      <xdr:col>85</xdr:col>
      <xdr:colOff>177800</xdr:colOff>
      <xdr:row>101</xdr:row>
      <xdr:rowOff>104139</xdr:rowOff>
    </xdr:to>
    <xdr:sp macro="" textlink="">
      <xdr:nvSpPr>
        <xdr:cNvPr id="732" name="フローチャート: 判断 731">
          <a:extLst>
            <a:ext uri="{FF2B5EF4-FFF2-40B4-BE49-F238E27FC236}">
              <a16:creationId xmlns:a16="http://schemas.microsoft.com/office/drawing/2014/main" id="{7BE91278-EA20-4FE3-B2A1-686DCFE644A4}"/>
            </a:ext>
          </a:extLst>
        </xdr:cNvPr>
        <xdr:cNvSpPr/>
      </xdr:nvSpPr>
      <xdr:spPr>
        <a:xfrm>
          <a:off x="14649450" y="163569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100</xdr:row>
      <xdr:rowOff>141987</xdr:rowOff>
    </xdr:from>
    <xdr:to>
      <xdr:col>81</xdr:col>
      <xdr:colOff>101600</xdr:colOff>
      <xdr:row>101</xdr:row>
      <xdr:rowOff>72137</xdr:rowOff>
    </xdr:to>
    <xdr:sp macro="" textlink="">
      <xdr:nvSpPr>
        <xdr:cNvPr id="733" name="フローチャート: 判断 732">
          <a:extLst>
            <a:ext uri="{FF2B5EF4-FFF2-40B4-BE49-F238E27FC236}">
              <a16:creationId xmlns:a16="http://schemas.microsoft.com/office/drawing/2014/main" id="{CEC7B847-5CFF-4423-867A-8BC0797D6A05}"/>
            </a:ext>
          </a:extLst>
        </xdr:cNvPr>
        <xdr:cNvSpPr/>
      </xdr:nvSpPr>
      <xdr:spPr>
        <a:xfrm>
          <a:off x="13887450" y="1633766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91694</xdr:rowOff>
    </xdr:from>
    <xdr:to>
      <xdr:col>76</xdr:col>
      <xdr:colOff>165100</xdr:colOff>
      <xdr:row>101</xdr:row>
      <xdr:rowOff>21844</xdr:rowOff>
    </xdr:to>
    <xdr:sp macro="" textlink="">
      <xdr:nvSpPr>
        <xdr:cNvPr id="734" name="フローチャート: 判断 733">
          <a:extLst>
            <a:ext uri="{FF2B5EF4-FFF2-40B4-BE49-F238E27FC236}">
              <a16:creationId xmlns:a16="http://schemas.microsoft.com/office/drawing/2014/main" id="{EE3CEBC4-346C-4934-866E-C074AE1A6194}"/>
            </a:ext>
          </a:extLst>
        </xdr:cNvPr>
        <xdr:cNvSpPr/>
      </xdr:nvSpPr>
      <xdr:spPr>
        <a:xfrm>
          <a:off x="13096875" y="162810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100</xdr:row>
      <xdr:rowOff>39115</xdr:rowOff>
    </xdr:from>
    <xdr:to>
      <xdr:col>72</xdr:col>
      <xdr:colOff>38100</xdr:colOff>
      <xdr:row>100</xdr:row>
      <xdr:rowOff>140715</xdr:rowOff>
    </xdr:to>
    <xdr:sp macro="" textlink="">
      <xdr:nvSpPr>
        <xdr:cNvPr id="735" name="フローチャート: 判断 734">
          <a:extLst>
            <a:ext uri="{FF2B5EF4-FFF2-40B4-BE49-F238E27FC236}">
              <a16:creationId xmlns:a16="http://schemas.microsoft.com/office/drawing/2014/main" id="{043EFDEE-642F-4CD0-BFD0-413A0BB741F9}"/>
            </a:ext>
          </a:extLst>
        </xdr:cNvPr>
        <xdr:cNvSpPr/>
      </xdr:nvSpPr>
      <xdr:spPr>
        <a:xfrm>
          <a:off x="12296775" y="162316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DA5796A1-C52A-41E2-AA6F-8ED413DF0877}"/>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F017192-7FEE-4B47-A727-A69A77720655}"/>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B67BCF9-30C0-44B7-9C70-B361ECEF40DD}"/>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ABE6F490-63A7-4DDA-A2A3-713745CE172C}"/>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2C53A100-2828-477D-8C4C-F1802517EF7E}"/>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164846</xdr:rowOff>
    </xdr:from>
    <xdr:to>
      <xdr:col>85</xdr:col>
      <xdr:colOff>177800</xdr:colOff>
      <xdr:row>107</xdr:row>
      <xdr:rowOff>94996</xdr:rowOff>
    </xdr:to>
    <xdr:sp macro="" textlink="">
      <xdr:nvSpPr>
        <xdr:cNvPr id="741" name="楕円 740">
          <a:extLst>
            <a:ext uri="{FF2B5EF4-FFF2-40B4-BE49-F238E27FC236}">
              <a16:creationId xmlns:a16="http://schemas.microsoft.com/office/drawing/2014/main" id="{469D40D0-555C-4CA7-8319-6BE201911B56}"/>
            </a:ext>
          </a:extLst>
        </xdr:cNvPr>
        <xdr:cNvSpPr/>
      </xdr:nvSpPr>
      <xdr:spPr>
        <a:xfrm>
          <a:off x="14649450" y="173257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106</xdr:row>
      <xdr:rowOff>79773</xdr:rowOff>
    </xdr:from>
    <xdr:ext cx="405111" cy="259045"/>
    <xdr:sp macro="" textlink="">
      <xdr:nvSpPr>
        <xdr:cNvPr id="742" name="【博物館】&#10;有形固定資産減価償却率該当値テキスト">
          <a:extLst>
            <a:ext uri="{FF2B5EF4-FFF2-40B4-BE49-F238E27FC236}">
              <a16:creationId xmlns:a16="http://schemas.microsoft.com/office/drawing/2014/main" id="{6ABDC1EF-FFCD-4854-8187-1222277925E2}"/>
            </a:ext>
          </a:extLst>
        </xdr:cNvPr>
        <xdr:cNvSpPr txBox="1"/>
      </xdr:nvSpPr>
      <xdr:spPr>
        <a:xfrm>
          <a:off x="14744700" y="1724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119126</xdr:rowOff>
    </xdr:from>
    <xdr:to>
      <xdr:col>81</xdr:col>
      <xdr:colOff>101600</xdr:colOff>
      <xdr:row>107</xdr:row>
      <xdr:rowOff>49276</xdr:rowOff>
    </xdr:to>
    <xdr:sp macro="" textlink="">
      <xdr:nvSpPr>
        <xdr:cNvPr id="743" name="楕円 742">
          <a:extLst>
            <a:ext uri="{FF2B5EF4-FFF2-40B4-BE49-F238E27FC236}">
              <a16:creationId xmlns:a16="http://schemas.microsoft.com/office/drawing/2014/main" id="{07E49AA9-D3CA-4ED9-94E9-2D5C457F70E3}"/>
            </a:ext>
          </a:extLst>
        </xdr:cNvPr>
        <xdr:cNvSpPr/>
      </xdr:nvSpPr>
      <xdr:spPr>
        <a:xfrm>
          <a:off x="13887450" y="1728635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169926</xdr:rowOff>
    </xdr:from>
    <xdr:to>
      <xdr:col>85</xdr:col>
      <xdr:colOff>127000</xdr:colOff>
      <xdr:row>107</xdr:row>
      <xdr:rowOff>44196</xdr:rowOff>
    </xdr:to>
    <xdr:cxnSp macro="">
      <xdr:nvCxnSpPr>
        <xdr:cNvPr id="744" name="直線コネクタ 743">
          <a:extLst>
            <a:ext uri="{FF2B5EF4-FFF2-40B4-BE49-F238E27FC236}">
              <a16:creationId xmlns:a16="http://schemas.microsoft.com/office/drawing/2014/main" id="{1EA15E30-6E8E-4A7B-B27F-E38FB10B4B65}"/>
            </a:ext>
          </a:extLst>
        </xdr:cNvPr>
        <xdr:cNvCxnSpPr/>
      </xdr:nvCxnSpPr>
      <xdr:spPr>
        <a:xfrm>
          <a:off x="13935075" y="17324451"/>
          <a:ext cx="762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71120</xdr:rowOff>
    </xdr:from>
    <xdr:to>
      <xdr:col>76</xdr:col>
      <xdr:colOff>165100</xdr:colOff>
      <xdr:row>107</xdr:row>
      <xdr:rowOff>1270</xdr:rowOff>
    </xdr:to>
    <xdr:sp macro="" textlink="">
      <xdr:nvSpPr>
        <xdr:cNvPr id="745" name="楕円 744">
          <a:extLst>
            <a:ext uri="{FF2B5EF4-FFF2-40B4-BE49-F238E27FC236}">
              <a16:creationId xmlns:a16="http://schemas.microsoft.com/office/drawing/2014/main" id="{7326B4AB-8CE1-452A-A2FA-853AD3D793DB}"/>
            </a:ext>
          </a:extLst>
        </xdr:cNvPr>
        <xdr:cNvSpPr/>
      </xdr:nvSpPr>
      <xdr:spPr>
        <a:xfrm>
          <a:off x="13096875" y="172319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121920</xdr:rowOff>
    </xdr:from>
    <xdr:to>
      <xdr:col>81</xdr:col>
      <xdr:colOff>50800</xdr:colOff>
      <xdr:row>106</xdr:row>
      <xdr:rowOff>169926</xdr:rowOff>
    </xdr:to>
    <xdr:cxnSp macro="">
      <xdr:nvCxnSpPr>
        <xdr:cNvPr id="746" name="直線コネクタ 745">
          <a:extLst>
            <a:ext uri="{FF2B5EF4-FFF2-40B4-BE49-F238E27FC236}">
              <a16:creationId xmlns:a16="http://schemas.microsoft.com/office/drawing/2014/main" id="{BAA34264-2D8F-4432-88E7-1DA09442A0CE}"/>
            </a:ext>
          </a:extLst>
        </xdr:cNvPr>
        <xdr:cNvCxnSpPr/>
      </xdr:nvCxnSpPr>
      <xdr:spPr>
        <a:xfrm>
          <a:off x="13144500" y="17289145"/>
          <a:ext cx="790575" cy="3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23113</xdr:rowOff>
    </xdr:from>
    <xdr:to>
      <xdr:col>72</xdr:col>
      <xdr:colOff>38100</xdr:colOff>
      <xdr:row>106</xdr:row>
      <xdr:rowOff>124713</xdr:rowOff>
    </xdr:to>
    <xdr:sp macro="" textlink="">
      <xdr:nvSpPr>
        <xdr:cNvPr id="747" name="楕円 746">
          <a:extLst>
            <a:ext uri="{FF2B5EF4-FFF2-40B4-BE49-F238E27FC236}">
              <a16:creationId xmlns:a16="http://schemas.microsoft.com/office/drawing/2014/main" id="{7D76ED1D-0011-4723-9D4C-61EF264FFD78}"/>
            </a:ext>
          </a:extLst>
        </xdr:cNvPr>
        <xdr:cNvSpPr/>
      </xdr:nvSpPr>
      <xdr:spPr>
        <a:xfrm>
          <a:off x="12296775" y="171903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73913</xdr:rowOff>
    </xdr:from>
    <xdr:to>
      <xdr:col>76</xdr:col>
      <xdr:colOff>114300</xdr:colOff>
      <xdr:row>106</xdr:row>
      <xdr:rowOff>121920</xdr:rowOff>
    </xdr:to>
    <xdr:cxnSp macro="">
      <xdr:nvCxnSpPr>
        <xdr:cNvPr id="748" name="直線コネクタ 747">
          <a:extLst>
            <a:ext uri="{FF2B5EF4-FFF2-40B4-BE49-F238E27FC236}">
              <a16:creationId xmlns:a16="http://schemas.microsoft.com/office/drawing/2014/main" id="{72F06EBD-C3DD-492C-934B-3EF560EAC4A8}"/>
            </a:ext>
          </a:extLst>
        </xdr:cNvPr>
        <xdr:cNvCxnSpPr/>
      </xdr:nvCxnSpPr>
      <xdr:spPr>
        <a:xfrm>
          <a:off x="12344400" y="17237963"/>
          <a:ext cx="800100" cy="5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88664</xdr:rowOff>
    </xdr:from>
    <xdr:ext cx="405111" cy="259045"/>
    <xdr:sp macro="" textlink="">
      <xdr:nvSpPr>
        <xdr:cNvPr id="749" name="n_1aveValue【博物館】&#10;有形固定資産減価償却率">
          <a:extLst>
            <a:ext uri="{FF2B5EF4-FFF2-40B4-BE49-F238E27FC236}">
              <a16:creationId xmlns:a16="http://schemas.microsoft.com/office/drawing/2014/main" id="{DEF1721E-A3EA-4EA7-B885-F64E3E3F1F39}"/>
            </a:ext>
          </a:extLst>
        </xdr:cNvPr>
        <xdr:cNvSpPr txBox="1"/>
      </xdr:nvSpPr>
      <xdr:spPr>
        <a:xfrm>
          <a:off x="13745219" y="1611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38371</xdr:rowOff>
    </xdr:from>
    <xdr:ext cx="405111" cy="259045"/>
    <xdr:sp macro="" textlink="">
      <xdr:nvSpPr>
        <xdr:cNvPr id="750" name="n_2aveValue【博物館】&#10;有形固定資産減価償却率">
          <a:extLst>
            <a:ext uri="{FF2B5EF4-FFF2-40B4-BE49-F238E27FC236}">
              <a16:creationId xmlns:a16="http://schemas.microsoft.com/office/drawing/2014/main" id="{EBE6BA3E-61F1-4230-A83A-EF0CAE310D13}"/>
            </a:ext>
          </a:extLst>
        </xdr:cNvPr>
        <xdr:cNvSpPr txBox="1"/>
      </xdr:nvSpPr>
      <xdr:spPr>
        <a:xfrm>
          <a:off x="12964169" y="16068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157242</xdr:rowOff>
    </xdr:from>
    <xdr:ext cx="405111" cy="259045"/>
    <xdr:sp macro="" textlink="">
      <xdr:nvSpPr>
        <xdr:cNvPr id="751" name="n_3aveValue【博物館】&#10;有形固定資産減価償却率">
          <a:extLst>
            <a:ext uri="{FF2B5EF4-FFF2-40B4-BE49-F238E27FC236}">
              <a16:creationId xmlns:a16="http://schemas.microsoft.com/office/drawing/2014/main" id="{6BBBF1A1-A87E-4C9A-B840-70FDBEEEAF33}"/>
            </a:ext>
          </a:extLst>
        </xdr:cNvPr>
        <xdr:cNvSpPr txBox="1"/>
      </xdr:nvSpPr>
      <xdr:spPr>
        <a:xfrm>
          <a:off x="12164069" y="1602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40403</xdr:rowOff>
    </xdr:from>
    <xdr:ext cx="405111" cy="259045"/>
    <xdr:sp macro="" textlink="">
      <xdr:nvSpPr>
        <xdr:cNvPr id="752" name="n_1mainValue【博物館】&#10;有形固定資産減価償却率">
          <a:extLst>
            <a:ext uri="{FF2B5EF4-FFF2-40B4-BE49-F238E27FC236}">
              <a16:creationId xmlns:a16="http://schemas.microsoft.com/office/drawing/2014/main" id="{C843647E-9AAF-4C97-AD52-9226C422933B}"/>
            </a:ext>
          </a:extLst>
        </xdr:cNvPr>
        <xdr:cNvSpPr txBox="1"/>
      </xdr:nvSpPr>
      <xdr:spPr>
        <a:xfrm>
          <a:off x="13745219" y="17366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163847</xdr:rowOff>
    </xdr:from>
    <xdr:ext cx="405111" cy="259045"/>
    <xdr:sp macro="" textlink="">
      <xdr:nvSpPr>
        <xdr:cNvPr id="753" name="n_2mainValue【博物館】&#10;有形固定資産減価償却率">
          <a:extLst>
            <a:ext uri="{FF2B5EF4-FFF2-40B4-BE49-F238E27FC236}">
              <a16:creationId xmlns:a16="http://schemas.microsoft.com/office/drawing/2014/main" id="{E07BF7AB-1A8B-4482-AD6A-EF28FF3659D3}"/>
            </a:ext>
          </a:extLst>
        </xdr:cNvPr>
        <xdr:cNvSpPr txBox="1"/>
      </xdr:nvSpPr>
      <xdr:spPr>
        <a:xfrm>
          <a:off x="12964169"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115840</xdr:rowOff>
    </xdr:from>
    <xdr:ext cx="405111" cy="259045"/>
    <xdr:sp macro="" textlink="">
      <xdr:nvSpPr>
        <xdr:cNvPr id="754" name="n_3mainValue【博物館】&#10;有形固定資産減価償却率">
          <a:extLst>
            <a:ext uri="{FF2B5EF4-FFF2-40B4-BE49-F238E27FC236}">
              <a16:creationId xmlns:a16="http://schemas.microsoft.com/office/drawing/2014/main" id="{2CFFF03C-F0DA-4E98-9307-42DE44BE87EA}"/>
            </a:ext>
          </a:extLst>
        </xdr:cNvPr>
        <xdr:cNvSpPr txBox="1"/>
      </xdr:nvSpPr>
      <xdr:spPr>
        <a:xfrm>
          <a:off x="12164069" y="17279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5" name="正方形/長方形 754">
          <a:extLst>
            <a:ext uri="{FF2B5EF4-FFF2-40B4-BE49-F238E27FC236}">
              <a16:creationId xmlns:a16="http://schemas.microsoft.com/office/drawing/2014/main" id="{B5E9A276-17DE-4EB6-A8CE-D69C571614A6}"/>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56" name="正方形/長方形 755">
          <a:extLst>
            <a:ext uri="{FF2B5EF4-FFF2-40B4-BE49-F238E27FC236}">
              <a16:creationId xmlns:a16="http://schemas.microsoft.com/office/drawing/2014/main" id="{0E7824DD-54B7-41F0-A894-DAEB4ACBC977}"/>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57" name="正方形/長方形 756">
          <a:extLst>
            <a:ext uri="{FF2B5EF4-FFF2-40B4-BE49-F238E27FC236}">
              <a16:creationId xmlns:a16="http://schemas.microsoft.com/office/drawing/2014/main" id="{8F728DFB-D50C-4AF2-AF18-0DEEF624133B}"/>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58" name="正方形/長方形 757">
          <a:extLst>
            <a:ext uri="{FF2B5EF4-FFF2-40B4-BE49-F238E27FC236}">
              <a16:creationId xmlns:a16="http://schemas.microsoft.com/office/drawing/2014/main" id="{31CD6E6A-B5A3-49D2-BC22-7AC8C7A90321}"/>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59" name="正方形/長方形 758">
          <a:extLst>
            <a:ext uri="{FF2B5EF4-FFF2-40B4-BE49-F238E27FC236}">
              <a16:creationId xmlns:a16="http://schemas.microsoft.com/office/drawing/2014/main" id="{1377A8D8-5D53-4204-857A-A25AC8FA903B}"/>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0" name="正方形/長方形 759">
          <a:extLst>
            <a:ext uri="{FF2B5EF4-FFF2-40B4-BE49-F238E27FC236}">
              <a16:creationId xmlns:a16="http://schemas.microsoft.com/office/drawing/2014/main" id="{CEA3F451-9789-4F91-9BA9-692F19F94DAD}"/>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1" name="テキスト ボックス 760">
          <a:extLst>
            <a:ext uri="{FF2B5EF4-FFF2-40B4-BE49-F238E27FC236}">
              <a16:creationId xmlns:a16="http://schemas.microsoft.com/office/drawing/2014/main" id="{3DD3B079-03C1-4F60-B78D-5662E377D925}"/>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2" name="直線コネクタ 761">
          <a:extLst>
            <a:ext uri="{FF2B5EF4-FFF2-40B4-BE49-F238E27FC236}">
              <a16:creationId xmlns:a16="http://schemas.microsoft.com/office/drawing/2014/main" id="{CC1103AA-2340-4DDD-A883-625568D1F9E5}"/>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63" name="テキスト ボックス 762">
          <a:extLst>
            <a:ext uri="{FF2B5EF4-FFF2-40B4-BE49-F238E27FC236}">
              <a16:creationId xmlns:a16="http://schemas.microsoft.com/office/drawing/2014/main" id="{FFB4F39D-4D1F-46A3-B54F-A1F5F784E74C}"/>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64" name="直線コネクタ 763">
          <a:extLst>
            <a:ext uri="{FF2B5EF4-FFF2-40B4-BE49-F238E27FC236}">
              <a16:creationId xmlns:a16="http://schemas.microsoft.com/office/drawing/2014/main" id="{A74A4B6F-3E23-4AA6-ACCE-E78ACA32C136}"/>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5" name="テキスト ボックス 764">
          <a:extLst>
            <a:ext uri="{FF2B5EF4-FFF2-40B4-BE49-F238E27FC236}">
              <a16:creationId xmlns:a16="http://schemas.microsoft.com/office/drawing/2014/main" id="{4FABE1A0-276A-475B-9F04-EEAA502CE386}"/>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6" name="直線コネクタ 765">
          <a:extLst>
            <a:ext uri="{FF2B5EF4-FFF2-40B4-BE49-F238E27FC236}">
              <a16:creationId xmlns:a16="http://schemas.microsoft.com/office/drawing/2014/main" id="{22856484-495A-476A-A563-6C5BC4652002}"/>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7" name="テキスト ボックス 766">
          <a:extLst>
            <a:ext uri="{FF2B5EF4-FFF2-40B4-BE49-F238E27FC236}">
              <a16:creationId xmlns:a16="http://schemas.microsoft.com/office/drawing/2014/main" id="{56370B6C-D557-48FB-86EE-4040981C4FAE}"/>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8" name="直線コネクタ 767">
          <a:extLst>
            <a:ext uri="{FF2B5EF4-FFF2-40B4-BE49-F238E27FC236}">
              <a16:creationId xmlns:a16="http://schemas.microsoft.com/office/drawing/2014/main" id="{EC99D65F-BD67-4532-BBDB-76E45A1D32FB}"/>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9" name="テキスト ボックス 768">
          <a:extLst>
            <a:ext uri="{FF2B5EF4-FFF2-40B4-BE49-F238E27FC236}">
              <a16:creationId xmlns:a16="http://schemas.microsoft.com/office/drawing/2014/main" id="{B2AE082F-5AA3-4D75-B8BE-92F725D479CF}"/>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0" name="直線コネクタ 769">
          <a:extLst>
            <a:ext uri="{FF2B5EF4-FFF2-40B4-BE49-F238E27FC236}">
              <a16:creationId xmlns:a16="http://schemas.microsoft.com/office/drawing/2014/main" id="{CB2DA1BF-ABC4-47D3-9508-EEC3819628DC}"/>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1" name="テキスト ボックス 770">
          <a:extLst>
            <a:ext uri="{FF2B5EF4-FFF2-40B4-BE49-F238E27FC236}">
              <a16:creationId xmlns:a16="http://schemas.microsoft.com/office/drawing/2014/main" id="{5DA9A6B2-08E4-49AC-B6D4-52F337623E6F}"/>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a:extLst>
            <a:ext uri="{FF2B5EF4-FFF2-40B4-BE49-F238E27FC236}">
              <a16:creationId xmlns:a16="http://schemas.microsoft.com/office/drawing/2014/main" id="{C4B07003-DCE8-4114-BBA8-5A716B2CA658}"/>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a:extLst>
            <a:ext uri="{FF2B5EF4-FFF2-40B4-BE49-F238E27FC236}">
              <a16:creationId xmlns:a16="http://schemas.microsoft.com/office/drawing/2014/main" id="{56D3CF02-EBFE-4667-A7E3-C57674215EAF}"/>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博物館】&#10;一人当たり面積グラフ枠">
          <a:extLst>
            <a:ext uri="{FF2B5EF4-FFF2-40B4-BE49-F238E27FC236}">
              <a16:creationId xmlns:a16="http://schemas.microsoft.com/office/drawing/2014/main" id="{4EFF7FB6-9657-4FD9-A1C9-546CB193A709}"/>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102</xdr:row>
      <xdr:rowOff>7620</xdr:rowOff>
    </xdr:from>
    <xdr:to>
      <xdr:col>116</xdr:col>
      <xdr:colOff>62864</xdr:colOff>
      <xdr:row>106</xdr:row>
      <xdr:rowOff>7620</xdr:rowOff>
    </xdr:to>
    <xdr:cxnSp macro="">
      <xdr:nvCxnSpPr>
        <xdr:cNvPr id="775" name="直線コネクタ 774">
          <a:extLst>
            <a:ext uri="{FF2B5EF4-FFF2-40B4-BE49-F238E27FC236}">
              <a16:creationId xmlns:a16="http://schemas.microsoft.com/office/drawing/2014/main" id="{528389F6-1289-45EC-AE9B-E3333E05BEDA}"/>
            </a:ext>
          </a:extLst>
        </xdr:cNvPr>
        <xdr:cNvCxnSpPr/>
      </xdr:nvCxnSpPr>
      <xdr:spPr>
        <a:xfrm flipV="1">
          <a:off x="19952970" y="16527145"/>
          <a:ext cx="1269" cy="647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106</xdr:row>
      <xdr:rowOff>11447</xdr:rowOff>
    </xdr:from>
    <xdr:ext cx="469744" cy="259045"/>
    <xdr:sp macro="" textlink="">
      <xdr:nvSpPr>
        <xdr:cNvPr id="776" name="【博物館】&#10;一人当たり面積最小値テキスト">
          <a:extLst>
            <a:ext uri="{FF2B5EF4-FFF2-40B4-BE49-F238E27FC236}">
              <a16:creationId xmlns:a16="http://schemas.microsoft.com/office/drawing/2014/main" id="{501BDA86-CCB4-4CDF-8145-0BFF92C8892D}"/>
            </a:ext>
          </a:extLst>
        </xdr:cNvPr>
        <xdr:cNvSpPr txBox="1"/>
      </xdr:nvSpPr>
      <xdr:spPr>
        <a:xfrm>
          <a:off x="20002500" y="1717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7620</xdr:rowOff>
    </xdr:from>
    <xdr:to>
      <xdr:col>116</xdr:col>
      <xdr:colOff>152400</xdr:colOff>
      <xdr:row>106</xdr:row>
      <xdr:rowOff>7620</xdr:rowOff>
    </xdr:to>
    <xdr:cxnSp macro="">
      <xdr:nvCxnSpPr>
        <xdr:cNvPr id="777" name="直線コネクタ 776">
          <a:extLst>
            <a:ext uri="{FF2B5EF4-FFF2-40B4-BE49-F238E27FC236}">
              <a16:creationId xmlns:a16="http://schemas.microsoft.com/office/drawing/2014/main" id="{D4EDE574-4C6A-4C6D-83D1-07CAF2B04F82}"/>
            </a:ext>
          </a:extLst>
        </xdr:cNvPr>
        <xdr:cNvCxnSpPr/>
      </xdr:nvCxnSpPr>
      <xdr:spPr>
        <a:xfrm>
          <a:off x="19878675" y="17174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100</xdr:row>
      <xdr:rowOff>125747</xdr:rowOff>
    </xdr:from>
    <xdr:ext cx="469744" cy="259045"/>
    <xdr:sp macro="" textlink="">
      <xdr:nvSpPr>
        <xdr:cNvPr id="778" name="【博物館】&#10;一人当たり面積最大値テキスト">
          <a:extLst>
            <a:ext uri="{FF2B5EF4-FFF2-40B4-BE49-F238E27FC236}">
              <a16:creationId xmlns:a16="http://schemas.microsoft.com/office/drawing/2014/main" id="{9F9C8603-3762-4B6E-AB47-23C755478B77}"/>
            </a:ext>
          </a:extLst>
        </xdr:cNvPr>
        <xdr:cNvSpPr txBox="1"/>
      </xdr:nvSpPr>
      <xdr:spPr>
        <a:xfrm>
          <a:off x="20002500" y="1631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779" name="直線コネクタ 778">
          <a:extLst>
            <a:ext uri="{FF2B5EF4-FFF2-40B4-BE49-F238E27FC236}">
              <a16:creationId xmlns:a16="http://schemas.microsoft.com/office/drawing/2014/main" id="{3AFEBC34-42A3-41CC-B500-39F9B01AB080}"/>
            </a:ext>
          </a:extLst>
        </xdr:cNvPr>
        <xdr:cNvCxnSpPr/>
      </xdr:nvCxnSpPr>
      <xdr:spPr>
        <a:xfrm>
          <a:off x="19878675" y="165271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102</xdr:row>
      <xdr:rowOff>82566</xdr:rowOff>
    </xdr:from>
    <xdr:ext cx="469744" cy="259045"/>
    <xdr:sp macro="" textlink="">
      <xdr:nvSpPr>
        <xdr:cNvPr id="780" name="【博物館】&#10;一人当たり面積平均値テキスト">
          <a:extLst>
            <a:ext uri="{FF2B5EF4-FFF2-40B4-BE49-F238E27FC236}">
              <a16:creationId xmlns:a16="http://schemas.microsoft.com/office/drawing/2014/main" id="{2EDE0790-1BE8-4FA1-9834-7D0DA508A2D4}"/>
            </a:ext>
          </a:extLst>
        </xdr:cNvPr>
        <xdr:cNvSpPr txBox="1"/>
      </xdr:nvSpPr>
      <xdr:spPr>
        <a:xfrm>
          <a:off x="20002500" y="16602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59689</xdr:rowOff>
    </xdr:from>
    <xdr:to>
      <xdr:col>116</xdr:col>
      <xdr:colOff>114300</xdr:colOff>
      <xdr:row>103</xdr:row>
      <xdr:rowOff>161289</xdr:rowOff>
    </xdr:to>
    <xdr:sp macro="" textlink="">
      <xdr:nvSpPr>
        <xdr:cNvPr id="781" name="フローチャート: 判断 780">
          <a:extLst>
            <a:ext uri="{FF2B5EF4-FFF2-40B4-BE49-F238E27FC236}">
              <a16:creationId xmlns:a16="http://schemas.microsoft.com/office/drawing/2014/main" id="{736BB7C7-CF5C-4123-8B0B-062AD44051D2}"/>
            </a:ext>
          </a:extLst>
        </xdr:cNvPr>
        <xdr:cNvSpPr/>
      </xdr:nvSpPr>
      <xdr:spPr>
        <a:xfrm>
          <a:off x="19897725" y="167379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59689</xdr:rowOff>
    </xdr:from>
    <xdr:to>
      <xdr:col>112</xdr:col>
      <xdr:colOff>38100</xdr:colOff>
      <xdr:row>103</xdr:row>
      <xdr:rowOff>161289</xdr:rowOff>
    </xdr:to>
    <xdr:sp macro="" textlink="">
      <xdr:nvSpPr>
        <xdr:cNvPr id="782" name="フローチャート: 判断 781">
          <a:extLst>
            <a:ext uri="{FF2B5EF4-FFF2-40B4-BE49-F238E27FC236}">
              <a16:creationId xmlns:a16="http://schemas.microsoft.com/office/drawing/2014/main" id="{29B9CDF1-5905-444A-AF95-8192D57A6EE4}"/>
            </a:ext>
          </a:extLst>
        </xdr:cNvPr>
        <xdr:cNvSpPr/>
      </xdr:nvSpPr>
      <xdr:spPr>
        <a:xfrm>
          <a:off x="19154775" y="167379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105411</xdr:rowOff>
    </xdr:from>
    <xdr:to>
      <xdr:col>107</xdr:col>
      <xdr:colOff>101600</xdr:colOff>
      <xdr:row>104</xdr:row>
      <xdr:rowOff>35561</xdr:rowOff>
    </xdr:to>
    <xdr:sp macro="" textlink="">
      <xdr:nvSpPr>
        <xdr:cNvPr id="783" name="フローチャート: 判断 782">
          <a:extLst>
            <a:ext uri="{FF2B5EF4-FFF2-40B4-BE49-F238E27FC236}">
              <a16:creationId xmlns:a16="http://schemas.microsoft.com/office/drawing/2014/main" id="{4055C6CB-F5D1-4B25-BF85-C58C40BA5487}"/>
            </a:ext>
          </a:extLst>
        </xdr:cNvPr>
        <xdr:cNvSpPr/>
      </xdr:nvSpPr>
      <xdr:spPr>
        <a:xfrm>
          <a:off x="18345150" y="1678051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784" name="フローチャート: 判断 783">
          <a:extLst>
            <a:ext uri="{FF2B5EF4-FFF2-40B4-BE49-F238E27FC236}">
              <a16:creationId xmlns:a16="http://schemas.microsoft.com/office/drawing/2014/main" id="{F20B03E4-D9F7-465D-92A7-24852ACEF78C}"/>
            </a:ext>
          </a:extLst>
        </xdr:cNvPr>
        <xdr:cNvSpPr/>
      </xdr:nvSpPr>
      <xdr:spPr>
        <a:xfrm>
          <a:off x="17554575" y="173856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FC6E65A7-3CCF-475B-B893-83A5ACA230B3}"/>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5FC149B7-CC8C-4CC5-A300-79CD2403372A}"/>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586A7762-A974-4C60-8B82-4756A6198496}"/>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10239629-6643-42B7-AD9B-B1FD2A04DAC1}"/>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8098463E-9F32-49D7-8AA2-33EAB44995CE}"/>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790" name="楕円 789">
          <a:extLst>
            <a:ext uri="{FF2B5EF4-FFF2-40B4-BE49-F238E27FC236}">
              <a16:creationId xmlns:a16="http://schemas.microsoft.com/office/drawing/2014/main" id="{C67D60F7-4D11-422E-9FF6-FD588E02A03D}"/>
            </a:ext>
          </a:extLst>
        </xdr:cNvPr>
        <xdr:cNvSpPr/>
      </xdr:nvSpPr>
      <xdr:spPr>
        <a:xfrm>
          <a:off x="19897725" y="171272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105</xdr:row>
      <xdr:rowOff>43197</xdr:rowOff>
    </xdr:from>
    <xdr:ext cx="469744" cy="259045"/>
    <xdr:sp macro="" textlink="">
      <xdr:nvSpPr>
        <xdr:cNvPr id="791" name="【博物館】&#10;一人当たり面積該当値テキスト">
          <a:extLst>
            <a:ext uri="{FF2B5EF4-FFF2-40B4-BE49-F238E27FC236}">
              <a16:creationId xmlns:a16="http://schemas.microsoft.com/office/drawing/2014/main" id="{526941C8-B5C1-46B5-84AB-2127959E43D9}"/>
            </a:ext>
          </a:extLst>
        </xdr:cNvPr>
        <xdr:cNvSpPr txBox="1"/>
      </xdr:nvSpPr>
      <xdr:spPr>
        <a:xfrm>
          <a:off x="20002500" y="1704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792" name="楕円 791">
          <a:extLst>
            <a:ext uri="{FF2B5EF4-FFF2-40B4-BE49-F238E27FC236}">
              <a16:creationId xmlns:a16="http://schemas.microsoft.com/office/drawing/2014/main" id="{5344D5FD-97C4-477D-AB8A-7DDC42F618CA}"/>
            </a:ext>
          </a:extLst>
        </xdr:cNvPr>
        <xdr:cNvSpPr/>
      </xdr:nvSpPr>
      <xdr:spPr>
        <a:xfrm>
          <a:off x="19154775" y="171272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xdr:rowOff>
    </xdr:from>
    <xdr:to>
      <xdr:col>116</xdr:col>
      <xdr:colOff>63500</xdr:colOff>
      <xdr:row>106</xdr:row>
      <xdr:rowOff>7620</xdr:rowOff>
    </xdr:to>
    <xdr:cxnSp macro="">
      <xdr:nvCxnSpPr>
        <xdr:cNvPr id="793" name="直線コネクタ 792">
          <a:extLst>
            <a:ext uri="{FF2B5EF4-FFF2-40B4-BE49-F238E27FC236}">
              <a16:creationId xmlns:a16="http://schemas.microsoft.com/office/drawing/2014/main" id="{271825F4-C078-4CD2-9C39-A00C1F657ACC}"/>
            </a:ext>
          </a:extLst>
        </xdr:cNvPr>
        <xdr:cNvCxnSpPr/>
      </xdr:nvCxnSpPr>
      <xdr:spPr>
        <a:xfrm>
          <a:off x="19202400" y="1717484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94" name="楕円 793">
          <a:extLst>
            <a:ext uri="{FF2B5EF4-FFF2-40B4-BE49-F238E27FC236}">
              <a16:creationId xmlns:a16="http://schemas.microsoft.com/office/drawing/2014/main" id="{95DD46B9-976F-4A66-A187-83834FC61598}"/>
            </a:ext>
          </a:extLst>
        </xdr:cNvPr>
        <xdr:cNvSpPr/>
      </xdr:nvSpPr>
      <xdr:spPr>
        <a:xfrm>
          <a:off x="18345150" y="171272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7620</xdr:rowOff>
    </xdr:to>
    <xdr:cxnSp macro="">
      <xdr:nvCxnSpPr>
        <xdr:cNvPr id="795" name="直線コネクタ 794">
          <a:extLst>
            <a:ext uri="{FF2B5EF4-FFF2-40B4-BE49-F238E27FC236}">
              <a16:creationId xmlns:a16="http://schemas.microsoft.com/office/drawing/2014/main" id="{45CE5B54-3D3F-4926-94F7-8D0681EE2C9D}"/>
            </a:ext>
          </a:extLst>
        </xdr:cNvPr>
        <xdr:cNvCxnSpPr/>
      </xdr:nvCxnSpPr>
      <xdr:spPr>
        <a:xfrm>
          <a:off x="18392775" y="1717484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96" name="楕円 795">
          <a:extLst>
            <a:ext uri="{FF2B5EF4-FFF2-40B4-BE49-F238E27FC236}">
              <a16:creationId xmlns:a16="http://schemas.microsoft.com/office/drawing/2014/main" id="{5DCE34B6-A322-4855-9210-6A7CCF145C8B}"/>
            </a:ext>
          </a:extLst>
        </xdr:cNvPr>
        <xdr:cNvSpPr/>
      </xdr:nvSpPr>
      <xdr:spPr>
        <a:xfrm>
          <a:off x="17554575" y="171272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xdr:rowOff>
    </xdr:from>
    <xdr:to>
      <xdr:col>107</xdr:col>
      <xdr:colOff>50800</xdr:colOff>
      <xdr:row>106</xdr:row>
      <xdr:rowOff>7620</xdr:rowOff>
    </xdr:to>
    <xdr:cxnSp macro="">
      <xdr:nvCxnSpPr>
        <xdr:cNvPr id="797" name="直線コネクタ 796">
          <a:extLst>
            <a:ext uri="{FF2B5EF4-FFF2-40B4-BE49-F238E27FC236}">
              <a16:creationId xmlns:a16="http://schemas.microsoft.com/office/drawing/2014/main" id="{BB3D731E-CA38-46E9-9A8D-5080C4995CA3}"/>
            </a:ext>
          </a:extLst>
        </xdr:cNvPr>
        <xdr:cNvCxnSpPr/>
      </xdr:nvCxnSpPr>
      <xdr:spPr>
        <a:xfrm>
          <a:off x="17602200" y="1717484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6366</xdr:rowOff>
    </xdr:from>
    <xdr:ext cx="469744" cy="259045"/>
    <xdr:sp macro="" textlink="">
      <xdr:nvSpPr>
        <xdr:cNvPr id="798" name="n_1aveValue【博物館】&#10;一人当たり面積">
          <a:extLst>
            <a:ext uri="{FF2B5EF4-FFF2-40B4-BE49-F238E27FC236}">
              <a16:creationId xmlns:a16="http://schemas.microsoft.com/office/drawing/2014/main" id="{4E17B2CC-8A99-47F8-AAB4-D8BA60A03324}"/>
            </a:ext>
          </a:extLst>
        </xdr:cNvPr>
        <xdr:cNvSpPr txBox="1"/>
      </xdr:nvSpPr>
      <xdr:spPr>
        <a:xfrm>
          <a:off x="18983402" y="165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52088</xdr:rowOff>
    </xdr:from>
    <xdr:ext cx="469744" cy="259045"/>
    <xdr:sp macro="" textlink="">
      <xdr:nvSpPr>
        <xdr:cNvPr id="799" name="n_2aveValue【博物館】&#10;一人当たり面積">
          <a:extLst>
            <a:ext uri="{FF2B5EF4-FFF2-40B4-BE49-F238E27FC236}">
              <a16:creationId xmlns:a16="http://schemas.microsoft.com/office/drawing/2014/main" id="{3C6118D1-4DC8-4E4F-9300-483050277CEA}"/>
            </a:ext>
          </a:extLst>
        </xdr:cNvPr>
        <xdr:cNvSpPr txBox="1"/>
      </xdr:nvSpPr>
      <xdr:spPr>
        <a:xfrm>
          <a:off x="18183302" y="1656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152416</xdr:rowOff>
    </xdr:from>
    <xdr:ext cx="469744" cy="259045"/>
    <xdr:sp macro="" textlink="">
      <xdr:nvSpPr>
        <xdr:cNvPr id="800" name="n_3aveValue【博物館】&#10;一人当たり面積">
          <a:extLst>
            <a:ext uri="{FF2B5EF4-FFF2-40B4-BE49-F238E27FC236}">
              <a16:creationId xmlns:a16="http://schemas.microsoft.com/office/drawing/2014/main" id="{67A060DC-ECE5-48EC-921E-F137A6C40E21}"/>
            </a:ext>
          </a:extLst>
        </xdr:cNvPr>
        <xdr:cNvSpPr txBox="1"/>
      </xdr:nvSpPr>
      <xdr:spPr>
        <a:xfrm>
          <a:off x="17383202" y="1747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49547</xdr:rowOff>
    </xdr:from>
    <xdr:ext cx="469744" cy="259045"/>
    <xdr:sp macro="" textlink="">
      <xdr:nvSpPr>
        <xdr:cNvPr id="801" name="n_1mainValue【博物館】&#10;一人当たり面積">
          <a:extLst>
            <a:ext uri="{FF2B5EF4-FFF2-40B4-BE49-F238E27FC236}">
              <a16:creationId xmlns:a16="http://schemas.microsoft.com/office/drawing/2014/main" id="{5D2C986C-E462-48B2-8CCA-8C6225755643}"/>
            </a:ext>
          </a:extLst>
        </xdr:cNvPr>
        <xdr:cNvSpPr txBox="1"/>
      </xdr:nvSpPr>
      <xdr:spPr>
        <a:xfrm>
          <a:off x="18983402" y="1721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02" name="n_2mainValue【博物館】&#10;一人当たり面積">
          <a:extLst>
            <a:ext uri="{FF2B5EF4-FFF2-40B4-BE49-F238E27FC236}">
              <a16:creationId xmlns:a16="http://schemas.microsoft.com/office/drawing/2014/main" id="{EB82D41E-92B5-48FB-A338-B77190095FC7}"/>
            </a:ext>
          </a:extLst>
        </xdr:cNvPr>
        <xdr:cNvSpPr txBox="1"/>
      </xdr:nvSpPr>
      <xdr:spPr>
        <a:xfrm>
          <a:off x="18183302" y="1721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03" name="n_3mainValue【博物館】&#10;一人当たり面積">
          <a:extLst>
            <a:ext uri="{FF2B5EF4-FFF2-40B4-BE49-F238E27FC236}">
              <a16:creationId xmlns:a16="http://schemas.microsoft.com/office/drawing/2014/main" id="{7C0B9FB4-F867-48A3-B3A1-20834E846057}"/>
            </a:ext>
          </a:extLst>
        </xdr:cNvPr>
        <xdr:cNvSpPr txBox="1"/>
      </xdr:nvSpPr>
      <xdr:spPr>
        <a:xfrm>
          <a:off x="17383202"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4" name="正方形/長方形 803">
          <a:extLst>
            <a:ext uri="{FF2B5EF4-FFF2-40B4-BE49-F238E27FC236}">
              <a16:creationId xmlns:a16="http://schemas.microsoft.com/office/drawing/2014/main" id="{E37544CD-83B2-4EEF-845A-DE32CFC3994E}"/>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5" name="正方形/長方形 804">
          <a:extLst>
            <a:ext uri="{FF2B5EF4-FFF2-40B4-BE49-F238E27FC236}">
              <a16:creationId xmlns:a16="http://schemas.microsoft.com/office/drawing/2014/main" id="{0B322777-8242-4735-8185-3411ED0B6946}"/>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6" name="テキスト ボックス 805">
          <a:extLst>
            <a:ext uri="{FF2B5EF4-FFF2-40B4-BE49-F238E27FC236}">
              <a16:creationId xmlns:a16="http://schemas.microsoft.com/office/drawing/2014/main" id="{37BAFB0C-C161-41A2-96CB-B62067FEDFFF}"/>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本県は道路、橋りょう、トンネルなどの公共土木施設については整備が進む一方、老朽化が進んでいる。</a:t>
          </a:r>
          <a:endParaRPr lang="ja-JP" altLang="ja-JP" sz="1400">
            <a:effectLst/>
          </a:endParaRPr>
        </a:p>
        <a:p>
          <a:r>
            <a:rPr kumimoji="1" lang="ja-JP" altLang="ja-JP" sz="1100">
              <a:solidFill>
                <a:schemeClr val="dk1"/>
              </a:solidFill>
              <a:effectLst/>
              <a:latin typeface="+mn-lt"/>
              <a:ea typeface="+mn-ea"/>
              <a:cs typeface="+mn-cs"/>
            </a:rPr>
            <a:t>また、中山間地域が多く、人口も少ないことから、一人当たりの道路延長等は長い。</a:t>
          </a:r>
          <a:endParaRPr lang="ja-JP" altLang="ja-JP" sz="1400">
            <a:effectLst/>
          </a:endParaRPr>
        </a:p>
        <a:p>
          <a:r>
            <a:rPr kumimoji="1" lang="ja-JP" altLang="ja-JP" sz="1100">
              <a:solidFill>
                <a:schemeClr val="dk1"/>
              </a:solidFill>
              <a:effectLst/>
              <a:latin typeface="+mn-lt"/>
              <a:ea typeface="+mn-ea"/>
              <a:cs typeface="+mn-cs"/>
            </a:rPr>
            <a:t>一方で、港湾・漁港、学校施設、県民会館、警察施設などは有形固定資産減価償却率が都道府県平均値を下回るなど、必要な投資は着実に行ってきている。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56E391C-526E-4F1D-BACC-BB1CBE84B483}"/>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FDBF66C-D3BF-40CF-9D20-A7C947115795}"/>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F51D3E6-7461-45CD-9981-6EC4F079F8C4}"/>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45B44CB-FAD2-4C51-9B47-4F98A235F937}"/>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913503F-A9A1-46B4-9E8C-6C011F6F56E4}"/>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D098444-0081-4BB0-896C-812647E9883F}"/>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6591B3B-1330-4099-94C5-7AB30C2B8BC6}"/>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62C8FF7-DCB7-4C7E-8ADB-80168DA6835B}"/>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E9F95E2-E2F7-4567-ABD8-0281CC2BEBD2}"/>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580FE7F-0938-49E7-9437-DFD9254E60A5}"/>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561,175
556,195
3,507.14
351,234,325
346,276,373
2,882,613
209,036,046
630,002,525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B264C6C-45D2-472B-B8D3-5EEAD9BAA6F0}"/>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05806C3-9837-493F-8851-37D70B748DB5}"/>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6E2A942-6F78-4994-822D-B7FCE7966774}"/>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876DE0D-8E47-4863-9DBC-0E41B59A206C}"/>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2DB64E3-8574-4B9D-B068-05972C3B9CA0}"/>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33B6D55-D8D4-4DC8-84A5-C71499B33995}"/>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9C68D1F-ADAE-44F7-9CF0-30FFF294EBBD}"/>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1A56943-B62C-4142-9A72-7FD4C1DCCF0B}"/>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FB66C74-9E92-41ED-A94F-EBDF248ACB83}"/>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824E628-3B2C-40D2-B347-5C5EE4ECBC1A}"/>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9B6E0D2-BFC9-4805-8581-8A1DF5867666}"/>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18E5953-C329-4642-81F0-301742295BD2}"/>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38529A1-C5E7-49A6-9D51-46195D096306}"/>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4A2051C-2057-4C90-9AB9-9673BE4B30CA}"/>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9AFD61-D10A-4A93-A4FB-5C20189AD4B4}"/>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66886E6-5DEB-40E3-B44E-B0AD60838D94}"/>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BD4284E-41A7-4E74-9293-47AC671AE6AF}"/>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7502292E-3BF7-4316-AEC9-BA543A36635D}"/>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10DE253E-1475-45EE-BEE1-290F2D4D035A}"/>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D70DF1A8-228C-4874-8DD4-7DC5D41007AE}"/>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97F96B06-89C6-4CB4-884A-CA023DE5C575}"/>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A24C24AE-30BE-429D-ACDA-027AEC746205}"/>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FC465E16-26D9-4C3D-B02D-D62311FD865B}"/>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CD7BDAA2-45EB-4FC2-9F40-343F4B2D928F}"/>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6643036C-ACD5-448F-AC01-A000CC9C4F84}"/>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465BD860-CB3E-42CE-A106-5F6D3CB43271}"/>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AB143735-F8CE-42E5-A6F6-55E5DC6C650A}"/>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A095235F-0844-4D5C-86CF-0E565A9D1F41}"/>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5F22BDA-9FA3-4D7A-AFC0-647EECB66976}"/>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B026FAD-CB14-4AC2-892F-1E4217307DDC}"/>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74F53A4-FD41-48FE-924E-AF5AB37867C7}"/>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26950B4-8265-4E45-868E-D94F0D2B1867}"/>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9893CD65-F7D2-4FFC-B36E-D3D5EE51AC97}"/>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76B7200-71AC-4FB7-BA2A-BC5139C272FD}"/>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B530673-E3AA-4BF3-9AC2-E42FAF072F45}"/>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CF631C9-6083-449B-A16A-64F7B03D3AE7}"/>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120AAEB7-5747-4D93-97F6-F729C53BFF51}"/>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15F03539-C4CE-4100-AD68-E5611440F30F}"/>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2616D4D-E694-44CC-9A3E-5693124ECF22}"/>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6E0469E4-4C43-46CE-901D-A40C75460AC1}"/>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AA2E5612-9F56-4F3B-BF12-C286119A1CB7}"/>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C7968C8B-6D30-4D39-B25B-2D748C4D6D95}"/>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体育館・プール】&#10;有形固定資産減価償却率グラフ枠">
          <a:extLst>
            <a:ext uri="{FF2B5EF4-FFF2-40B4-BE49-F238E27FC236}">
              <a16:creationId xmlns:a16="http://schemas.microsoft.com/office/drawing/2014/main" id="{8BE88408-64DB-42E7-8830-9233817E4EDA}"/>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92202</xdr:rowOff>
    </xdr:from>
    <xdr:to>
      <xdr:col>24</xdr:col>
      <xdr:colOff>62865</xdr:colOff>
      <xdr:row>36</xdr:row>
      <xdr:rowOff>89916</xdr:rowOff>
    </xdr:to>
    <xdr:cxnSp macro="">
      <xdr:nvCxnSpPr>
        <xdr:cNvPr id="55" name="直線コネクタ 54">
          <a:extLst>
            <a:ext uri="{FF2B5EF4-FFF2-40B4-BE49-F238E27FC236}">
              <a16:creationId xmlns:a16="http://schemas.microsoft.com/office/drawing/2014/main" id="{761B3E19-753C-4758-A715-23A3E9E18A51}"/>
            </a:ext>
          </a:extLst>
        </xdr:cNvPr>
        <xdr:cNvCxnSpPr/>
      </xdr:nvCxnSpPr>
      <xdr:spPr>
        <a:xfrm flipV="1">
          <a:off x="4179570" y="5435727"/>
          <a:ext cx="1270" cy="48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93743</xdr:rowOff>
    </xdr:from>
    <xdr:ext cx="405111" cy="259045"/>
    <xdr:sp macro="" textlink="">
      <xdr:nvSpPr>
        <xdr:cNvPr id="56" name="【体育館・プール】&#10;有形固定資産減価償却率最小値テキスト">
          <a:extLst>
            <a:ext uri="{FF2B5EF4-FFF2-40B4-BE49-F238E27FC236}">
              <a16:creationId xmlns:a16="http://schemas.microsoft.com/office/drawing/2014/main" id="{0658D193-7B23-45C8-A8FF-551245E8A7CD}"/>
            </a:ext>
          </a:extLst>
        </xdr:cNvPr>
        <xdr:cNvSpPr txBox="1"/>
      </xdr:nvSpPr>
      <xdr:spPr>
        <a:xfrm>
          <a:off x="4229100" y="5923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89916</xdr:rowOff>
    </xdr:from>
    <xdr:to>
      <xdr:col>24</xdr:col>
      <xdr:colOff>152400</xdr:colOff>
      <xdr:row>36</xdr:row>
      <xdr:rowOff>89916</xdr:rowOff>
    </xdr:to>
    <xdr:cxnSp macro="">
      <xdr:nvCxnSpPr>
        <xdr:cNvPr id="57" name="直線コネクタ 56">
          <a:extLst>
            <a:ext uri="{FF2B5EF4-FFF2-40B4-BE49-F238E27FC236}">
              <a16:creationId xmlns:a16="http://schemas.microsoft.com/office/drawing/2014/main" id="{5D3CF1CC-63C6-4365-B6E4-F62E42A4D770}"/>
            </a:ext>
          </a:extLst>
        </xdr:cNvPr>
        <xdr:cNvCxnSpPr/>
      </xdr:nvCxnSpPr>
      <xdr:spPr>
        <a:xfrm>
          <a:off x="4105275" y="59160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38879</xdr:rowOff>
    </xdr:from>
    <xdr:ext cx="405111" cy="259045"/>
    <xdr:sp macro="" textlink="">
      <xdr:nvSpPr>
        <xdr:cNvPr id="58" name="【体育館・プール】&#10;有形固定資産減価償却率最大値テキスト">
          <a:extLst>
            <a:ext uri="{FF2B5EF4-FFF2-40B4-BE49-F238E27FC236}">
              <a16:creationId xmlns:a16="http://schemas.microsoft.com/office/drawing/2014/main" id="{312B21CE-5A3D-4417-BB8F-AD8C27D2F3FC}"/>
            </a:ext>
          </a:extLst>
        </xdr:cNvPr>
        <xdr:cNvSpPr txBox="1"/>
      </xdr:nvSpPr>
      <xdr:spPr>
        <a:xfrm>
          <a:off x="42291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92202</xdr:rowOff>
    </xdr:from>
    <xdr:to>
      <xdr:col>24</xdr:col>
      <xdr:colOff>152400</xdr:colOff>
      <xdr:row>33</xdr:row>
      <xdr:rowOff>92202</xdr:rowOff>
    </xdr:to>
    <xdr:cxnSp macro="">
      <xdr:nvCxnSpPr>
        <xdr:cNvPr id="59" name="直線コネクタ 58">
          <a:extLst>
            <a:ext uri="{FF2B5EF4-FFF2-40B4-BE49-F238E27FC236}">
              <a16:creationId xmlns:a16="http://schemas.microsoft.com/office/drawing/2014/main" id="{FE07EA1C-D1B1-431D-86FE-CB5D9A49B9C5}"/>
            </a:ext>
          </a:extLst>
        </xdr:cNvPr>
        <xdr:cNvCxnSpPr/>
      </xdr:nvCxnSpPr>
      <xdr:spPr>
        <a:xfrm>
          <a:off x="4105275" y="54357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112285</xdr:rowOff>
    </xdr:from>
    <xdr:ext cx="405111" cy="259045"/>
    <xdr:sp macro="" textlink="">
      <xdr:nvSpPr>
        <xdr:cNvPr id="60" name="【体育館・プール】&#10;有形固定資産減価償却率平均値テキスト">
          <a:extLst>
            <a:ext uri="{FF2B5EF4-FFF2-40B4-BE49-F238E27FC236}">
              <a16:creationId xmlns:a16="http://schemas.microsoft.com/office/drawing/2014/main" id="{66655CF4-8468-46A6-B58C-B7859BAB1905}"/>
            </a:ext>
          </a:extLst>
        </xdr:cNvPr>
        <xdr:cNvSpPr txBox="1"/>
      </xdr:nvSpPr>
      <xdr:spPr>
        <a:xfrm>
          <a:off x="4229100" y="5455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89408</xdr:rowOff>
    </xdr:from>
    <xdr:to>
      <xdr:col>24</xdr:col>
      <xdr:colOff>114300</xdr:colOff>
      <xdr:row>35</xdr:row>
      <xdr:rowOff>19558</xdr:rowOff>
    </xdr:to>
    <xdr:sp macro="" textlink="">
      <xdr:nvSpPr>
        <xdr:cNvPr id="61" name="フローチャート: 判断 60">
          <a:extLst>
            <a:ext uri="{FF2B5EF4-FFF2-40B4-BE49-F238E27FC236}">
              <a16:creationId xmlns:a16="http://schemas.microsoft.com/office/drawing/2014/main" id="{BF750E23-0DCB-405E-B09E-850F52A4C05C}"/>
            </a:ext>
          </a:extLst>
        </xdr:cNvPr>
        <xdr:cNvSpPr/>
      </xdr:nvSpPr>
      <xdr:spPr>
        <a:xfrm>
          <a:off x="4124325" y="559168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34</xdr:row>
      <xdr:rowOff>121412</xdr:rowOff>
    </xdr:from>
    <xdr:to>
      <xdr:col>20</xdr:col>
      <xdr:colOff>38100</xdr:colOff>
      <xdr:row>35</xdr:row>
      <xdr:rowOff>51562</xdr:rowOff>
    </xdr:to>
    <xdr:sp macro="" textlink="">
      <xdr:nvSpPr>
        <xdr:cNvPr id="62" name="フローチャート: 判断 61">
          <a:extLst>
            <a:ext uri="{FF2B5EF4-FFF2-40B4-BE49-F238E27FC236}">
              <a16:creationId xmlns:a16="http://schemas.microsoft.com/office/drawing/2014/main" id="{66D35EFA-764F-476C-9931-4962DDD4870F}"/>
            </a:ext>
          </a:extLst>
        </xdr:cNvPr>
        <xdr:cNvSpPr/>
      </xdr:nvSpPr>
      <xdr:spPr>
        <a:xfrm>
          <a:off x="3381375" y="563003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125984</xdr:rowOff>
    </xdr:from>
    <xdr:to>
      <xdr:col>15</xdr:col>
      <xdr:colOff>101600</xdr:colOff>
      <xdr:row>35</xdr:row>
      <xdr:rowOff>56134</xdr:rowOff>
    </xdr:to>
    <xdr:sp macro="" textlink="">
      <xdr:nvSpPr>
        <xdr:cNvPr id="63" name="フローチャート: 判断 62">
          <a:extLst>
            <a:ext uri="{FF2B5EF4-FFF2-40B4-BE49-F238E27FC236}">
              <a16:creationId xmlns:a16="http://schemas.microsoft.com/office/drawing/2014/main" id="{16347E10-86A4-4AD7-94AE-290EF4D7FEEC}"/>
            </a:ext>
          </a:extLst>
        </xdr:cNvPr>
        <xdr:cNvSpPr/>
      </xdr:nvSpPr>
      <xdr:spPr>
        <a:xfrm>
          <a:off x="2571750" y="562825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98552</xdr:rowOff>
    </xdr:from>
    <xdr:to>
      <xdr:col>10</xdr:col>
      <xdr:colOff>165100</xdr:colOff>
      <xdr:row>35</xdr:row>
      <xdr:rowOff>28702</xdr:rowOff>
    </xdr:to>
    <xdr:sp macro="" textlink="">
      <xdr:nvSpPr>
        <xdr:cNvPr id="64" name="フローチャート: 判断 63">
          <a:extLst>
            <a:ext uri="{FF2B5EF4-FFF2-40B4-BE49-F238E27FC236}">
              <a16:creationId xmlns:a16="http://schemas.microsoft.com/office/drawing/2014/main" id="{7F78D1D8-22A0-425C-A3F7-E2CB9D92E566}"/>
            </a:ext>
          </a:extLst>
        </xdr:cNvPr>
        <xdr:cNvSpPr/>
      </xdr:nvSpPr>
      <xdr:spPr>
        <a:xfrm>
          <a:off x="1781175" y="560717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DBC9A8CC-3EB0-4326-89D2-B28D06BAC971}"/>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BBA4BCE-1BE7-4DB8-86A9-FAE24C6BD674}"/>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7E61900-3D1B-4C58-B8F2-C703D984CB3D}"/>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1E0AD69-C9E9-450D-85F6-A14A8612B763}"/>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FBAA9FE-6DBB-4B75-B4E9-F4CD7BCA2615}"/>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39116</xdr:rowOff>
    </xdr:from>
    <xdr:to>
      <xdr:col>24</xdr:col>
      <xdr:colOff>114300</xdr:colOff>
      <xdr:row>36</xdr:row>
      <xdr:rowOff>140716</xdr:rowOff>
    </xdr:to>
    <xdr:sp macro="" textlink="">
      <xdr:nvSpPr>
        <xdr:cNvPr id="70" name="楕円 69">
          <a:extLst>
            <a:ext uri="{FF2B5EF4-FFF2-40B4-BE49-F238E27FC236}">
              <a16:creationId xmlns:a16="http://schemas.microsoft.com/office/drawing/2014/main" id="{D3143133-F7DB-43FE-AC8A-C114BF8A021B}"/>
            </a:ext>
          </a:extLst>
        </xdr:cNvPr>
        <xdr:cNvSpPr/>
      </xdr:nvSpPr>
      <xdr:spPr>
        <a:xfrm>
          <a:off x="4124325" y="586841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125493</xdr:rowOff>
    </xdr:from>
    <xdr:ext cx="405111" cy="259045"/>
    <xdr:sp macro="" textlink="">
      <xdr:nvSpPr>
        <xdr:cNvPr id="71" name="【体育館・プール】&#10;有形固定資産減価償却率該当値テキスト">
          <a:extLst>
            <a:ext uri="{FF2B5EF4-FFF2-40B4-BE49-F238E27FC236}">
              <a16:creationId xmlns:a16="http://schemas.microsoft.com/office/drawing/2014/main" id="{D6885873-59F1-4909-9103-61A00B478C94}"/>
            </a:ext>
          </a:extLst>
        </xdr:cNvPr>
        <xdr:cNvSpPr txBox="1"/>
      </xdr:nvSpPr>
      <xdr:spPr>
        <a:xfrm>
          <a:off x="4229100" y="578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41402</xdr:rowOff>
    </xdr:from>
    <xdr:to>
      <xdr:col>20</xdr:col>
      <xdr:colOff>38100</xdr:colOff>
      <xdr:row>37</xdr:row>
      <xdr:rowOff>143002</xdr:rowOff>
    </xdr:to>
    <xdr:sp macro="" textlink="">
      <xdr:nvSpPr>
        <xdr:cNvPr id="72" name="楕円 71">
          <a:extLst>
            <a:ext uri="{FF2B5EF4-FFF2-40B4-BE49-F238E27FC236}">
              <a16:creationId xmlns:a16="http://schemas.microsoft.com/office/drawing/2014/main" id="{EE9C77D1-4698-4801-9AC9-7D13DD5921B4}"/>
            </a:ext>
          </a:extLst>
        </xdr:cNvPr>
        <xdr:cNvSpPr/>
      </xdr:nvSpPr>
      <xdr:spPr>
        <a:xfrm>
          <a:off x="3381375" y="60358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89916</xdr:rowOff>
    </xdr:from>
    <xdr:to>
      <xdr:col>24</xdr:col>
      <xdr:colOff>63500</xdr:colOff>
      <xdr:row>37</xdr:row>
      <xdr:rowOff>92202</xdr:rowOff>
    </xdr:to>
    <xdr:cxnSp macro="">
      <xdr:nvCxnSpPr>
        <xdr:cNvPr id="73" name="直線コネクタ 72">
          <a:extLst>
            <a:ext uri="{FF2B5EF4-FFF2-40B4-BE49-F238E27FC236}">
              <a16:creationId xmlns:a16="http://schemas.microsoft.com/office/drawing/2014/main" id="{0CA413FA-549E-449C-9F54-70B5340690DC}"/>
            </a:ext>
          </a:extLst>
        </xdr:cNvPr>
        <xdr:cNvCxnSpPr/>
      </xdr:nvCxnSpPr>
      <xdr:spPr>
        <a:xfrm flipV="1">
          <a:off x="3429000" y="5916041"/>
          <a:ext cx="752475" cy="16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59690</xdr:rowOff>
    </xdr:from>
    <xdr:to>
      <xdr:col>15</xdr:col>
      <xdr:colOff>101600</xdr:colOff>
      <xdr:row>39</xdr:row>
      <xdr:rowOff>161290</xdr:rowOff>
    </xdr:to>
    <xdr:sp macro="" textlink="">
      <xdr:nvSpPr>
        <xdr:cNvPr id="74" name="楕円 73">
          <a:extLst>
            <a:ext uri="{FF2B5EF4-FFF2-40B4-BE49-F238E27FC236}">
              <a16:creationId xmlns:a16="http://schemas.microsoft.com/office/drawing/2014/main" id="{FB11E2A8-0259-4EBC-A518-9824D51FCAF1}"/>
            </a:ext>
          </a:extLst>
        </xdr:cNvPr>
        <xdr:cNvSpPr/>
      </xdr:nvSpPr>
      <xdr:spPr>
        <a:xfrm>
          <a:off x="2571750" y="63747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92202</xdr:rowOff>
    </xdr:from>
    <xdr:to>
      <xdr:col>19</xdr:col>
      <xdr:colOff>177800</xdr:colOff>
      <xdr:row>39</xdr:row>
      <xdr:rowOff>110490</xdr:rowOff>
    </xdr:to>
    <xdr:cxnSp macro="">
      <xdr:nvCxnSpPr>
        <xdr:cNvPr id="75" name="直線コネクタ 74">
          <a:extLst>
            <a:ext uri="{FF2B5EF4-FFF2-40B4-BE49-F238E27FC236}">
              <a16:creationId xmlns:a16="http://schemas.microsoft.com/office/drawing/2014/main" id="{90D0CD2B-C849-49A2-B901-3082FCF2B9D4}"/>
            </a:ext>
          </a:extLst>
        </xdr:cNvPr>
        <xdr:cNvCxnSpPr/>
      </xdr:nvCxnSpPr>
      <xdr:spPr>
        <a:xfrm flipV="1">
          <a:off x="2619375" y="6083427"/>
          <a:ext cx="809625" cy="33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96266</xdr:rowOff>
    </xdr:from>
    <xdr:to>
      <xdr:col>10</xdr:col>
      <xdr:colOff>165100</xdr:colOff>
      <xdr:row>40</xdr:row>
      <xdr:rowOff>26416</xdr:rowOff>
    </xdr:to>
    <xdr:sp macro="" textlink="">
      <xdr:nvSpPr>
        <xdr:cNvPr id="76" name="楕円 75">
          <a:extLst>
            <a:ext uri="{FF2B5EF4-FFF2-40B4-BE49-F238E27FC236}">
              <a16:creationId xmlns:a16="http://schemas.microsoft.com/office/drawing/2014/main" id="{8BC1D86D-8EA9-4882-8940-FBB94C7BB716}"/>
            </a:ext>
          </a:extLst>
        </xdr:cNvPr>
        <xdr:cNvSpPr/>
      </xdr:nvSpPr>
      <xdr:spPr>
        <a:xfrm>
          <a:off x="1781175" y="641134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110490</xdr:rowOff>
    </xdr:from>
    <xdr:to>
      <xdr:col>15</xdr:col>
      <xdr:colOff>50800</xdr:colOff>
      <xdr:row>39</xdr:row>
      <xdr:rowOff>147066</xdr:rowOff>
    </xdr:to>
    <xdr:cxnSp macro="">
      <xdr:nvCxnSpPr>
        <xdr:cNvPr id="77" name="直線コネクタ 76">
          <a:extLst>
            <a:ext uri="{FF2B5EF4-FFF2-40B4-BE49-F238E27FC236}">
              <a16:creationId xmlns:a16="http://schemas.microsoft.com/office/drawing/2014/main" id="{605C9AD8-EE9A-414F-B1C3-43F373F9206D}"/>
            </a:ext>
          </a:extLst>
        </xdr:cNvPr>
        <xdr:cNvCxnSpPr/>
      </xdr:nvCxnSpPr>
      <xdr:spPr>
        <a:xfrm flipV="1">
          <a:off x="1828800" y="6422390"/>
          <a:ext cx="79057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68089</xdr:rowOff>
    </xdr:from>
    <xdr:ext cx="405111" cy="259045"/>
    <xdr:sp macro="" textlink="">
      <xdr:nvSpPr>
        <xdr:cNvPr id="78" name="n_1aveValue【体育館・プール】&#10;有形固定資産減価償却率">
          <a:extLst>
            <a:ext uri="{FF2B5EF4-FFF2-40B4-BE49-F238E27FC236}">
              <a16:creationId xmlns:a16="http://schemas.microsoft.com/office/drawing/2014/main" id="{8F023A10-A0B5-498D-A8C6-9EA28186028D}"/>
            </a:ext>
          </a:extLst>
        </xdr:cNvPr>
        <xdr:cNvSpPr txBox="1"/>
      </xdr:nvSpPr>
      <xdr:spPr>
        <a:xfrm>
          <a:off x="3239144" y="5408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72661</xdr:rowOff>
    </xdr:from>
    <xdr:ext cx="405111" cy="259045"/>
    <xdr:sp macro="" textlink="">
      <xdr:nvSpPr>
        <xdr:cNvPr id="79" name="n_2aveValue【体育館・プール】&#10;有形固定資産減価償却率">
          <a:extLst>
            <a:ext uri="{FF2B5EF4-FFF2-40B4-BE49-F238E27FC236}">
              <a16:creationId xmlns:a16="http://schemas.microsoft.com/office/drawing/2014/main" id="{D30DF770-1D12-45CF-907A-6E70D6B0A79A}"/>
            </a:ext>
          </a:extLst>
        </xdr:cNvPr>
        <xdr:cNvSpPr txBox="1"/>
      </xdr:nvSpPr>
      <xdr:spPr>
        <a:xfrm>
          <a:off x="2439044" y="5413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45229</xdr:rowOff>
    </xdr:from>
    <xdr:ext cx="405111" cy="259045"/>
    <xdr:sp macro="" textlink="">
      <xdr:nvSpPr>
        <xdr:cNvPr id="80" name="n_3aveValue【体育館・プール】&#10;有形固定資産減価償却率">
          <a:extLst>
            <a:ext uri="{FF2B5EF4-FFF2-40B4-BE49-F238E27FC236}">
              <a16:creationId xmlns:a16="http://schemas.microsoft.com/office/drawing/2014/main" id="{E8D8FEBA-5291-4464-AF8F-B386BB216F60}"/>
            </a:ext>
          </a:extLst>
        </xdr:cNvPr>
        <xdr:cNvSpPr txBox="1"/>
      </xdr:nvSpPr>
      <xdr:spPr>
        <a:xfrm>
          <a:off x="1648469" y="539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134129</xdr:rowOff>
    </xdr:from>
    <xdr:ext cx="405111" cy="259045"/>
    <xdr:sp macro="" textlink="">
      <xdr:nvSpPr>
        <xdr:cNvPr id="81" name="n_1mainValue【体育館・プール】&#10;有形固定資産減価償却率">
          <a:extLst>
            <a:ext uri="{FF2B5EF4-FFF2-40B4-BE49-F238E27FC236}">
              <a16:creationId xmlns:a16="http://schemas.microsoft.com/office/drawing/2014/main" id="{88563C98-D6D2-46C2-ADD2-EDD6FA276B7E}"/>
            </a:ext>
          </a:extLst>
        </xdr:cNvPr>
        <xdr:cNvSpPr txBox="1"/>
      </xdr:nvSpPr>
      <xdr:spPr>
        <a:xfrm>
          <a:off x="3239144" y="6125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152417</xdr:rowOff>
    </xdr:from>
    <xdr:ext cx="405111" cy="259045"/>
    <xdr:sp macro="" textlink="">
      <xdr:nvSpPr>
        <xdr:cNvPr id="82" name="n_2mainValue【体育館・プール】&#10;有形固定資産減価償却率">
          <a:extLst>
            <a:ext uri="{FF2B5EF4-FFF2-40B4-BE49-F238E27FC236}">
              <a16:creationId xmlns:a16="http://schemas.microsoft.com/office/drawing/2014/main" id="{42E72FD2-A6F9-441A-9A93-D2723077C01E}"/>
            </a:ext>
          </a:extLst>
        </xdr:cNvPr>
        <xdr:cNvSpPr txBox="1"/>
      </xdr:nvSpPr>
      <xdr:spPr>
        <a:xfrm>
          <a:off x="24390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17543</xdr:rowOff>
    </xdr:from>
    <xdr:ext cx="405111" cy="259045"/>
    <xdr:sp macro="" textlink="">
      <xdr:nvSpPr>
        <xdr:cNvPr id="83" name="n_3mainValue【体育館・プール】&#10;有形固定資産減価償却率">
          <a:extLst>
            <a:ext uri="{FF2B5EF4-FFF2-40B4-BE49-F238E27FC236}">
              <a16:creationId xmlns:a16="http://schemas.microsoft.com/office/drawing/2014/main" id="{C0B92D7E-1DF1-4F03-A550-1A359E395F38}"/>
            </a:ext>
          </a:extLst>
        </xdr:cNvPr>
        <xdr:cNvSpPr txBox="1"/>
      </xdr:nvSpPr>
      <xdr:spPr>
        <a:xfrm>
          <a:off x="1648469" y="6494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FB1E9A0E-5F73-43FB-B39B-974C8ECD761F}"/>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5" name="正方形/長方形 84">
          <a:extLst>
            <a:ext uri="{FF2B5EF4-FFF2-40B4-BE49-F238E27FC236}">
              <a16:creationId xmlns:a16="http://schemas.microsoft.com/office/drawing/2014/main" id="{FB054306-488E-461D-AB1C-B367FC49B6A6}"/>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6" name="正方形/長方形 85">
          <a:extLst>
            <a:ext uri="{FF2B5EF4-FFF2-40B4-BE49-F238E27FC236}">
              <a16:creationId xmlns:a16="http://schemas.microsoft.com/office/drawing/2014/main" id="{16080932-B64C-4EF2-AFDD-79CB8C6E38FE}"/>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7" name="正方形/長方形 86">
          <a:extLst>
            <a:ext uri="{FF2B5EF4-FFF2-40B4-BE49-F238E27FC236}">
              <a16:creationId xmlns:a16="http://schemas.microsoft.com/office/drawing/2014/main" id="{8BD2EF9D-6B17-4147-AEA1-B96947079AAB}"/>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8" name="正方形/長方形 87">
          <a:extLst>
            <a:ext uri="{FF2B5EF4-FFF2-40B4-BE49-F238E27FC236}">
              <a16:creationId xmlns:a16="http://schemas.microsoft.com/office/drawing/2014/main" id="{677030C1-1EA5-4726-8212-FB3B7A743F4E}"/>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DE0DED82-BB2C-4BE2-A86A-01CC929A8B21}"/>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a:extLst>
            <a:ext uri="{FF2B5EF4-FFF2-40B4-BE49-F238E27FC236}">
              <a16:creationId xmlns:a16="http://schemas.microsoft.com/office/drawing/2014/main" id="{24633B31-9E34-4361-898D-55D6BA460CC1}"/>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B0DD3B20-7A36-43EC-ACAC-93B2A1EFF249}"/>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2" name="テキスト ボックス 91">
          <a:extLst>
            <a:ext uri="{FF2B5EF4-FFF2-40B4-BE49-F238E27FC236}">
              <a16:creationId xmlns:a16="http://schemas.microsoft.com/office/drawing/2014/main" id="{538727A1-BA05-427D-BE45-65820B943769}"/>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D6BD51C3-C767-4BF5-9AC3-97B7AAC0ED0E}"/>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EC4B5658-B4A0-4E48-BD2A-9B31B85FD38D}"/>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2AD8889D-EE83-4FF4-B8A1-C61BAD1C616A}"/>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95A1FB30-0282-42A3-83DF-99A8318D9CBB}"/>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45C69ADC-E5D2-4206-A8DB-92DFBE725AE9}"/>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9887FB54-024A-4BAD-A376-EE8F19ABC75F}"/>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25B94908-2960-4619-AB48-E9AD771FEB16}"/>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E222D330-412C-459D-8974-8070B4F2443D}"/>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CDCB4101-E3EF-42A7-9C28-72C84A12A820}"/>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4A696628-2FD7-44AA-B07D-7BAA10B23FED}"/>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E710EEFB-DBC6-4D20-83E3-8A99CCFABE1A}"/>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A1A96EF9-74F2-41BC-A4B8-71F3B8F9ECF5}"/>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体育館・プール】&#10;一人当たり面積グラフ枠">
          <a:extLst>
            <a:ext uri="{FF2B5EF4-FFF2-40B4-BE49-F238E27FC236}">
              <a16:creationId xmlns:a16="http://schemas.microsoft.com/office/drawing/2014/main" id="{E81DE8A3-597E-48CC-B4B3-AF409DF6973D}"/>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95250</xdr:rowOff>
    </xdr:from>
    <xdr:to>
      <xdr:col>54</xdr:col>
      <xdr:colOff>189865</xdr:colOff>
      <xdr:row>40</xdr:row>
      <xdr:rowOff>152400</xdr:rowOff>
    </xdr:to>
    <xdr:cxnSp macro="">
      <xdr:nvCxnSpPr>
        <xdr:cNvPr id="106" name="直線コネクタ 105">
          <a:extLst>
            <a:ext uri="{FF2B5EF4-FFF2-40B4-BE49-F238E27FC236}">
              <a16:creationId xmlns:a16="http://schemas.microsoft.com/office/drawing/2014/main" id="{389D62D4-FB1F-41BF-85D3-D7761FAEB815}"/>
            </a:ext>
          </a:extLst>
        </xdr:cNvPr>
        <xdr:cNvCxnSpPr/>
      </xdr:nvCxnSpPr>
      <xdr:spPr>
        <a:xfrm flipV="1">
          <a:off x="9427845" y="5438775"/>
          <a:ext cx="127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156227</xdr:rowOff>
    </xdr:from>
    <xdr:ext cx="469744" cy="259045"/>
    <xdr:sp macro="" textlink="">
      <xdr:nvSpPr>
        <xdr:cNvPr id="107" name="【体育館・プール】&#10;一人当たり面積最小値テキスト">
          <a:extLst>
            <a:ext uri="{FF2B5EF4-FFF2-40B4-BE49-F238E27FC236}">
              <a16:creationId xmlns:a16="http://schemas.microsoft.com/office/drawing/2014/main" id="{CF2790D0-C767-4144-B4E0-B6998B57974D}"/>
            </a:ext>
          </a:extLst>
        </xdr:cNvPr>
        <xdr:cNvSpPr txBox="1"/>
      </xdr:nvSpPr>
      <xdr:spPr>
        <a:xfrm>
          <a:off x="9477375" y="66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152400</xdr:rowOff>
    </xdr:from>
    <xdr:to>
      <xdr:col>55</xdr:col>
      <xdr:colOff>88900</xdr:colOff>
      <xdr:row>40</xdr:row>
      <xdr:rowOff>152400</xdr:rowOff>
    </xdr:to>
    <xdr:cxnSp macro="">
      <xdr:nvCxnSpPr>
        <xdr:cNvPr id="108" name="直線コネクタ 107">
          <a:extLst>
            <a:ext uri="{FF2B5EF4-FFF2-40B4-BE49-F238E27FC236}">
              <a16:creationId xmlns:a16="http://schemas.microsoft.com/office/drawing/2014/main" id="{CDE65893-6163-4E95-AD5F-5BE2FC704545}"/>
            </a:ext>
          </a:extLst>
        </xdr:cNvPr>
        <xdr:cNvCxnSpPr/>
      </xdr:nvCxnSpPr>
      <xdr:spPr>
        <a:xfrm>
          <a:off x="9363075" y="66294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41927</xdr:rowOff>
    </xdr:from>
    <xdr:ext cx="469744" cy="259045"/>
    <xdr:sp macro="" textlink="">
      <xdr:nvSpPr>
        <xdr:cNvPr id="109" name="【体育館・プール】&#10;一人当たり面積最大値テキスト">
          <a:extLst>
            <a:ext uri="{FF2B5EF4-FFF2-40B4-BE49-F238E27FC236}">
              <a16:creationId xmlns:a16="http://schemas.microsoft.com/office/drawing/2014/main" id="{666B88C6-3A15-4A8C-B379-126CCD37DE09}"/>
            </a:ext>
          </a:extLst>
        </xdr:cNvPr>
        <xdr:cNvSpPr txBox="1"/>
      </xdr:nvSpPr>
      <xdr:spPr>
        <a:xfrm>
          <a:off x="9477375" y="52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95250</xdr:rowOff>
    </xdr:from>
    <xdr:to>
      <xdr:col>55</xdr:col>
      <xdr:colOff>88900</xdr:colOff>
      <xdr:row>33</xdr:row>
      <xdr:rowOff>95250</xdr:rowOff>
    </xdr:to>
    <xdr:cxnSp macro="">
      <xdr:nvCxnSpPr>
        <xdr:cNvPr id="110" name="直線コネクタ 109">
          <a:extLst>
            <a:ext uri="{FF2B5EF4-FFF2-40B4-BE49-F238E27FC236}">
              <a16:creationId xmlns:a16="http://schemas.microsoft.com/office/drawing/2014/main" id="{20E9DDB7-B134-4AB0-B6BC-5808C62EB309}"/>
            </a:ext>
          </a:extLst>
        </xdr:cNvPr>
        <xdr:cNvCxnSpPr/>
      </xdr:nvCxnSpPr>
      <xdr:spPr>
        <a:xfrm>
          <a:off x="9363075" y="54387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22877</xdr:rowOff>
    </xdr:from>
    <xdr:ext cx="469744" cy="259045"/>
    <xdr:sp macro="" textlink="">
      <xdr:nvSpPr>
        <xdr:cNvPr id="111" name="【体育館・プール】&#10;一人当たり面積平均値テキスト">
          <a:extLst>
            <a:ext uri="{FF2B5EF4-FFF2-40B4-BE49-F238E27FC236}">
              <a16:creationId xmlns:a16="http://schemas.microsoft.com/office/drawing/2014/main" id="{E72342A5-05F3-4BB2-8072-59DE05B1DC94}"/>
            </a:ext>
          </a:extLst>
        </xdr:cNvPr>
        <xdr:cNvSpPr txBox="1"/>
      </xdr:nvSpPr>
      <xdr:spPr>
        <a:xfrm>
          <a:off x="9477375" y="6017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12" name="フローチャート: 判断 111">
          <a:extLst>
            <a:ext uri="{FF2B5EF4-FFF2-40B4-BE49-F238E27FC236}">
              <a16:creationId xmlns:a16="http://schemas.microsoft.com/office/drawing/2014/main" id="{DAFD0ADD-3958-4964-9418-A3FEDEE815D0}"/>
            </a:ext>
          </a:extLst>
        </xdr:cNvPr>
        <xdr:cNvSpPr/>
      </xdr:nvSpPr>
      <xdr:spPr>
        <a:xfrm>
          <a:off x="9401175" y="60388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13" name="フローチャート: 判断 112">
          <a:extLst>
            <a:ext uri="{FF2B5EF4-FFF2-40B4-BE49-F238E27FC236}">
              <a16:creationId xmlns:a16="http://schemas.microsoft.com/office/drawing/2014/main" id="{FDA1E463-DB4D-4331-A7E5-08BC26243A4D}"/>
            </a:ext>
          </a:extLst>
        </xdr:cNvPr>
        <xdr:cNvSpPr/>
      </xdr:nvSpPr>
      <xdr:spPr>
        <a:xfrm>
          <a:off x="8639175" y="6076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14" name="フローチャート: 判断 113">
          <a:extLst>
            <a:ext uri="{FF2B5EF4-FFF2-40B4-BE49-F238E27FC236}">
              <a16:creationId xmlns:a16="http://schemas.microsoft.com/office/drawing/2014/main" id="{BCFC2C6B-9588-464C-8A79-E7B6246C756F}"/>
            </a:ext>
          </a:extLst>
        </xdr:cNvPr>
        <xdr:cNvSpPr/>
      </xdr:nvSpPr>
      <xdr:spPr>
        <a:xfrm>
          <a:off x="7839075" y="65055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15" name="フローチャート: 判断 114">
          <a:extLst>
            <a:ext uri="{FF2B5EF4-FFF2-40B4-BE49-F238E27FC236}">
              <a16:creationId xmlns:a16="http://schemas.microsoft.com/office/drawing/2014/main" id="{056BDEEE-2376-4FB5-ABBC-735B3B7DCCDA}"/>
            </a:ext>
          </a:extLst>
        </xdr:cNvPr>
        <xdr:cNvSpPr/>
      </xdr:nvSpPr>
      <xdr:spPr>
        <a:xfrm>
          <a:off x="7029450" y="6505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B31FF9A5-FD0D-43F4-8474-C22C0B1805DE}"/>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9D6845C6-86A2-4326-BBDE-7D40C8956420}"/>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F03F4A09-A1E3-47C7-863E-9441C7C83552}"/>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3CB94779-AB20-446E-8438-E92EE2E04041}"/>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DFD2B336-1926-4296-AD99-67CDDD8A1CB0}"/>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44450</xdr:rowOff>
    </xdr:from>
    <xdr:to>
      <xdr:col>55</xdr:col>
      <xdr:colOff>50800</xdr:colOff>
      <xdr:row>33</xdr:row>
      <xdr:rowOff>146050</xdr:rowOff>
    </xdr:to>
    <xdr:sp macro="" textlink="">
      <xdr:nvSpPr>
        <xdr:cNvPr id="121" name="楕円 120">
          <a:extLst>
            <a:ext uri="{FF2B5EF4-FFF2-40B4-BE49-F238E27FC236}">
              <a16:creationId xmlns:a16="http://schemas.microsoft.com/office/drawing/2014/main" id="{9666FEDB-9570-4528-8D7D-8E2CBEACC988}"/>
            </a:ext>
          </a:extLst>
        </xdr:cNvPr>
        <xdr:cNvSpPr/>
      </xdr:nvSpPr>
      <xdr:spPr>
        <a:xfrm>
          <a:off x="9401175" y="53911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168927</xdr:rowOff>
    </xdr:from>
    <xdr:ext cx="469744" cy="259045"/>
    <xdr:sp macro="" textlink="">
      <xdr:nvSpPr>
        <xdr:cNvPr id="122" name="【体育館・プール】&#10;一人当たり面積該当値テキスト">
          <a:extLst>
            <a:ext uri="{FF2B5EF4-FFF2-40B4-BE49-F238E27FC236}">
              <a16:creationId xmlns:a16="http://schemas.microsoft.com/office/drawing/2014/main" id="{79366085-5041-4BB8-A42B-DC3F7BB83B0A}"/>
            </a:ext>
          </a:extLst>
        </xdr:cNvPr>
        <xdr:cNvSpPr txBox="1"/>
      </xdr:nvSpPr>
      <xdr:spPr>
        <a:xfrm>
          <a:off x="9477375" y="53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44450</xdr:rowOff>
    </xdr:from>
    <xdr:to>
      <xdr:col>50</xdr:col>
      <xdr:colOff>165100</xdr:colOff>
      <xdr:row>33</xdr:row>
      <xdr:rowOff>146050</xdr:rowOff>
    </xdr:to>
    <xdr:sp macro="" textlink="">
      <xdr:nvSpPr>
        <xdr:cNvPr id="123" name="楕円 122">
          <a:extLst>
            <a:ext uri="{FF2B5EF4-FFF2-40B4-BE49-F238E27FC236}">
              <a16:creationId xmlns:a16="http://schemas.microsoft.com/office/drawing/2014/main" id="{0E184EDF-4A8A-4863-A1E4-E21EB5AC788E}"/>
            </a:ext>
          </a:extLst>
        </xdr:cNvPr>
        <xdr:cNvSpPr/>
      </xdr:nvSpPr>
      <xdr:spPr>
        <a:xfrm>
          <a:off x="8639175" y="53911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95250</xdr:rowOff>
    </xdr:from>
    <xdr:to>
      <xdr:col>55</xdr:col>
      <xdr:colOff>0</xdr:colOff>
      <xdr:row>33</xdr:row>
      <xdr:rowOff>95250</xdr:rowOff>
    </xdr:to>
    <xdr:cxnSp macro="">
      <xdr:nvCxnSpPr>
        <xdr:cNvPr id="124" name="直線コネクタ 123">
          <a:extLst>
            <a:ext uri="{FF2B5EF4-FFF2-40B4-BE49-F238E27FC236}">
              <a16:creationId xmlns:a16="http://schemas.microsoft.com/office/drawing/2014/main" id="{01AD5757-CBFB-4B97-85ED-9309EDE5C66D}"/>
            </a:ext>
          </a:extLst>
        </xdr:cNvPr>
        <xdr:cNvCxnSpPr/>
      </xdr:nvCxnSpPr>
      <xdr:spPr>
        <a:xfrm>
          <a:off x="8686800" y="54387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5" name="楕円 124">
          <a:extLst>
            <a:ext uri="{FF2B5EF4-FFF2-40B4-BE49-F238E27FC236}">
              <a16:creationId xmlns:a16="http://schemas.microsoft.com/office/drawing/2014/main" id="{89CEDF44-C77A-403A-B2DD-03D17392B5E8}"/>
            </a:ext>
          </a:extLst>
        </xdr:cNvPr>
        <xdr:cNvSpPr/>
      </xdr:nvSpPr>
      <xdr:spPr>
        <a:xfrm>
          <a:off x="7839075" y="6362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95250</xdr:rowOff>
    </xdr:from>
    <xdr:to>
      <xdr:col>50</xdr:col>
      <xdr:colOff>114300</xdr:colOff>
      <xdr:row>39</xdr:row>
      <xdr:rowOff>95250</xdr:rowOff>
    </xdr:to>
    <xdr:cxnSp macro="">
      <xdr:nvCxnSpPr>
        <xdr:cNvPr id="126" name="直線コネクタ 125">
          <a:extLst>
            <a:ext uri="{FF2B5EF4-FFF2-40B4-BE49-F238E27FC236}">
              <a16:creationId xmlns:a16="http://schemas.microsoft.com/office/drawing/2014/main" id="{D6221626-1022-4AB5-B954-35861DAC9F92}"/>
            </a:ext>
          </a:extLst>
        </xdr:cNvPr>
        <xdr:cNvCxnSpPr/>
      </xdr:nvCxnSpPr>
      <xdr:spPr>
        <a:xfrm flipV="1">
          <a:off x="7886700" y="5438775"/>
          <a:ext cx="800100" cy="97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44450</xdr:rowOff>
    </xdr:from>
    <xdr:to>
      <xdr:col>41</xdr:col>
      <xdr:colOff>101600</xdr:colOff>
      <xdr:row>39</xdr:row>
      <xdr:rowOff>146050</xdr:rowOff>
    </xdr:to>
    <xdr:sp macro="" textlink="">
      <xdr:nvSpPr>
        <xdr:cNvPr id="127" name="楕円 126">
          <a:extLst>
            <a:ext uri="{FF2B5EF4-FFF2-40B4-BE49-F238E27FC236}">
              <a16:creationId xmlns:a16="http://schemas.microsoft.com/office/drawing/2014/main" id="{F192D15E-D846-4831-B56F-22F0F94999BB}"/>
            </a:ext>
          </a:extLst>
        </xdr:cNvPr>
        <xdr:cNvSpPr/>
      </xdr:nvSpPr>
      <xdr:spPr>
        <a:xfrm>
          <a:off x="7029450" y="6362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95250</xdr:rowOff>
    </xdr:from>
    <xdr:to>
      <xdr:col>45</xdr:col>
      <xdr:colOff>177800</xdr:colOff>
      <xdr:row>39</xdr:row>
      <xdr:rowOff>95250</xdr:rowOff>
    </xdr:to>
    <xdr:cxnSp macro="">
      <xdr:nvCxnSpPr>
        <xdr:cNvPr id="128" name="直線コネクタ 127">
          <a:extLst>
            <a:ext uri="{FF2B5EF4-FFF2-40B4-BE49-F238E27FC236}">
              <a16:creationId xmlns:a16="http://schemas.microsoft.com/office/drawing/2014/main" id="{F92BE9C9-0A42-407C-88ED-EDC1B816438C}"/>
            </a:ext>
          </a:extLst>
        </xdr:cNvPr>
        <xdr:cNvCxnSpPr/>
      </xdr:nvCxnSpPr>
      <xdr:spPr>
        <a:xfrm>
          <a:off x="7077075" y="64103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3827</xdr:rowOff>
    </xdr:from>
    <xdr:ext cx="469744" cy="259045"/>
    <xdr:sp macro="" textlink="">
      <xdr:nvSpPr>
        <xdr:cNvPr id="129" name="n_1aveValue【体育館・プール】&#10;一人当たり面積">
          <a:extLst>
            <a:ext uri="{FF2B5EF4-FFF2-40B4-BE49-F238E27FC236}">
              <a16:creationId xmlns:a16="http://schemas.microsoft.com/office/drawing/2014/main" id="{F44DE28B-B655-44A4-9A93-99EDC4E95400}"/>
            </a:ext>
          </a:extLst>
        </xdr:cNvPr>
        <xdr:cNvSpPr txBox="1"/>
      </xdr:nvSpPr>
      <xdr:spPr>
        <a:xfrm>
          <a:off x="8458277" y="616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30" name="n_2aveValue【体育館・プール】&#10;一人当たり面積">
          <a:extLst>
            <a:ext uri="{FF2B5EF4-FFF2-40B4-BE49-F238E27FC236}">
              <a16:creationId xmlns:a16="http://schemas.microsoft.com/office/drawing/2014/main" id="{580F0FF3-29F9-4B47-B1E8-83971449C69A}"/>
            </a:ext>
          </a:extLst>
        </xdr:cNvPr>
        <xdr:cNvSpPr txBox="1"/>
      </xdr:nvSpPr>
      <xdr:spPr>
        <a:xfrm>
          <a:off x="7677227"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31" name="n_3aveValue【体育館・プール】&#10;一人当たり面積">
          <a:extLst>
            <a:ext uri="{FF2B5EF4-FFF2-40B4-BE49-F238E27FC236}">
              <a16:creationId xmlns:a16="http://schemas.microsoft.com/office/drawing/2014/main" id="{B3F7B452-1102-48EC-8B7F-A4E076C5BE7F}"/>
            </a:ext>
          </a:extLst>
        </xdr:cNvPr>
        <xdr:cNvSpPr txBox="1"/>
      </xdr:nvSpPr>
      <xdr:spPr>
        <a:xfrm>
          <a:off x="6867602"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162577</xdr:rowOff>
    </xdr:from>
    <xdr:ext cx="469744" cy="259045"/>
    <xdr:sp macro="" textlink="">
      <xdr:nvSpPr>
        <xdr:cNvPr id="132" name="n_1mainValue【体育館・プール】&#10;一人当たり面積">
          <a:extLst>
            <a:ext uri="{FF2B5EF4-FFF2-40B4-BE49-F238E27FC236}">
              <a16:creationId xmlns:a16="http://schemas.microsoft.com/office/drawing/2014/main" id="{10361010-9C16-47B8-98BF-25108268A88E}"/>
            </a:ext>
          </a:extLst>
        </xdr:cNvPr>
        <xdr:cNvSpPr txBox="1"/>
      </xdr:nvSpPr>
      <xdr:spPr>
        <a:xfrm>
          <a:off x="8458277" y="51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33" name="n_2mainValue【体育館・プール】&#10;一人当たり面積">
          <a:extLst>
            <a:ext uri="{FF2B5EF4-FFF2-40B4-BE49-F238E27FC236}">
              <a16:creationId xmlns:a16="http://schemas.microsoft.com/office/drawing/2014/main" id="{BF646165-EF66-40AF-AB99-C9A99F20B8F3}"/>
            </a:ext>
          </a:extLst>
        </xdr:cNvPr>
        <xdr:cNvSpPr txBox="1"/>
      </xdr:nvSpPr>
      <xdr:spPr>
        <a:xfrm>
          <a:off x="76772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34" name="n_3mainValue【体育館・プール】&#10;一人当たり面積">
          <a:extLst>
            <a:ext uri="{FF2B5EF4-FFF2-40B4-BE49-F238E27FC236}">
              <a16:creationId xmlns:a16="http://schemas.microsoft.com/office/drawing/2014/main" id="{1148C928-DEC7-4635-912F-CAEF09BAE350}"/>
            </a:ext>
          </a:extLst>
        </xdr:cNvPr>
        <xdr:cNvSpPr txBox="1"/>
      </xdr:nvSpPr>
      <xdr:spPr>
        <a:xfrm>
          <a:off x="68676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C23A2DC9-6851-4D81-AD81-A0A0A6CB4F82}"/>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6" name="正方形/長方形 135">
          <a:extLst>
            <a:ext uri="{FF2B5EF4-FFF2-40B4-BE49-F238E27FC236}">
              <a16:creationId xmlns:a16="http://schemas.microsoft.com/office/drawing/2014/main" id="{AECD1C98-34C2-4097-891B-61176AD52A89}"/>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7" name="正方形/長方形 136">
          <a:extLst>
            <a:ext uri="{FF2B5EF4-FFF2-40B4-BE49-F238E27FC236}">
              <a16:creationId xmlns:a16="http://schemas.microsoft.com/office/drawing/2014/main" id="{B607C52F-79EE-4141-B576-42D8EC8D116D}"/>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8" name="正方形/長方形 137">
          <a:extLst>
            <a:ext uri="{FF2B5EF4-FFF2-40B4-BE49-F238E27FC236}">
              <a16:creationId xmlns:a16="http://schemas.microsoft.com/office/drawing/2014/main" id="{64D993B5-F891-44BA-838D-6BB208E7B140}"/>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9" name="正方形/長方形 138">
          <a:extLst>
            <a:ext uri="{FF2B5EF4-FFF2-40B4-BE49-F238E27FC236}">
              <a16:creationId xmlns:a16="http://schemas.microsoft.com/office/drawing/2014/main" id="{34F930DE-B486-4929-9329-1EB9FD72EC05}"/>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999835A8-06FB-4126-B03D-9BC7759270B7}"/>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D7282687-5E40-438A-B17D-2766B1C60E72}"/>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C42BD7C3-4085-4652-BEDB-D62919C5B70E}"/>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3" name="テキスト ボックス 142">
          <a:extLst>
            <a:ext uri="{FF2B5EF4-FFF2-40B4-BE49-F238E27FC236}">
              <a16:creationId xmlns:a16="http://schemas.microsoft.com/office/drawing/2014/main" id="{1FD148B5-DDB5-40B7-9D66-BD20E24FF1FE}"/>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4" name="直線コネクタ 143">
          <a:extLst>
            <a:ext uri="{FF2B5EF4-FFF2-40B4-BE49-F238E27FC236}">
              <a16:creationId xmlns:a16="http://schemas.microsoft.com/office/drawing/2014/main" id="{9F721147-019E-43B8-A068-185D5EA3489B}"/>
            </a:ext>
          </a:extLst>
        </xdr:cNvPr>
        <xdr:cNvCxnSpPr/>
      </xdr:nvCxnSpPr>
      <xdr:spPr>
        <a:xfrm>
          <a:off x="6858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5" name="テキスト ボックス 144">
          <a:extLst>
            <a:ext uri="{FF2B5EF4-FFF2-40B4-BE49-F238E27FC236}">
              <a16:creationId xmlns:a16="http://schemas.microsoft.com/office/drawing/2014/main" id="{DA855B76-2FD3-4CDA-8E63-7509AC9E72CA}"/>
            </a:ext>
          </a:extLst>
        </xdr:cNvPr>
        <xdr:cNvSpPr txBox="1"/>
      </xdr:nvSpPr>
      <xdr:spPr>
        <a:xfrm>
          <a:off x="339891"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6" name="直線コネクタ 145">
          <a:extLst>
            <a:ext uri="{FF2B5EF4-FFF2-40B4-BE49-F238E27FC236}">
              <a16:creationId xmlns:a16="http://schemas.microsoft.com/office/drawing/2014/main" id="{116EF0D4-4E6D-4420-8762-53C3D9AB434B}"/>
            </a:ext>
          </a:extLst>
        </xdr:cNvPr>
        <xdr:cNvCxnSpPr/>
      </xdr:nvCxnSpPr>
      <xdr:spPr>
        <a:xfrm>
          <a:off x="6858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7" name="テキスト ボックス 146">
          <a:extLst>
            <a:ext uri="{FF2B5EF4-FFF2-40B4-BE49-F238E27FC236}">
              <a16:creationId xmlns:a16="http://schemas.microsoft.com/office/drawing/2014/main" id="{4CFB7ED9-AB5E-4D98-948A-DDAB5E0B3B1D}"/>
            </a:ext>
          </a:extLst>
        </xdr:cNvPr>
        <xdr:cNvSpPr txBox="1"/>
      </xdr:nvSpPr>
      <xdr:spPr>
        <a:xfrm>
          <a:off x="339891"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8" name="直線コネクタ 147">
          <a:extLst>
            <a:ext uri="{FF2B5EF4-FFF2-40B4-BE49-F238E27FC236}">
              <a16:creationId xmlns:a16="http://schemas.microsoft.com/office/drawing/2014/main" id="{FB8045A8-A7B6-4DFC-81E6-6CDF8A51B8D8}"/>
            </a:ext>
          </a:extLst>
        </xdr:cNvPr>
        <xdr:cNvCxnSpPr/>
      </xdr:nvCxnSpPr>
      <xdr:spPr>
        <a:xfrm>
          <a:off x="6858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9" name="テキスト ボックス 148">
          <a:extLst>
            <a:ext uri="{FF2B5EF4-FFF2-40B4-BE49-F238E27FC236}">
              <a16:creationId xmlns:a16="http://schemas.microsoft.com/office/drawing/2014/main" id="{B8CC7BC8-CD84-4BC4-BE42-0F27D8889FBF}"/>
            </a:ext>
          </a:extLst>
        </xdr:cNvPr>
        <xdr:cNvSpPr txBox="1"/>
      </xdr:nvSpPr>
      <xdr:spPr>
        <a:xfrm>
          <a:off x="339891"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0" name="直線コネクタ 149">
          <a:extLst>
            <a:ext uri="{FF2B5EF4-FFF2-40B4-BE49-F238E27FC236}">
              <a16:creationId xmlns:a16="http://schemas.microsoft.com/office/drawing/2014/main" id="{DA3635E6-75A3-417D-9EAB-B5B3B05F63B7}"/>
            </a:ext>
          </a:extLst>
        </xdr:cNvPr>
        <xdr:cNvCxnSpPr/>
      </xdr:nvCxnSpPr>
      <xdr:spPr>
        <a:xfrm>
          <a:off x="6858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1" name="テキスト ボックス 150">
          <a:extLst>
            <a:ext uri="{FF2B5EF4-FFF2-40B4-BE49-F238E27FC236}">
              <a16:creationId xmlns:a16="http://schemas.microsoft.com/office/drawing/2014/main" id="{CDFA8256-0685-404D-8857-B2D89CE8B121}"/>
            </a:ext>
          </a:extLst>
        </xdr:cNvPr>
        <xdr:cNvSpPr txBox="1"/>
      </xdr:nvSpPr>
      <xdr:spPr>
        <a:xfrm>
          <a:off x="339891"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2" name="直線コネクタ 151">
          <a:extLst>
            <a:ext uri="{FF2B5EF4-FFF2-40B4-BE49-F238E27FC236}">
              <a16:creationId xmlns:a16="http://schemas.microsoft.com/office/drawing/2014/main" id="{D489FCC4-6B4E-4624-B3B1-274C571F794E}"/>
            </a:ext>
          </a:extLst>
        </xdr:cNvPr>
        <xdr:cNvCxnSpPr/>
      </xdr:nvCxnSpPr>
      <xdr:spPr>
        <a:xfrm>
          <a:off x="6858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3" name="テキスト ボックス 152">
          <a:extLst>
            <a:ext uri="{FF2B5EF4-FFF2-40B4-BE49-F238E27FC236}">
              <a16:creationId xmlns:a16="http://schemas.microsoft.com/office/drawing/2014/main" id="{C1DB35F1-270E-4BD2-8969-1073FB12DF03}"/>
            </a:ext>
          </a:extLst>
        </xdr:cNvPr>
        <xdr:cNvSpPr txBox="1"/>
      </xdr:nvSpPr>
      <xdr:spPr>
        <a:xfrm>
          <a:off x="339891"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4" name="直線コネクタ 153">
          <a:extLst>
            <a:ext uri="{FF2B5EF4-FFF2-40B4-BE49-F238E27FC236}">
              <a16:creationId xmlns:a16="http://schemas.microsoft.com/office/drawing/2014/main" id="{A78E1690-05A9-4E2C-90D7-A775E53F86BB}"/>
            </a:ext>
          </a:extLst>
        </xdr:cNvPr>
        <xdr:cNvCxnSpPr/>
      </xdr:nvCxnSpPr>
      <xdr:spPr>
        <a:xfrm>
          <a:off x="6858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5" name="テキスト ボックス 154">
          <a:extLst>
            <a:ext uri="{FF2B5EF4-FFF2-40B4-BE49-F238E27FC236}">
              <a16:creationId xmlns:a16="http://schemas.microsoft.com/office/drawing/2014/main" id="{91F072FA-9C98-4F42-ACB2-CBA7FC2C9323}"/>
            </a:ext>
          </a:extLst>
        </xdr:cNvPr>
        <xdr:cNvSpPr txBox="1"/>
      </xdr:nvSpPr>
      <xdr:spPr>
        <a:xfrm>
          <a:off x="339891"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07B10B4A-BDD2-46BF-9815-2DEAF99A4277}"/>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7" name="テキスト ボックス 156">
          <a:extLst>
            <a:ext uri="{FF2B5EF4-FFF2-40B4-BE49-F238E27FC236}">
              <a16:creationId xmlns:a16="http://schemas.microsoft.com/office/drawing/2014/main" id="{C0F6B9FA-C490-4ABE-BE54-5DB9B6F0884D}"/>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陸上競技場・野球場・球技場】&#10;有形固定資産減価償却率グラフ枠">
          <a:extLst>
            <a:ext uri="{FF2B5EF4-FFF2-40B4-BE49-F238E27FC236}">
              <a16:creationId xmlns:a16="http://schemas.microsoft.com/office/drawing/2014/main" id="{6C8A75C5-8F5E-4273-8CCE-88D2EA45E249}"/>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59</xdr:row>
      <xdr:rowOff>122465</xdr:rowOff>
    </xdr:from>
    <xdr:to>
      <xdr:col>24</xdr:col>
      <xdr:colOff>62865</xdr:colOff>
      <xdr:row>62</xdr:row>
      <xdr:rowOff>48985</xdr:rowOff>
    </xdr:to>
    <xdr:cxnSp macro="">
      <xdr:nvCxnSpPr>
        <xdr:cNvPr id="159" name="直線コネクタ 158">
          <a:extLst>
            <a:ext uri="{FF2B5EF4-FFF2-40B4-BE49-F238E27FC236}">
              <a16:creationId xmlns:a16="http://schemas.microsoft.com/office/drawing/2014/main" id="{4DF4C76E-6AD6-40DD-B304-5B5F73DDDFB7}"/>
            </a:ext>
          </a:extLst>
        </xdr:cNvPr>
        <xdr:cNvCxnSpPr/>
      </xdr:nvCxnSpPr>
      <xdr:spPr>
        <a:xfrm flipV="1">
          <a:off x="4179570" y="9679215"/>
          <a:ext cx="1270" cy="405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52812</xdr:rowOff>
    </xdr:from>
    <xdr:ext cx="405111" cy="259045"/>
    <xdr:sp macro="" textlink="">
      <xdr:nvSpPr>
        <xdr:cNvPr id="160" name="【陸上競技場・野球場・球技場】&#10;有形固定資産減価償却率最小値テキスト">
          <a:extLst>
            <a:ext uri="{FF2B5EF4-FFF2-40B4-BE49-F238E27FC236}">
              <a16:creationId xmlns:a16="http://schemas.microsoft.com/office/drawing/2014/main" id="{9BF2F727-E048-4FED-9DD4-72AC538E8377}"/>
            </a:ext>
          </a:extLst>
        </xdr:cNvPr>
        <xdr:cNvSpPr txBox="1"/>
      </xdr:nvSpPr>
      <xdr:spPr>
        <a:xfrm>
          <a:off x="4229100" y="1008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48985</xdr:rowOff>
    </xdr:from>
    <xdr:to>
      <xdr:col>24</xdr:col>
      <xdr:colOff>152400</xdr:colOff>
      <xdr:row>62</xdr:row>
      <xdr:rowOff>48985</xdr:rowOff>
    </xdr:to>
    <xdr:cxnSp macro="">
      <xdr:nvCxnSpPr>
        <xdr:cNvPr id="161" name="直線コネクタ 160">
          <a:extLst>
            <a:ext uri="{FF2B5EF4-FFF2-40B4-BE49-F238E27FC236}">
              <a16:creationId xmlns:a16="http://schemas.microsoft.com/office/drawing/2014/main" id="{D1D29E06-3595-4DBA-99BD-D67997D958EE}"/>
            </a:ext>
          </a:extLst>
        </xdr:cNvPr>
        <xdr:cNvCxnSpPr/>
      </xdr:nvCxnSpPr>
      <xdr:spPr>
        <a:xfrm>
          <a:off x="4105275" y="100851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69142</xdr:rowOff>
    </xdr:from>
    <xdr:ext cx="405111" cy="259045"/>
    <xdr:sp macro="" textlink="">
      <xdr:nvSpPr>
        <xdr:cNvPr id="162" name="【陸上競技場・野球場・球技場】&#10;有形固定資産減価償却率最大値テキスト">
          <a:extLst>
            <a:ext uri="{FF2B5EF4-FFF2-40B4-BE49-F238E27FC236}">
              <a16:creationId xmlns:a16="http://schemas.microsoft.com/office/drawing/2014/main" id="{C6A09995-2E1A-4211-ABBC-8F1CF1B59955}"/>
            </a:ext>
          </a:extLst>
        </xdr:cNvPr>
        <xdr:cNvSpPr txBox="1"/>
      </xdr:nvSpPr>
      <xdr:spPr>
        <a:xfrm>
          <a:off x="4229100" y="945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122465</xdr:rowOff>
    </xdr:from>
    <xdr:to>
      <xdr:col>24</xdr:col>
      <xdr:colOff>152400</xdr:colOff>
      <xdr:row>59</xdr:row>
      <xdr:rowOff>122465</xdr:rowOff>
    </xdr:to>
    <xdr:cxnSp macro="">
      <xdr:nvCxnSpPr>
        <xdr:cNvPr id="163" name="直線コネクタ 162">
          <a:extLst>
            <a:ext uri="{FF2B5EF4-FFF2-40B4-BE49-F238E27FC236}">
              <a16:creationId xmlns:a16="http://schemas.microsoft.com/office/drawing/2014/main" id="{C79BB89A-4016-470A-A879-4438847CAB63}"/>
            </a:ext>
          </a:extLst>
        </xdr:cNvPr>
        <xdr:cNvCxnSpPr/>
      </xdr:nvCxnSpPr>
      <xdr:spPr>
        <a:xfrm>
          <a:off x="4105275" y="96792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24691</xdr:rowOff>
    </xdr:from>
    <xdr:ext cx="405111" cy="259045"/>
    <xdr:sp macro="" textlink="">
      <xdr:nvSpPr>
        <xdr:cNvPr id="164" name="【陸上競技場・野球場・球技場】&#10;有形固定資産減価償却率平均値テキスト">
          <a:extLst>
            <a:ext uri="{FF2B5EF4-FFF2-40B4-BE49-F238E27FC236}">
              <a16:creationId xmlns:a16="http://schemas.microsoft.com/office/drawing/2014/main" id="{E54E2E3A-748A-46C9-9286-029DB49909D2}"/>
            </a:ext>
          </a:extLst>
        </xdr:cNvPr>
        <xdr:cNvSpPr txBox="1"/>
      </xdr:nvSpPr>
      <xdr:spPr>
        <a:xfrm>
          <a:off x="4229100" y="9581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65" name="フローチャート: 判断 164">
          <a:extLst>
            <a:ext uri="{FF2B5EF4-FFF2-40B4-BE49-F238E27FC236}">
              <a16:creationId xmlns:a16="http://schemas.microsoft.com/office/drawing/2014/main" id="{0163F136-07C9-44E4-AA0E-896057C1C983}"/>
            </a:ext>
          </a:extLst>
        </xdr:cNvPr>
        <xdr:cNvSpPr/>
      </xdr:nvSpPr>
      <xdr:spPr>
        <a:xfrm>
          <a:off x="4124325" y="96774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66" name="フローチャート: 判断 165">
          <a:extLst>
            <a:ext uri="{FF2B5EF4-FFF2-40B4-BE49-F238E27FC236}">
              <a16:creationId xmlns:a16="http://schemas.microsoft.com/office/drawing/2014/main" id="{77D65A32-1759-4E52-B510-0D64D794885C}"/>
            </a:ext>
          </a:extLst>
        </xdr:cNvPr>
        <xdr:cNvSpPr/>
      </xdr:nvSpPr>
      <xdr:spPr>
        <a:xfrm>
          <a:off x="3381375" y="93898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30843</xdr:rowOff>
    </xdr:from>
    <xdr:to>
      <xdr:col>15</xdr:col>
      <xdr:colOff>101600</xdr:colOff>
      <xdr:row>56</xdr:row>
      <xdr:rowOff>132443</xdr:rowOff>
    </xdr:to>
    <xdr:sp macro="" textlink="">
      <xdr:nvSpPr>
        <xdr:cNvPr id="167" name="フローチャート: 判断 166">
          <a:extLst>
            <a:ext uri="{FF2B5EF4-FFF2-40B4-BE49-F238E27FC236}">
              <a16:creationId xmlns:a16="http://schemas.microsoft.com/office/drawing/2014/main" id="{C8DF76EB-00F0-4FB7-9038-7ABFCD7A1870}"/>
            </a:ext>
          </a:extLst>
        </xdr:cNvPr>
        <xdr:cNvSpPr/>
      </xdr:nvSpPr>
      <xdr:spPr>
        <a:xfrm>
          <a:off x="2571750" y="909546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54</xdr:row>
      <xdr:rowOff>128815</xdr:rowOff>
    </xdr:from>
    <xdr:to>
      <xdr:col>10</xdr:col>
      <xdr:colOff>165100</xdr:colOff>
      <xdr:row>55</xdr:row>
      <xdr:rowOff>58965</xdr:rowOff>
    </xdr:to>
    <xdr:sp macro="" textlink="">
      <xdr:nvSpPr>
        <xdr:cNvPr id="168" name="フローチャート: 判断 167">
          <a:extLst>
            <a:ext uri="{FF2B5EF4-FFF2-40B4-BE49-F238E27FC236}">
              <a16:creationId xmlns:a16="http://schemas.microsoft.com/office/drawing/2014/main" id="{348D440A-0B97-4325-AEAD-3E138C681ECB}"/>
            </a:ext>
          </a:extLst>
        </xdr:cNvPr>
        <xdr:cNvSpPr/>
      </xdr:nvSpPr>
      <xdr:spPr>
        <a:xfrm>
          <a:off x="1781175" y="88695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A0B96436-090F-44FA-BA50-09A8D820644F}"/>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3B5D2805-B48E-4043-83F9-3A9224CE482A}"/>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9A08A78A-239D-492F-AC6F-BCE3D820E4E9}"/>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6DE9D99A-6CC5-4262-874D-C626DD1E2E34}"/>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E8EB175D-63DE-45FE-87FD-F92E7386067C}"/>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169635</xdr:rowOff>
    </xdr:from>
    <xdr:to>
      <xdr:col>24</xdr:col>
      <xdr:colOff>114300</xdr:colOff>
      <xdr:row>62</xdr:row>
      <xdr:rowOff>99785</xdr:rowOff>
    </xdr:to>
    <xdr:sp macro="" textlink="">
      <xdr:nvSpPr>
        <xdr:cNvPr id="174" name="楕円 173">
          <a:extLst>
            <a:ext uri="{FF2B5EF4-FFF2-40B4-BE49-F238E27FC236}">
              <a16:creationId xmlns:a16="http://schemas.microsoft.com/office/drawing/2014/main" id="{4CE46D94-792E-4AAB-A4F6-DBBAEDC5CE2E}"/>
            </a:ext>
          </a:extLst>
        </xdr:cNvPr>
        <xdr:cNvSpPr/>
      </xdr:nvSpPr>
      <xdr:spPr>
        <a:xfrm>
          <a:off x="4124325" y="100375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84562</xdr:rowOff>
    </xdr:from>
    <xdr:ext cx="405111" cy="259045"/>
    <xdr:sp macro="" textlink="">
      <xdr:nvSpPr>
        <xdr:cNvPr id="175" name="【陸上競技場・野球場・球技場】&#10;有形固定資産減価償却率該当値テキスト">
          <a:extLst>
            <a:ext uri="{FF2B5EF4-FFF2-40B4-BE49-F238E27FC236}">
              <a16:creationId xmlns:a16="http://schemas.microsoft.com/office/drawing/2014/main" id="{606FAB1B-6E45-4B70-9611-740AB0C6A594}"/>
            </a:ext>
          </a:extLst>
        </xdr:cNvPr>
        <xdr:cNvSpPr txBox="1"/>
      </xdr:nvSpPr>
      <xdr:spPr>
        <a:xfrm>
          <a:off x="4229100" y="996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87993</xdr:rowOff>
    </xdr:from>
    <xdr:to>
      <xdr:col>20</xdr:col>
      <xdr:colOff>38100</xdr:colOff>
      <xdr:row>62</xdr:row>
      <xdr:rowOff>18143</xdr:rowOff>
    </xdr:to>
    <xdr:sp macro="" textlink="">
      <xdr:nvSpPr>
        <xdr:cNvPr id="176" name="楕円 175">
          <a:extLst>
            <a:ext uri="{FF2B5EF4-FFF2-40B4-BE49-F238E27FC236}">
              <a16:creationId xmlns:a16="http://schemas.microsoft.com/office/drawing/2014/main" id="{6046F281-AAEF-4241-A820-F285DDACACC4}"/>
            </a:ext>
          </a:extLst>
        </xdr:cNvPr>
        <xdr:cNvSpPr/>
      </xdr:nvSpPr>
      <xdr:spPr>
        <a:xfrm>
          <a:off x="3381375" y="99622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138793</xdr:rowOff>
    </xdr:from>
    <xdr:to>
      <xdr:col>24</xdr:col>
      <xdr:colOff>63500</xdr:colOff>
      <xdr:row>62</xdr:row>
      <xdr:rowOff>48985</xdr:rowOff>
    </xdr:to>
    <xdr:cxnSp macro="">
      <xdr:nvCxnSpPr>
        <xdr:cNvPr id="177" name="直線コネクタ 176">
          <a:extLst>
            <a:ext uri="{FF2B5EF4-FFF2-40B4-BE49-F238E27FC236}">
              <a16:creationId xmlns:a16="http://schemas.microsoft.com/office/drawing/2014/main" id="{BC98640E-EF08-4338-BF98-E1EFC1FCF453}"/>
            </a:ext>
          </a:extLst>
        </xdr:cNvPr>
        <xdr:cNvCxnSpPr/>
      </xdr:nvCxnSpPr>
      <xdr:spPr>
        <a:xfrm>
          <a:off x="3429000" y="10019393"/>
          <a:ext cx="752475" cy="6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169635</xdr:rowOff>
    </xdr:from>
    <xdr:to>
      <xdr:col>15</xdr:col>
      <xdr:colOff>101600</xdr:colOff>
      <xdr:row>60</xdr:row>
      <xdr:rowOff>99785</xdr:rowOff>
    </xdr:to>
    <xdr:sp macro="" textlink="">
      <xdr:nvSpPr>
        <xdr:cNvPr id="178" name="楕円 177">
          <a:extLst>
            <a:ext uri="{FF2B5EF4-FFF2-40B4-BE49-F238E27FC236}">
              <a16:creationId xmlns:a16="http://schemas.microsoft.com/office/drawing/2014/main" id="{82E04DD5-698C-4EC8-82C5-3E641F9F2139}"/>
            </a:ext>
          </a:extLst>
        </xdr:cNvPr>
        <xdr:cNvSpPr/>
      </xdr:nvSpPr>
      <xdr:spPr>
        <a:xfrm>
          <a:off x="2571750" y="97136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48985</xdr:rowOff>
    </xdr:from>
    <xdr:to>
      <xdr:col>19</xdr:col>
      <xdr:colOff>177800</xdr:colOff>
      <xdr:row>61</xdr:row>
      <xdr:rowOff>138793</xdr:rowOff>
    </xdr:to>
    <xdr:cxnSp macro="">
      <xdr:nvCxnSpPr>
        <xdr:cNvPr id="179" name="直線コネクタ 178">
          <a:extLst>
            <a:ext uri="{FF2B5EF4-FFF2-40B4-BE49-F238E27FC236}">
              <a16:creationId xmlns:a16="http://schemas.microsoft.com/office/drawing/2014/main" id="{06C5BA97-3888-480F-9CC2-3E7A110F020A}"/>
            </a:ext>
          </a:extLst>
        </xdr:cNvPr>
        <xdr:cNvCxnSpPr/>
      </xdr:nvCxnSpPr>
      <xdr:spPr>
        <a:xfrm>
          <a:off x="2619375" y="9761310"/>
          <a:ext cx="809625" cy="25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120650</xdr:rowOff>
    </xdr:from>
    <xdr:to>
      <xdr:col>10</xdr:col>
      <xdr:colOff>165100</xdr:colOff>
      <xdr:row>64</xdr:row>
      <xdr:rowOff>50800</xdr:rowOff>
    </xdr:to>
    <xdr:sp macro="" textlink="">
      <xdr:nvSpPr>
        <xdr:cNvPr id="180" name="楕円 179">
          <a:extLst>
            <a:ext uri="{FF2B5EF4-FFF2-40B4-BE49-F238E27FC236}">
              <a16:creationId xmlns:a16="http://schemas.microsoft.com/office/drawing/2014/main" id="{9DC21BEE-094D-4C9A-9401-E19CDC1E14F4}"/>
            </a:ext>
          </a:extLst>
        </xdr:cNvPr>
        <xdr:cNvSpPr/>
      </xdr:nvSpPr>
      <xdr:spPr>
        <a:xfrm>
          <a:off x="1781175" y="103251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48985</xdr:rowOff>
    </xdr:from>
    <xdr:to>
      <xdr:col>15</xdr:col>
      <xdr:colOff>50800</xdr:colOff>
      <xdr:row>64</xdr:row>
      <xdr:rowOff>0</xdr:rowOff>
    </xdr:to>
    <xdr:cxnSp macro="">
      <xdr:nvCxnSpPr>
        <xdr:cNvPr id="181" name="直線コネクタ 180">
          <a:extLst>
            <a:ext uri="{FF2B5EF4-FFF2-40B4-BE49-F238E27FC236}">
              <a16:creationId xmlns:a16="http://schemas.microsoft.com/office/drawing/2014/main" id="{5E21DBBE-5BF4-46C8-A71A-CBC851AEEEAA}"/>
            </a:ext>
          </a:extLst>
        </xdr:cNvPr>
        <xdr:cNvCxnSpPr/>
      </xdr:nvCxnSpPr>
      <xdr:spPr>
        <a:xfrm flipV="1">
          <a:off x="1828800" y="9761310"/>
          <a:ext cx="790575" cy="60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116312</xdr:rowOff>
    </xdr:from>
    <xdr:ext cx="405111" cy="259045"/>
    <xdr:sp macro="" textlink="">
      <xdr:nvSpPr>
        <xdr:cNvPr id="182" name="n_1aveValue【陸上競技場・野球場・球技場】&#10;有形固定資産減価償却率">
          <a:extLst>
            <a:ext uri="{FF2B5EF4-FFF2-40B4-BE49-F238E27FC236}">
              <a16:creationId xmlns:a16="http://schemas.microsoft.com/office/drawing/2014/main" id="{76EF592E-C531-4C96-81A8-254C4C10736F}"/>
            </a:ext>
          </a:extLst>
        </xdr:cNvPr>
        <xdr:cNvSpPr txBox="1"/>
      </xdr:nvSpPr>
      <xdr:spPr>
        <a:xfrm>
          <a:off x="3239144" y="918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148970</xdr:rowOff>
    </xdr:from>
    <xdr:ext cx="405111" cy="259045"/>
    <xdr:sp macro="" textlink="">
      <xdr:nvSpPr>
        <xdr:cNvPr id="183" name="n_2aveValue【陸上競技場・野球場・球技場】&#10;有形固定資産減価償却率">
          <a:extLst>
            <a:ext uri="{FF2B5EF4-FFF2-40B4-BE49-F238E27FC236}">
              <a16:creationId xmlns:a16="http://schemas.microsoft.com/office/drawing/2014/main" id="{7DA613D3-E61D-4934-AA50-BFF17BBB865A}"/>
            </a:ext>
          </a:extLst>
        </xdr:cNvPr>
        <xdr:cNvSpPr txBox="1"/>
      </xdr:nvSpPr>
      <xdr:spPr>
        <a:xfrm>
          <a:off x="2439044" y="888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75492</xdr:rowOff>
    </xdr:from>
    <xdr:ext cx="405111" cy="259045"/>
    <xdr:sp macro="" textlink="">
      <xdr:nvSpPr>
        <xdr:cNvPr id="184" name="n_3aveValue【陸上競技場・野球場・球技場】&#10;有形固定資産減価償却率">
          <a:extLst>
            <a:ext uri="{FF2B5EF4-FFF2-40B4-BE49-F238E27FC236}">
              <a16:creationId xmlns:a16="http://schemas.microsoft.com/office/drawing/2014/main" id="{B9351E8A-9FD2-4AFF-9116-451822B2C868}"/>
            </a:ext>
          </a:extLst>
        </xdr:cNvPr>
        <xdr:cNvSpPr txBox="1"/>
      </xdr:nvSpPr>
      <xdr:spPr>
        <a:xfrm>
          <a:off x="1648469" y="865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9270</xdr:rowOff>
    </xdr:from>
    <xdr:ext cx="405111" cy="259045"/>
    <xdr:sp macro="" textlink="">
      <xdr:nvSpPr>
        <xdr:cNvPr id="185" name="n_1mainValue【陸上競技場・野球場・球技場】&#10;有形固定資産減価償却率">
          <a:extLst>
            <a:ext uri="{FF2B5EF4-FFF2-40B4-BE49-F238E27FC236}">
              <a16:creationId xmlns:a16="http://schemas.microsoft.com/office/drawing/2014/main" id="{EAD037B4-3104-41DF-9456-8A726032168B}"/>
            </a:ext>
          </a:extLst>
        </xdr:cNvPr>
        <xdr:cNvSpPr txBox="1"/>
      </xdr:nvSpPr>
      <xdr:spPr>
        <a:xfrm>
          <a:off x="3239144" y="10051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90912</xdr:rowOff>
    </xdr:from>
    <xdr:ext cx="405111" cy="259045"/>
    <xdr:sp macro="" textlink="">
      <xdr:nvSpPr>
        <xdr:cNvPr id="186" name="n_2mainValue【陸上競技場・野球場・球技場】&#10;有形固定資産減価償却率">
          <a:extLst>
            <a:ext uri="{FF2B5EF4-FFF2-40B4-BE49-F238E27FC236}">
              <a16:creationId xmlns:a16="http://schemas.microsoft.com/office/drawing/2014/main" id="{9D1056B5-6C6B-4F63-A162-0A0B27180DD5}"/>
            </a:ext>
          </a:extLst>
        </xdr:cNvPr>
        <xdr:cNvSpPr txBox="1"/>
      </xdr:nvSpPr>
      <xdr:spPr>
        <a:xfrm>
          <a:off x="2439044" y="980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41927</xdr:rowOff>
    </xdr:from>
    <xdr:ext cx="405111" cy="259045"/>
    <xdr:sp macro="" textlink="">
      <xdr:nvSpPr>
        <xdr:cNvPr id="187" name="n_3mainValue【陸上競技場・野球場・球技場】&#10;有形固定資産減価償却率">
          <a:extLst>
            <a:ext uri="{FF2B5EF4-FFF2-40B4-BE49-F238E27FC236}">
              <a16:creationId xmlns:a16="http://schemas.microsoft.com/office/drawing/2014/main" id="{83C30F75-4F8B-4105-AB6B-AD6FA01219EA}"/>
            </a:ext>
          </a:extLst>
        </xdr:cNvPr>
        <xdr:cNvSpPr txBox="1"/>
      </xdr:nvSpPr>
      <xdr:spPr>
        <a:xfrm>
          <a:off x="1648469" y="1040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72486B66-1B76-43EE-8422-1CD44D57E5C3}"/>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89" name="正方形/長方形 188">
          <a:extLst>
            <a:ext uri="{FF2B5EF4-FFF2-40B4-BE49-F238E27FC236}">
              <a16:creationId xmlns:a16="http://schemas.microsoft.com/office/drawing/2014/main" id="{9383694A-09CA-4C0A-8FD4-5E237D9012B2}"/>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90" name="正方形/長方形 189">
          <a:extLst>
            <a:ext uri="{FF2B5EF4-FFF2-40B4-BE49-F238E27FC236}">
              <a16:creationId xmlns:a16="http://schemas.microsoft.com/office/drawing/2014/main" id="{98E068E2-8863-49BE-9860-22BF2A86F7D9}"/>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1" name="正方形/長方形 190">
          <a:extLst>
            <a:ext uri="{FF2B5EF4-FFF2-40B4-BE49-F238E27FC236}">
              <a16:creationId xmlns:a16="http://schemas.microsoft.com/office/drawing/2014/main" id="{2F0AD4B3-FF87-429E-823A-2846011CC7A4}"/>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2" name="正方形/長方形 191">
          <a:extLst>
            <a:ext uri="{FF2B5EF4-FFF2-40B4-BE49-F238E27FC236}">
              <a16:creationId xmlns:a16="http://schemas.microsoft.com/office/drawing/2014/main" id="{5273B519-7DE6-41F7-9478-5E4961360846}"/>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a:extLst>
            <a:ext uri="{FF2B5EF4-FFF2-40B4-BE49-F238E27FC236}">
              <a16:creationId xmlns:a16="http://schemas.microsoft.com/office/drawing/2014/main" id="{F0B2D36D-7C44-461D-A5ED-2F7337DB0398}"/>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a:extLst>
            <a:ext uri="{FF2B5EF4-FFF2-40B4-BE49-F238E27FC236}">
              <a16:creationId xmlns:a16="http://schemas.microsoft.com/office/drawing/2014/main" id="{43CFA1F4-789F-4498-BE4E-EA1F38CA1305}"/>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a:extLst>
            <a:ext uri="{FF2B5EF4-FFF2-40B4-BE49-F238E27FC236}">
              <a16:creationId xmlns:a16="http://schemas.microsoft.com/office/drawing/2014/main" id="{22A0A04E-45EC-4281-9114-24E2018AAEDA}"/>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6" name="テキスト ボックス 195">
          <a:extLst>
            <a:ext uri="{FF2B5EF4-FFF2-40B4-BE49-F238E27FC236}">
              <a16:creationId xmlns:a16="http://schemas.microsoft.com/office/drawing/2014/main" id="{899D06B6-3557-4CC8-B428-7AFD861A0C72}"/>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A389581A-DF72-4691-B66E-E0079E057944}"/>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a:extLst>
            <a:ext uri="{FF2B5EF4-FFF2-40B4-BE49-F238E27FC236}">
              <a16:creationId xmlns:a16="http://schemas.microsoft.com/office/drawing/2014/main" id="{CFBB5904-E26D-4848-9AC2-28F204D93D65}"/>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28DD8717-D8F8-4F5F-A9DC-9C68E6BB8BE0}"/>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a:extLst>
            <a:ext uri="{FF2B5EF4-FFF2-40B4-BE49-F238E27FC236}">
              <a16:creationId xmlns:a16="http://schemas.microsoft.com/office/drawing/2014/main" id="{B23594AB-ACF0-4B36-BAA5-2F830BB48FE7}"/>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0502F666-7D39-48EF-A1D0-CB5E8709928F}"/>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a:extLst>
            <a:ext uri="{FF2B5EF4-FFF2-40B4-BE49-F238E27FC236}">
              <a16:creationId xmlns:a16="http://schemas.microsoft.com/office/drawing/2014/main" id="{35B3F893-5014-4680-8C38-BA04BE237125}"/>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C4C1F019-FD72-4627-AD14-39E895E15E0C}"/>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a:extLst>
            <a:ext uri="{FF2B5EF4-FFF2-40B4-BE49-F238E27FC236}">
              <a16:creationId xmlns:a16="http://schemas.microsoft.com/office/drawing/2014/main" id="{6C88B5C9-D165-4211-81DC-567085916568}"/>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C0C1800B-F790-4DEA-8A63-4DDD7D22D476}"/>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a:extLst>
            <a:ext uri="{FF2B5EF4-FFF2-40B4-BE49-F238E27FC236}">
              <a16:creationId xmlns:a16="http://schemas.microsoft.com/office/drawing/2014/main" id="{BD922938-2764-458D-BED3-D7C4A3465DEC}"/>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3293E9DA-8586-4896-A194-A21599388032}"/>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a:extLst>
            <a:ext uri="{FF2B5EF4-FFF2-40B4-BE49-F238E27FC236}">
              <a16:creationId xmlns:a16="http://schemas.microsoft.com/office/drawing/2014/main" id="{A2041B6D-D0A6-40AC-BC23-3A2732028C0A}"/>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陸上競技場・野球場・球技場】&#10;一人当たり面積グラフ枠">
          <a:extLst>
            <a:ext uri="{FF2B5EF4-FFF2-40B4-BE49-F238E27FC236}">
              <a16:creationId xmlns:a16="http://schemas.microsoft.com/office/drawing/2014/main" id="{A1D44E5E-E929-4296-9B71-EF996A09F7E5}"/>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95250</xdr:rowOff>
    </xdr:from>
    <xdr:to>
      <xdr:col>54</xdr:col>
      <xdr:colOff>189865</xdr:colOff>
      <xdr:row>64</xdr:row>
      <xdr:rowOff>38100</xdr:rowOff>
    </xdr:to>
    <xdr:cxnSp macro="">
      <xdr:nvCxnSpPr>
        <xdr:cNvPr id="210" name="直線コネクタ 209">
          <a:extLst>
            <a:ext uri="{FF2B5EF4-FFF2-40B4-BE49-F238E27FC236}">
              <a16:creationId xmlns:a16="http://schemas.microsoft.com/office/drawing/2014/main" id="{8BB68719-CDB8-474B-BF3C-39D1B9C91438}"/>
            </a:ext>
          </a:extLst>
        </xdr:cNvPr>
        <xdr:cNvCxnSpPr/>
      </xdr:nvCxnSpPr>
      <xdr:spPr>
        <a:xfrm flipV="1">
          <a:off x="9427845" y="9001125"/>
          <a:ext cx="127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41927</xdr:rowOff>
    </xdr:from>
    <xdr:ext cx="469744" cy="259045"/>
    <xdr:sp macro="" textlink="">
      <xdr:nvSpPr>
        <xdr:cNvPr id="211" name="【陸上競技場・野球場・球技場】&#10;一人当たり面積最小値テキスト">
          <a:extLst>
            <a:ext uri="{FF2B5EF4-FFF2-40B4-BE49-F238E27FC236}">
              <a16:creationId xmlns:a16="http://schemas.microsoft.com/office/drawing/2014/main" id="{A6A8881B-1E6C-4235-8E7B-3FDCE527975A}"/>
            </a:ext>
          </a:extLst>
        </xdr:cNvPr>
        <xdr:cNvSpPr txBox="1"/>
      </xdr:nvSpPr>
      <xdr:spPr>
        <a:xfrm>
          <a:off x="9477375" y="1040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212" name="直線コネクタ 211">
          <a:extLst>
            <a:ext uri="{FF2B5EF4-FFF2-40B4-BE49-F238E27FC236}">
              <a16:creationId xmlns:a16="http://schemas.microsoft.com/office/drawing/2014/main" id="{0A2B3EB2-010A-4993-9A9A-CCAF0A28825F}"/>
            </a:ext>
          </a:extLst>
        </xdr:cNvPr>
        <xdr:cNvCxnSpPr/>
      </xdr:nvCxnSpPr>
      <xdr:spPr>
        <a:xfrm>
          <a:off x="9363075" y="104013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41927</xdr:rowOff>
    </xdr:from>
    <xdr:ext cx="469744" cy="259045"/>
    <xdr:sp macro="" textlink="">
      <xdr:nvSpPr>
        <xdr:cNvPr id="213" name="【陸上競技場・野球場・球技場】&#10;一人当たり面積最大値テキスト">
          <a:extLst>
            <a:ext uri="{FF2B5EF4-FFF2-40B4-BE49-F238E27FC236}">
              <a16:creationId xmlns:a16="http://schemas.microsoft.com/office/drawing/2014/main" id="{2C79729D-E2A9-4737-AD3E-4A43972CD7DA}"/>
            </a:ext>
          </a:extLst>
        </xdr:cNvPr>
        <xdr:cNvSpPr txBox="1"/>
      </xdr:nvSpPr>
      <xdr:spPr>
        <a:xfrm>
          <a:off x="9477375" y="878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95250</xdr:rowOff>
    </xdr:from>
    <xdr:to>
      <xdr:col>55</xdr:col>
      <xdr:colOff>88900</xdr:colOff>
      <xdr:row>55</xdr:row>
      <xdr:rowOff>95250</xdr:rowOff>
    </xdr:to>
    <xdr:cxnSp macro="">
      <xdr:nvCxnSpPr>
        <xdr:cNvPr id="214" name="直線コネクタ 213">
          <a:extLst>
            <a:ext uri="{FF2B5EF4-FFF2-40B4-BE49-F238E27FC236}">
              <a16:creationId xmlns:a16="http://schemas.microsoft.com/office/drawing/2014/main" id="{66236078-1C0B-4539-A23C-A5E28EE276BE}"/>
            </a:ext>
          </a:extLst>
        </xdr:cNvPr>
        <xdr:cNvCxnSpPr/>
      </xdr:nvCxnSpPr>
      <xdr:spPr>
        <a:xfrm>
          <a:off x="9363075" y="90011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29227</xdr:rowOff>
    </xdr:from>
    <xdr:ext cx="469744" cy="259045"/>
    <xdr:sp macro="" textlink="">
      <xdr:nvSpPr>
        <xdr:cNvPr id="215" name="【陸上競技場・野球場・球技場】&#10;一人当たり面積平均値テキスト">
          <a:extLst>
            <a:ext uri="{FF2B5EF4-FFF2-40B4-BE49-F238E27FC236}">
              <a16:creationId xmlns:a16="http://schemas.microsoft.com/office/drawing/2014/main" id="{E7706C2C-8ED0-4FAE-AB3F-E3D9C6248CAB}"/>
            </a:ext>
          </a:extLst>
        </xdr:cNvPr>
        <xdr:cNvSpPr txBox="1"/>
      </xdr:nvSpPr>
      <xdr:spPr>
        <a:xfrm>
          <a:off x="9477375" y="9417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6350</xdr:rowOff>
    </xdr:from>
    <xdr:to>
      <xdr:col>55</xdr:col>
      <xdr:colOff>50800</xdr:colOff>
      <xdr:row>59</xdr:row>
      <xdr:rowOff>107950</xdr:rowOff>
    </xdr:to>
    <xdr:sp macro="" textlink="">
      <xdr:nvSpPr>
        <xdr:cNvPr id="216" name="フローチャート: 判断 215">
          <a:extLst>
            <a:ext uri="{FF2B5EF4-FFF2-40B4-BE49-F238E27FC236}">
              <a16:creationId xmlns:a16="http://schemas.microsoft.com/office/drawing/2014/main" id="{30903F66-6D0C-4B52-AE31-6E732CD5D23E}"/>
            </a:ext>
          </a:extLst>
        </xdr:cNvPr>
        <xdr:cNvSpPr/>
      </xdr:nvSpPr>
      <xdr:spPr>
        <a:xfrm>
          <a:off x="9401175" y="95631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25400</xdr:rowOff>
    </xdr:from>
    <xdr:to>
      <xdr:col>50</xdr:col>
      <xdr:colOff>165100</xdr:colOff>
      <xdr:row>59</xdr:row>
      <xdr:rowOff>127000</xdr:rowOff>
    </xdr:to>
    <xdr:sp macro="" textlink="">
      <xdr:nvSpPr>
        <xdr:cNvPr id="217" name="フローチャート: 判断 216">
          <a:extLst>
            <a:ext uri="{FF2B5EF4-FFF2-40B4-BE49-F238E27FC236}">
              <a16:creationId xmlns:a16="http://schemas.microsoft.com/office/drawing/2014/main" id="{40F3759D-B261-4042-A491-D18F8012030B}"/>
            </a:ext>
          </a:extLst>
        </xdr:cNvPr>
        <xdr:cNvSpPr/>
      </xdr:nvSpPr>
      <xdr:spPr>
        <a:xfrm>
          <a:off x="8639175" y="95821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44450</xdr:rowOff>
    </xdr:from>
    <xdr:to>
      <xdr:col>46</xdr:col>
      <xdr:colOff>38100</xdr:colOff>
      <xdr:row>59</xdr:row>
      <xdr:rowOff>146050</xdr:rowOff>
    </xdr:to>
    <xdr:sp macro="" textlink="">
      <xdr:nvSpPr>
        <xdr:cNvPr id="218" name="フローチャート: 判断 217">
          <a:extLst>
            <a:ext uri="{FF2B5EF4-FFF2-40B4-BE49-F238E27FC236}">
              <a16:creationId xmlns:a16="http://schemas.microsoft.com/office/drawing/2014/main" id="{47815CFE-27A4-45A3-89C3-2B61E786B0F1}"/>
            </a:ext>
          </a:extLst>
        </xdr:cNvPr>
        <xdr:cNvSpPr/>
      </xdr:nvSpPr>
      <xdr:spPr>
        <a:xfrm>
          <a:off x="7839075" y="9601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44450</xdr:rowOff>
    </xdr:from>
    <xdr:to>
      <xdr:col>41</xdr:col>
      <xdr:colOff>101600</xdr:colOff>
      <xdr:row>59</xdr:row>
      <xdr:rowOff>146050</xdr:rowOff>
    </xdr:to>
    <xdr:sp macro="" textlink="">
      <xdr:nvSpPr>
        <xdr:cNvPr id="219" name="フローチャート: 判断 218">
          <a:extLst>
            <a:ext uri="{FF2B5EF4-FFF2-40B4-BE49-F238E27FC236}">
              <a16:creationId xmlns:a16="http://schemas.microsoft.com/office/drawing/2014/main" id="{CDAC8FDC-A92F-40D5-B33B-30AC866CA3C0}"/>
            </a:ext>
          </a:extLst>
        </xdr:cNvPr>
        <xdr:cNvSpPr/>
      </xdr:nvSpPr>
      <xdr:spPr>
        <a:xfrm>
          <a:off x="7029450" y="9601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AA5036DD-00A1-4D06-AB70-2E1CCF267953}"/>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1AABFBC5-4648-402E-906D-B034FC420923}"/>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2FC4CAF1-9105-4101-B602-B2AF34E63725}"/>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270CA9D3-0BFF-4874-8196-F2117575ADEC}"/>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B6859D15-1DFA-4A2C-8E2F-E468C8338370}"/>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158750</xdr:rowOff>
    </xdr:from>
    <xdr:to>
      <xdr:col>55</xdr:col>
      <xdr:colOff>50800</xdr:colOff>
      <xdr:row>64</xdr:row>
      <xdr:rowOff>88900</xdr:rowOff>
    </xdr:to>
    <xdr:sp macro="" textlink="">
      <xdr:nvSpPr>
        <xdr:cNvPr id="225" name="楕円 224">
          <a:extLst>
            <a:ext uri="{FF2B5EF4-FFF2-40B4-BE49-F238E27FC236}">
              <a16:creationId xmlns:a16="http://schemas.microsoft.com/office/drawing/2014/main" id="{501FA457-F97F-42F2-858C-7212661668BD}"/>
            </a:ext>
          </a:extLst>
        </xdr:cNvPr>
        <xdr:cNvSpPr/>
      </xdr:nvSpPr>
      <xdr:spPr>
        <a:xfrm>
          <a:off x="9401175" y="103632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73677</xdr:rowOff>
    </xdr:from>
    <xdr:ext cx="469744" cy="259045"/>
    <xdr:sp macro="" textlink="">
      <xdr:nvSpPr>
        <xdr:cNvPr id="226" name="【陸上競技場・野球場・球技場】&#10;一人当たり面積該当値テキスト">
          <a:extLst>
            <a:ext uri="{FF2B5EF4-FFF2-40B4-BE49-F238E27FC236}">
              <a16:creationId xmlns:a16="http://schemas.microsoft.com/office/drawing/2014/main" id="{271584CE-3341-4A0A-B8D5-2F11DE4F7CA8}"/>
            </a:ext>
          </a:extLst>
        </xdr:cNvPr>
        <xdr:cNvSpPr txBox="1"/>
      </xdr:nvSpPr>
      <xdr:spPr>
        <a:xfrm>
          <a:off x="9477375" y="1027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6350</xdr:rowOff>
    </xdr:from>
    <xdr:to>
      <xdr:col>50</xdr:col>
      <xdr:colOff>165100</xdr:colOff>
      <xdr:row>64</xdr:row>
      <xdr:rowOff>107950</xdr:rowOff>
    </xdr:to>
    <xdr:sp macro="" textlink="">
      <xdr:nvSpPr>
        <xdr:cNvPr id="227" name="楕円 226">
          <a:extLst>
            <a:ext uri="{FF2B5EF4-FFF2-40B4-BE49-F238E27FC236}">
              <a16:creationId xmlns:a16="http://schemas.microsoft.com/office/drawing/2014/main" id="{C87A4014-97E2-4E4A-932F-9A31E75058F7}"/>
            </a:ext>
          </a:extLst>
        </xdr:cNvPr>
        <xdr:cNvSpPr/>
      </xdr:nvSpPr>
      <xdr:spPr>
        <a:xfrm>
          <a:off x="8639175" y="10372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38100</xdr:rowOff>
    </xdr:from>
    <xdr:to>
      <xdr:col>55</xdr:col>
      <xdr:colOff>0</xdr:colOff>
      <xdr:row>64</xdr:row>
      <xdr:rowOff>57150</xdr:rowOff>
    </xdr:to>
    <xdr:cxnSp macro="">
      <xdr:nvCxnSpPr>
        <xdr:cNvPr id="228" name="直線コネクタ 227">
          <a:extLst>
            <a:ext uri="{FF2B5EF4-FFF2-40B4-BE49-F238E27FC236}">
              <a16:creationId xmlns:a16="http://schemas.microsoft.com/office/drawing/2014/main" id="{B02E4083-DB0B-4C12-A7BC-725F0EF51D0B}"/>
            </a:ext>
          </a:extLst>
        </xdr:cNvPr>
        <xdr:cNvCxnSpPr/>
      </xdr:nvCxnSpPr>
      <xdr:spPr>
        <a:xfrm flipV="1">
          <a:off x="8686800" y="10401300"/>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6350</xdr:rowOff>
    </xdr:from>
    <xdr:to>
      <xdr:col>46</xdr:col>
      <xdr:colOff>38100</xdr:colOff>
      <xdr:row>64</xdr:row>
      <xdr:rowOff>107950</xdr:rowOff>
    </xdr:to>
    <xdr:sp macro="" textlink="">
      <xdr:nvSpPr>
        <xdr:cNvPr id="229" name="楕円 228">
          <a:extLst>
            <a:ext uri="{FF2B5EF4-FFF2-40B4-BE49-F238E27FC236}">
              <a16:creationId xmlns:a16="http://schemas.microsoft.com/office/drawing/2014/main" id="{2A919EB3-8550-4228-B323-1EB15C27AA6A}"/>
            </a:ext>
          </a:extLst>
        </xdr:cNvPr>
        <xdr:cNvSpPr/>
      </xdr:nvSpPr>
      <xdr:spPr>
        <a:xfrm>
          <a:off x="7839075" y="103727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57150</xdr:rowOff>
    </xdr:from>
    <xdr:to>
      <xdr:col>50</xdr:col>
      <xdr:colOff>114300</xdr:colOff>
      <xdr:row>64</xdr:row>
      <xdr:rowOff>57150</xdr:rowOff>
    </xdr:to>
    <xdr:cxnSp macro="">
      <xdr:nvCxnSpPr>
        <xdr:cNvPr id="230" name="直線コネクタ 229">
          <a:extLst>
            <a:ext uri="{FF2B5EF4-FFF2-40B4-BE49-F238E27FC236}">
              <a16:creationId xmlns:a16="http://schemas.microsoft.com/office/drawing/2014/main" id="{7800BA5D-4DD9-4148-A827-DDA45AFC6AA5}"/>
            </a:ext>
          </a:extLst>
        </xdr:cNvPr>
        <xdr:cNvCxnSpPr/>
      </xdr:nvCxnSpPr>
      <xdr:spPr>
        <a:xfrm>
          <a:off x="7886700" y="104203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6350</xdr:rowOff>
    </xdr:from>
    <xdr:to>
      <xdr:col>41</xdr:col>
      <xdr:colOff>101600</xdr:colOff>
      <xdr:row>64</xdr:row>
      <xdr:rowOff>107950</xdr:rowOff>
    </xdr:to>
    <xdr:sp macro="" textlink="">
      <xdr:nvSpPr>
        <xdr:cNvPr id="231" name="楕円 230">
          <a:extLst>
            <a:ext uri="{FF2B5EF4-FFF2-40B4-BE49-F238E27FC236}">
              <a16:creationId xmlns:a16="http://schemas.microsoft.com/office/drawing/2014/main" id="{C9F19A51-A3E2-4208-B3EA-3820E691B442}"/>
            </a:ext>
          </a:extLst>
        </xdr:cNvPr>
        <xdr:cNvSpPr/>
      </xdr:nvSpPr>
      <xdr:spPr>
        <a:xfrm>
          <a:off x="7029450" y="10372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57150</xdr:rowOff>
    </xdr:from>
    <xdr:to>
      <xdr:col>45</xdr:col>
      <xdr:colOff>177800</xdr:colOff>
      <xdr:row>64</xdr:row>
      <xdr:rowOff>57150</xdr:rowOff>
    </xdr:to>
    <xdr:cxnSp macro="">
      <xdr:nvCxnSpPr>
        <xdr:cNvPr id="232" name="直線コネクタ 231">
          <a:extLst>
            <a:ext uri="{FF2B5EF4-FFF2-40B4-BE49-F238E27FC236}">
              <a16:creationId xmlns:a16="http://schemas.microsoft.com/office/drawing/2014/main" id="{5BA1351C-90A0-4380-BF21-05DC0D9F75E1}"/>
            </a:ext>
          </a:extLst>
        </xdr:cNvPr>
        <xdr:cNvCxnSpPr/>
      </xdr:nvCxnSpPr>
      <xdr:spPr>
        <a:xfrm>
          <a:off x="7077075" y="104203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143527</xdr:rowOff>
    </xdr:from>
    <xdr:ext cx="469744" cy="259045"/>
    <xdr:sp macro="" textlink="">
      <xdr:nvSpPr>
        <xdr:cNvPr id="233" name="n_1aveValue【陸上競技場・野球場・球技場】&#10;一人当たり面積">
          <a:extLst>
            <a:ext uri="{FF2B5EF4-FFF2-40B4-BE49-F238E27FC236}">
              <a16:creationId xmlns:a16="http://schemas.microsoft.com/office/drawing/2014/main" id="{8120BA22-F39B-422C-9583-BF7985295BFA}"/>
            </a:ext>
          </a:extLst>
        </xdr:cNvPr>
        <xdr:cNvSpPr txBox="1"/>
      </xdr:nvSpPr>
      <xdr:spPr>
        <a:xfrm>
          <a:off x="8458277" y="937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162577</xdr:rowOff>
    </xdr:from>
    <xdr:ext cx="469744" cy="259045"/>
    <xdr:sp macro="" textlink="">
      <xdr:nvSpPr>
        <xdr:cNvPr id="234" name="n_2aveValue【陸上競技場・野球場・球技場】&#10;一人当たり面積">
          <a:extLst>
            <a:ext uri="{FF2B5EF4-FFF2-40B4-BE49-F238E27FC236}">
              <a16:creationId xmlns:a16="http://schemas.microsoft.com/office/drawing/2014/main" id="{D6AA9114-8642-4A21-9A9B-21E29C83D1B5}"/>
            </a:ext>
          </a:extLst>
        </xdr:cNvPr>
        <xdr:cNvSpPr txBox="1"/>
      </xdr:nvSpPr>
      <xdr:spPr>
        <a:xfrm>
          <a:off x="7677227"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162577</xdr:rowOff>
    </xdr:from>
    <xdr:ext cx="469744" cy="259045"/>
    <xdr:sp macro="" textlink="">
      <xdr:nvSpPr>
        <xdr:cNvPr id="235" name="n_3aveValue【陸上競技場・野球場・球技場】&#10;一人当たり面積">
          <a:extLst>
            <a:ext uri="{FF2B5EF4-FFF2-40B4-BE49-F238E27FC236}">
              <a16:creationId xmlns:a16="http://schemas.microsoft.com/office/drawing/2014/main" id="{A7CBD44D-9B2C-42C2-AE22-CB887B157606}"/>
            </a:ext>
          </a:extLst>
        </xdr:cNvPr>
        <xdr:cNvSpPr txBox="1"/>
      </xdr:nvSpPr>
      <xdr:spPr>
        <a:xfrm>
          <a:off x="6867602"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99077</xdr:rowOff>
    </xdr:from>
    <xdr:ext cx="469744" cy="259045"/>
    <xdr:sp macro="" textlink="">
      <xdr:nvSpPr>
        <xdr:cNvPr id="236" name="n_1mainValue【陸上競技場・野球場・球技場】&#10;一人当たり面積">
          <a:extLst>
            <a:ext uri="{FF2B5EF4-FFF2-40B4-BE49-F238E27FC236}">
              <a16:creationId xmlns:a16="http://schemas.microsoft.com/office/drawing/2014/main" id="{6867A1EB-C37F-4EBC-8694-7D9A33D2E254}"/>
            </a:ext>
          </a:extLst>
        </xdr:cNvPr>
        <xdr:cNvSpPr txBox="1"/>
      </xdr:nvSpPr>
      <xdr:spPr>
        <a:xfrm>
          <a:off x="8458277" y="1046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99077</xdr:rowOff>
    </xdr:from>
    <xdr:ext cx="469744" cy="259045"/>
    <xdr:sp macro="" textlink="">
      <xdr:nvSpPr>
        <xdr:cNvPr id="237" name="n_2mainValue【陸上競技場・野球場・球技場】&#10;一人当たり面積">
          <a:extLst>
            <a:ext uri="{FF2B5EF4-FFF2-40B4-BE49-F238E27FC236}">
              <a16:creationId xmlns:a16="http://schemas.microsoft.com/office/drawing/2014/main" id="{0151E9E9-B559-401B-A57F-91F6CD591180}"/>
            </a:ext>
          </a:extLst>
        </xdr:cNvPr>
        <xdr:cNvSpPr txBox="1"/>
      </xdr:nvSpPr>
      <xdr:spPr>
        <a:xfrm>
          <a:off x="7677227" y="1046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99077</xdr:rowOff>
    </xdr:from>
    <xdr:ext cx="469744" cy="259045"/>
    <xdr:sp macro="" textlink="">
      <xdr:nvSpPr>
        <xdr:cNvPr id="238" name="n_3mainValue【陸上競技場・野球場・球技場】&#10;一人当たり面積">
          <a:extLst>
            <a:ext uri="{FF2B5EF4-FFF2-40B4-BE49-F238E27FC236}">
              <a16:creationId xmlns:a16="http://schemas.microsoft.com/office/drawing/2014/main" id="{938BE90E-3C02-4069-9067-E2DD0243A54A}"/>
            </a:ext>
          </a:extLst>
        </xdr:cNvPr>
        <xdr:cNvSpPr txBox="1"/>
      </xdr:nvSpPr>
      <xdr:spPr>
        <a:xfrm>
          <a:off x="6867602" y="1046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B183F4BC-EC6A-4227-8981-414DD413CFD8}"/>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40" name="正方形/長方形 239">
          <a:extLst>
            <a:ext uri="{FF2B5EF4-FFF2-40B4-BE49-F238E27FC236}">
              <a16:creationId xmlns:a16="http://schemas.microsoft.com/office/drawing/2014/main" id="{49ED906C-7382-4088-AC2A-C36006D16DCB}"/>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1" name="正方形/長方形 240">
          <a:extLst>
            <a:ext uri="{FF2B5EF4-FFF2-40B4-BE49-F238E27FC236}">
              <a16:creationId xmlns:a16="http://schemas.microsoft.com/office/drawing/2014/main" id="{838B21A4-6363-403F-A2E3-7F075EF979ED}"/>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42" name="正方形/長方形 241">
          <a:extLst>
            <a:ext uri="{FF2B5EF4-FFF2-40B4-BE49-F238E27FC236}">
              <a16:creationId xmlns:a16="http://schemas.microsoft.com/office/drawing/2014/main" id="{C9860556-3257-4649-9208-308976B57CCB}"/>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43" name="正方形/長方形 242">
          <a:extLst>
            <a:ext uri="{FF2B5EF4-FFF2-40B4-BE49-F238E27FC236}">
              <a16:creationId xmlns:a16="http://schemas.microsoft.com/office/drawing/2014/main" id="{BDFE4F16-9A50-480E-9C7E-8BDF792E48D0}"/>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a:extLst>
            <a:ext uri="{FF2B5EF4-FFF2-40B4-BE49-F238E27FC236}">
              <a16:creationId xmlns:a16="http://schemas.microsoft.com/office/drawing/2014/main" id="{195F97A5-5B97-4A7F-889E-A96FC49AA368}"/>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a:extLst>
            <a:ext uri="{FF2B5EF4-FFF2-40B4-BE49-F238E27FC236}">
              <a16:creationId xmlns:a16="http://schemas.microsoft.com/office/drawing/2014/main" id="{15F062FE-EA79-4A05-A44C-059C2A925E1D}"/>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a:extLst>
            <a:ext uri="{FF2B5EF4-FFF2-40B4-BE49-F238E27FC236}">
              <a16:creationId xmlns:a16="http://schemas.microsoft.com/office/drawing/2014/main" id="{A3002133-5781-4AA8-BF1E-652984CDE80B}"/>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7" name="テキスト ボックス 246">
          <a:extLst>
            <a:ext uri="{FF2B5EF4-FFF2-40B4-BE49-F238E27FC236}">
              <a16:creationId xmlns:a16="http://schemas.microsoft.com/office/drawing/2014/main" id="{BCE97AC7-AC1D-4891-ADFD-8C3272DCEF3F}"/>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8" name="直線コネクタ 247">
          <a:extLst>
            <a:ext uri="{FF2B5EF4-FFF2-40B4-BE49-F238E27FC236}">
              <a16:creationId xmlns:a16="http://schemas.microsoft.com/office/drawing/2014/main" id="{98C47229-71C0-4361-83B8-3B4A4052E8CA}"/>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9" name="テキスト ボックス 248">
          <a:extLst>
            <a:ext uri="{FF2B5EF4-FFF2-40B4-BE49-F238E27FC236}">
              <a16:creationId xmlns:a16="http://schemas.microsoft.com/office/drawing/2014/main" id="{67ECB184-37F7-4AB2-9053-45EBB511540A}"/>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0" name="直線コネクタ 249">
          <a:extLst>
            <a:ext uri="{FF2B5EF4-FFF2-40B4-BE49-F238E27FC236}">
              <a16:creationId xmlns:a16="http://schemas.microsoft.com/office/drawing/2014/main" id="{BB859A45-22FC-4BB0-9F16-949F43ABA0F5}"/>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1" name="テキスト ボックス 250">
          <a:extLst>
            <a:ext uri="{FF2B5EF4-FFF2-40B4-BE49-F238E27FC236}">
              <a16:creationId xmlns:a16="http://schemas.microsoft.com/office/drawing/2014/main" id="{D34DC8AA-03D9-4210-94A0-BD13AAA8F35A}"/>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2" name="直線コネクタ 251">
          <a:extLst>
            <a:ext uri="{FF2B5EF4-FFF2-40B4-BE49-F238E27FC236}">
              <a16:creationId xmlns:a16="http://schemas.microsoft.com/office/drawing/2014/main" id="{FA69955C-A540-4D98-9265-E595B1B9A7EC}"/>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3" name="テキスト ボックス 252">
          <a:extLst>
            <a:ext uri="{FF2B5EF4-FFF2-40B4-BE49-F238E27FC236}">
              <a16:creationId xmlns:a16="http://schemas.microsoft.com/office/drawing/2014/main" id="{2A7C29ED-BAEB-4C43-A7BF-53FA454F1B54}"/>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4" name="直線コネクタ 253">
          <a:extLst>
            <a:ext uri="{FF2B5EF4-FFF2-40B4-BE49-F238E27FC236}">
              <a16:creationId xmlns:a16="http://schemas.microsoft.com/office/drawing/2014/main" id="{A705D5D4-AAC4-4734-923E-DE4B63951B72}"/>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5" name="テキスト ボックス 254">
          <a:extLst>
            <a:ext uri="{FF2B5EF4-FFF2-40B4-BE49-F238E27FC236}">
              <a16:creationId xmlns:a16="http://schemas.microsoft.com/office/drawing/2014/main" id="{DC500515-BCBE-4099-BB14-FB6B42FDE91E}"/>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6" name="直線コネクタ 255">
          <a:extLst>
            <a:ext uri="{FF2B5EF4-FFF2-40B4-BE49-F238E27FC236}">
              <a16:creationId xmlns:a16="http://schemas.microsoft.com/office/drawing/2014/main" id="{8B6BEE18-EFE5-4AB6-9EE7-F664824AEAFA}"/>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7" name="テキスト ボックス 256">
          <a:extLst>
            <a:ext uri="{FF2B5EF4-FFF2-40B4-BE49-F238E27FC236}">
              <a16:creationId xmlns:a16="http://schemas.microsoft.com/office/drawing/2014/main" id="{A6963C1D-788E-47A3-AC5E-1785723C6A0B}"/>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a:extLst>
            <a:ext uri="{FF2B5EF4-FFF2-40B4-BE49-F238E27FC236}">
              <a16:creationId xmlns:a16="http://schemas.microsoft.com/office/drawing/2014/main" id="{79AC286A-E7A5-4BC5-8775-466576181480}"/>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9" name="テキスト ボックス 258">
          <a:extLst>
            <a:ext uri="{FF2B5EF4-FFF2-40B4-BE49-F238E27FC236}">
              <a16:creationId xmlns:a16="http://schemas.microsoft.com/office/drawing/2014/main" id="{29FE553D-7498-46FF-9B6E-92F0B033559A}"/>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県民会館】&#10;有形固定資産減価償却率グラフ枠">
          <a:extLst>
            <a:ext uri="{FF2B5EF4-FFF2-40B4-BE49-F238E27FC236}">
              <a16:creationId xmlns:a16="http://schemas.microsoft.com/office/drawing/2014/main" id="{E036E117-8F9E-4E8A-9069-DD365AAA2B86}"/>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44450</xdr:rowOff>
    </xdr:from>
    <xdr:to>
      <xdr:col>24</xdr:col>
      <xdr:colOff>62865</xdr:colOff>
      <xdr:row>86</xdr:row>
      <xdr:rowOff>88900</xdr:rowOff>
    </xdr:to>
    <xdr:cxnSp macro="">
      <xdr:nvCxnSpPr>
        <xdr:cNvPr id="261" name="直線コネクタ 260">
          <a:extLst>
            <a:ext uri="{FF2B5EF4-FFF2-40B4-BE49-F238E27FC236}">
              <a16:creationId xmlns:a16="http://schemas.microsoft.com/office/drawing/2014/main" id="{93DCACAE-2332-49FD-B21E-598856321D78}"/>
            </a:ext>
          </a:extLst>
        </xdr:cNvPr>
        <xdr:cNvCxnSpPr/>
      </xdr:nvCxnSpPr>
      <xdr:spPr>
        <a:xfrm flipV="1">
          <a:off x="4179570" y="12515850"/>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92727</xdr:rowOff>
    </xdr:from>
    <xdr:ext cx="405111" cy="259045"/>
    <xdr:sp macro="" textlink="">
      <xdr:nvSpPr>
        <xdr:cNvPr id="262" name="【県民会館】&#10;有形固定資産減価償却率最小値テキスト">
          <a:extLst>
            <a:ext uri="{FF2B5EF4-FFF2-40B4-BE49-F238E27FC236}">
              <a16:creationId xmlns:a16="http://schemas.microsoft.com/office/drawing/2014/main" id="{FEA8656A-9D06-4E56-95F5-93BB7C60A9CA}"/>
            </a:ext>
          </a:extLst>
        </xdr:cNvPr>
        <xdr:cNvSpPr txBox="1"/>
      </xdr:nvSpPr>
      <xdr:spPr>
        <a:xfrm>
          <a:off x="4229100" y="1401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88900</xdr:rowOff>
    </xdr:from>
    <xdr:to>
      <xdr:col>24</xdr:col>
      <xdr:colOff>152400</xdr:colOff>
      <xdr:row>86</xdr:row>
      <xdr:rowOff>88900</xdr:rowOff>
    </xdr:to>
    <xdr:cxnSp macro="">
      <xdr:nvCxnSpPr>
        <xdr:cNvPr id="263" name="直線コネクタ 262">
          <a:extLst>
            <a:ext uri="{FF2B5EF4-FFF2-40B4-BE49-F238E27FC236}">
              <a16:creationId xmlns:a16="http://schemas.microsoft.com/office/drawing/2014/main" id="{86047E81-912F-4B92-A8F7-39A4B61136D3}"/>
            </a:ext>
          </a:extLst>
        </xdr:cNvPr>
        <xdr:cNvCxnSpPr/>
      </xdr:nvCxnSpPr>
      <xdr:spPr>
        <a:xfrm>
          <a:off x="4105275" y="140112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162577</xdr:rowOff>
    </xdr:from>
    <xdr:ext cx="405111" cy="259045"/>
    <xdr:sp macro="" textlink="">
      <xdr:nvSpPr>
        <xdr:cNvPr id="264" name="【県民会館】&#10;有形固定資産減価償却率最大値テキスト">
          <a:extLst>
            <a:ext uri="{FF2B5EF4-FFF2-40B4-BE49-F238E27FC236}">
              <a16:creationId xmlns:a16="http://schemas.microsoft.com/office/drawing/2014/main" id="{F1E756BF-2358-4DB6-B1BE-EB95EE7DA91B}"/>
            </a:ext>
          </a:extLst>
        </xdr:cNvPr>
        <xdr:cNvSpPr txBox="1"/>
      </xdr:nvSpPr>
      <xdr:spPr>
        <a:xfrm>
          <a:off x="4229100" y="1230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44450</xdr:rowOff>
    </xdr:from>
    <xdr:to>
      <xdr:col>24</xdr:col>
      <xdr:colOff>152400</xdr:colOff>
      <xdr:row>77</xdr:row>
      <xdr:rowOff>44450</xdr:rowOff>
    </xdr:to>
    <xdr:cxnSp macro="">
      <xdr:nvCxnSpPr>
        <xdr:cNvPr id="265" name="直線コネクタ 264">
          <a:extLst>
            <a:ext uri="{FF2B5EF4-FFF2-40B4-BE49-F238E27FC236}">
              <a16:creationId xmlns:a16="http://schemas.microsoft.com/office/drawing/2014/main" id="{77399A9B-5803-4F57-BB52-33ABB52EAAC7}"/>
            </a:ext>
          </a:extLst>
        </xdr:cNvPr>
        <xdr:cNvCxnSpPr/>
      </xdr:nvCxnSpPr>
      <xdr:spPr>
        <a:xfrm>
          <a:off x="4105275" y="12515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83</xdr:row>
      <xdr:rowOff>73677</xdr:rowOff>
    </xdr:from>
    <xdr:ext cx="405111" cy="259045"/>
    <xdr:sp macro="" textlink="">
      <xdr:nvSpPr>
        <xdr:cNvPr id="266" name="【県民会館】&#10;有形固定資産減価償却率平均値テキスト">
          <a:extLst>
            <a:ext uri="{FF2B5EF4-FFF2-40B4-BE49-F238E27FC236}">
              <a16:creationId xmlns:a16="http://schemas.microsoft.com/office/drawing/2014/main" id="{29562E16-D11B-44D9-AE1F-4B12552D0498}"/>
            </a:ext>
          </a:extLst>
        </xdr:cNvPr>
        <xdr:cNvSpPr txBox="1"/>
      </xdr:nvSpPr>
      <xdr:spPr>
        <a:xfrm>
          <a:off x="4229100" y="13513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50800</xdr:rowOff>
    </xdr:from>
    <xdr:to>
      <xdr:col>24</xdr:col>
      <xdr:colOff>114300</xdr:colOff>
      <xdr:row>84</xdr:row>
      <xdr:rowOff>152400</xdr:rowOff>
    </xdr:to>
    <xdr:sp macro="" textlink="">
      <xdr:nvSpPr>
        <xdr:cNvPr id="267" name="フローチャート: 判断 266">
          <a:extLst>
            <a:ext uri="{FF2B5EF4-FFF2-40B4-BE49-F238E27FC236}">
              <a16:creationId xmlns:a16="http://schemas.microsoft.com/office/drawing/2014/main" id="{54560A6C-2E54-4135-A6F0-8ED2389F6471}"/>
            </a:ext>
          </a:extLst>
        </xdr:cNvPr>
        <xdr:cNvSpPr/>
      </xdr:nvSpPr>
      <xdr:spPr>
        <a:xfrm>
          <a:off x="4124325" y="136493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127000</xdr:rowOff>
    </xdr:from>
    <xdr:to>
      <xdr:col>20</xdr:col>
      <xdr:colOff>38100</xdr:colOff>
      <xdr:row>85</xdr:row>
      <xdr:rowOff>57150</xdr:rowOff>
    </xdr:to>
    <xdr:sp macro="" textlink="">
      <xdr:nvSpPr>
        <xdr:cNvPr id="268" name="フローチャート: 判断 267">
          <a:extLst>
            <a:ext uri="{FF2B5EF4-FFF2-40B4-BE49-F238E27FC236}">
              <a16:creationId xmlns:a16="http://schemas.microsoft.com/office/drawing/2014/main" id="{AFF4E592-C0AD-4332-B03A-C8962241957D}"/>
            </a:ext>
          </a:extLst>
        </xdr:cNvPr>
        <xdr:cNvSpPr/>
      </xdr:nvSpPr>
      <xdr:spPr>
        <a:xfrm>
          <a:off x="3381375" y="137255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69" name="フローチャート: 判断 268">
          <a:extLst>
            <a:ext uri="{FF2B5EF4-FFF2-40B4-BE49-F238E27FC236}">
              <a16:creationId xmlns:a16="http://schemas.microsoft.com/office/drawing/2014/main" id="{E8833E24-56B7-4FE0-84A2-05B8585B3271}"/>
            </a:ext>
          </a:extLst>
        </xdr:cNvPr>
        <xdr:cNvSpPr/>
      </xdr:nvSpPr>
      <xdr:spPr>
        <a:xfrm>
          <a:off x="2571750" y="134874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38100</xdr:rowOff>
    </xdr:from>
    <xdr:to>
      <xdr:col>10</xdr:col>
      <xdr:colOff>165100</xdr:colOff>
      <xdr:row>84</xdr:row>
      <xdr:rowOff>139700</xdr:rowOff>
    </xdr:to>
    <xdr:sp macro="" textlink="">
      <xdr:nvSpPr>
        <xdr:cNvPr id="270" name="フローチャート: 判断 269">
          <a:extLst>
            <a:ext uri="{FF2B5EF4-FFF2-40B4-BE49-F238E27FC236}">
              <a16:creationId xmlns:a16="http://schemas.microsoft.com/office/drawing/2014/main" id="{274E2B67-5DB5-48E4-A91F-3B93C3ED978F}"/>
            </a:ext>
          </a:extLst>
        </xdr:cNvPr>
        <xdr:cNvSpPr/>
      </xdr:nvSpPr>
      <xdr:spPr>
        <a:xfrm>
          <a:off x="1781175" y="136398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36F894D1-D494-4080-A77C-4A16AD928702}"/>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1793FD6A-2B83-463C-91B2-C2B803FFD8BB}"/>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BC107A6C-D30E-4241-904A-46F192B641D4}"/>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348BCE2E-8724-4D96-89B0-F4BB9CC7DA88}"/>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4A8672F2-D3C7-4262-BA3F-B3E1CBAAA245}"/>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38100</xdr:rowOff>
    </xdr:from>
    <xdr:to>
      <xdr:col>24</xdr:col>
      <xdr:colOff>114300</xdr:colOff>
      <xdr:row>86</xdr:row>
      <xdr:rowOff>139700</xdr:rowOff>
    </xdr:to>
    <xdr:sp macro="" textlink="">
      <xdr:nvSpPr>
        <xdr:cNvPr id="276" name="楕円 275">
          <a:extLst>
            <a:ext uri="{FF2B5EF4-FFF2-40B4-BE49-F238E27FC236}">
              <a16:creationId xmlns:a16="http://schemas.microsoft.com/office/drawing/2014/main" id="{C6691BE2-37EC-4F0B-B0F1-8E3DECA1BE47}"/>
            </a:ext>
          </a:extLst>
        </xdr:cNvPr>
        <xdr:cNvSpPr/>
      </xdr:nvSpPr>
      <xdr:spPr>
        <a:xfrm>
          <a:off x="4124325" y="139636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85</xdr:row>
      <xdr:rowOff>124477</xdr:rowOff>
    </xdr:from>
    <xdr:ext cx="405111" cy="259045"/>
    <xdr:sp macro="" textlink="">
      <xdr:nvSpPr>
        <xdr:cNvPr id="277" name="【県民会館】&#10;有形固定資産減価償却率該当値テキスト">
          <a:extLst>
            <a:ext uri="{FF2B5EF4-FFF2-40B4-BE49-F238E27FC236}">
              <a16:creationId xmlns:a16="http://schemas.microsoft.com/office/drawing/2014/main" id="{EAFF8A5E-402E-440D-98EE-3BAB702B5D09}"/>
            </a:ext>
          </a:extLst>
        </xdr:cNvPr>
        <xdr:cNvSpPr txBox="1"/>
      </xdr:nvSpPr>
      <xdr:spPr>
        <a:xfrm>
          <a:off x="4229100" y="1388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88900</xdr:rowOff>
    </xdr:from>
    <xdr:to>
      <xdr:col>20</xdr:col>
      <xdr:colOff>38100</xdr:colOff>
      <xdr:row>87</xdr:row>
      <xdr:rowOff>19050</xdr:rowOff>
    </xdr:to>
    <xdr:sp macro="" textlink="">
      <xdr:nvSpPr>
        <xdr:cNvPr id="278" name="楕円 277">
          <a:extLst>
            <a:ext uri="{FF2B5EF4-FFF2-40B4-BE49-F238E27FC236}">
              <a16:creationId xmlns:a16="http://schemas.microsoft.com/office/drawing/2014/main" id="{18575BE7-9C9B-4432-BDA4-4CCB6D77E9EA}"/>
            </a:ext>
          </a:extLst>
        </xdr:cNvPr>
        <xdr:cNvSpPr/>
      </xdr:nvSpPr>
      <xdr:spPr>
        <a:xfrm>
          <a:off x="3381375" y="140112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88900</xdr:rowOff>
    </xdr:from>
    <xdr:to>
      <xdr:col>24</xdr:col>
      <xdr:colOff>63500</xdr:colOff>
      <xdr:row>86</xdr:row>
      <xdr:rowOff>139700</xdr:rowOff>
    </xdr:to>
    <xdr:cxnSp macro="">
      <xdr:nvCxnSpPr>
        <xdr:cNvPr id="279" name="直線コネクタ 278">
          <a:extLst>
            <a:ext uri="{FF2B5EF4-FFF2-40B4-BE49-F238E27FC236}">
              <a16:creationId xmlns:a16="http://schemas.microsoft.com/office/drawing/2014/main" id="{425E7D05-4430-4374-9D8F-80E344082304}"/>
            </a:ext>
          </a:extLst>
        </xdr:cNvPr>
        <xdr:cNvCxnSpPr/>
      </xdr:nvCxnSpPr>
      <xdr:spPr>
        <a:xfrm flipV="1">
          <a:off x="3429000" y="14011275"/>
          <a:ext cx="7524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19050</xdr:rowOff>
    </xdr:from>
    <xdr:to>
      <xdr:col>15</xdr:col>
      <xdr:colOff>101600</xdr:colOff>
      <xdr:row>85</xdr:row>
      <xdr:rowOff>120650</xdr:rowOff>
    </xdr:to>
    <xdr:sp macro="" textlink="">
      <xdr:nvSpPr>
        <xdr:cNvPr id="280" name="楕円 279">
          <a:extLst>
            <a:ext uri="{FF2B5EF4-FFF2-40B4-BE49-F238E27FC236}">
              <a16:creationId xmlns:a16="http://schemas.microsoft.com/office/drawing/2014/main" id="{87A99F47-007C-438A-8C91-C4632645FEE0}"/>
            </a:ext>
          </a:extLst>
        </xdr:cNvPr>
        <xdr:cNvSpPr/>
      </xdr:nvSpPr>
      <xdr:spPr>
        <a:xfrm>
          <a:off x="2571750" y="137826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69850</xdr:rowOff>
    </xdr:from>
    <xdr:to>
      <xdr:col>19</xdr:col>
      <xdr:colOff>177800</xdr:colOff>
      <xdr:row>86</xdr:row>
      <xdr:rowOff>139700</xdr:rowOff>
    </xdr:to>
    <xdr:cxnSp macro="">
      <xdr:nvCxnSpPr>
        <xdr:cNvPr id="281" name="直線コネクタ 280">
          <a:extLst>
            <a:ext uri="{FF2B5EF4-FFF2-40B4-BE49-F238E27FC236}">
              <a16:creationId xmlns:a16="http://schemas.microsoft.com/office/drawing/2014/main" id="{C6EF6032-8932-45B4-A6B7-5FB76CB8639D}"/>
            </a:ext>
          </a:extLst>
        </xdr:cNvPr>
        <xdr:cNvCxnSpPr/>
      </xdr:nvCxnSpPr>
      <xdr:spPr>
        <a:xfrm>
          <a:off x="2619375" y="13830300"/>
          <a:ext cx="809625"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133350</xdr:rowOff>
    </xdr:from>
    <xdr:to>
      <xdr:col>10</xdr:col>
      <xdr:colOff>165100</xdr:colOff>
      <xdr:row>84</xdr:row>
      <xdr:rowOff>63500</xdr:rowOff>
    </xdr:to>
    <xdr:sp macro="" textlink="">
      <xdr:nvSpPr>
        <xdr:cNvPr id="282" name="楕円 281">
          <a:extLst>
            <a:ext uri="{FF2B5EF4-FFF2-40B4-BE49-F238E27FC236}">
              <a16:creationId xmlns:a16="http://schemas.microsoft.com/office/drawing/2014/main" id="{5A365D8C-284B-4B49-809D-E6B1AED5BEE6}"/>
            </a:ext>
          </a:extLst>
        </xdr:cNvPr>
        <xdr:cNvSpPr/>
      </xdr:nvSpPr>
      <xdr:spPr>
        <a:xfrm>
          <a:off x="1781175" y="135731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12700</xdr:rowOff>
    </xdr:from>
    <xdr:to>
      <xdr:col>15</xdr:col>
      <xdr:colOff>50800</xdr:colOff>
      <xdr:row>85</xdr:row>
      <xdr:rowOff>69850</xdr:rowOff>
    </xdr:to>
    <xdr:cxnSp macro="">
      <xdr:nvCxnSpPr>
        <xdr:cNvPr id="283" name="直線コネクタ 282">
          <a:extLst>
            <a:ext uri="{FF2B5EF4-FFF2-40B4-BE49-F238E27FC236}">
              <a16:creationId xmlns:a16="http://schemas.microsoft.com/office/drawing/2014/main" id="{603697BA-3B1C-4153-960E-97E9748D5119}"/>
            </a:ext>
          </a:extLst>
        </xdr:cNvPr>
        <xdr:cNvCxnSpPr/>
      </xdr:nvCxnSpPr>
      <xdr:spPr>
        <a:xfrm>
          <a:off x="1828800" y="13611225"/>
          <a:ext cx="790575"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73677</xdr:rowOff>
    </xdr:from>
    <xdr:ext cx="405111" cy="259045"/>
    <xdr:sp macro="" textlink="">
      <xdr:nvSpPr>
        <xdr:cNvPr id="284" name="n_1aveValue【県民会館】&#10;有形固定資産減価償却率">
          <a:extLst>
            <a:ext uri="{FF2B5EF4-FFF2-40B4-BE49-F238E27FC236}">
              <a16:creationId xmlns:a16="http://schemas.microsoft.com/office/drawing/2014/main" id="{E67073CA-1D1E-4964-905B-E73F2FB9C532}"/>
            </a:ext>
          </a:extLst>
        </xdr:cNvPr>
        <xdr:cNvSpPr txBox="1"/>
      </xdr:nvSpPr>
      <xdr:spPr>
        <a:xfrm>
          <a:off x="3239144" y="13513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285" name="n_2aveValue【県民会館】&#10;有形固定資産減価償却率">
          <a:extLst>
            <a:ext uri="{FF2B5EF4-FFF2-40B4-BE49-F238E27FC236}">
              <a16:creationId xmlns:a16="http://schemas.microsoft.com/office/drawing/2014/main" id="{41523C66-5D42-4485-93A2-AF3AB6C9EB3B}"/>
            </a:ext>
          </a:extLst>
        </xdr:cNvPr>
        <xdr:cNvSpPr txBox="1"/>
      </xdr:nvSpPr>
      <xdr:spPr>
        <a:xfrm>
          <a:off x="2439044" y="1327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130827</xdr:rowOff>
    </xdr:from>
    <xdr:ext cx="405111" cy="259045"/>
    <xdr:sp macro="" textlink="">
      <xdr:nvSpPr>
        <xdr:cNvPr id="286" name="n_3aveValue【県民会館】&#10;有形固定資産減価償却率">
          <a:extLst>
            <a:ext uri="{FF2B5EF4-FFF2-40B4-BE49-F238E27FC236}">
              <a16:creationId xmlns:a16="http://schemas.microsoft.com/office/drawing/2014/main" id="{991BE0FD-591D-42D3-8D69-CE6939B6CE54}"/>
            </a:ext>
          </a:extLst>
        </xdr:cNvPr>
        <xdr:cNvSpPr txBox="1"/>
      </xdr:nvSpPr>
      <xdr:spPr>
        <a:xfrm>
          <a:off x="1648469" y="1373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10177</xdr:rowOff>
    </xdr:from>
    <xdr:ext cx="405111" cy="259045"/>
    <xdr:sp macro="" textlink="">
      <xdr:nvSpPr>
        <xdr:cNvPr id="287" name="n_1mainValue【県民会館】&#10;有形固定資産減価償却率">
          <a:extLst>
            <a:ext uri="{FF2B5EF4-FFF2-40B4-BE49-F238E27FC236}">
              <a16:creationId xmlns:a16="http://schemas.microsoft.com/office/drawing/2014/main" id="{73238A90-1597-43AC-8567-DDFA245B763C}"/>
            </a:ext>
          </a:extLst>
        </xdr:cNvPr>
        <xdr:cNvSpPr txBox="1"/>
      </xdr:nvSpPr>
      <xdr:spPr>
        <a:xfrm>
          <a:off x="3239144" y="1409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111777</xdr:rowOff>
    </xdr:from>
    <xdr:ext cx="405111" cy="259045"/>
    <xdr:sp macro="" textlink="">
      <xdr:nvSpPr>
        <xdr:cNvPr id="288" name="n_2mainValue【県民会館】&#10;有形固定資産減価償却率">
          <a:extLst>
            <a:ext uri="{FF2B5EF4-FFF2-40B4-BE49-F238E27FC236}">
              <a16:creationId xmlns:a16="http://schemas.microsoft.com/office/drawing/2014/main" id="{26911CC7-F7C5-4A86-ABD0-B0F5BB2AA3F2}"/>
            </a:ext>
          </a:extLst>
        </xdr:cNvPr>
        <xdr:cNvSpPr txBox="1"/>
      </xdr:nvSpPr>
      <xdr:spPr>
        <a:xfrm>
          <a:off x="2439044" y="1387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80027</xdr:rowOff>
    </xdr:from>
    <xdr:ext cx="405111" cy="259045"/>
    <xdr:sp macro="" textlink="">
      <xdr:nvSpPr>
        <xdr:cNvPr id="289" name="n_3mainValue【県民会館】&#10;有形固定資産減価償却率">
          <a:extLst>
            <a:ext uri="{FF2B5EF4-FFF2-40B4-BE49-F238E27FC236}">
              <a16:creationId xmlns:a16="http://schemas.microsoft.com/office/drawing/2014/main" id="{83226724-0C2B-4219-B187-25846BE40C44}"/>
            </a:ext>
          </a:extLst>
        </xdr:cNvPr>
        <xdr:cNvSpPr txBox="1"/>
      </xdr:nvSpPr>
      <xdr:spPr>
        <a:xfrm>
          <a:off x="1648469" y="1336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a:extLst>
            <a:ext uri="{FF2B5EF4-FFF2-40B4-BE49-F238E27FC236}">
              <a16:creationId xmlns:a16="http://schemas.microsoft.com/office/drawing/2014/main" id="{68AE90B1-28C2-4830-94EB-595F097F1736}"/>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91" name="正方形/長方形 290">
          <a:extLst>
            <a:ext uri="{FF2B5EF4-FFF2-40B4-BE49-F238E27FC236}">
              <a16:creationId xmlns:a16="http://schemas.microsoft.com/office/drawing/2014/main" id="{CEA040BF-D5E4-4216-95D9-1135A71CAFA3}"/>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92" name="正方形/長方形 291">
          <a:extLst>
            <a:ext uri="{FF2B5EF4-FFF2-40B4-BE49-F238E27FC236}">
              <a16:creationId xmlns:a16="http://schemas.microsoft.com/office/drawing/2014/main" id="{7ED44654-4CAD-497A-AF0B-6E05FF6E2456}"/>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93" name="正方形/長方形 292">
          <a:extLst>
            <a:ext uri="{FF2B5EF4-FFF2-40B4-BE49-F238E27FC236}">
              <a16:creationId xmlns:a16="http://schemas.microsoft.com/office/drawing/2014/main" id="{7C08F455-AF6E-473B-99CE-670953F10877}"/>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94" name="正方形/長方形 293">
          <a:extLst>
            <a:ext uri="{FF2B5EF4-FFF2-40B4-BE49-F238E27FC236}">
              <a16:creationId xmlns:a16="http://schemas.microsoft.com/office/drawing/2014/main" id="{E538F25D-6A4A-4595-B809-E26AE6745055}"/>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a:extLst>
            <a:ext uri="{FF2B5EF4-FFF2-40B4-BE49-F238E27FC236}">
              <a16:creationId xmlns:a16="http://schemas.microsoft.com/office/drawing/2014/main" id="{C0E5F984-27FB-4BEF-8345-E62FE69B6B99}"/>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a:extLst>
            <a:ext uri="{FF2B5EF4-FFF2-40B4-BE49-F238E27FC236}">
              <a16:creationId xmlns:a16="http://schemas.microsoft.com/office/drawing/2014/main" id="{B8819B63-8E91-4636-B754-69103CAB9591}"/>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a:extLst>
            <a:ext uri="{FF2B5EF4-FFF2-40B4-BE49-F238E27FC236}">
              <a16:creationId xmlns:a16="http://schemas.microsoft.com/office/drawing/2014/main" id="{EFD3FBDE-E574-40AC-889B-CC9E3BFD9E9E}"/>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98" name="テキスト ボックス 297">
          <a:extLst>
            <a:ext uri="{FF2B5EF4-FFF2-40B4-BE49-F238E27FC236}">
              <a16:creationId xmlns:a16="http://schemas.microsoft.com/office/drawing/2014/main" id="{A2DDACD5-E703-42AC-A005-55E3673F0CC8}"/>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99" name="直線コネクタ 298">
          <a:extLst>
            <a:ext uri="{FF2B5EF4-FFF2-40B4-BE49-F238E27FC236}">
              <a16:creationId xmlns:a16="http://schemas.microsoft.com/office/drawing/2014/main" id="{26C4858B-5C5A-40E1-9703-61C29D9FC1BC}"/>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0" name="テキスト ボックス 299">
          <a:extLst>
            <a:ext uri="{FF2B5EF4-FFF2-40B4-BE49-F238E27FC236}">
              <a16:creationId xmlns:a16="http://schemas.microsoft.com/office/drawing/2014/main" id="{520038F5-5912-45FE-8740-E2D382E9D267}"/>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1" name="直線コネクタ 300">
          <a:extLst>
            <a:ext uri="{FF2B5EF4-FFF2-40B4-BE49-F238E27FC236}">
              <a16:creationId xmlns:a16="http://schemas.microsoft.com/office/drawing/2014/main" id="{14F67A0D-735C-40D5-A3F4-22A85B367F09}"/>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2" name="テキスト ボックス 301">
          <a:extLst>
            <a:ext uri="{FF2B5EF4-FFF2-40B4-BE49-F238E27FC236}">
              <a16:creationId xmlns:a16="http://schemas.microsoft.com/office/drawing/2014/main" id="{8BAA164B-F055-4D3E-BD80-F6F34BCCE0E0}"/>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3" name="直線コネクタ 302">
          <a:extLst>
            <a:ext uri="{FF2B5EF4-FFF2-40B4-BE49-F238E27FC236}">
              <a16:creationId xmlns:a16="http://schemas.microsoft.com/office/drawing/2014/main" id="{61488A0F-5E33-4844-A32B-B7B0096C3093}"/>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4" name="テキスト ボックス 303">
          <a:extLst>
            <a:ext uri="{FF2B5EF4-FFF2-40B4-BE49-F238E27FC236}">
              <a16:creationId xmlns:a16="http://schemas.microsoft.com/office/drawing/2014/main" id="{C0E09F3C-F927-42F2-9071-114093B4BA75}"/>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5" name="直線コネクタ 304">
          <a:extLst>
            <a:ext uri="{FF2B5EF4-FFF2-40B4-BE49-F238E27FC236}">
              <a16:creationId xmlns:a16="http://schemas.microsoft.com/office/drawing/2014/main" id="{4D9FA2CD-1CB2-4C0C-A23B-F644E40302BB}"/>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6" name="テキスト ボックス 305">
          <a:extLst>
            <a:ext uri="{FF2B5EF4-FFF2-40B4-BE49-F238E27FC236}">
              <a16:creationId xmlns:a16="http://schemas.microsoft.com/office/drawing/2014/main" id="{28AE76BC-5A75-407E-AE5C-C68914545E0E}"/>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7" name="直線コネクタ 306">
          <a:extLst>
            <a:ext uri="{FF2B5EF4-FFF2-40B4-BE49-F238E27FC236}">
              <a16:creationId xmlns:a16="http://schemas.microsoft.com/office/drawing/2014/main" id="{284532FC-8F04-43C7-A10C-55D495000289}"/>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8" name="テキスト ボックス 307">
          <a:extLst>
            <a:ext uri="{FF2B5EF4-FFF2-40B4-BE49-F238E27FC236}">
              <a16:creationId xmlns:a16="http://schemas.microsoft.com/office/drawing/2014/main" id="{E27C51DF-1A76-4D05-98F9-9D4831E9E513}"/>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a:extLst>
            <a:ext uri="{FF2B5EF4-FFF2-40B4-BE49-F238E27FC236}">
              <a16:creationId xmlns:a16="http://schemas.microsoft.com/office/drawing/2014/main" id="{1DE83B82-0273-4C35-97AC-88C991158B0B}"/>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0" name="テキスト ボックス 309">
          <a:extLst>
            <a:ext uri="{FF2B5EF4-FFF2-40B4-BE49-F238E27FC236}">
              <a16:creationId xmlns:a16="http://schemas.microsoft.com/office/drawing/2014/main" id="{E0CDE570-6F72-4C67-A807-D626AA01F255}"/>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県民会館】&#10;一人当たり面積グラフ枠">
          <a:extLst>
            <a:ext uri="{FF2B5EF4-FFF2-40B4-BE49-F238E27FC236}">
              <a16:creationId xmlns:a16="http://schemas.microsoft.com/office/drawing/2014/main" id="{E25CBDDD-43A1-40B5-8332-91D25900E747}"/>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152400</xdr:rowOff>
    </xdr:from>
    <xdr:to>
      <xdr:col>54</xdr:col>
      <xdr:colOff>189865</xdr:colOff>
      <xdr:row>85</xdr:row>
      <xdr:rowOff>133350</xdr:rowOff>
    </xdr:to>
    <xdr:cxnSp macro="">
      <xdr:nvCxnSpPr>
        <xdr:cNvPr id="312" name="直線コネクタ 311">
          <a:extLst>
            <a:ext uri="{FF2B5EF4-FFF2-40B4-BE49-F238E27FC236}">
              <a16:creationId xmlns:a16="http://schemas.microsoft.com/office/drawing/2014/main" id="{5BEA9176-9B5C-4A09-B364-D9D510045C27}"/>
            </a:ext>
          </a:extLst>
        </xdr:cNvPr>
        <xdr:cNvCxnSpPr/>
      </xdr:nvCxnSpPr>
      <xdr:spPr>
        <a:xfrm flipV="1">
          <a:off x="9427845" y="12620625"/>
          <a:ext cx="127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137177</xdr:rowOff>
    </xdr:from>
    <xdr:ext cx="469744" cy="259045"/>
    <xdr:sp macro="" textlink="">
      <xdr:nvSpPr>
        <xdr:cNvPr id="313" name="【県民会館】&#10;一人当たり面積最小値テキスト">
          <a:extLst>
            <a:ext uri="{FF2B5EF4-FFF2-40B4-BE49-F238E27FC236}">
              <a16:creationId xmlns:a16="http://schemas.microsoft.com/office/drawing/2014/main" id="{2C7BDF4C-690E-498D-8B22-7BE5C92069A0}"/>
            </a:ext>
          </a:extLst>
        </xdr:cNvPr>
        <xdr:cNvSpPr txBox="1"/>
      </xdr:nvSpPr>
      <xdr:spPr>
        <a:xfrm>
          <a:off x="9477375"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133350</xdr:rowOff>
    </xdr:from>
    <xdr:to>
      <xdr:col>55</xdr:col>
      <xdr:colOff>88900</xdr:colOff>
      <xdr:row>85</xdr:row>
      <xdr:rowOff>133350</xdr:rowOff>
    </xdr:to>
    <xdr:cxnSp macro="">
      <xdr:nvCxnSpPr>
        <xdr:cNvPr id="314" name="直線コネクタ 313">
          <a:extLst>
            <a:ext uri="{FF2B5EF4-FFF2-40B4-BE49-F238E27FC236}">
              <a16:creationId xmlns:a16="http://schemas.microsoft.com/office/drawing/2014/main" id="{AF7B6886-7392-4E0E-BA78-FEDDAE75B2B2}"/>
            </a:ext>
          </a:extLst>
        </xdr:cNvPr>
        <xdr:cNvCxnSpPr/>
      </xdr:nvCxnSpPr>
      <xdr:spPr>
        <a:xfrm>
          <a:off x="9363075" y="138969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99077</xdr:rowOff>
    </xdr:from>
    <xdr:ext cx="469744" cy="259045"/>
    <xdr:sp macro="" textlink="">
      <xdr:nvSpPr>
        <xdr:cNvPr id="315" name="【県民会館】&#10;一人当たり面積最大値テキスト">
          <a:extLst>
            <a:ext uri="{FF2B5EF4-FFF2-40B4-BE49-F238E27FC236}">
              <a16:creationId xmlns:a16="http://schemas.microsoft.com/office/drawing/2014/main" id="{79C3AB43-44B1-4AAC-9229-BE161CA7F9F7}"/>
            </a:ext>
          </a:extLst>
        </xdr:cNvPr>
        <xdr:cNvSpPr txBox="1"/>
      </xdr:nvSpPr>
      <xdr:spPr>
        <a:xfrm>
          <a:off x="9477375" y="124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16" name="直線コネクタ 315">
          <a:extLst>
            <a:ext uri="{FF2B5EF4-FFF2-40B4-BE49-F238E27FC236}">
              <a16:creationId xmlns:a16="http://schemas.microsoft.com/office/drawing/2014/main" id="{C5F1E47B-3415-49D1-8591-8E0F96CBDE28}"/>
            </a:ext>
          </a:extLst>
        </xdr:cNvPr>
        <xdr:cNvCxnSpPr/>
      </xdr:nvCxnSpPr>
      <xdr:spPr>
        <a:xfrm>
          <a:off x="9363075" y="12620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156227</xdr:rowOff>
    </xdr:from>
    <xdr:ext cx="469744" cy="259045"/>
    <xdr:sp macro="" textlink="">
      <xdr:nvSpPr>
        <xdr:cNvPr id="317" name="【県民会館】&#10;一人当たり面積平均値テキスト">
          <a:extLst>
            <a:ext uri="{FF2B5EF4-FFF2-40B4-BE49-F238E27FC236}">
              <a16:creationId xmlns:a16="http://schemas.microsoft.com/office/drawing/2014/main" id="{84E19142-6F21-4F0A-914E-A35E178A3494}"/>
            </a:ext>
          </a:extLst>
        </xdr:cNvPr>
        <xdr:cNvSpPr txBox="1"/>
      </xdr:nvSpPr>
      <xdr:spPr>
        <a:xfrm>
          <a:off x="9477375" y="13275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xdr:rowOff>
    </xdr:from>
    <xdr:to>
      <xdr:col>55</xdr:col>
      <xdr:colOff>50800</xdr:colOff>
      <xdr:row>82</xdr:row>
      <xdr:rowOff>107950</xdr:rowOff>
    </xdr:to>
    <xdr:sp macro="" textlink="">
      <xdr:nvSpPr>
        <xdr:cNvPr id="318" name="フローチャート: 判断 317">
          <a:extLst>
            <a:ext uri="{FF2B5EF4-FFF2-40B4-BE49-F238E27FC236}">
              <a16:creationId xmlns:a16="http://schemas.microsoft.com/office/drawing/2014/main" id="{9AC80FF7-2C21-40E4-B1F8-037007596466}"/>
            </a:ext>
          </a:extLst>
        </xdr:cNvPr>
        <xdr:cNvSpPr/>
      </xdr:nvSpPr>
      <xdr:spPr>
        <a:xfrm>
          <a:off x="9401175" y="132873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xdr:rowOff>
    </xdr:from>
    <xdr:to>
      <xdr:col>50</xdr:col>
      <xdr:colOff>165100</xdr:colOff>
      <xdr:row>82</xdr:row>
      <xdr:rowOff>107950</xdr:rowOff>
    </xdr:to>
    <xdr:sp macro="" textlink="">
      <xdr:nvSpPr>
        <xdr:cNvPr id="319" name="フローチャート: 判断 318">
          <a:extLst>
            <a:ext uri="{FF2B5EF4-FFF2-40B4-BE49-F238E27FC236}">
              <a16:creationId xmlns:a16="http://schemas.microsoft.com/office/drawing/2014/main" id="{C3B0AE1D-324F-4358-AD9C-E2ACA50C6173}"/>
            </a:ext>
          </a:extLst>
        </xdr:cNvPr>
        <xdr:cNvSpPr/>
      </xdr:nvSpPr>
      <xdr:spPr>
        <a:xfrm>
          <a:off x="8639175" y="132873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25400</xdr:rowOff>
    </xdr:from>
    <xdr:to>
      <xdr:col>46</xdr:col>
      <xdr:colOff>38100</xdr:colOff>
      <xdr:row>82</xdr:row>
      <xdr:rowOff>127000</xdr:rowOff>
    </xdr:to>
    <xdr:sp macro="" textlink="">
      <xdr:nvSpPr>
        <xdr:cNvPr id="320" name="フローチャート: 判断 319">
          <a:extLst>
            <a:ext uri="{FF2B5EF4-FFF2-40B4-BE49-F238E27FC236}">
              <a16:creationId xmlns:a16="http://schemas.microsoft.com/office/drawing/2014/main" id="{F84ACB32-3168-4EB2-9B16-F3C73C730883}"/>
            </a:ext>
          </a:extLst>
        </xdr:cNvPr>
        <xdr:cNvSpPr/>
      </xdr:nvSpPr>
      <xdr:spPr>
        <a:xfrm>
          <a:off x="7839075" y="133064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139700</xdr:rowOff>
    </xdr:from>
    <xdr:to>
      <xdr:col>41</xdr:col>
      <xdr:colOff>101600</xdr:colOff>
      <xdr:row>83</xdr:row>
      <xdr:rowOff>69850</xdr:rowOff>
    </xdr:to>
    <xdr:sp macro="" textlink="">
      <xdr:nvSpPr>
        <xdr:cNvPr id="321" name="フローチャート: 判断 320">
          <a:extLst>
            <a:ext uri="{FF2B5EF4-FFF2-40B4-BE49-F238E27FC236}">
              <a16:creationId xmlns:a16="http://schemas.microsoft.com/office/drawing/2014/main" id="{7A51198C-1A7E-4889-9DB3-A9EF212AD5C5}"/>
            </a:ext>
          </a:extLst>
        </xdr:cNvPr>
        <xdr:cNvSpPr/>
      </xdr:nvSpPr>
      <xdr:spPr>
        <a:xfrm>
          <a:off x="7029450" y="134207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B71ED444-BD14-4C55-BA06-0E1D753D789B}"/>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4018C33A-7E13-4E69-8FBF-1885DEA19F62}"/>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8363C7A1-B1FB-4643-80EC-2265BAB802AF}"/>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CE2BF510-9902-489F-B160-3AF5941CA035}"/>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8FF4668C-3673-401A-BE68-3B04A73FC095}"/>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101600</xdr:rowOff>
    </xdr:from>
    <xdr:to>
      <xdr:col>55</xdr:col>
      <xdr:colOff>50800</xdr:colOff>
      <xdr:row>78</xdr:row>
      <xdr:rowOff>31750</xdr:rowOff>
    </xdr:to>
    <xdr:sp macro="" textlink="">
      <xdr:nvSpPr>
        <xdr:cNvPr id="327" name="楕円 326">
          <a:extLst>
            <a:ext uri="{FF2B5EF4-FFF2-40B4-BE49-F238E27FC236}">
              <a16:creationId xmlns:a16="http://schemas.microsoft.com/office/drawing/2014/main" id="{0B5073F7-C760-4518-90AB-F090BA12BC2B}"/>
            </a:ext>
          </a:extLst>
        </xdr:cNvPr>
        <xdr:cNvSpPr/>
      </xdr:nvSpPr>
      <xdr:spPr>
        <a:xfrm>
          <a:off x="9401175" y="125730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54627</xdr:rowOff>
    </xdr:from>
    <xdr:ext cx="469744" cy="259045"/>
    <xdr:sp macro="" textlink="">
      <xdr:nvSpPr>
        <xdr:cNvPr id="328" name="【県民会館】&#10;一人当たり面積該当値テキスト">
          <a:extLst>
            <a:ext uri="{FF2B5EF4-FFF2-40B4-BE49-F238E27FC236}">
              <a16:creationId xmlns:a16="http://schemas.microsoft.com/office/drawing/2014/main" id="{233C9CED-27FC-4F9F-B373-4DA07869F908}"/>
            </a:ext>
          </a:extLst>
        </xdr:cNvPr>
        <xdr:cNvSpPr txBox="1"/>
      </xdr:nvSpPr>
      <xdr:spPr>
        <a:xfrm>
          <a:off x="9477375" y="1252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120650</xdr:rowOff>
    </xdr:from>
    <xdr:to>
      <xdr:col>50</xdr:col>
      <xdr:colOff>165100</xdr:colOff>
      <xdr:row>78</xdr:row>
      <xdr:rowOff>50800</xdr:rowOff>
    </xdr:to>
    <xdr:sp macro="" textlink="">
      <xdr:nvSpPr>
        <xdr:cNvPr id="329" name="楕円 328">
          <a:extLst>
            <a:ext uri="{FF2B5EF4-FFF2-40B4-BE49-F238E27FC236}">
              <a16:creationId xmlns:a16="http://schemas.microsoft.com/office/drawing/2014/main" id="{BF09AF39-54AD-4998-8E3A-E72AD3A05C14}"/>
            </a:ext>
          </a:extLst>
        </xdr:cNvPr>
        <xdr:cNvSpPr/>
      </xdr:nvSpPr>
      <xdr:spPr>
        <a:xfrm>
          <a:off x="8639175" y="125920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152400</xdr:rowOff>
    </xdr:from>
    <xdr:to>
      <xdr:col>55</xdr:col>
      <xdr:colOff>0</xdr:colOff>
      <xdr:row>78</xdr:row>
      <xdr:rowOff>0</xdr:rowOff>
    </xdr:to>
    <xdr:cxnSp macro="">
      <xdr:nvCxnSpPr>
        <xdr:cNvPr id="330" name="直線コネクタ 329">
          <a:extLst>
            <a:ext uri="{FF2B5EF4-FFF2-40B4-BE49-F238E27FC236}">
              <a16:creationId xmlns:a16="http://schemas.microsoft.com/office/drawing/2014/main" id="{410CCDA0-27E9-4F85-97B2-D2FD90612B54}"/>
            </a:ext>
          </a:extLst>
        </xdr:cNvPr>
        <xdr:cNvCxnSpPr/>
      </xdr:nvCxnSpPr>
      <xdr:spPr>
        <a:xfrm flipV="1">
          <a:off x="8686800" y="12620625"/>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139700</xdr:rowOff>
    </xdr:from>
    <xdr:to>
      <xdr:col>46</xdr:col>
      <xdr:colOff>38100</xdr:colOff>
      <xdr:row>78</xdr:row>
      <xdr:rowOff>69850</xdr:rowOff>
    </xdr:to>
    <xdr:sp macro="" textlink="">
      <xdr:nvSpPr>
        <xdr:cNvPr id="331" name="楕円 330">
          <a:extLst>
            <a:ext uri="{FF2B5EF4-FFF2-40B4-BE49-F238E27FC236}">
              <a16:creationId xmlns:a16="http://schemas.microsoft.com/office/drawing/2014/main" id="{02F7FFBD-790F-49E8-BE69-E234ADA6692D}"/>
            </a:ext>
          </a:extLst>
        </xdr:cNvPr>
        <xdr:cNvSpPr/>
      </xdr:nvSpPr>
      <xdr:spPr>
        <a:xfrm>
          <a:off x="7839075" y="126111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0</xdr:rowOff>
    </xdr:from>
    <xdr:to>
      <xdr:col>50</xdr:col>
      <xdr:colOff>114300</xdr:colOff>
      <xdr:row>78</xdr:row>
      <xdr:rowOff>19050</xdr:rowOff>
    </xdr:to>
    <xdr:cxnSp macro="">
      <xdr:nvCxnSpPr>
        <xdr:cNvPr id="332" name="直線コネクタ 331">
          <a:extLst>
            <a:ext uri="{FF2B5EF4-FFF2-40B4-BE49-F238E27FC236}">
              <a16:creationId xmlns:a16="http://schemas.microsoft.com/office/drawing/2014/main" id="{76C9076B-FF14-401D-85DC-2929E87E09D6}"/>
            </a:ext>
          </a:extLst>
        </xdr:cNvPr>
        <xdr:cNvCxnSpPr/>
      </xdr:nvCxnSpPr>
      <xdr:spPr>
        <a:xfrm flipV="1">
          <a:off x="7886700" y="1263015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139700</xdr:rowOff>
    </xdr:from>
    <xdr:to>
      <xdr:col>41</xdr:col>
      <xdr:colOff>101600</xdr:colOff>
      <xdr:row>78</xdr:row>
      <xdr:rowOff>69850</xdr:rowOff>
    </xdr:to>
    <xdr:sp macro="" textlink="">
      <xdr:nvSpPr>
        <xdr:cNvPr id="333" name="楕円 332">
          <a:extLst>
            <a:ext uri="{FF2B5EF4-FFF2-40B4-BE49-F238E27FC236}">
              <a16:creationId xmlns:a16="http://schemas.microsoft.com/office/drawing/2014/main" id="{3CFE403A-D505-4C5D-8F04-4DFF71F13255}"/>
            </a:ext>
          </a:extLst>
        </xdr:cNvPr>
        <xdr:cNvSpPr/>
      </xdr:nvSpPr>
      <xdr:spPr>
        <a:xfrm>
          <a:off x="7029450" y="126111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19050</xdr:rowOff>
    </xdr:from>
    <xdr:to>
      <xdr:col>45</xdr:col>
      <xdr:colOff>177800</xdr:colOff>
      <xdr:row>78</xdr:row>
      <xdr:rowOff>19050</xdr:rowOff>
    </xdr:to>
    <xdr:cxnSp macro="">
      <xdr:nvCxnSpPr>
        <xdr:cNvPr id="334" name="直線コネクタ 333">
          <a:extLst>
            <a:ext uri="{FF2B5EF4-FFF2-40B4-BE49-F238E27FC236}">
              <a16:creationId xmlns:a16="http://schemas.microsoft.com/office/drawing/2014/main" id="{537D07C8-042A-4C6D-BE69-93BDB4335230}"/>
            </a:ext>
          </a:extLst>
        </xdr:cNvPr>
        <xdr:cNvCxnSpPr/>
      </xdr:nvCxnSpPr>
      <xdr:spPr>
        <a:xfrm>
          <a:off x="7077075" y="126492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99077</xdr:rowOff>
    </xdr:from>
    <xdr:ext cx="469744" cy="259045"/>
    <xdr:sp macro="" textlink="">
      <xdr:nvSpPr>
        <xdr:cNvPr id="335" name="n_1aveValue【県民会館】&#10;一人当たり面積">
          <a:extLst>
            <a:ext uri="{FF2B5EF4-FFF2-40B4-BE49-F238E27FC236}">
              <a16:creationId xmlns:a16="http://schemas.microsoft.com/office/drawing/2014/main" id="{C7790302-AEA1-4149-80B8-82F3600800BB}"/>
            </a:ext>
          </a:extLst>
        </xdr:cNvPr>
        <xdr:cNvSpPr txBox="1"/>
      </xdr:nvSpPr>
      <xdr:spPr>
        <a:xfrm>
          <a:off x="8458277" y="1338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118127</xdr:rowOff>
    </xdr:from>
    <xdr:ext cx="469744" cy="259045"/>
    <xdr:sp macro="" textlink="">
      <xdr:nvSpPr>
        <xdr:cNvPr id="336" name="n_2aveValue【県民会館】&#10;一人当たり面積">
          <a:extLst>
            <a:ext uri="{FF2B5EF4-FFF2-40B4-BE49-F238E27FC236}">
              <a16:creationId xmlns:a16="http://schemas.microsoft.com/office/drawing/2014/main" id="{40A2703E-779A-437A-8A97-52FD69642032}"/>
            </a:ext>
          </a:extLst>
        </xdr:cNvPr>
        <xdr:cNvSpPr txBox="1"/>
      </xdr:nvSpPr>
      <xdr:spPr>
        <a:xfrm>
          <a:off x="7677227" y="1339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60977</xdr:rowOff>
    </xdr:from>
    <xdr:ext cx="469744" cy="259045"/>
    <xdr:sp macro="" textlink="">
      <xdr:nvSpPr>
        <xdr:cNvPr id="337" name="n_3aveValue【県民会館】&#10;一人当たり面積">
          <a:extLst>
            <a:ext uri="{FF2B5EF4-FFF2-40B4-BE49-F238E27FC236}">
              <a16:creationId xmlns:a16="http://schemas.microsoft.com/office/drawing/2014/main" id="{06CB9009-18BC-4C5B-B707-F4627C22676F}"/>
            </a:ext>
          </a:extLst>
        </xdr:cNvPr>
        <xdr:cNvSpPr txBox="1"/>
      </xdr:nvSpPr>
      <xdr:spPr>
        <a:xfrm>
          <a:off x="6867602"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67327</xdr:rowOff>
    </xdr:from>
    <xdr:ext cx="469744" cy="259045"/>
    <xdr:sp macro="" textlink="">
      <xdr:nvSpPr>
        <xdr:cNvPr id="338" name="n_1mainValue【県民会館】&#10;一人当たり面積">
          <a:extLst>
            <a:ext uri="{FF2B5EF4-FFF2-40B4-BE49-F238E27FC236}">
              <a16:creationId xmlns:a16="http://schemas.microsoft.com/office/drawing/2014/main" id="{A90C8DB3-552F-4B01-82A9-858CC5417C0D}"/>
            </a:ext>
          </a:extLst>
        </xdr:cNvPr>
        <xdr:cNvSpPr txBox="1"/>
      </xdr:nvSpPr>
      <xdr:spPr>
        <a:xfrm>
          <a:off x="8458277" y="1237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86377</xdr:rowOff>
    </xdr:from>
    <xdr:ext cx="469744" cy="259045"/>
    <xdr:sp macro="" textlink="">
      <xdr:nvSpPr>
        <xdr:cNvPr id="339" name="n_2mainValue【県民会館】&#10;一人当たり面積">
          <a:extLst>
            <a:ext uri="{FF2B5EF4-FFF2-40B4-BE49-F238E27FC236}">
              <a16:creationId xmlns:a16="http://schemas.microsoft.com/office/drawing/2014/main" id="{C3C5A653-CB14-4A54-ACE5-F665A93669AF}"/>
            </a:ext>
          </a:extLst>
        </xdr:cNvPr>
        <xdr:cNvSpPr txBox="1"/>
      </xdr:nvSpPr>
      <xdr:spPr>
        <a:xfrm>
          <a:off x="7677227" y="1238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86377</xdr:rowOff>
    </xdr:from>
    <xdr:ext cx="469744" cy="259045"/>
    <xdr:sp macro="" textlink="">
      <xdr:nvSpPr>
        <xdr:cNvPr id="340" name="n_3mainValue【県民会館】&#10;一人当たり面積">
          <a:extLst>
            <a:ext uri="{FF2B5EF4-FFF2-40B4-BE49-F238E27FC236}">
              <a16:creationId xmlns:a16="http://schemas.microsoft.com/office/drawing/2014/main" id="{7F574846-D2AF-4750-8F7B-4630178A7399}"/>
            </a:ext>
          </a:extLst>
        </xdr:cNvPr>
        <xdr:cNvSpPr txBox="1"/>
      </xdr:nvSpPr>
      <xdr:spPr>
        <a:xfrm>
          <a:off x="6867602" y="1238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a:extLst>
            <a:ext uri="{FF2B5EF4-FFF2-40B4-BE49-F238E27FC236}">
              <a16:creationId xmlns:a16="http://schemas.microsoft.com/office/drawing/2014/main" id="{3BF4D90E-9909-470F-AC3E-6CFF681815E7}"/>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42" name="正方形/長方形 341">
          <a:extLst>
            <a:ext uri="{FF2B5EF4-FFF2-40B4-BE49-F238E27FC236}">
              <a16:creationId xmlns:a16="http://schemas.microsoft.com/office/drawing/2014/main" id="{34B1281C-388F-4E1D-B84D-7D9CA00B97FC}"/>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43" name="正方形/長方形 342">
          <a:extLst>
            <a:ext uri="{FF2B5EF4-FFF2-40B4-BE49-F238E27FC236}">
              <a16:creationId xmlns:a16="http://schemas.microsoft.com/office/drawing/2014/main" id="{8A0E7115-7A6E-41B0-AAD6-624983E9F2DD}"/>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44" name="正方形/長方形 343">
          <a:extLst>
            <a:ext uri="{FF2B5EF4-FFF2-40B4-BE49-F238E27FC236}">
              <a16:creationId xmlns:a16="http://schemas.microsoft.com/office/drawing/2014/main" id="{7B0A90C8-2F6F-4864-AF7B-1C9FF9C5E130}"/>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45" name="正方形/長方形 344">
          <a:extLst>
            <a:ext uri="{FF2B5EF4-FFF2-40B4-BE49-F238E27FC236}">
              <a16:creationId xmlns:a16="http://schemas.microsoft.com/office/drawing/2014/main" id="{88ACF46C-6B14-4C96-8DED-53CDDB65CD07}"/>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a:extLst>
            <a:ext uri="{FF2B5EF4-FFF2-40B4-BE49-F238E27FC236}">
              <a16:creationId xmlns:a16="http://schemas.microsoft.com/office/drawing/2014/main" id="{54286A3B-69E9-4959-9E45-21D06C6E6FA1}"/>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7" name="テキスト ボックス 346">
          <a:extLst>
            <a:ext uri="{FF2B5EF4-FFF2-40B4-BE49-F238E27FC236}">
              <a16:creationId xmlns:a16="http://schemas.microsoft.com/office/drawing/2014/main" id="{E93CF800-2526-4C80-AF56-4FCCE0BDAB90}"/>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8" name="直線コネクタ 347">
          <a:extLst>
            <a:ext uri="{FF2B5EF4-FFF2-40B4-BE49-F238E27FC236}">
              <a16:creationId xmlns:a16="http://schemas.microsoft.com/office/drawing/2014/main" id="{1E9BC3F3-24BB-43D3-A8F8-29A973895112}"/>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9" name="テキスト ボックス 348">
          <a:extLst>
            <a:ext uri="{FF2B5EF4-FFF2-40B4-BE49-F238E27FC236}">
              <a16:creationId xmlns:a16="http://schemas.microsoft.com/office/drawing/2014/main" id="{07BF78C0-5993-42BB-B06A-8C71BF085004}"/>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50" name="直線コネクタ 349">
          <a:extLst>
            <a:ext uri="{FF2B5EF4-FFF2-40B4-BE49-F238E27FC236}">
              <a16:creationId xmlns:a16="http://schemas.microsoft.com/office/drawing/2014/main" id="{F027E74D-FC8B-466E-85D0-FA36657AC90E}"/>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51" name="テキスト ボックス 350">
          <a:extLst>
            <a:ext uri="{FF2B5EF4-FFF2-40B4-BE49-F238E27FC236}">
              <a16:creationId xmlns:a16="http://schemas.microsoft.com/office/drawing/2014/main" id="{1C5F11D5-8655-410F-9EF1-69C923DF0327}"/>
            </a:ext>
          </a:extLst>
        </xdr:cNvPr>
        <xdr:cNvSpPr txBox="1"/>
      </xdr:nvSpPr>
      <xdr:spPr>
        <a:xfrm>
          <a:off x="2789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52" name="直線コネクタ 351">
          <a:extLst>
            <a:ext uri="{FF2B5EF4-FFF2-40B4-BE49-F238E27FC236}">
              <a16:creationId xmlns:a16="http://schemas.microsoft.com/office/drawing/2014/main" id="{152D5329-661E-4B88-9749-51356E9FA255}"/>
            </a:ext>
          </a:extLst>
        </xdr:cNvPr>
        <xdr:cNvCxnSpPr/>
      </xdr:nvCxnSpPr>
      <xdr:spPr>
        <a:xfrm>
          <a:off x="6858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3" name="テキスト ボックス 352">
          <a:extLst>
            <a:ext uri="{FF2B5EF4-FFF2-40B4-BE49-F238E27FC236}">
              <a16:creationId xmlns:a16="http://schemas.microsoft.com/office/drawing/2014/main" id="{304CB984-99B7-45FD-AF6F-E29DE20645A7}"/>
            </a:ext>
          </a:extLst>
        </xdr:cNvPr>
        <xdr:cNvSpPr txBox="1"/>
      </xdr:nvSpPr>
      <xdr:spPr>
        <a:xfrm>
          <a:off x="339891"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54" name="直線コネクタ 353">
          <a:extLst>
            <a:ext uri="{FF2B5EF4-FFF2-40B4-BE49-F238E27FC236}">
              <a16:creationId xmlns:a16="http://schemas.microsoft.com/office/drawing/2014/main" id="{3C49FC91-E64E-4294-866A-3FAA7B2D6680}"/>
            </a:ext>
          </a:extLst>
        </xdr:cNvPr>
        <xdr:cNvCxnSpPr/>
      </xdr:nvCxnSpPr>
      <xdr:spPr>
        <a:xfrm>
          <a:off x="6858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55" name="テキスト ボックス 354">
          <a:extLst>
            <a:ext uri="{FF2B5EF4-FFF2-40B4-BE49-F238E27FC236}">
              <a16:creationId xmlns:a16="http://schemas.microsoft.com/office/drawing/2014/main" id="{DF85C368-BA28-427C-A7E3-8A5CB2191C74}"/>
            </a:ext>
          </a:extLst>
        </xdr:cNvPr>
        <xdr:cNvSpPr txBox="1"/>
      </xdr:nvSpPr>
      <xdr:spPr>
        <a:xfrm>
          <a:off x="339891"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56" name="直線コネクタ 355">
          <a:extLst>
            <a:ext uri="{FF2B5EF4-FFF2-40B4-BE49-F238E27FC236}">
              <a16:creationId xmlns:a16="http://schemas.microsoft.com/office/drawing/2014/main" id="{BA1324EE-C5DB-4F2B-A184-7FE61A9C1462}"/>
            </a:ext>
          </a:extLst>
        </xdr:cNvPr>
        <xdr:cNvCxnSpPr/>
      </xdr:nvCxnSpPr>
      <xdr:spPr>
        <a:xfrm>
          <a:off x="6858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57" name="テキスト ボックス 356">
          <a:extLst>
            <a:ext uri="{FF2B5EF4-FFF2-40B4-BE49-F238E27FC236}">
              <a16:creationId xmlns:a16="http://schemas.microsoft.com/office/drawing/2014/main" id="{6562582B-B571-4B38-8783-183FD8CDB993}"/>
            </a:ext>
          </a:extLst>
        </xdr:cNvPr>
        <xdr:cNvSpPr txBox="1"/>
      </xdr:nvSpPr>
      <xdr:spPr>
        <a:xfrm>
          <a:off x="339891"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8" name="直線コネクタ 357">
          <a:extLst>
            <a:ext uri="{FF2B5EF4-FFF2-40B4-BE49-F238E27FC236}">
              <a16:creationId xmlns:a16="http://schemas.microsoft.com/office/drawing/2014/main" id="{F115ED1A-AE1B-4DF1-AD73-FCD2507A8E18}"/>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59" name="テキスト ボックス 358">
          <a:extLst>
            <a:ext uri="{FF2B5EF4-FFF2-40B4-BE49-F238E27FC236}">
              <a16:creationId xmlns:a16="http://schemas.microsoft.com/office/drawing/2014/main" id="{4655885C-C6FD-4E4D-B293-BD4AC2C21C2A}"/>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0" name="【保健所】&#10;有形固定資産減価償却率グラフ枠">
          <a:extLst>
            <a:ext uri="{FF2B5EF4-FFF2-40B4-BE49-F238E27FC236}">
              <a16:creationId xmlns:a16="http://schemas.microsoft.com/office/drawing/2014/main" id="{7BEB8CFB-5D22-4723-9BEF-4D97B25783A7}"/>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140208</xdr:rowOff>
    </xdr:from>
    <xdr:to>
      <xdr:col>24</xdr:col>
      <xdr:colOff>62865</xdr:colOff>
      <xdr:row>106</xdr:row>
      <xdr:rowOff>89915</xdr:rowOff>
    </xdr:to>
    <xdr:cxnSp macro="">
      <xdr:nvCxnSpPr>
        <xdr:cNvPr id="361" name="直線コネクタ 360">
          <a:extLst>
            <a:ext uri="{FF2B5EF4-FFF2-40B4-BE49-F238E27FC236}">
              <a16:creationId xmlns:a16="http://schemas.microsoft.com/office/drawing/2014/main" id="{593E3F45-92ED-47B5-A387-1147F8EE8730}"/>
            </a:ext>
          </a:extLst>
        </xdr:cNvPr>
        <xdr:cNvCxnSpPr/>
      </xdr:nvCxnSpPr>
      <xdr:spPr>
        <a:xfrm flipV="1">
          <a:off x="4179570" y="16335883"/>
          <a:ext cx="1270" cy="914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106</xdr:row>
      <xdr:rowOff>93742</xdr:rowOff>
    </xdr:from>
    <xdr:ext cx="405111" cy="259045"/>
    <xdr:sp macro="" textlink="">
      <xdr:nvSpPr>
        <xdr:cNvPr id="362" name="【保健所】&#10;有形固定資産減価償却率最小値テキスト">
          <a:extLst>
            <a:ext uri="{FF2B5EF4-FFF2-40B4-BE49-F238E27FC236}">
              <a16:creationId xmlns:a16="http://schemas.microsoft.com/office/drawing/2014/main" id="{62248E58-4D74-4E5D-AF82-9D55CE0BBDB4}"/>
            </a:ext>
          </a:extLst>
        </xdr:cNvPr>
        <xdr:cNvSpPr txBox="1"/>
      </xdr:nvSpPr>
      <xdr:spPr>
        <a:xfrm>
          <a:off x="4229100" y="17257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89915</xdr:rowOff>
    </xdr:from>
    <xdr:to>
      <xdr:col>24</xdr:col>
      <xdr:colOff>152400</xdr:colOff>
      <xdr:row>106</xdr:row>
      <xdr:rowOff>89915</xdr:rowOff>
    </xdr:to>
    <xdr:cxnSp macro="">
      <xdr:nvCxnSpPr>
        <xdr:cNvPr id="363" name="直線コネクタ 362">
          <a:extLst>
            <a:ext uri="{FF2B5EF4-FFF2-40B4-BE49-F238E27FC236}">
              <a16:creationId xmlns:a16="http://schemas.microsoft.com/office/drawing/2014/main" id="{425EE707-506D-4FA8-A1EC-C491D96E9CB3}"/>
            </a:ext>
          </a:extLst>
        </xdr:cNvPr>
        <xdr:cNvCxnSpPr/>
      </xdr:nvCxnSpPr>
      <xdr:spPr>
        <a:xfrm>
          <a:off x="4105275" y="172507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86885</xdr:rowOff>
    </xdr:from>
    <xdr:ext cx="405111" cy="259045"/>
    <xdr:sp macro="" textlink="">
      <xdr:nvSpPr>
        <xdr:cNvPr id="364" name="【保健所】&#10;有形固定資産減価償却率最大値テキスト">
          <a:extLst>
            <a:ext uri="{FF2B5EF4-FFF2-40B4-BE49-F238E27FC236}">
              <a16:creationId xmlns:a16="http://schemas.microsoft.com/office/drawing/2014/main" id="{EAB0B037-5067-4224-A4DD-507DD895C916}"/>
            </a:ext>
          </a:extLst>
        </xdr:cNvPr>
        <xdr:cNvSpPr txBox="1"/>
      </xdr:nvSpPr>
      <xdr:spPr>
        <a:xfrm>
          <a:off x="4229100" y="16114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140208</xdr:rowOff>
    </xdr:from>
    <xdr:to>
      <xdr:col>24</xdr:col>
      <xdr:colOff>152400</xdr:colOff>
      <xdr:row>100</xdr:row>
      <xdr:rowOff>140208</xdr:rowOff>
    </xdr:to>
    <xdr:cxnSp macro="">
      <xdr:nvCxnSpPr>
        <xdr:cNvPr id="365" name="直線コネクタ 364">
          <a:extLst>
            <a:ext uri="{FF2B5EF4-FFF2-40B4-BE49-F238E27FC236}">
              <a16:creationId xmlns:a16="http://schemas.microsoft.com/office/drawing/2014/main" id="{7FD59645-035D-4E6F-804A-19A6575644D5}"/>
            </a:ext>
          </a:extLst>
        </xdr:cNvPr>
        <xdr:cNvCxnSpPr/>
      </xdr:nvCxnSpPr>
      <xdr:spPr>
        <a:xfrm>
          <a:off x="4105275" y="163358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101</xdr:row>
      <xdr:rowOff>135145</xdr:rowOff>
    </xdr:from>
    <xdr:ext cx="405111" cy="259045"/>
    <xdr:sp macro="" textlink="">
      <xdr:nvSpPr>
        <xdr:cNvPr id="366" name="【保健所】&#10;有形固定資産減価償却率平均値テキスト">
          <a:extLst>
            <a:ext uri="{FF2B5EF4-FFF2-40B4-BE49-F238E27FC236}">
              <a16:creationId xmlns:a16="http://schemas.microsoft.com/office/drawing/2014/main" id="{E87C9AA9-5DB6-4C62-AFCD-40124BADFB8C}"/>
            </a:ext>
          </a:extLst>
        </xdr:cNvPr>
        <xdr:cNvSpPr txBox="1"/>
      </xdr:nvSpPr>
      <xdr:spPr>
        <a:xfrm>
          <a:off x="4229100" y="16489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112268</xdr:rowOff>
    </xdr:from>
    <xdr:to>
      <xdr:col>24</xdr:col>
      <xdr:colOff>114300</xdr:colOff>
      <xdr:row>103</xdr:row>
      <xdr:rowOff>42418</xdr:rowOff>
    </xdr:to>
    <xdr:sp macro="" textlink="">
      <xdr:nvSpPr>
        <xdr:cNvPr id="367" name="フローチャート: 判断 366">
          <a:extLst>
            <a:ext uri="{FF2B5EF4-FFF2-40B4-BE49-F238E27FC236}">
              <a16:creationId xmlns:a16="http://schemas.microsoft.com/office/drawing/2014/main" id="{4CC3E559-2757-47C9-99AC-E33D7A2D571C}"/>
            </a:ext>
          </a:extLst>
        </xdr:cNvPr>
        <xdr:cNvSpPr/>
      </xdr:nvSpPr>
      <xdr:spPr>
        <a:xfrm>
          <a:off x="4124325" y="166286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34544</xdr:rowOff>
    </xdr:from>
    <xdr:to>
      <xdr:col>20</xdr:col>
      <xdr:colOff>38100</xdr:colOff>
      <xdr:row>102</xdr:row>
      <xdr:rowOff>136144</xdr:rowOff>
    </xdr:to>
    <xdr:sp macro="" textlink="">
      <xdr:nvSpPr>
        <xdr:cNvPr id="368" name="フローチャート: 判断 367">
          <a:extLst>
            <a:ext uri="{FF2B5EF4-FFF2-40B4-BE49-F238E27FC236}">
              <a16:creationId xmlns:a16="http://schemas.microsoft.com/office/drawing/2014/main" id="{590BBA71-B35F-480A-A39B-C929A8810C51}"/>
            </a:ext>
          </a:extLst>
        </xdr:cNvPr>
        <xdr:cNvSpPr/>
      </xdr:nvSpPr>
      <xdr:spPr>
        <a:xfrm>
          <a:off x="3381375" y="1654771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59689</xdr:rowOff>
    </xdr:from>
    <xdr:to>
      <xdr:col>15</xdr:col>
      <xdr:colOff>101600</xdr:colOff>
      <xdr:row>101</xdr:row>
      <xdr:rowOff>161289</xdr:rowOff>
    </xdr:to>
    <xdr:sp macro="" textlink="">
      <xdr:nvSpPr>
        <xdr:cNvPr id="369" name="フローチャート: 判断 368">
          <a:extLst>
            <a:ext uri="{FF2B5EF4-FFF2-40B4-BE49-F238E27FC236}">
              <a16:creationId xmlns:a16="http://schemas.microsoft.com/office/drawing/2014/main" id="{E2E93566-792B-403B-9CB8-1C2E878F7E2D}"/>
            </a:ext>
          </a:extLst>
        </xdr:cNvPr>
        <xdr:cNvSpPr/>
      </xdr:nvSpPr>
      <xdr:spPr>
        <a:xfrm>
          <a:off x="2571750" y="164141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144272</xdr:rowOff>
    </xdr:from>
    <xdr:to>
      <xdr:col>10</xdr:col>
      <xdr:colOff>165100</xdr:colOff>
      <xdr:row>101</xdr:row>
      <xdr:rowOff>74422</xdr:rowOff>
    </xdr:to>
    <xdr:sp macro="" textlink="">
      <xdr:nvSpPr>
        <xdr:cNvPr id="370" name="フローチャート: 判断 369">
          <a:extLst>
            <a:ext uri="{FF2B5EF4-FFF2-40B4-BE49-F238E27FC236}">
              <a16:creationId xmlns:a16="http://schemas.microsoft.com/office/drawing/2014/main" id="{DAD69264-3F81-49A4-A985-BB6A6EA45EE8}"/>
            </a:ext>
          </a:extLst>
        </xdr:cNvPr>
        <xdr:cNvSpPr/>
      </xdr:nvSpPr>
      <xdr:spPr>
        <a:xfrm>
          <a:off x="1781175" y="1633359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B5CC2DB-6231-4BF2-AE96-942230EA68EF}"/>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D821A3C4-B57B-4EE8-ADEF-68921ACECCAB}"/>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DCCE4767-E559-4B9A-9A04-46DC6EDF6B5A}"/>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D0639931-0090-4AE9-9A2B-458C3CAAF93E}"/>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A5378B39-A45C-421D-8353-006C4CF4A8E0}"/>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39115</xdr:rowOff>
    </xdr:from>
    <xdr:to>
      <xdr:col>24</xdr:col>
      <xdr:colOff>114300</xdr:colOff>
      <xdr:row>106</xdr:row>
      <xdr:rowOff>140715</xdr:rowOff>
    </xdr:to>
    <xdr:sp macro="" textlink="">
      <xdr:nvSpPr>
        <xdr:cNvPr id="376" name="楕円 375">
          <a:extLst>
            <a:ext uri="{FF2B5EF4-FFF2-40B4-BE49-F238E27FC236}">
              <a16:creationId xmlns:a16="http://schemas.microsoft.com/office/drawing/2014/main" id="{4C197F46-AC9B-4D5D-80DA-A2966E79B286}"/>
            </a:ext>
          </a:extLst>
        </xdr:cNvPr>
        <xdr:cNvSpPr/>
      </xdr:nvSpPr>
      <xdr:spPr>
        <a:xfrm>
          <a:off x="4124325" y="172031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125492</xdr:rowOff>
    </xdr:from>
    <xdr:ext cx="405111" cy="259045"/>
    <xdr:sp macro="" textlink="">
      <xdr:nvSpPr>
        <xdr:cNvPr id="377" name="【保健所】&#10;有形固定資産減価償却率該当値テキスト">
          <a:extLst>
            <a:ext uri="{FF2B5EF4-FFF2-40B4-BE49-F238E27FC236}">
              <a16:creationId xmlns:a16="http://schemas.microsoft.com/office/drawing/2014/main" id="{CBD147E1-B94C-49B8-AFAB-DA9493F7A48E}"/>
            </a:ext>
          </a:extLst>
        </xdr:cNvPr>
        <xdr:cNvSpPr txBox="1"/>
      </xdr:nvSpPr>
      <xdr:spPr>
        <a:xfrm>
          <a:off x="4229100" y="17124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151130</xdr:rowOff>
    </xdr:from>
    <xdr:to>
      <xdr:col>20</xdr:col>
      <xdr:colOff>38100</xdr:colOff>
      <xdr:row>106</xdr:row>
      <xdr:rowOff>81280</xdr:rowOff>
    </xdr:to>
    <xdr:sp macro="" textlink="">
      <xdr:nvSpPr>
        <xdr:cNvPr id="378" name="楕円 377">
          <a:extLst>
            <a:ext uri="{FF2B5EF4-FFF2-40B4-BE49-F238E27FC236}">
              <a16:creationId xmlns:a16="http://schemas.microsoft.com/office/drawing/2014/main" id="{FA583CC2-D851-4738-BA82-B24D4E72A962}"/>
            </a:ext>
          </a:extLst>
        </xdr:cNvPr>
        <xdr:cNvSpPr/>
      </xdr:nvSpPr>
      <xdr:spPr>
        <a:xfrm>
          <a:off x="3381375" y="171532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30480</xdr:rowOff>
    </xdr:from>
    <xdr:to>
      <xdr:col>24</xdr:col>
      <xdr:colOff>63500</xdr:colOff>
      <xdr:row>106</xdr:row>
      <xdr:rowOff>89915</xdr:rowOff>
    </xdr:to>
    <xdr:cxnSp macro="">
      <xdr:nvCxnSpPr>
        <xdr:cNvPr id="379" name="直線コネクタ 378">
          <a:extLst>
            <a:ext uri="{FF2B5EF4-FFF2-40B4-BE49-F238E27FC236}">
              <a16:creationId xmlns:a16="http://schemas.microsoft.com/office/drawing/2014/main" id="{4A920646-01AC-4E40-912A-486388BD058B}"/>
            </a:ext>
          </a:extLst>
        </xdr:cNvPr>
        <xdr:cNvCxnSpPr/>
      </xdr:nvCxnSpPr>
      <xdr:spPr>
        <a:xfrm>
          <a:off x="3429000" y="17191355"/>
          <a:ext cx="752475"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23113</xdr:rowOff>
    </xdr:from>
    <xdr:to>
      <xdr:col>15</xdr:col>
      <xdr:colOff>101600</xdr:colOff>
      <xdr:row>103</xdr:row>
      <xdr:rowOff>124713</xdr:rowOff>
    </xdr:to>
    <xdr:sp macro="" textlink="">
      <xdr:nvSpPr>
        <xdr:cNvPr id="380" name="楕円 379">
          <a:extLst>
            <a:ext uri="{FF2B5EF4-FFF2-40B4-BE49-F238E27FC236}">
              <a16:creationId xmlns:a16="http://schemas.microsoft.com/office/drawing/2014/main" id="{5628533C-D2E0-47DD-BB1B-6B641AA91964}"/>
            </a:ext>
          </a:extLst>
        </xdr:cNvPr>
        <xdr:cNvSpPr/>
      </xdr:nvSpPr>
      <xdr:spPr>
        <a:xfrm>
          <a:off x="2571750" y="1670456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73913</xdr:rowOff>
    </xdr:from>
    <xdr:to>
      <xdr:col>19</xdr:col>
      <xdr:colOff>177800</xdr:colOff>
      <xdr:row>106</xdr:row>
      <xdr:rowOff>30480</xdr:rowOff>
    </xdr:to>
    <xdr:cxnSp macro="">
      <xdr:nvCxnSpPr>
        <xdr:cNvPr id="381" name="直線コネクタ 380">
          <a:extLst>
            <a:ext uri="{FF2B5EF4-FFF2-40B4-BE49-F238E27FC236}">
              <a16:creationId xmlns:a16="http://schemas.microsoft.com/office/drawing/2014/main" id="{AC11DF5C-7B57-4BB6-94DA-BB3C4314617A}"/>
            </a:ext>
          </a:extLst>
        </xdr:cNvPr>
        <xdr:cNvCxnSpPr/>
      </xdr:nvCxnSpPr>
      <xdr:spPr>
        <a:xfrm>
          <a:off x="2619375" y="16752188"/>
          <a:ext cx="809625" cy="43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103124</xdr:rowOff>
    </xdr:from>
    <xdr:to>
      <xdr:col>10</xdr:col>
      <xdr:colOff>165100</xdr:colOff>
      <xdr:row>103</xdr:row>
      <xdr:rowOff>33274</xdr:rowOff>
    </xdr:to>
    <xdr:sp macro="" textlink="">
      <xdr:nvSpPr>
        <xdr:cNvPr id="382" name="楕円 381">
          <a:extLst>
            <a:ext uri="{FF2B5EF4-FFF2-40B4-BE49-F238E27FC236}">
              <a16:creationId xmlns:a16="http://schemas.microsoft.com/office/drawing/2014/main" id="{B7D642EF-0210-437B-BE14-471955B78853}"/>
            </a:ext>
          </a:extLst>
        </xdr:cNvPr>
        <xdr:cNvSpPr/>
      </xdr:nvSpPr>
      <xdr:spPr>
        <a:xfrm>
          <a:off x="1781175" y="1662264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153924</xdr:rowOff>
    </xdr:from>
    <xdr:to>
      <xdr:col>15</xdr:col>
      <xdr:colOff>50800</xdr:colOff>
      <xdr:row>103</xdr:row>
      <xdr:rowOff>73913</xdr:rowOff>
    </xdr:to>
    <xdr:cxnSp macro="">
      <xdr:nvCxnSpPr>
        <xdr:cNvPr id="383" name="直線コネクタ 382">
          <a:extLst>
            <a:ext uri="{FF2B5EF4-FFF2-40B4-BE49-F238E27FC236}">
              <a16:creationId xmlns:a16="http://schemas.microsoft.com/office/drawing/2014/main" id="{8AC233B1-93BC-43B8-93BB-86034AD5C28D}"/>
            </a:ext>
          </a:extLst>
        </xdr:cNvPr>
        <xdr:cNvCxnSpPr/>
      </xdr:nvCxnSpPr>
      <xdr:spPr>
        <a:xfrm>
          <a:off x="1828800" y="16670274"/>
          <a:ext cx="790575"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152671</xdr:rowOff>
    </xdr:from>
    <xdr:ext cx="405111" cy="259045"/>
    <xdr:sp macro="" textlink="">
      <xdr:nvSpPr>
        <xdr:cNvPr id="384" name="n_1aveValue【保健所】&#10;有形固定資産減価償却率">
          <a:extLst>
            <a:ext uri="{FF2B5EF4-FFF2-40B4-BE49-F238E27FC236}">
              <a16:creationId xmlns:a16="http://schemas.microsoft.com/office/drawing/2014/main" id="{F3429C8A-8756-496A-A496-6F2DF4862DB3}"/>
            </a:ext>
          </a:extLst>
        </xdr:cNvPr>
        <xdr:cNvSpPr txBox="1"/>
      </xdr:nvSpPr>
      <xdr:spPr>
        <a:xfrm>
          <a:off x="3239144" y="16345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6366</xdr:rowOff>
    </xdr:from>
    <xdr:ext cx="405111" cy="259045"/>
    <xdr:sp macro="" textlink="">
      <xdr:nvSpPr>
        <xdr:cNvPr id="385" name="n_2aveValue【保健所】&#10;有形固定資産減価償却率">
          <a:extLst>
            <a:ext uri="{FF2B5EF4-FFF2-40B4-BE49-F238E27FC236}">
              <a16:creationId xmlns:a16="http://schemas.microsoft.com/office/drawing/2014/main" id="{D3EEDF9D-ECD0-411A-92D2-4AF2A73DBBA1}"/>
            </a:ext>
          </a:extLst>
        </xdr:cNvPr>
        <xdr:cNvSpPr txBox="1"/>
      </xdr:nvSpPr>
      <xdr:spPr>
        <a:xfrm>
          <a:off x="2439044" y="16202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90949</xdr:rowOff>
    </xdr:from>
    <xdr:ext cx="405111" cy="259045"/>
    <xdr:sp macro="" textlink="">
      <xdr:nvSpPr>
        <xdr:cNvPr id="386" name="n_3aveValue【保健所】&#10;有形固定資産減価償却率">
          <a:extLst>
            <a:ext uri="{FF2B5EF4-FFF2-40B4-BE49-F238E27FC236}">
              <a16:creationId xmlns:a16="http://schemas.microsoft.com/office/drawing/2014/main" id="{67E0145F-5B1A-4129-A17A-C82D2AA4AC24}"/>
            </a:ext>
          </a:extLst>
        </xdr:cNvPr>
        <xdr:cNvSpPr txBox="1"/>
      </xdr:nvSpPr>
      <xdr:spPr>
        <a:xfrm>
          <a:off x="1648469" y="1611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72407</xdr:rowOff>
    </xdr:from>
    <xdr:ext cx="405111" cy="259045"/>
    <xdr:sp macro="" textlink="">
      <xdr:nvSpPr>
        <xdr:cNvPr id="387" name="n_1mainValue【保健所】&#10;有形固定資産減価償却率">
          <a:extLst>
            <a:ext uri="{FF2B5EF4-FFF2-40B4-BE49-F238E27FC236}">
              <a16:creationId xmlns:a16="http://schemas.microsoft.com/office/drawing/2014/main" id="{3B3CEDBD-14BD-43E4-8E14-BAE05A927D29}"/>
            </a:ext>
          </a:extLst>
        </xdr:cNvPr>
        <xdr:cNvSpPr txBox="1"/>
      </xdr:nvSpPr>
      <xdr:spPr>
        <a:xfrm>
          <a:off x="3239144" y="172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115840</xdr:rowOff>
    </xdr:from>
    <xdr:ext cx="405111" cy="259045"/>
    <xdr:sp macro="" textlink="">
      <xdr:nvSpPr>
        <xdr:cNvPr id="388" name="n_2mainValue【保健所】&#10;有形固定資産減価償却率">
          <a:extLst>
            <a:ext uri="{FF2B5EF4-FFF2-40B4-BE49-F238E27FC236}">
              <a16:creationId xmlns:a16="http://schemas.microsoft.com/office/drawing/2014/main" id="{8FDCB35F-5F37-408E-8DB1-08A5A742EFCE}"/>
            </a:ext>
          </a:extLst>
        </xdr:cNvPr>
        <xdr:cNvSpPr txBox="1"/>
      </xdr:nvSpPr>
      <xdr:spPr>
        <a:xfrm>
          <a:off x="2439044" y="16794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24401</xdr:rowOff>
    </xdr:from>
    <xdr:ext cx="405111" cy="259045"/>
    <xdr:sp macro="" textlink="">
      <xdr:nvSpPr>
        <xdr:cNvPr id="389" name="n_3mainValue【保健所】&#10;有形固定資産減価償却率">
          <a:extLst>
            <a:ext uri="{FF2B5EF4-FFF2-40B4-BE49-F238E27FC236}">
              <a16:creationId xmlns:a16="http://schemas.microsoft.com/office/drawing/2014/main" id="{F3CFDF66-C837-49D4-9A0A-2DDA1B03F82C}"/>
            </a:ext>
          </a:extLst>
        </xdr:cNvPr>
        <xdr:cNvSpPr txBox="1"/>
      </xdr:nvSpPr>
      <xdr:spPr>
        <a:xfrm>
          <a:off x="1648469" y="16705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a:extLst>
            <a:ext uri="{FF2B5EF4-FFF2-40B4-BE49-F238E27FC236}">
              <a16:creationId xmlns:a16="http://schemas.microsoft.com/office/drawing/2014/main" id="{3F36EEA9-9956-485C-83EF-4CA208CC3ED5}"/>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91" name="正方形/長方形 390">
          <a:extLst>
            <a:ext uri="{FF2B5EF4-FFF2-40B4-BE49-F238E27FC236}">
              <a16:creationId xmlns:a16="http://schemas.microsoft.com/office/drawing/2014/main" id="{6CF4A9F6-5FA9-4339-AE80-D98F3EA80F48}"/>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92" name="正方形/長方形 391">
          <a:extLst>
            <a:ext uri="{FF2B5EF4-FFF2-40B4-BE49-F238E27FC236}">
              <a16:creationId xmlns:a16="http://schemas.microsoft.com/office/drawing/2014/main" id="{A39A3613-6630-49A4-BAFA-A89C1A1B348D}"/>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93" name="正方形/長方形 392">
          <a:extLst>
            <a:ext uri="{FF2B5EF4-FFF2-40B4-BE49-F238E27FC236}">
              <a16:creationId xmlns:a16="http://schemas.microsoft.com/office/drawing/2014/main" id="{995F6B94-5703-4BA0-9831-09446641F4A1}"/>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94" name="正方形/長方形 393">
          <a:extLst>
            <a:ext uri="{FF2B5EF4-FFF2-40B4-BE49-F238E27FC236}">
              <a16:creationId xmlns:a16="http://schemas.microsoft.com/office/drawing/2014/main" id="{BB35F356-6C75-4B3B-8885-03415B0A34B6}"/>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6750EB02-D183-4226-B7E9-C84408F7FFD4}"/>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6" name="テキスト ボックス 395">
          <a:extLst>
            <a:ext uri="{FF2B5EF4-FFF2-40B4-BE49-F238E27FC236}">
              <a16:creationId xmlns:a16="http://schemas.microsoft.com/office/drawing/2014/main" id="{3D1A7CC4-DF7F-4902-8887-42191C60CDC3}"/>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7" name="直線コネクタ 396">
          <a:extLst>
            <a:ext uri="{FF2B5EF4-FFF2-40B4-BE49-F238E27FC236}">
              <a16:creationId xmlns:a16="http://schemas.microsoft.com/office/drawing/2014/main" id="{9CF252C9-C534-49F0-BEAD-8A7BFFFDF2FE}"/>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98" name="テキスト ボックス 397">
          <a:extLst>
            <a:ext uri="{FF2B5EF4-FFF2-40B4-BE49-F238E27FC236}">
              <a16:creationId xmlns:a16="http://schemas.microsoft.com/office/drawing/2014/main" id="{7FCC62C0-EBF1-4671-9A73-5D4750385FA3}"/>
            </a:ext>
          </a:extLst>
        </xdr:cNvPr>
        <xdr:cNvSpPr txBox="1"/>
      </xdr:nvSpPr>
      <xdr:spPr>
        <a:xfrm>
          <a:off x="5527221"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99" name="直線コネクタ 398">
          <a:extLst>
            <a:ext uri="{FF2B5EF4-FFF2-40B4-BE49-F238E27FC236}">
              <a16:creationId xmlns:a16="http://schemas.microsoft.com/office/drawing/2014/main" id="{98646831-DA1B-45B6-8F83-DAA37F7C619B}"/>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0" name="テキスト ボックス 399">
          <a:extLst>
            <a:ext uri="{FF2B5EF4-FFF2-40B4-BE49-F238E27FC236}">
              <a16:creationId xmlns:a16="http://schemas.microsoft.com/office/drawing/2014/main" id="{DED6FCD7-43F4-47E5-9812-DA7619DDDD6B}"/>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1" name="直線コネクタ 400">
          <a:extLst>
            <a:ext uri="{FF2B5EF4-FFF2-40B4-BE49-F238E27FC236}">
              <a16:creationId xmlns:a16="http://schemas.microsoft.com/office/drawing/2014/main" id="{B97D8B76-C91D-4304-A8B5-A6D267091F8A}"/>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2" name="テキスト ボックス 401">
          <a:extLst>
            <a:ext uri="{FF2B5EF4-FFF2-40B4-BE49-F238E27FC236}">
              <a16:creationId xmlns:a16="http://schemas.microsoft.com/office/drawing/2014/main" id="{BEB6C3EE-5889-4031-B138-D72E4011B7DE}"/>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3" name="直線コネクタ 402">
          <a:extLst>
            <a:ext uri="{FF2B5EF4-FFF2-40B4-BE49-F238E27FC236}">
              <a16:creationId xmlns:a16="http://schemas.microsoft.com/office/drawing/2014/main" id="{8710402A-E778-4127-97FC-F9E6D9B32F64}"/>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4" name="テキスト ボックス 403">
          <a:extLst>
            <a:ext uri="{FF2B5EF4-FFF2-40B4-BE49-F238E27FC236}">
              <a16:creationId xmlns:a16="http://schemas.microsoft.com/office/drawing/2014/main" id="{206D02DC-49AC-45A0-B9F4-3BC4C3A56C8A}"/>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5" name="直線コネクタ 404">
          <a:extLst>
            <a:ext uri="{FF2B5EF4-FFF2-40B4-BE49-F238E27FC236}">
              <a16:creationId xmlns:a16="http://schemas.microsoft.com/office/drawing/2014/main" id="{356DA10A-0BDD-4CCB-ABBC-1165B06CC11A}"/>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6" name="テキスト ボックス 405">
          <a:extLst>
            <a:ext uri="{FF2B5EF4-FFF2-40B4-BE49-F238E27FC236}">
              <a16:creationId xmlns:a16="http://schemas.microsoft.com/office/drawing/2014/main" id="{9DBE513B-5085-453E-91A2-E545C39F921B}"/>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7" name="直線コネクタ 406">
          <a:extLst>
            <a:ext uri="{FF2B5EF4-FFF2-40B4-BE49-F238E27FC236}">
              <a16:creationId xmlns:a16="http://schemas.microsoft.com/office/drawing/2014/main" id="{8A9BF561-4C2E-4A83-A28B-2E1C26BB8CD6}"/>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8" name="テキスト ボックス 407">
          <a:extLst>
            <a:ext uri="{FF2B5EF4-FFF2-40B4-BE49-F238E27FC236}">
              <a16:creationId xmlns:a16="http://schemas.microsoft.com/office/drawing/2014/main" id="{84B7314D-EBA5-480D-BBA4-186192976185}"/>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9" name="直線コネクタ 408">
          <a:extLst>
            <a:ext uri="{FF2B5EF4-FFF2-40B4-BE49-F238E27FC236}">
              <a16:creationId xmlns:a16="http://schemas.microsoft.com/office/drawing/2014/main" id="{024457A2-3E08-4493-92B3-638249602F2B}"/>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0" name="テキスト ボックス 409">
          <a:extLst>
            <a:ext uri="{FF2B5EF4-FFF2-40B4-BE49-F238E27FC236}">
              <a16:creationId xmlns:a16="http://schemas.microsoft.com/office/drawing/2014/main" id="{8902E039-DA97-4412-B5F1-C43FAAD056EC}"/>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1" name="【保健所】&#10;一人当たり面積グラフ枠">
          <a:extLst>
            <a:ext uri="{FF2B5EF4-FFF2-40B4-BE49-F238E27FC236}">
              <a16:creationId xmlns:a16="http://schemas.microsoft.com/office/drawing/2014/main" id="{067D6CAC-0ABB-42AF-9AA1-B3656568A9F7}"/>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104</xdr:row>
      <xdr:rowOff>76200</xdr:rowOff>
    </xdr:from>
    <xdr:to>
      <xdr:col>54</xdr:col>
      <xdr:colOff>189865</xdr:colOff>
      <xdr:row>106</xdr:row>
      <xdr:rowOff>114300</xdr:rowOff>
    </xdr:to>
    <xdr:cxnSp macro="">
      <xdr:nvCxnSpPr>
        <xdr:cNvPr id="412" name="直線コネクタ 411">
          <a:extLst>
            <a:ext uri="{FF2B5EF4-FFF2-40B4-BE49-F238E27FC236}">
              <a16:creationId xmlns:a16="http://schemas.microsoft.com/office/drawing/2014/main" id="{F5429A2F-10B5-4EFA-886A-EFEE1EC1063E}"/>
            </a:ext>
          </a:extLst>
        </xdr:cNvPr>
        <xdr:cNvCxnSpPr/>
      </xdr:nvCxnSpPr>
      <xdr:spPr>
        <a:xfrm flipV="1">
          <a:off x="9427845" y="16916400"/>
          <a:ext cx="1270" cy="361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118127</xdr:rowOff>
    </xdr:from>
    <xdr:ext cx="469744" cy="259045"/>
    <xdr:sp macro="" textlink="">
      <xdr:nvSpPr>
        <xdr:cNvPr id="413" name="【保健所】&#10;一人当たり面積最小値テキスト">
          <a:extLst>
            <a:ext uri="{FF2B5EF4-FFF2-40B4-BE49-F238E27FC236}">
              <a16:creationId xmlns:a16="http://schemas.microsoft.com/office/drawing/2014/main" id="{1352ED05-78D6-4053-A64F-570BE6DC5A08}"/>
            </a:ext>
          </a:extLst>
        </xdr:cNvPr>
        <xdr:cNvSpPr txBox="1"/>
      </xdr:nvSpPr>
      <xdr:spPr>
        <a:xfrm>
          <a:off x="9477375" y="1728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114300</xdr:rowOff>
    </xdr:from>
    <xdr:to>
      <xdr:col>55</xdr:col>
      <xdr:colOff>88900</xdr:colOff>
      <xdr:row>106</xdr:row>
      <xdr:rowOff>114300</xdr:rowOff>
    </xdr:to>
    <xdr:cxnSp macro="">
      <xdr:nvCxnSpPr>
        <xdr:cNvPr id="414" name="直線コネクタ 413">
          <a:extLst>
            <a:ext uri="{FF2B5EF4-FFF2-40B4-BE49-F238E27FC236}">
              <a16:creationId xmlns:a16="http://schemas.microsoft.com/office/drawing/2014/main" id="{CE7E20F2-80CE-436A-8540-5298D69CDB0F}"/>
            </a:ext>
          </a:extLst>
        </xdr:cNvPr>
        <xdr:cNvCxnSpPr/>
      </xdr:nvCxnSpPr>
      <xdr:spPr>
        <a:xfrm>
          <a:off x="9363075" y="172783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103</xdr:row>
      <xdr:rowOff>22877</xdr:rowOff>
    </xdr:from>
    <xdr:ext cx="469744" cy="259045"/>
    <xdr:sp macro="" textlink="">
      <xdr:nvSpPr>
        <xdr:cNvPr id="415" name="【保健所】&#10;一人当たり面積最大値テキスト">
          <a:extLst>
            <a:ext uri="{FF2B5EF4-FFF2-40B4-BE49-F238E27FC236}">
              <a16:creationId xmlns:a16="http://schemas.microsoft.com/office/drawing/2014/main" id="{A5358EAD-886F-40DF-A92A-78F69D755EB3}"/>
            </a:ext>
          </a:extLst>
        </xdr:cNvPr>
        <xdr:cNvSpPr txBox="1"/>
      </xdr:nvSpPr>
      <xdr:spPr>
        <a:xfrm>
          <a:off x="9477375" y="1670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104</xdr:row>
      <xdr:rowOff>76200</xdr:rowOff>
    </xdr:from>
    <xdr:to>
      <xdr:col>55</xdr:col>
      <xdr:colOff>88900</xdr:colOff>
      <xdr:row>104</xdr:row>
      <xdr:rowOff>76200</xdr:rowOff>
    </xdr:to>
    <xdr:cxnSp macro="">
      <xdr:nvCxnSpPr>
        <xdr:cNvPr id="416" name="直線コネクタ 415">
          <a:extLst>
            <a:ext uri="{FF2B5EF4-FFF2-40B4-BE49-F238E27FC236}">
              <a16:creationId xmlns:a16="http://schemas.microsoft.com/office/drawing/2014/main" id="{751A99EE-E0A0-4B75-9CAD-147FCF032C6D}"/>
            </a:ext>
          </a:extLst>
        </xdr:cNvPr>
        <xdr:cNvCxnSpPr/>
      </xdr:nvCxnSpPr>
      <xdr:spPr>
        <a:xfrm>
          <a:off x="9363075" y="169164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67327</xdr:rowOff>
    </xdr:from>
    <xdr:ext cx="469744" cy="259045"/>
    <xdr:sp macro="" textlink="">
      <xdr:nvSpPr>
        <xdr:cNvPr id="417" name="【保健所】&#10;一人当たり面積平均値テキスト">
          <a:extLst>
            <a:ext uri="{FF2B5EF4-FFF2-40B4-BE49-F238E27FC236}">
              <a16:creationId xmlns:a16="http://schemas.microsoft.com/office/drawing/2014/main" id="{29876A36-1706-4A43-A8D4-42F8AF6D4095}"/>
            </a:ext>
          </a:extLst>
        </xdr:cNvPr>
        <xdr:cNvSpPr txBox="1"/>
      </xdr:nvSpPr>
      <xdr:spPr>
        <a:xfrm>
          <a:off x="9477375" y="1690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18" name="フローチャート: 判断 417">
          <a:extLst>
            <a:ext uri="{FF2B5EF4-FFF2-40B4-BE49-F238E27FC236}">
              <a16:creationId xmlns:a16="http://schemas.microsoft.com/office/drawing/2014/main" id="{078B391B-A471-42E2-8A73-D0FBD3794150}"/>
            </a:ext>
          </a:extLst>
        </xdr:cNvPr>
        <xdr:cNvSpPr/>
      </xdr:nvSpPr>
      <xdr:spPr>
        <a:xfrm>
          <a:off x="9401175" y="170497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19" name="フローチャート: 判断 418">
          <a:extLst>
            <a:ext uri="{FF2B5EF4-FFF2-40B4-BE49-F238E27FC236}">
              <a16:creationId xmlns:a16="http://schemas.microsoft.com/office/drawing/2014/main" id="{76CE3F07-DADF-4387-B040-679BC22B87F7}"/>
            </a:ext>
          </a:extLst>
        </xdr:cNvPr>
        <xdr:cNvSpPr/>
      </xdr:nvSpPr>
      <xdr:spPr>
        <a:xfrm>
          <a:off x="8639175" y="170497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101</xdr:row>
      <xdr:rowOff>158750</xdr:rowOff>
    </xdr:from>
    <xdr:to>
      <xdr:col>46</xdr:col>
      <xdr:colOff>38100</xdr:colOff>
      <xdr:row>102</xdr:row>
      <xdr:rowOff>88900</xdr:rowOff>
    </xdr:to>
    <xdr:sp macro="" textlink="">
      <xdr:nvSpPr>
        <xdr:cNvPr id="420" name="フローチャート: 判断 419">
          <a:extLst>
            <a:ext uri="{FF2B5EF4-FFF2-40B4-BE49-F238E27FC236}">
              <a16:creationId xmlns:a16="http://schemas.microsoft.com/office/drawing/2014/main" id="{ED3A8819-D314-447F-91AB-BA710BD9224B}"/>
            </a:ext>
          </a:extLst>
        </xdr:cNvPr>
        <xdr:cNvSpPr/>
      </xdr:nvSpPr>
      <xdr:spPr>
        <a:xfrm>
          <a:off x="7839075" y="165163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82550</xdr:rowOff>
    </xdr:from>
    <xdr:to>
      <xdr:col>41</xdr:col>
      <xdr:colOff>101600</xdr:colOff>
      <xdr:row>108</xdr:row>
      <xdr:rowOff>12700</xdr:rowOff>
    </xdr:to>
    <xdr:sp macro="" textlink="">
      <xdr:nvSpPr>
        <xdr:cNvPr id="421" name="フローチャート: 判断 420">
          <a:extLst>
            <a:ext uri="{FF2B5EF4-FFF2-40B4-BE49-F238E27FC236}">
              <a16:creationId xmlns:a16="http://schemas.microsoft.com/office/drawing/2014/main" id="{80054641-81AC-43F3-AF21-FEA7CEBD6448}"/>
            </a:ext>
          </a:extLst>
        </xdr:cNvPr>
        <xdr:cNvSpPr/>
      </xdr:nvSpPr>
      <xdr:spPr>
        <a:xfrm>
          <a:off x="7029450" y="174117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3D0FD159-E7C3-4BD3-81D6-1773C06802DF}"/>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C38EF802-4402-45FE-93DB-E0D664E27F5C}"/>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7B309B3A-F0A1-41B8-B9B9-895E5EC64D63}"/>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59B63074-C6C5-4FE3-A743-54F189BDAFD1}"/>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0AD8CDDA-8525-46F7-90CA-33A020A88F96}"/>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63500</xdr:rowOff>
    </xdr:from>
    <xdr:to>
      <xdr:col>55</xdr:col>
      <xdr:colOff>50800</xdr:colOff>
      <xdr:row>106</xdr:row>
      <xdr:rowOff>165100</xdr:rowOff>
    </xdr:to>
    <xdr:sp macro="" textlink="">
      <xdr:nvSpPr>
        <xdr:cNvPr id="427" name="楕円 426">
          <a:extLst>
            <a:ext uri="{FF2B5EF4-FFF2-40B4-BE49-F238E27FC236}">
              <a16:creationId xmlns:a16="http://schemas.microsoft.com/office/drawing/2014/main" id="{F252045F-D46D-4F07-9FA6-AA4941542AD5}"/>
            </a:ext>
          </a:extLst>
        </xdr:cNvPr>
        <xdr:cNvSpPr/>
      </xdr:nvSpPr>
      <xdr:spPr>
        <a:xfrm>
          <a:off x="9401175" y="172307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149877</xdr:rowOff>
    </xdr:from>
    <xdr:ext cx="469744" cy="259045"/>
    <xdr:sp macro="" textlink="">
      <xdr:nvSpPr>
        <xdr:cNvPr id="428" name="【保健所】&#10;一人当たり面積該当値テキスト">
          <a:extLst>
            <a:ext uri="{FF2B5EF4-FFF2-40B4-BE49-F238E27FC236}">
              <a16:creationId xmlns:a16="http://schemas.microsoft.com/office/drawing/2014/main" id="{B6BD8BEC-8285-490C-9346-CCA34031255B}"/>
            </a:ext>
          </a:extLst>
        </xdr:cNvPr>
        <xdr:cNvSpPr txBox="1"/>
      </xdr:nvSpPr>
      <xdr:spPr>
        <a:xfrm>
          <a:off x="9477375" y="1715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63500</xdr:rowOff>
    </xdr:from>
    <xdr:to>
      <xdr:col>50</xdr:col>
      <xdr:colOff>165100</xdr:colOff>
      <xdr:row>106</xdr:row>
      <xdr:rowOff>165100</xdr:rowOff>
    </xdr:to>
    <xdr:sp macro="" textlink="">
      <xdr:nvSpPr>
        <xdr:cNvPr id="429" name="楕円 428">
          <a:extLst>
            <a:ext uri="{FF2B5EF4-FFF2-40B4-BE49-F238E27FC236}">
              <a16:creationId xmlns:a16="http://schemas.microsoft.com/office/drawing/2014/main" id="{5F18C7A1-B684-4F49-9782-1E20D3B1C012}"/>
            </a:ext>
          </a:extLst>
        </xdr:cNvPr>
        <xdr:cNvSpPr/>
      </xdr:nvSpPr>
      <xdr:spPr>
        <a:xfrm>
          <a:off x="8639175" y="17230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114300</xdr:rowOff>
    </xdr:from>
    <xdr:to>
      <xdr:col>55</xdr:col>
      <xdr:colOff>0</xdr:colOff>
      <xdr:row>106</xdr:row>
      <xdr:rowOff>114300</xdr:rowOff>
    </xdr:to>
    <xdr:cxnSp macro="">
      <xdr:nvCxnSpPr>
        <xdr:cNvPr id="430" name="直線コネクタ 429">
          <a:extLst>
            <a:ext uri="{FF2B5EF4-FFF2-40B4-BE49-F238E27FC236}">
              <a16:creationId xmlns:a16="http://schemas.microsoft.com/office/drawing/2014/main" id="{C2D7C117-64F7-446E-8254-115B2D8A6F85}"/>
            </a:ext>
          </a:extLst>
        </xdr:cNvPr>
        <xdr:cNvCxnSpPr/>
      </xdr:nvCxnSpPr>
      <xdr:spPr>
        <a:xfrm>
          <a:off x="8686800" y="172783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120650</xdr:rowOff>
    </xdr:from>
    <xdr:to>
      <xdr:col>46</xdr:col>
      <xdr:colOff>38100</xdr:colOff>
      <xdr:row>100</xdr:row>
      <xdr:rowOff>50800</xdr:rowOff>
    </xdr:to>
    <xdr:sp macro="" textlink="">
      <xdr:nvSpPr>
        <xdr:cNvPr id="431" name="楕円 430">
          <a:extLst>
            <a:ext uri="{FF2B5EF4-FFF2-40B4-BE49-F238E27FC236}">
              <a16:creationId xmlns:a16="http://schemas.microsoft.com/office/drawing/2014/main" id="{4A2CCDD3-E36C-4201-B906-3854312EB3DA}"/>
            </a:ext>
          </a:extLst>
        </xdr:cNvPr>
        <xdr:cNvSpPr/>
      </xdr:nvSpPr>
      <xdr:spPr>
        <a:xfrm>
          <a:off x="7839075" y="161544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0</xdr:rowOff>
    </xdr:from>
    <xdr:to>
      <xdr:col>50</xdr:col>
      <xdr:colOff>114300</xdr:colOff>
      <xdr:row>106</xdr:row>
      <xdr:rowOff>114300</xdr:rowOff>
    </xdr:to>
    <xdr:cxnSp macro="">
      <xdr:nvCxnSpPr>
        <xdr:cNvPr id="432" name="直線コネクタ 431">
          <a:extLst>
            <a:ext uri="{FF2B5EF4-FFF2-40B4-BE49-F238E27FC236}">
              <a16:creationId xmlns:a16="http://schemas.microsoft.com/office/drawing/2014/main" id="{BC481B13-F59E-49A3-B57C-81FB8B6B0E1E}"/>
            </a:ext>
          </a:extLst>
        </xdr:cNvPr>
        <xdr:cNvCxnSpPr/>
      </xdr:nvCxnSpPr>
      <xdr:spPr>
        <a:xfrm>
          <a:off x="7886700" y="16192500"/>
          <a:ext cx="8001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120650</xdr:rowOff>
    </xdr:from>
    <xdr:to>
      <xdr:col>41</xdr:col>
      <xdr:colOff>101600</xdr:colOff>
      <xdr:row>100</xdr:row>
      <xdr:rowOff>50800</xdr:rowOff>
    </xdr:to>
    <xdr:sp macro="" textlink="">
      <xdr:nvSpPr>
        <xdr:cNvPr id="433" name="楕円 432">
          <a:extLst>
            <a:ext uri="{FF2B5EF4-FFF2-40B4-BE49-F238E27FC236}">
              <a16:creationId xmlns:a16="http://schemas.microsoft.com/office/drawing/2014/main" id="{34358DD3-DB9B-4764-9E78-DF699B88506E}"/>
            </a:ext>
          </a:extLst>
        </xdr:cNvPr>
        <xdr:cNvSpPr/>
      </xdr:nvSpPr>
      <xdr:spPr>
        <a:xfrm>
          <a:off x="7029450" y="161544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0</xdr:rowOff>
    </xdr:from>
    <xdr:to>
      <xdr:col>45</xdr:col>
      <xdr:colOff>177800</xdr:colOff>
      <xdr:row>100</xdr:row>
      <xdr:rowOff>0</xdr:rowOff>
    </xdr:to>
    <xdr:cxnSp macro="">
      <xdr:nvCxnSpPr>
        <xdr:cNvPr id="434" name="直線コネクタ 433">
          <a:extLst>
            <a:ext uri="{FF2B5EF4-FFF2-40B4-BE49-F238E27FC236}">
              <a16:creationId xmlns:a16="http://schemas.microsoft.com/office/drawing/2014/main" id="{B486F1AD-E30C-4D35-AE5B-17497D874573}"/>
            </a:ext>
          </a:extLst>
        </xdr:cNvPr>
        <xdr:cNvCxnSpPr/>
      </xdr:nvCxnSpPr>
      <xdr:spPr>
        <a:xfrm>
          <a:off x="7077075" y="161925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435" name="n_1aveValue【保健所】&#10;一人当たり面積">
          <a:extLst>
            <a:ext uri="{FF2B5EF4-FFF2-40B4-BE49-F238E27FC236}">
              <a16:creationId xmlns:a16="http://schemas.microsoft.com/office/drawing/2014/main" id="{C3D3D12A-F00F-4DCD-824C-C0BE6CD15651}"/>
            </a:ext>
          </a:extLst>
        </xdr:cNvPr>
        <xdr:cNvSpPr txBox="1"/>
      </xdr:nvSpPr>
      <xdr:spPr>
        <a:xfrm>
          <a:off x="8458277" y="168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80027</xdr:rowOff>
    </xdr:from>
    <xdr:ext cx="469744" cy="259045"/>
    <xdr:sp macro="" textlink="">
      <xdr:nvSpPr>
        <xdr:cNvPr id="436" name="n_2aveValue【保健所】&#10;一人当たり面積">
          <a:extLst>
            <a:ext uri="{FF2B5EF4-FFF2-40B4-BE49-F238E27FC236}">
              <a16:creationId xmlns:a16="http://schemas.microsoft.com/office/drawing/2014/main" id="{59D0D6B0-A07C-424E-A06C-0A9E94A156E3}"/>
            </a:ext>
          </a:extLst>
        </xdr:cNvPr>
        <xdr:cNvSpPr txBox="1"/>
      </xdr:nvSpPr>
      <xdr:spPr>
        <a:xfrm>
          <a:off x="7677227" y="1659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3827</xdr:rowOff>
    </xdr:from>
    <xdr:ext cx="469744" cy="259045"/>
    <xdr:sp macro="" textlink="">
      <xdr:nvSpPr>
        <xdr:cNvPr id="437" name="n_3aveValue【保健所】&#10;一人当たり面積">
          <a:extLst>
            <a:ext uri="{FF2B5EF4-FFF2-40B4-BE49-F238E27FC236}">
              <a16:creationId xmlns:a16="http://schemas.microsoft.com/office/drawing/2014/main" id="{08091A98-D3DA-4360-98EC-56F4C470913B}"/>
            </a:ext>
          </a:extLst>
        </xdr:cNvPr>
        <xdr:cNvSpPr txBox="1"/>
      </xdr:nvSpPr>
      <xdr:spPr>
        <a:xfrm>
          <a:off x="6867602" y="1749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156227</xdr:rowOff>
    </xdr:from>
    <xdr:ext cx="469744" cy="259045"/>
    <xdr:sp macro="" textlink="">
      <xdr:nvSpPr>
        <xdr:cNvPr id="438" name="n_1mainValue【保健所】&#10;一人当たり面積">
          <a:extLst>
            <a:ext uri="{FF2B5EF4-FFF2-40B4-BE49-F238E27FC236}">
              <a16:creationId xmlns:a16="http://schemas.microsoft.com/office/drawing/2014/main" id="{D94DDB7D-DF1C-4CAA-95F1-B8F9C2B2EB66}"/>
            </a:ext>
          </a:extLst>
        </xdr:cNvPr>
        <xdr:cNvSpPr txBox="1"/>
      </xdr:nvSpPr>
      <xdr:spPr>
        <a:xfrm>
          <a:off x="8458277" y="1732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67327</xdr:rowOff>
    </xdr:from>
    <xdr:ext cx="469744" cy="259045"/>
    <xdr:sp macro="" textlink="">
      <xdr:nvSpPr>
        <xdr:cNvPr id="439" name="n_2mainValue【保健所】&#10;一人当たり面積">
          <a:extLst>
            <a:ext uri="{FF2B5EF4-FFF2-40B4-BE49-F238E27FC236}">
              <a16:creationId xmlns:a16="http://schemas.microsoft.com/office/drawing/2014/main" id="{FD763797-E3EC-4434-832F-D09626F5AC38}"/>
            </a:ext>
          </a:extLst>
        </xdr:cNvPr>
        <xdr:cNvSpPr txBox="1"/>
      </xdr:nvSpPr>
      <xdr:spPr>
        <a:xfrm>
          <a:off x="7677227" y="1593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67327</xdr:rowOff>
    </xdr:from>
    <xdr:ext cx="469744" cy="259045"/>
    <xdr:sp macro="" textlink="">
      <xdr:nvSpPr>
        <xdr:cNvPr id="440" name="n_3mainValue【保健所】&#10;一人当たり面積">
          <a:extLst>
            <a:ext uri="{FF2B5EF4-FFF2-40B4-BE49-F238E27FC236}">
              <a16:creationId xmlns:a16="http://schemas.microsoft.com/office/drawing/2014/main" id="{7C268054-D0EB-4C86-BFA5-A452E0C003AE}"/>
            </a:ext>
          </a:extLst>
        </xdr:cNvPr>
        <xdr:cNvSpPr txBox="1"/>
      </xdr:nvSpPr>
      <xdr:spPr>
        <a:xfrm>
          <a:off x="6867602" y="1593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1" name="正方形/長方形 440">
          <a:extLst>
            <a:ext uri="{FF2B5EF4-FFF2-40B4-BE49-F238E27FC236}">
              <a16:creationId xmlns:a16="http://schemas.microsoft.com/office/drawing/2014/main" id="{30E43CE0-311E-4C8B-BF55-E827FFD68341}"/>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42" name="正方形/長方形 441">
          <a:extLst>
            <a:ext uri="{FF2B5EF4-FFF2-40B4-BE49-F238E27FC236}">
              <a16:creationId xmlns:a16="http://schemas.microsoft.com/office/drawing/2014/main" id="{FE0DE6D1-6204-467A-9214-9193DA9DBB6F}"/>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43" name="正方形/長方形 442">
          <a:extLst>
            <a:ext uri="{FF2B5EF4-FFF2-40B4-BE49-F238E27FC236}">
              <a16:creationId xmlns:a16="http://schemas.microsoft.com/office/drawing/2014/main" id="{87201ABE-CC47-4796-BC3F-EEF5F90C6D20}"/>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44" name="正方形/長方形 443">
          <a:extLst>
            <a:ext uri="{FF2B5EF4-FFF2-40B4-BE49-F238E27FC236}">
              <a16:creationId xmlns:a16="http://schemas.microsoft.com/office/drawing/2014/main" id="{BCB0D2EB-B2B3-4B54-98E8-610B9EEB1D2A}"/>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45" name="正方形/長方形 444">
          <a:extLst>
            <a:ext uri="{FF2B5EF4-FFF2-40B4-BE49-F238E27FC236}">
              <a16:creationId xmlns:a16="http://schemas.microsoft.com/office/drawing/2014/main" id="{04B67CC6-8A06-4B8C-9E41-9D4C46DD42AF}"/>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6" name="正方形/長方形 445">
          <a:extLst>
            <a:ext uri="{FF2B5EF4-FFF2-40B4-BE49-F238E27FC236}">
              <a16:creationId xmlns:a16="http://schemas.microsoft.com/office/drawing/2014/main" id="{B5E15C00-F246-4023-A743-214067F85378}"/>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7" name="テキスト ボックス 446">
          <a:extLst>
            <a:ext uri="{FF2B5EF4-FFF2-40B4-BE49-F238E27FC236}">
              <a16:creationId xmlns:a16="http://schemas.microsoft.com/office/drawing/2014/main" id="{31E29C6C-510C-4E8C-BB81-120A5EB2A17E}"/>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8" name="直線コネクタ 447">
          <a:extLst>
            <a:ext uri="{FF2B5EF4-FFF2-40B4-BE49-F238E27FC236}">
              <a16:creationId xmlns:a16="http://schemas.microsoft.com/office/drawing/2014/main" id="{229D5939-EC16-4BE1-A17E-39002AF5C383}"/>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49" name="テキスト ボックス 448">
          <a:extLst>
            <a:ext uri="{FF2B5EF4-FFF2-40B4-BE49-F238E27FC236}">
              <a16:creationId xmlns:a16="http://schemas.microsoft.com/office/drawing/2014/main" id="{706F778E-7BFA-4FBE-8870-9F09450670F3}"/>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0" name="直線コネクタ 449">
          <a:extLst>
            <a:ext uri="{FF2B5EF4-FFF2-40B4-BE49-F238E27FC236}">
              <a16:creationId xmlns:a16="http://schemas.microsoft.com/office/drawing/2014/main" id="{B81529A9-9860-497D-9549-981E00D4D3F2}"/>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1" name="テキスト ボックス 450">
          <a:extLst>
            <a:ext uri="{FF2B5EF4-FFF2-40B4-BE49-F238E27FC236}">
              <a16:creationId xmlns:a16="http://schemas.microsoft.com/office/drawing/2014/main" id="{3FF0A4CC-BEE4-4074-914C-354D4C404F01}"/>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2" name="直線コネクタ 451">
          <a:extLst>
            <a:ext uri="{FF2B5EF4-FFF2-40B4-BE49-F238E27FC236}">
              <a16:creationId xmlns:a16="http://schemas.microsoft.com/office/drawing/2014/main" id="{2A24B92B-5240-45DB-8887-3CA16027AC79}"/>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3" name="テキスト ボックス 452">
          <a:extLst>
            <a:ext uri="{FF2B5EF4-FFF2-40B4-BE49-F238E27FC236}">
              <a16:creationId xmlns:a16="http://schemas.microsoft.com/office/drawing/2014/main" id="{625A5F82-02DB-4596-BF6D-373F565B3808}"/>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4" name="直線コネクタ 453">
          <a:extLst>
            <a:ext uri="{FF2B5EF4-FFF2-40B4-BE49-F238E27FC236}">
              <a16:creationId xmlns:a16="http://schemas.microsoft.com/office/drawing/2014/main" id="{977B564D-1C10-4087-8FD2-80C43E0386AA}"/>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5" name="テキスト ボックス 454">
          <a:extLst>
            <a:ext uri="{FF2B5EF4-FFF2-40B4-BE49-F238E27FC236}">
              <a16:creationId xmlns:a16="http://schemas.microsoft.com/office/drawing/2014/main" id="{17A82524-3B52-4FAA-A58F-0C34C097EC69}"/>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6" name="直線コネクタ 455">
          <a:extLst>
            <a:ext uri="{FF2B5EF4-FFF2-40B4-BE49-F238E27FC236}">
              <a16:creationId xmlns:a16="http://schemas.microsoft.com/office/drawing/2014/main" id="{2F62092C-46FC-469F-8840-84D9891483BA}"/>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7" name="テキスト ボックス 456">
          <a:extLst>
            <a:ext uri="{FF2B5EF4-FFF2-40B4-BE49-F238E27FC236}">
              <a16:creationId xmlns:a16="http://schemas.microsoft.com/office/drawing/2014/main" id="{0E144B47-29D5-4311-A5F5-AB092EA0593C}"/>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8" name="直線コネクタ 457">
          <a:extLst>
            <a:ext uri="{FF2B5EF4-FFF2-40B4-BE49-F238E27FC236}">
              <a16:creationId xmlns:a16="http://schemas.microsoft.com/office/drawing/2014/main" id="{8A024245-65FE-4E6A-8C99-E2D1DC8CE21D}"/>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59" name="テキスト ボックス 458">
          <a:extLst>
            <a:ext uri="{FF2B5EF4-FFF2-40B4-BE49-F238E27FC236}">
              <a16:creationId xmlns:a16="http://schemas.microsoft.com/office/drawing/2014/main" id="{1815312B-033D-40DA-89AF-E6D079A92D76}"/>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0" name="直線コネクタ 459">
          <a:extLst>
            <a:ext uri="{FF2B5EF4-FFF2-40B4-BE49-F238E27FC236}">
              <a16:creationId xmlns:a16="http://schemas.microsoft.com/office/drawing/2014/main" id="{BE4241A7-C307-481A-A371-35FDD7DA76F6}"/>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61" name="テキスト ボックス 460">
          <a:extLst>
            <a:ext uri="{FF2B5EF4-FFF2-40B4-BE49-F238E27FC236}">
              <a16:creationId xmlns:a16="http://schemas.microsoft.com/office/drawing/2014/main" id="{A1AC829D-2FA5-4853-BB81-AA7B2CA00EB2}"/>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2" name="【試験研究機関】&#10;有形固定資産減価償却率グラフ枠">
          <a:extLst>
            <a:ext uri="{FF2B5EF4-FFF2-40B4-BE49-F238E27FC236}">
              <a16:creationId xmlns:a16="http://schemas.microsoft.com/office/drawing/2014/main" id="{E55E1EAD-2A4B-4994-9AB1-794BA6EEC9B7}"/>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76200</xdr:rowOff>
    </xdr:from>
    <xdr:to>
      <xdr:col>85</xdr:col>
      <xdr:colOff>126364</xdr:colOff>
      <xdr:row>42</xdr:row>
      <xdr:rowOff>38100</xdr:rowOff>
    </xdr:to>
    <xdr:cxnSp macro="">
      <xdr:nvCxnSpPr>
        <xdr:cNvPr id="463" name="直線コネクタ 462">
          <a:extLst>
            <a:ext uri="{FF2B5EF4-FFF2-40B4-BE49-F238E27FC236}">
              <a16:creationId xmlns:a16="http://schemas.microsoft.com/office/drawing/2014/main" id="{317B4C82-407D-4336-86B6-BFC4E722EA8B}"/>
            </a:ext>
          </a:extLst>
        </xdr:cNvPr>
        <xdr:cNvCxnSpPr/>
      </xdr:nvCxnSpPr>
      <xdr:spPr>
        <a:xfrm flipV="1">
          <a:off x="14695170" y="5905500"/>
          <a:ext cx="1269"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41927</xdr:rowOff>
    </xdr:from>
    <xdr:ext cx="405111" cy="259045"/>
    <xdr:sp macro="" textlink="">
      <xdr:nvSpPr>
        <xdr:cNvPr id="464" name="【試験研究機関】&#10;有形固定資産減価償却率最小値テキスト">
          <a:extLst>
            <a:ext uri="{FF2B5EF4-FFF2-40B4-BE49-F238E27FC236}">
              <a16:creationId xmlns:a16="http://schemas.microsoft.com/office/drawing/2014/main" id="{FB85DCBF-A542-4DBA-888E-A599C44C940D}"/>
            </a:ext>
          </a:extLst>
        </xdr:cNvPr>
        <xdr:cNvSpPr txBox="1"/>
      </xdr:nvSpPr>
      <xdr:spPr>
        <a:xfrm>
          <a:off x="147447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65" name="直線コネクタ 464">
          <a:extLst>
            <a:ext uri="{FF2B5EF4-FFF2-40B4-BE49-F238E27FC236}">
              <a16:creationId xmlns:a16="http://schemas.microsoft.com/office/drawing/2014/main" id="{0BF142DC-6B58-49DC-A3B2-7FFB55BE3EE4}"/>
            </a:ext>
          </a:extLst>
        </xdr:cNvPr>
        <xdr:cNvCxnSpPr/>
      </xdr:nvCxnSpPr>
      <xdr:spPr>
        <a:xfrm>
          <a:off x="14611350" y="6838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22877</xdr:rowOff>
    </xdr:from>
    <xdr:ext cx="405111" cy="259045"/>
    <xdr:sp macro="" textlink="">
      <xdr:nvSpPr>
        <xdr:cNvPr id="466" name="【試験研究機関】&#10;有形固定資産減価償却率最大値テキスト">
          <a:extLst>
            <a:ext uri="{FF2B5EF4-FFF2-40B4-BE49-F238E27FC236}">
              <a16:creationId xmlns:a16="http://schemas.microsoft.com/office/drawing/2014/main" id="{A7A918A9-3636-4941-8819-D4C6ED07DD85}"/>
            </a:ext>
          </a:extLst>
        </xdr:cNvPr>
        <xdr:cNvSpPr txBox="1"/>
      </xdr:nvSpPr>
      <xdr:spPr>
        <a:xfrm>
          <a:off x="14744700" y="569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76200</xdr:rowOff>
    </xdr:from>
    <xdr:to>
      <xdr:col>86</xdr:col>
      <xdr:colOff>25400</xdr:colOff>
      <xdr:row>36</xdr:row>
      <xdr:rowOff>76200</xdr:rowOff>
    </xdr:to>
    <xdr:cxnSp macro="">
      <xdr:nvCxnSpPr>
        <xdr:cNvPr id="467" name="直線コネクタ 466">
          <a:extLst>
            <a:ext uri="{FF2B5EF4-FFF2-40B4-BE49-F238E27FC236}">
              <a16:creationId xmlns:a16="http://schemas.microsoft.com/office/drawing/2014/main" id="{5201E0EA-6F46-4F04-9262-DBB19BB1F4ED}"/>
            </a:ext>
          </a:extLst>
        </xdr:cNvPr>
        <xdr:cNvCxnSpPr/>
      </xdr:nvCxnSpPr>
      <xdr:spPr>
        <a:xfrm>
          <a:off x="14611350" y="59055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124477</xdr:rowOff>
    </xdr:from>
    <xdr:ext cx="405111" cy="259045"/>
    <xdr:sp macro="" textlink="">
      <xdr:nvSpPr>
        <xdr:cNvPr id="468" name="【試験研究機関】&#10;有形固定資産減価償却率平均値テキスト">
          <a:extLst>
            <a:ext uri="{FF2B5EF4-FFF2-40B4-BE49-F238E27FC236}">
              <a16:creationId xmlns:a16="http://schemas.microsoft.com/office/drawing/2014/main" id="{E0BC948D-0C6A-4872-A134-1AB881B07EDF}"/>
            </a:ext>
          </a:extLst>
        </xdr:cNvPr>
        <xdr:cNvSpPr txBox="1"/>
      </xdr:nvSpPr>
      <xdr:spPr>
        <a:xfrm>
          <a:off x="14744700" y="6112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101600</xdr:rowOff>
    </xdr:from>
    <xdr:to>
      <xdr:col>85</xdr:col>
      <xdr:colOff>177800</xdr:colOff>
      <xdr:row>39</xdr:row>
      <xdr:rowOff>31750</xdr:rowOff>
    </xdr:to>
    <xdr:sp macro="" textlink="">
      <xdr:nvSpPr>
        <xdr:cNvPr id="469" name="フローチャート: 判断 468">
          <a:extLst>
            <a:ext uri="{FF2B5EF4-FFF2-40B4-BE49-F238E27FC236}">
              <a16:creationId xmlns:a16="http://schemas.microsoft.com/office/drawing/2014/main" id="{B3FF8AB1-B8E1-46B6-9EB8-AAC6A7508D45}"/>
            </a:ext>
          </a:extLst>
        </xdr:cNvPr>
        <xdr:cNvSpPr/>
      </xdr:nvSpPr>
      <xdr:spPr>
        <a:xfrm>
          <a:off x="14649450" y="62579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25400</xdr:rowOff>
    </xdr:from>
    <xdr:to>
      <xdr:col>81</xdr:col>
      <xdr:colOff>101600</xdr:colOff>
      <xdr:row>36</xdr:row>
      <xdr:rowOff>127000</xdr:rowOff>
    </xdr:to>
    <xdr:sp macro="" textlink="">
      <xdr:nvSpPr>
        <xdr:cNvPr id="470" name="フローチャート: 判断 469">
          <a:extLst>
            <a:ext uri="{FF2B5EF4-FFF2-40B4-BE49-F238E27FC236}">
              <a16:creationId xmlns:a16="http://schemas.microsoft.com/office/drawing/2014/main" id="{92096199-E487-4B0C-8593-AFE386469427}"/>
            </a:ext>
          </a:extLst>
        </xdr:cNvPr>
        <xdr:cNvSpPr/>
      </xdr:nvSpPr>
      <xdr:spPr>
        <a:xfrm>
          <a:off x="13887450" y="5857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32</xdr:row>
      <xdr:rowOff>139700</xdr:rowOff>
    </xdr:from>
    <xdr:to>
      <xdr:col>76</xdr:col>
      <xdr:colOff>165100</xdr:colOff>
      <xdr:row>33</xdr:row>
      <xdr:rowOff>69850</xdr:rowOff>
    </xdr:to>
    <xdr:sp macro="" textlink="">
      <xdr:nvSpPr>
        <xdr:cNvPr id="471" name="フローチャート: 判断 470">
          <a:extLst>
            <a:ext uri="{FF2B5EF4-FFF2-40B4-BE49-F238E27FC236}">
              <a16:creationId xmlns:a16="http://schemas.microsoft.com/office/drawing/2014/main" id="{4C38C929-39A9-4BFF-B13C-66ADB49E9F36}"/>
            </a:ext>
          </a:extLst>
        </xdr:cNvPr>
        <xdr:cNvSpPr/>
      </xdr:nvSpPr>
      <xdr:spPr>
        <a:xfrm>
          <a:off x="13096875" y="53244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158750</xdr:rowOff>
    </xdr:from>
    <xdr:to>
      <xdr:col>72</xdr:col>
      <xdr:colOff>38100</xdr:colOff>
      <xdr:row>38</xdr:row>
      <xdr:rowOff>88900</xdr:rowOff>
    </xdr:to>
    <xdr:sp macro="" textlink="">
      <xdr:nvSpPr>
        <xdr:cNvPr id="472" name="フローチャート: 判断 471">
          <a:extLst>
            <a:ext uri="{FF2B5EF4-FFF2-40B4-BE49-F238E27FC236}">
              <a16:creationId xmlns:a16="http://schemas.microsoft.com/office/drawing/2014/main" id="{EB698889-9545-484E-AFD1-99500FF9B94A}"/>
            </a:ext>
          </a:extLst>
        </xdr:cNvPr>
        <xdr:cNvSpPr/>
      </xdr:nvSpPr>
      <xdr:spPr>
        <a:xfrm>
          <a:off x="12296775" y="61531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F6203827-CDFA-45C9-BC85-07ADCF90D80B}"/>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9A0E7AF3-82EF-4F45-AB90-34478FDC9A9A}"/>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09F1A147-663F-45CB-B843-F8AED591ECFA}"/>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B140ABB4-0DE1-4EAA-ABF7-B465C388D41F}"/>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76110EBB-1F95-4A76-A9A2-FC85DAA8C82D}"/>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478" name="楕円 477">
          <a:extLst>
            <a:ext uri="{FF2B5EF4-FFF2-40B4-BE49-F238E27FC236}">
              <a16:creationId xmlns:a16="http://schemas.microsoft.com/office/drawing/2014/main" id="{47EF233F-3362-472D-AEF5-0F35E65575D6}"/>
            </a:ext>
          </a:extLst>
        </xdr:cNvPr>
        <xdr:cNvSpPr/>
      </xdr:nvSpPr>
      <xdr:spPr>
        <a:xfrm>
          <a:off x="14649450" y="6800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41</xdr:row>
      <xdr:rowOff>73677</xdr:rowOff>
    </xdr:from>
    <xdr:ext cx="405111" cy="259045"/>
    <xdr:sp macro="" textlink="">
      <xdr:nvSpPr>
        <xdr:cNvPr id="479" name="【試験研究機関】&#10;有形固定資産減価償却率該当値テキスト">
          <a:extLst>
            <a:ext uri="{FF2B5EF4-FFF2-40B4-BE49-F238E27FC236}">
              <a16:creationId xmlns:a16="http://schemas.microsoft.com/office/drawing/2014/main" id="{9A51ACA8-7E26-4CC4-8B1F-7A3EF8F809BE}"/>
            </a:ext>
          </a:extLst>
        </xdr:cNvPr>
        <xdr:cNvSpPr txBox="1"/>
      </xdr:nvSpPr>
      <xdr:spPr>
        <a:xfrm>
          <a:off x="14744700" y="671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44450</xdr:rowOff>
    </xdr:from>
    <xdr:to>
      <xdr:col>81</xdr:col>
      <xdr:colOff>101600</xdr:colOff>
      <xdr:row>39</xdr:row>
      <xdr:rowOff>146050</xdr:rowOff>
    </xdr:to>
    <xdr:sp macro="" textlink="">
      <xdr:nvSpPr>
        <xdr:cNvPr id="480" name="楕円 479">
          <a:extLst>
            <a:ext uri="{FF2B5EF4-FFF2-40B4-BE49-F238E27FC236}">
              <a16:creationId xmlns:a16="http://schemas.microsoft.com/office/drawing/2014/main" id="{8231B21D-E246-4584-A42E-8BB41D6992DB}"/>
            </a:ext>
          </a:extLst>
        </xdr:cNvPr>
        <xdr:cNvSpPr/>
      </xdr:nvSpPr>
      <xdr:spPr>
        <a:xfrm>
          <a:off x="13887450" y="6362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95250</xdr:rowOff>
    </xdr:from>
    <xdr:to>
      <xdr:col>85</xdr:col>
      <xdr:colOff>127000</xdr:colOff>
      <xdr:row>42</xdr:row>
      <xdr:rowOff>38100</xdr:rowOff>
    </xdr:to>
    <xdr:cxnSp macro="">
      <xdr:nvCxnSpPr>
        <xdr:cNvPr id="481" name="直線コネクタ 480">
          <a:extLst>
            <a:ext uri="{FF2B5EF4-FFF2-40B4-BE49-F238E27FC236}">
              <a16:creationId xmlns:a16="http://schemas.microsoft.com/office/drawing/2014/main" id="{75D3E2CB-ABE6-4817-81BB-CBB4EFB861ED}"/>
            </a:ext>
          </a:extLst>
        </xdr:cNvPr>
        <xdr:cNvCxnSpPr/>
      </xdr:nvCxnSpPr>
      <xdr:spPr>
        <a:xfrm>
          <a:off x="13935075" y="6410325"/>
          <a:ext cx="762000"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139700</xdr:rowOff>
    </xdr:from>
    <xdr:to>
      <xdr:col>76</xdr:col>
      <xdr:colOff>165100</xdr:colOff>
      <xdr:row>35</xdr:row>
      <xdr:rowOff>69850</xdr:rowOff>
    </xdr:to>
    <xdr:sp macro="" textlink="">
      <xdr:nvSpPr>
        <xdr:cNvPr id="482" name="楕円 481">
          <a:extLst>
            <a:ext uri="{FF2B5EF4-FFF2-40B4-BE49-F238E27FC236}">
              <a16:creationId xmlns:a16="http://schemas.microsoft.com/office/drawing/2014/main" id="{6E50C441-855B-4B28-8C88-3B19B48F9CF9}"/>
            </a:ext>
          </a:extLst>
        </xdr:cNvPr>
        <xdr:cNvSpPr/>
      </xdr:nvSpPr>
      <xdr:spPr>
        <a:xfrm>
          <a:off x="13096875" y="56483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19050</xdr:rowOff>
    </xdr:from>
    <xdr:to>
      <xdr:col>81</xdr:col>
      <xdr:colOff>50800</xdr:colOff>
      <xdr:row>39</xdr:row>
      <xdr:rowOff>95250</xdr:rowOff>
    </xdr:to>
    <xdr:cxnSp macro="">
      <xdr:nvCxnSpPr>
        <xdr:cNvPr id="483" name="直線コネクタ 482">
          <a:extLst>
            <a:ext uri="{FF2B5EF4-FFF2-40B4-BE49-F238E27FC236}">
              <a16:creationId xmlns:a16="http://schemas.microsoft.com/office/drawing/2014/main" id="{CCBEC889-40F2-4CFF-A285-A0712D61A416}"/>
            </a:ext>
          </a:extLst>
        </xdr:cNvPr>
        <xdr:cNvCxnSpPr/>
      </xdr:nvCxnSpPr>
      <xdr:spPr>
        <a:xfrm>
          <a:off x="13144500" y="5686425"/>
          <a:ext cx="790575"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25400</xdr:rowOff>
    </xdr:from>
    <xdr:to>
      <xdr:col>72</xdr:col>
      <xdr:colOff>38100</xdr:colOff>
      <xdr:row>42</xdr:row>
      <xdr:rowOff>127000</xdr:rowOff>
    </xdr:to>
    <xdr:sp macro="" textlink="">
      <xdr:nvSpPr>
        <xdr:cNvPr id="484" name="楕円 483">
          <a:extLst>
            <a:ext uri="{FF2B5EF4-FFF2-40B4-BE49-F238E27FC236}">
              <a16:creationId xmlns:a16="http://schemas.microsoft.com/office/drawing/2014/main" id="{DEA6A4F2-C9AA-4CAC-9B26-54D7FC8D07AD}"/>
            </a:ext>
          </a:extLst>
        </xdr:cNvPr>
        <xdr:cNvSpPr/>
      </xdr:nvSpPr>
      <xdr:spPr>
        <a:xfrm>
          <a:off x="12296775" y="68294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19050</xdr:rowOff>
    </xdr:from>
    <xdr:to>
      <xdr:col>76</xdr:col>
      <xdr:colOff>114300</xdr:colOff>
      <xdr:row>42</xdr:row>
      <xdr:rowOff>76200</xdr:rowOff>
    </xdr:to>
    <xdr:cxnSp macro="">
      <xdr:nvCxnSpPr>
        <xdr:cNvPr id="485" name="直線コネクタ 484">
          <a:extLst>
            <a:ext uri="{FF2B5EF4-FFF2-40B4-BE49-F238E27FC236}">
              <a16:creationId xmlns:a16="http://schemas.microsoft.com/office/drawing/2014/main" id="{108E7D2F-0D7A-4D94-A32B-D34396993E17}"/>
            </a:ext>
          </a:extLst>
        </xdr:cNvPr>
        <xdr:cNvCxnSpPr/>
      </xdr:nvCxnSpPr>
      <xdr:spPr>
        <a:xfrm flipV="1">
          <a:off x="12344400" y="5686425"/>
          <a:ext cx="800100" cy="119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143527</xdr:rowOff>
    </xdr:from>
    <xdr:ext cx="405111" cy="259045"/>
    <xdr:sp macro="" textlink="">
      <xdr:nvSpPr>
        <xdr:cNvPr id="486" name="n_1aveValue【試験研究機関】&#10;有形固定資産減価償却率">
          <a:extLst>
            <a:ext uri="{FF2B5EF4-FFF2-40B4-BE49-F238E27FC236}">
              <a16:creationId xmlns:a16="http://schemas.microsoft.com/office/drawing/2014/main" id="{06A11EE4-A549-4D59-87A6-8A3E36C554BF}"/>
            </a:ext>
          </a:extLst>
        </xdr:cNvPr>
        <xdr:cNvSpPr txBox="1"/>
      </xdr:nvSpPr>
      <xdr:spPr>
        <a:xfrm>
          <a:off x="13745219" y="564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86377</xdr:rowOff>
    </xdr:from>
    <xdr:ext cx="405111" cy="259045"/>
    <xdr:sp macro="" textlink="">
      <xdr:nvSpPr>
        <xdr:cNvPr id="487" name="n_2aveValue【試験研究機関】&#10;有形固定資産減価償却率">
          <a:extLst>
            <a:ext uri="{FF2B5EF4-FFF2-40B4-BE49-F238E27FC236}">
              <a16:creationId xmlns:a16="http://schemas.microsoft.com/office/drawing/2014/main" id="{2F5F934E-825A-41CE-9A34-397404BBB181}"/>
            </a:ext>
          </a:extLst>
        </xdr:cNvPr>
        <xdr:cNvSpPr txBox="1"/>
      </xdr:nvSpPr>
      <xdr:spPr>
        <a:xfrm>
          <a:off x="12964169" y="51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105427</xdr:rowOff>
    </xdr:from>
    <xdr:ext cx="405111" cy="259045"/>
    <xdr:sp macro="" textlink="">
      <xdr:nvSpPr>
        <xdr:cNvPr id="488" name="n_3aveValue【試験研究機関】&#10;有形固定資産減価償却率">
          <a:extLst>
            <a:ext uri="{FF2B5EF4-FFF2-40B4-BE49-F238E27FC236}">
              <a16:creationId xmlns:a16="http://schemas.microsoft.com/office/drawing/2014/main" id="{903D8478-B793-4429-9631-FDB7501CA494}"/>
            </a:ext>
          </a:extLst>
        </xdr:cNvPr>
        <xdr:cNvSpPr txBox="1"/>
      </xdr:nvSpPr>
      <xdr:spPr>
        <a:xfrm>
          <a:off x="12164069" y="5931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137177</xdr:rowOff>
    </xdr:from>
    <xdr:ext cx="405111" cy="259045"/>
    <xdr:sp macro="" textlink="">
      <xdr:nvSpPr>
        <xdr:cNvPr id="489" name="n_1mainValue【試験研究機関】&#10;有形固定資産減価償却率">
          <a:extLst>
            <a:ext uri="{FF2B5EF4-FFF2-40B4-BE49-F238E27FC236}">
              <a16:creationId xmlns:a16="http://schemas.microsoft.com/office/drawing/2014/main" id="{314E4A47-00B0-407B-A090-7B9561F2B663}"/>
            </a:ext>
          </a:extLst>
        </xdr:cNvPr>
        <xdr:cNvSpPr txBox="1"/>
      </xdr:nvSpPr>
      <xdr:spPr>
        <a:xfrm>
          <a:off x="13745219" y="645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60977</xdr:rowOff>
    </xdr:from>
    <xdr:ext cx="405111" cy="259045"/>
    <xdr:sp macro="" textlink="">
      <xdr:nvSpPr>
        <xdr:cNvPr id="490" name="n_2mainValue【試験研究機関】&#10;有形固定資産減価償却率">
          <a:extLst>
            <a:ext uri="{FF2B5EF4-FFF2-40B4-BE49-F238E27FC236}">
              <a16:creationId xmlns:a16="http://schemas.microsoft.com/office/drawing/2014/main" id="{F01BCD77-9F76-4C94-AC4D-B280267E24E8}"/>
            </a:ext>
          </a:extLst>
        </xdr:cNvPr>
        <xdr:cNvSpPr txBox="1"/>
      </xdr:nvSpPr>
      <xdr:spPr>
        <a:xfrm>
          <a:off x="12964169" y="573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118127</xdr:rowOff>
    </xdr:from>
    <xdr:ext cx="405111" cy="259045"/>
    <xdr:sp macro="" textlink="">
      <xdr:nvSpPr>
        <xdr:cNvPr id="491" name="n_3mainValue【試験研究機関】&#10;有形固定資産減価償却率">
          <a:extLst>
            <a:ext uri="{FF2B5EF4-FFF2-40B4-BE49-F238E27FC236}">
              <a16:creationId xmlns:a16="http://schemas.microsoft.com/office/drawing/2014/main" id="{622044D3-2F2C-4A39-ADB7-F46726CF84BC}"/>
            </a:ext>
          </a:extLst>
        </xdr:cNvPr>
        <xdr:cNvSpPr txBox="1"/>
      </xdr:nvSpPr>
      <xdr:spPr>
        <a:xfrm>
          <a:off x="12164069" y="692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2" name="正方形/長方形 491">
          <a:extLst>
            <a:ext uri="{FF2B5EF4-FFF2-40B4-BE49-F238E27FC236}">
              <a16:creationId xmlns:a16="http://schemas.microsoft.com/office/drawing/2014/main" id="{BD5929FD-1795-4676-8E00-DE6AF886F9A3}"/>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93" name="正方形/長方形 492">
          <a:extLst>
            <a:ext uri="{FF2B5EF4-FFF2-40B4-BE49-F238E27FC236}">
              <a16:creationId xmlns:a16="http://schemas.microsoft.com/office/drawing/2014/main" id="{5C756D22-3EAB-4E06-91DB-8572FFC3E1A2}"/>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94" name="正方形/長方形 493">
          <a:extLst>
            <a:ext uri="{FF2B5EF4-FFF2-40B4-BE49-F238E27FC236}">
              <a16:creationId xmlns:a16="http://schemas.microsoft.com/office/drawing/2014/main" id="{41ADD7DA-05B2-4E11-8BE1-F42C8503ABDB}"/>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95" name="正方形/長方形 494">
          <a:extLst>
            <a:ext uri="{FF2B5EF4-FFF2-40B4-BE49-F238E27FC236}">
              <a16:creationId xmlns:a16="http://schemas.microsoft.com/office/drawing/2014/main" id="{4B5A5A04-F7BA-437D-863A-FDF69EEDD267}"/>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96" name="正方形/長方形 495">
          <a:extLst>
            <a:ext uri="{FF2B5EF4-FFF2-40B4-BE49-F238E27FC236}">
              <a16:creationId xmlns:a16="http://schemas.microsoft.com/office/drawing/2014/main" id="{753EB3E4-B7F1-4D42-BBE2-17227F1AE523}"/>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7" name="正方形/長方形 496">
          <a:extLst>
            <a:ext uri="{FF2B5EF4-FFF2-40B4-BE49-F238E27FC236}">
              <a16:creationId xmlns:a16="http://schemas.microsoft.com/office/drawing/2014/main" id="{31307D8C-7743-4377-9E8E-66D69E82B121}"/>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8" name="テキスト ボックス 497">
          <a:extLst>
            <a:ext uri="{FF2B5EF4-FFF2-40B4-BE49-F238E27FC236}">
              <a16:creationId xmlns:a16="http://schemas.microsoft.com/office/drawing/2014/main" id="{0263014E-9B9F-4EAC-840B-6ECA11E2D5C5}"/>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9" name="直線コネクタ 498">
          <a:extLst>
            <a:ext uri="{FF2B5EF4-FFF2-40B4-BE49-F238E27FC236}">
              <a16:creationId xmlns:a16="http://schemas.microsoft.com/office/drawing/2014/main" id="{52720F9F-2E1B-4024-938A-CF350245636A}"/>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5F5F4E3D-A329-4E65-B586-2C9981F4F571}"/>
            </a:ext>
          </a:extLst>
        </xdr:cNvPr>
        <xdr:cNvSpPr txBox="1"/>
      </xdr:nvSpPr>
      <xdr:spPr>
        <a:xfrm>
          <a:off x="160523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01" name="直線コネクタ 500">
          <a:extLst>
            <a:ext uri="{FF2B5EF4-FFF2-40B4-BE49-F238E27FC236}">
              <a16:creationId xmlns:a16="http://schemas.microsoft.com/office/drawing/2014/main" id="{6893471D-4E38-4E09-B7DC-7F08E439833B}"/>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02" name="テキスト ボックス 501">
          <a:extLst>
            <a:ext uri="{FF2B5EF4-FFF2-40B4-BE49-F238E27FC236}">
              <a16:creationId xmlns:a16="http://schemas.microsoft.com/office/drawing/2014/main" id="{BDF606C6-7C1F-44A6-A234-A06E6A2D3AF9}"/>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03" name="直線コネクタ 502">
          <a:extLst>
            <a:ext uri="{FF2B5EF4-FFF2-40B4-BE49-F238E27FC236}">
              <a16:creationId xmlns:a16="http://schemas.microsoft.com/office/drawing/2014/main" id="{D4863633-D281-44DB-B02C-577BE6A6A7E3}"/>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04" name="テキスト ボックス 503">
          <a:extLst>
            <a:ext uri="{FF2B5EF4-FFF2-40B4-BE49-F238E27FC236}">
              <a16:creationId xmlns:a16="http://schemas.microsoft.com/office/drawing/2014/main" id="{445B49E5-9D76-4DE1-9897-4181ECA6FA7A}"/>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05" name="直線コネクタ 504">
          <a:extLst>
            <a:ext uri="{FF2B5EF4-FFF2-40B4-BE49-F238E27FC236}">
              <a16:creationId xmlns:a16="http://schemas.microsoft.com/office/drawing/2014/main" id="{166CD82D-99F9-4BCC-9625-3857F79F91FE}"/>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06" name="テキスト ボックス 505">
          <a:extLst>
            <a:ext uri="{FF2B5EF4-FFF2-40B4-BE49-F238E27FC236}">
              <a16:creationId xmlns:a16="http://schemas.microsoft.com/office/drawing/2014/main" id="{3A6DCB28-A166-4C1C-AEF4-7A1518175545}"/>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07" name="直線コネクタ 506">
          <a:extLst>
            <a:ext uri="{FF2B5EF4-FFF2-40B4-BE49-F238E27FC236}">
              <a16:creationId xmlns:a16="http://schemas.microsoft.com/office/drawing/2014/main" id="{843EB487-5E78-45EF-8449-09C3B431A51D}"/>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08" name="テキスト ボックス 507">
          <a:extLst>
            <a:ext uri="{FF2B5EF4-FFF2-40B4-BE49-F238E27FC236}">
              <a16:creationId xmlns:a16="http://schemas.microsoft.com/office/drawing/2014/main" id="{371264DF-D5E7-4D5A-A8E3-55D7345ACAD9}"/>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09" name="直線コネクタ 508">
          <a:extLst>
            <a:ext uri="{FF2B5EF4-FFF2-40B4-BE49-F238E27FC236}">
              <a16:creationId xmlns:a16="http://schemas.microsoft.com/office/drawing/2014/main" id="{1B919097-839F-4F53-9C25-327A45B06EF6}"/>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10" name="テキスト ボックス 509">
          <a:extLst>
            <a:ext uri="{FF2B5EF4-FFF2-40B4-BE49-F238E27FC236}">
              <a16:creationId xmlns:a16="http://schemas.microsoft.com/office/drawing/2014/main" id="{D101068B-24D8-4131-B947-B1EF2D7EB821}"/>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1" name="直線コネクタ 510">
          <a:extLst>
            <a:ext uri="{FF2B5EF4-FFF2-40B4-BE49-F238E27FC236}">
              <a16:creationId xmlns:a16="http://schemas.microsoft.com/office/drawing/2014/main" id="{AE440E91-943C-4E6C-B9E1-B2F8C895FC5F}"/>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12" name="テキスト ボックス 511">
          <a:extLst>
            <a:ext uri="{FF2B5EF4-FFF2-40B4-BE49-F238E27FC236}">
              <a16:creationId xmlns:a16="http://schemas.microsoft.com/office/drawing/2014/main" id="{23FFCF09-DAB2-4A09-A833-4639CF132729}"/>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3" name="直線コネクタ 512">
          <a:extLst>
            <a:ext uri="{FF2B5EF4-FFF2-40B4-BE49-F238E27FC236}">
              <a16:creationId xmlns:a16="http://schemas.microsoft.com/office/drawing/2014/main" id="{DF20053B-920C-4683-BDB4-E3B5F742981A}"/>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4" name="テキスト ボックス 513">
          <a:extLst>
            <a:ext uri="{FF2B5EF4-FFF2-40B4-BE49-F238E27FC236}">
              <a16:creationId xmlns:a16="http://schemas.microsoft.com/office/drawing/2014/main" id="{67C51E17-7230-493E-A6E3-413B2F3E2B7C}"/>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5" name="【試験研究機関】&#10;一人当たり面積グラフ枠">
          <a:extLst>
            <a:ext uri="{FF2B5EF4-FFF2-40B4-BE49-F238E27FC236}">
              <a16:creationId xmlns:a16="http://schemas.microsoft.com/office/drawing/2014/main" id="{B8CB1B8F-8966-4128-BDD6-A1DB773EB5A1}"/>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100693</xdr:rowOff>
    </xdr:from>
    <xdr:to>
      <xdr:col>116</xdr:col>
      <xdr:colOff>62864</xdr:colOff>
      <xdr:row>36</xdr:row>
      <xdr:rowOff>27214</xdr:rowOff>
    </xdr:to>
    <xdr:cxnSp macro="">
      <xdr:nvCxnSpPr>
        <xdr:cNvPr id="516" name="直線コネクタ 515">
          <a:extLst>
            <a:ext uri="{FF2B5EF4-FFF2-40B4-BE49-F238E27FC236}">
              <a16:creationId xmlns:a16="http://schemas.microsoft.com/office/drawing/2014/main" id="{20D5604B-F969-4955-909D-75E0D24601DF}"/>
            </a:ext>
          </a:extLst>
        </xdr:cNvPr>
        <xdr:cNvCxnSpPr/>
      </xdr:nvCxnSpPr>
      <xdr:spPr>
        <a:xfrm flipV="1">
          <a:off x="19952970" y="5447393"/>
          <a:ext cx="1269" cy="41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31041</xdr:rowOff>
    </xdr:from>
    <xdr:ext cx="469744" cy="259045"/>
    <xdr:sp macro="" textlink="">
      <xdr:nvSpPr>
        <xdr:cNvPr id="517" name="【試験研究機関】&#10;一人当たり面積最小値テキスト">
          <a:extLst>
            <a:ext uri="{FF2B5EF4-FFF2-40B4-BE49-F238E27FC236}">
              <a16:creationId xmlns:a16="http://schemas.microsoft.com/office/drawing/2014/main" id="{56B9CE1E-0E9D-4E65-92B9-D02A23BCF7D8}"/>
            </a:ext>
          </a:extLst>
        </xdr:cNvPr>
        <xdr:cNvSpPr txBox="1"/>
      </xdr:nvSpPr>
      <xdr:spPr>
        <a:xfrm>
          <a:off x="20002500" y="585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27214</xdr:rowOff>
    </xdr:from>
    <xdr:to>
      <xdr:col>116</xdr:col>
      <xdr:colOff>152400</xdr:colOff>
      <xdr:row>36</xdr:row>
      <xdr:rowOff>27214</xdr:rowOff>
    </xdr:to>
    <xdr:cxnSp macro="">
      <xdr:nvCxnSpPr>
        <xdr:cNvPr id="518" name="直線コネクタ 517">
          <a:extLst>
            <a:ext uri="{FF2B5EF4-FFF2-40B4-BE49-F238E27FC236}">
              <a16:creationId xmlns:a16="http://schemas.microsoft.com/office/drawing/2014/main" id="{5F1C6314-9286-4866-B8C2-7C64AC335B0D}"/>
            </a:ext>
          </a:extLst>
        </xdr:cNvPr>
        <xdr:cNvCxnSpPr/>
      </xdr:nvCxnSpPr>
      <xdr:spPr>
        <a:xfrm>
          <a:off x="19878675" y="58596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47370</xdr:rowOff>
    </xdr:from>
    <xdr:ext cx="469744" cy="259045"/>
    <xdr:sp macro="" textlink="">
      <xdr:nvSpPr>
        <xdr:cNvPr id="519" name="【試験研究機関】&#10;一人当たり面積最大値テキスト">
          <a:extLst>
            <a:ext uri="{FF2B5EF4-FFF2-40B4-BE49-F238E27FC236}">
              <a16:creationId xmlns:a16="http://schemas.microsoft.com/office/drawing/2014/main" id="{CB4E3552-EE26-4945-B9B2-61E71407F3B2}"/>
            </a:ext>
          </a:extLst>
        </xdr:cNvPr>
        <xdr:cNvSpPr txBox="1"/>
      </xdr:nvSpPr>
      <xdr:spPr>
        <a:xfrm>
          <a:off x="20002500" y="523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100693</xdr:rowOff>
    </xdr:from>
    <xdr:to>
      <xdr:col>116</xdr:col>
      <xdr:colOff>152400</xdr:colOff>
      <xdr:row>33</xdr:row>
      <xdr:rowOff>100693</xdr:rowOff>
    </xdr:to>
    <xdr:cxnSp macro="">
      <xdr:nvCxnSpPr>
        <xdr:cNvPr id="520" name="直線コネクタ 519">
          <a:extLst>
            <a:ext uri="{FF2B5EF4-FFF2-40B4-BE49-F238E27FC236}">
              <a16:creationId xmlns:a16="http://schemas.microsoft.com/office/drawing/2014/main" id="{25397037-5B56-4D75-82C5-0835AC5EA96E}"/>
            </a:ext>
          </a:extLst>
        </xdr:cNvPr>
        <xdr:cNvCxnSpPr/>
      </xdr:nvCxnSpPr>
      <xdr:spPr>
        <a:xfrm>
          <a:off x="19878675" y="54473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97263</xdr:rowOff>
    </xdr:from>
    <xdr:ext cx="469744" cy="259045"/>
    <xdr:sp macro="" textlink="">
      <xdr:nvSpPr>
        <xdr:cNvPr id="521" name="【試験研究機関】&#10;一人当たり面積平均値テキスト">
          <a:extLst>
            <a:ext uri="{FF2B5EF4-FFF2-40B4-BE49-F238E27FC236}">
              <a16:creationId xmlns:a16="http://schemas.microsoft.com/office/drawing/2014/main" id="{BD9CDA3A-7C7C-4014-B4F0-F633B6C49D0E}"/>
            </a:ext>
          </a:extLst>
        </xdr:cNvPr>
        <xdr:cNvSpPr txBox="1"/>
      </xdr:nvSpPr>
      <xdr:spPr>
        <a:xfrm>
          <a:off x="20002500" y="5440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74386</xdr:rowOff>
    </xdr:from>
    <xdr:to>
      <xdr:col>116</xdr:col>
      <xdr:colOff>114300</xdr:colOff>
      <xdr:row>35</xdr:row>
      <xdr:rowOff>4536</xdr:rowOff>
    </xdr:to>
    <xdr:sp macro="" textlink="">
      <xdr:nvSpPr>
        <xdr:cNvPr id="522" name="フローチャート: 判断 521">
          <a:extLst>
            <a:ext uri="{FF2B5EF4-FFF2-40B4-BE49-F238E27FC236}">
              <a16:creationId xmlns:a16="http://schemas.microsoft.com/office/drawing/2014/main" id="{60159114-2544-4510-BFBC-EC79C248FD4C}"/>
            </a:ext>
          </a:extLst>
        </xdr:cNvPr>
        <xdr:cNvSpPr/>
      </xdr:nvSpPr>
      <xdr:spPr>
        <a:xfrm>
          <a:off x="19897725" y="55798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34</xdr:row>
      <xdr:rowOff>90714</xdr:rowOff>
    </xdr:from>
    <xdr:to>
      <xdr:col>112</xdr:col>
      <xdr:colOff>38100</xdr:colOff>
      <xdr:row>35</xdr:row>
      <xdr:rowOff>20864</xdr:rowOff>
    </xdr:to>
    <xdr:sp macro="" textlink="">
      <xdr:nvSpPr>
        <xdr:cNvPr id="523" name="フローチャート: 判断 522">
          <a:extLst>
            <a:ext uri="{FF2B5EF4-FFF2-40B4-BE49-F238E27FC236}">
              <a16:creationId xmlns:a16="http://schemas.microsoft.com/office/drawing/2014/main" id="{893B6D77-5667-4870-A025-BF6C18916707}"/>
            </a:ext>
          </a:extLst>
        </xdr:cNvPr>
        <xdr:cNvSpPr/>
      </xdr:nvSpPr>
      <xdr:spPr>
        <a:xfrm>
          <a:off x="19154775" y="55929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34</xdr:row>
      <xdr:rowOff>123372</xdr:rowOff>
    </xdr:from>
    <xdr:to>
      <xdr:col>107</xdr:col>
      <xdr:colOff>101600</xdr:colOff>
      <xdr:row>35</xdr:row>
      <xdr:rowOff>53522</xdr:rowOff>
    </xdr:to>
    <xdr:sp macro="" textlink="">
      <xdr:nvSpPr>
        <xdr:cNvPr id="524" name="フローチャート: 判断 523">
          <a:extLst>
            <a:ext uri="{FF2B5EF4-FFF2-40B4-BE49-F238E27FC236}">
              <a16:creationId xmlns:a16="http://schemas.microsoft.com/office/drawing/2014/main" id="{8F246B4B-687B-455B-97A5-D2104ADE2BAD}"/>
            </a:ext>
          </a:extLst>
        </xdr:cNvPr>
        <xdr:cNvSpPr/>
      </xdr:nvSpPr>
      <xdr:spPr>
        <a:xfrm>
          <a:off x="18345150" y="563199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49893</xdr:rowOff>
    </xdr:from>
    <xdr:to>
      <xdr:col>102</xdr:col>
      <xdr:colOff>165100</xdr:colOff>
      <xdr:row>41</xdr:row>
      <xdr:rowOff>151493</xdr:rowOff>
    </xdr:to>
    <xdr:sp macro="" textlink="">
      <xdr:nvSpPr>
        <xdr:cNvPr id="525" name="フローチャート: 判断 524">
          <a:extLst>
            <a:ext uri="{FF2B5EF4-FFF2-40B4-BE49-F238E27FC236}">
              <a16:creationId xmlns:a16="http://schemas.microsoft.com/office/drawing/2014/main" id="{3DF2CAD2-7719-40A3-B3DF-AFA24D82295F}"/>
            </a:ext>
          </a:extLst>
        </xdr:cNvPr>
        <xdr:cNvSpPr/>
      </xdr:nvSpPr>
      <xdr:spPr>
        <a:xfrm>
          <a:off x="17554575" y="668564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8E18E969-1FAA-43EF-9A3F-DCC11E8E28AA}"/>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930DEB18-2806-4D5A-B743-415C94782B50}"/>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76664BDD-D5EF-4D13-B6B1-FF13C1E5A482}"/>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3868011-71DC-43EF-9344-A477CE404B04}"/>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925AD9A5-8B28-4BB9-BD2C-88A40DCD7CDC}"/>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147864</xdr:rowOff>
    </xdr:from>
    <xdr:to>
      <xdr:col>116</xdr:col>
      <xdr:colOff>114300</xdr:colOff>
      <xdr:row>36</xdr:row>
      <xdr:rowOff>78014</xdr:rowOff>
    </xdr:to>
    <xdr:sp macro="" textlink="">
      <xdr:nvSpPr>
        <xdr:cNvPr id="531" name="楕円 530">
          <a:extLst>
            <a:ext uri="{FF2B5EF4-FFF2-40B4-BE49-F238E27FC236}">
              <a16:creationId xmlns:a16="http://schemas.microsoft.com/office/drawing/2014/main" id="{15EFF887-8FA0-450B-AEA0-7B21E28FF110}"/>
            </a:ext>
          </a:extLst>
        </xdr:cNvPr>
        <xdr:cNvSpPr/>
      </xdr:nvSpPr>
      <xdr:spPr>
        <a:xfrm>
          <a:off x="19897725" y="58120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62791</xdr:rowOff>
    </xdr:from>
    <xdr:ext cx="469744" cy="259045"/>
    <xdr:sp macro="" textlink="">
      <xdr:nvSpPr>
        <xdr:cNvPr id="532" name="【試験研究機関】&#10;一人当たり面積該当値テキスト">
          <a:extLst>
            <a:ext uri="{FF2B5EF4-FFF2-40B4-BE49-F238E27FC236}">
              <a16:creationId xmlns:a16="http://schemas.microsoft.com/office/drawing/2014/main" id="{61CFB764-6E36-4E12-848D-C8955A2F2EA7}"/>
            </a:ext>
          </a:extLst>
        </xdr:cNvPr>
        <xdr:cNvSpPr txBox="1"/>
      </xdr:nvSpPr>
      <xdr:spPr>
        <a:xfrm>
          <a:off x="20002500" y="573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147864</xdr:rowOff>
    </xdr:from>
    <xdr:to>
      <xdr:col>112</xdr:col>
      <xdr:colOff>38100</xdr:colOff>
      <xdr:row>36</xdr:row>
      <xdr:rowOff>78014</xdr:rowOff>
    </xdr:to>
    <xdr:sp macro="" textlink="">
      <xdr:nvSpPr>
        <xdr:cNvPr id="533" name="楕円 532">
          <a:extLst>
            <a:ext uri="{FF2B5EF4-FFF2-40B4-BE49-F238E27FC236}">
              <a16:creationId xmlns:a16="http://schemas.microsoft.com/office/drawing/2014/main" id="{C45A7726-23CF-42D7-9F5E-9BF23ABC98EA}"/>
            </a:ext>
          </a:extLst>
        </xdr:cNvPr>
        <xdr:cNvSpPr/>
      </xdr:nvSpPr>
      <xdr:spPr>
        <a:xfrm>
          <a:off x="19154775" y="58120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27214</xdr:rowOff>
    </xdr:from>
    <xdr:to>
      <xdr:col>116</xdr:col>
      <xdr:colOff>63500</xdr:colOff>
      <xdr:row>36</xdr:row>
      <xdr:rowOff>27214</xdr:rowOff>
    </xdr:to>
    <xdr:cxnSp macro="">
      <xdr:nvCxnSpPr>
        <xdr:cNvPr id="534" name="直線コネクタ 533">
          <a:extLst>
            <a:ext uri="{FF2B5EF4-FFF2-40B4-BE49-F238E27FC236}">
              <a16:creationId xmlns:a16="http://schemas.microsoft.com/office/drawing/2014/main" id="{41175BB9-8E00-4DA0-BE15-9F626EC4E0EE}"/>
            </a:ext>
          </a:extLst>
        </xdr:cNvPr>
        <xdr:cNvCxnSpPr/>
      </xdr:nvCxnSpPr>
      <xdr:spPr>
        <a:xfrm>
          <a:off x="19202400" y="5859689"/>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164193</xdr:rowOff>
    </xdr:from>
    <xdr:to>
      <xdr:col>107</xdr:col>
      <xdr:colOff>101600</xdr:colOff>
      <xdr:row>36</xdr:row>
      <xdr:rowOff>94343</xdr:rowOff>
    </xdr:to>
    <xdr:sp macro="" textlink="">
      <xdr:nvSpPr>
        <xdr:cNvPr id="535" name="楕円 534">
          <a:extLst>
            <a:ext uri="{FF2B5EF4-FFF2-40B4-BE49-F238E27FC236}">
              <a16:creationId xmlns:a16="http://schemas.microsoft.com/office/drawing/2014/main" id="{58F9DDC2-4F38-44C4-ADC5-8A04B0DE06DB}"/>
            </a:ext>
          </a:extLst>
        </xdr:cNvPr>
        <xdr:cNvSpPr/>
      </xdr:nvSpPr>
      <xdr:spPr>
        <a:xfrm>
          <a:off x="18345150" y="58283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27214</xdr:rowOff>
    </xdr:from>
    <xdr:to>
      <xdr:col>111</xdr:col>
      <xdr:colOff>177800</xdr:colOff>
      <xdr:row>36</xdr:row>
      <xdr:rowOff>43543</xdr:rowOff>
    </xdr:to>
    <xdr:cxnSp macro="">
      <xdr:nvCxnSpPr>
        <xdr:cNvPr id="536" name="直線コネクタ 535">
          <a:extLst>
            <a:ext uri="{FF2B5EF4-FFF2-40B4-BE49-F238E27FC236}">
              <a16:creationId xmlns:a16="http://schemas.microsoft.com/office/drawing/2014/main" id="{3A2CDD7D-5A1D-487E-AF2A-38DA2F31585E}"/>
            </a:ext>
          </a:extLst>
        </xdr:cNvPr>
        <xdr:cNvCxnSpPr/>
      </xdr:nvCxnSpPr>
      <xdr:spPr>
        <a:xfrm flipV="1">
          <a:off x="18392775" y="5859689"/>
          <a:ext cx="80962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33564</xdr:rowOff>
    </xdr:from>
    <xdr:to>
      <xdr:col>102</xdr:col>
      <xdr:colOff>165100</xdr:colOff>
      <xdr:row>37</xdr:row>
      <xdr:rowOff>135164</xdr:rowOff>
    </xdr:to>
    <xdr:sp macro="" textlink="">
      <xdr:nvSpPr>
        <xdr:cNvPr id="537" name="楕円 536">
          <a:extLst>
            <a:ext uri="{FF2B5EF4-FFF2-40B4-BE49-F238E27FC236}">
              <a16:creationId xmlns:a16="http://schemas.microsoft.com/office/drawing/2014/main" id="{E4479657-2DA3-433D-ACC0-46C314BEE80D}"/>
            </a:ext>
          </a:extLst>
        </xdr:cNvPr>
        <xdr:cNvSpPr/>
      </xdr:nvSpPr>
      <xdr:spPr>
        <a:xfrm>
          <a:off x="17554575" y="602161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43543</xdr:rowOff>
    </xdr:from>
    <xdr:to>
      <xdr:col>107</xdr:col>
      <xdr:colOff>50800</xdr:colOff>
      <xdr:row>37</xdr:row>
      <xdr:rowOff>84364</xdr:rowOff>
    </xdr:to>
    <xdr:cxnSp macro="">
      <xdr:nvCxnSpPr>
        <xdr:cNvPr id="538" name="直線コネクタ 537">
          <a:extLst>
            <a:ext uri="{FF2B5EF4-FFF2-40B4-BE49-F238E27FC236}">
              <a16:creationId xmlns:a16="http://schemas.microsoft.com/office/drawing/2014/main" id="{19A661A7-5238-460B-A80D-BF7B27006BCF}"/>
            </a:ext>
          </a:extLst>
        </xdr:cNvPr>
        <xdr:cNvCxnSpPr/>
      </xdr:nvCxnSpPr>
      <xdr:spPr>
        <a:xfrm flipV="1">
          <a:off x="17602200" y="5876018"/>
          <a:ext cx="790575" cy="20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33</xdr:row>
      <xdr:rowOff>37391</xdr:rowOff>
    </xdr:from>
    <xdr:ext cx="469744" cy="259045"/>
    <xdr:sp macro="" textlink="">
      <xdr:nvSpPr>
        <xdr:cNvPr id="539" name="n_1aveValue【試験研究機関】&#10;一人当たり面積">
          <a:extLst>
            <a:ext uri="{FF2B5EF4-FFF2-40B4-BE49-F238E27FC236}">
              <a16:creationId xmlns:a16="http://schemas.microsoft.com/office/drawing/2014/main" id="{B2CCA2B1-DB49-4A07-88D8-CA9279B8BAFD}"/>
            </a:ext>
          </a:extLst>
        </xdr:cNvPr>
        <xdr:cNvSpPr txBox="1"/>
      </xdr:nvSpPr>
      <xdr:spPr>
        <a:xfrm>
          <a:off x="18983402" y="538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70049</xdr:rowOff>
    </xdr:from>
    <xdr:ext cx="469744" cy="259045"/>
    <xdr:sp macro="" textlink="">
      <xdr:nvSpPr>
        <xdr:cNvPr id="540" name="n_2aveValue【試験研究機関】&#10;一人当たり面積">
          <a:extLst>
            <a:ext uri="{FF2B5EF4-FFF2-40B4-BE49-F238E27FC236}">
              <a16:creationId xmlns:a16="http://schemas.microsoft.com/office/drawing/2014/main" id="{8505093C-6268-4A06-B5E0-6710A6544432}"/>
            </a:ext>
          </a:extLst>
        </xdr:cNvPr>
        <xdr:cNvSpPr txBox="1"/>
      </xdr:nvSpPr>
      <xdr:spPr>
        <a:xfrm>
          <a:off x="18183302" y="541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142620</xdr:rowOff>
    </xdr:from>
    <xdr:ext cx="469744" cy="259045"/>
    <xdr:sp macro="" textlink="">
      <xdr:nvSpPr>
        <xdr:cNvPr id="541" name="n_3aveValue【試験研究機関】&#10;一人当たり面積">
          <a:extLst>
            <a:ext uri="{FF2B5EF4-FFF2-40B4-BE49-F238E27FC236}">
              <a16:creationId xmlns:a16="http://schemas.microsoft.com/office/drawing/2014/main" id="{B49DA857-68DB-49D0-AD0C-F918281B2B0E}"/>
            </a:ext>
          </a:extLst>
        </xdr:cNvPr>
        <xdr:cNvSpPr txBox="1"/>
      </xdr:nvSpPr>
      <xdr:spPr>
        <a:xfrm>
          <a:off x="17383202" y="678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69141</xdr:rowOff>
    </xdr:from>
    <xdr:ext cx="469744" cy="259045"/>
    <xdr:sp macro="" textlink="">
      <xdr:nvSpPr>
        <xdr:cNvPr id="542" name="n_1mainValue【試験研究機関】&#10;一人当たり面積">
          <a:extLst>
            <a:ext uri="{FF2B5EF4-FFF2-40B4-BE49-F238E27FC236}">
              <a16:creationId xmlns:a16="http://schemas.microsoft.com/office/drawing/2014/main" id="{E8A5F12A-F563-4926-8254-D7A77241CC43}"/>
            </a:ext>
          </a:extLst>
        </xdr:cNvPr>
        <xdr:cNvSpPr txBox="1"/>
      </xdr:nvSpPr>
      <xdr:spPr>
        <a:xfrm>
          <a:off x="18983402" y="589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85470</xdr:rowOff>
    </xdr:from>
    <xdr:ext cx="469744" cy="259045"/>
    <xdr:sp macro="" textlink="">
      <xdr:nvSpPr>
        <xdr:cNvPr id="543" name="n_2mainValue【試験研究機関】&#10;一人当たり面積">
          <a:extLst>
            <a:ext uri="{FF2B5EF4-FFF2-40B4-BE49-F238E27FC236}">
              <a16:creationId xmlns:a16="http://schemas.microsoft.com/office/drawing/2014/main" id="{DD7FF9D1-35ED-4B6A-B64B-4DFD0E8026AF}"/>
            </a:ext>
          </a:extLst>
        </xdr:cNvPr>
        <xdr:cNvSpPr txBox="1"/>
      </xdr:nvSpPr>
      <xdr:spPr>
        <a:xfrm>
          <a:off x="18183302" y="591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151691</xdr:rowOff>
    </xdr:from>
    <xdr:ext cx="469744" cy="259045"/>
    <xdr:sp macro="" textlink="">
      <xdr:nvSpPr>
        <xdr:cNvPr id="544" name="n_3mainValue【試験研究機関】&#10;一人当たり面積">
          <a:extLst>
            <a:ext uri="{FF2B5EF4-FFF2-40B4-BE49-F238E27FC236}">
              <a16:creationId xmlns:a16="http://schemas.microsoft.com/office/drawing/2014/main" id="{84D2FF9E-87BA-43B2-B35D-C9BF7BD88396}"/>
            </a:ext>
          </a:extLst>
        </xdr:cNvPr>
        <xdr:cNvSpPr txBox="1"/>
      </xdr:nvSpPr>
      <xdr:spPr>
        <a:xfrm>
          <a:off x="17383202" y="581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5" name="正方形/長方形 544">
          <a:extLst>
            <a:ext uri="{FF2B5EF4-FFF2-40B4-BE49-F238E27FC236}">
              <a16:creationId xmlns:a16="http://schemas.microsoft.com/office/drawing/2014/main" id="{EAFB9F8E-4478-4459-8109-5083AF4EE9EF}"/>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46" name="正方形/長方形 545">
          <a:extLst>
            <a:ext uri="{FF2B5EF4-FFF2-40B4-BE49-F238E27FC236}">
              <a16:creationId xmlns:a16="http://schemas.microsoft.com/office/drawing/2014/main" id="{2FD76E25-B2E5-45A2-B6E1-06011459D6B1}"/>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47" name="正方形/長方形 546">
          <a:extLst>
            <a:ext uri="{FF2B5EF4-FFF2-40B4-BE49-F238E27FC236}">
              <a16:creationId xmlns:a16="http://schemas.microsoft.com/office/drawing/2014/main" id="{5C699807-BD7A-4836-8B6C-481783C3FED1}"/>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48" name="正方形/長方形 547">
          <a:extLst>
            <a:ext uri="{FF2B5EF4-FFF2-40B4-BE49-F238E27FC236}">
              <a16:creationId xmlns:a16="http://schemas.microsoft.com/office/drawing/2014/main" id="{F901FA21-BD0D-4264-9373-81C9A95E1C3A}"/>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49" name="正方形/長方形 548">
          <a:extLst>
            <a:ext uri="{FF2B5EF4-FFF2-40B4-BE49-F238E27FC236}">
              <a16:creationId xmlns:a16="http://schemas.microsoft.com/office/drawing/2014/main" id="{EA0597C7-EE2B-43B4-9F6E-E88A2B4ADD70}"/>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0" name="正方形/長方形 549">
          <a:extLst>
            <a:ext uri="{FF2B5EF4-FFF2-40B4-BE49-F238E27FC236}">
              <a16:creationId xmlns:a16="http://schemas.microsoft.com/office/drawing/2014/main" id="{557FCEE3-B959-4337-8A80-51EE95CAAB00}"/>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1" name="テキスト ボックス 550">
          <a:extLst>
            <a:ext uri="{FF2B5EF4-FFF2-40B4-BE49-F238E27FC236}">
              <a16:creationId xmlns:a16="http://schemas.microsoft.com/office/drawing/2014/main" id="{EA819F9A-4C55-4C72-B7AB-B9729D5BE53D}"/>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2" name="直線コネクタ 551">
          <a:extLst>
            <a:ext uri="{FF2B5EF4-FFF2-40B4-BE49-F238E27FC236}">
              <a16:creationId xmlns:a16="http://schemas.microsoft.com/office/drawing/2014/main" id="{8E852C05-F3E3-433D-B132-CF392BD6E951}"/>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53" name="テキスト ボックス 552">
          <a:extLst>
            <a:ext uri="{FF2B5EF4-FFF2-40B4-BE49-F238E27FC236}">
              <a16:creationId xmlns:a16="http://schemas.microsoft.com/office/drawing/2014/main" id="{23A00D24-AF3F-4C29-8568-3931781593AD}"/>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4" name="直線コネクタ 553">
          <a:extLst>
            <a:ext uri="{FF2B5EF4-FFF2-40B4-BE49-F238E27FC236}">
              <a16:creationId xmlns:a16="http://schemas.microsoft.com/office/drawing/2014/main" id="{3B5B632D-A1C0-4DC4-A6AF-D1F0B12BA99D}"/>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55" name="テキスト ボックス 554">
          <a:extLst>
            <a:ext uri="{FF2B5EF4-FFF2-40B4-BE49-F238E27FC236}">
              <a16:creationId xmlns:a16="http://schemas.microsoft.com/office/drawing/2014/main" id="{B2057D0C-AA91-4322-A878-8B0079CCF35A}"/>
            </a:ext>
          </a:extLst>
        </xdr:cNvPr>
        <xdr:cNvSpPr txBox="1"/>
      </xdr:nvSpPr>
      <xdr:spPr>
        <a:xfrm>
          <a:off x="10845966"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56" name="直線コネクタ 555">
          <a:extLst>
            <a:ext uri="{FF2B5EF4-FFF2-40B4-BE49-F238E27FC236}">
              <a16:creationId xmlns:a16="http://schemas.microsoft.com/office/drawing/2014/main" id="{060FB22D-A4AB-4F4A-AB41-98317AB6F4CF}"/>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57" name="テキスト ボックス 556">
          <a:extLst>
            <a:ext uri="{FF2B5EF4-FFF2-40B4-BE49-F238E27FC236}">
              <a16:creationId xmlns:a16="http://schemas.microsoft.com/office/drawing/2014/main" id="{96C33FC0-FE33-4901-B2BD-75FA7D1D3614}"/>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58" name="直線コネクタ 557">
          <a:extLst>
            <a:ext uri="{FF2B5EF4-FFF2-40B4-BE49-F238E27FC236}">
              <a16:creationId xmlns:a16="http://schemas.microsoft.com/office/drawing/2014/main" id="{50A180F6-67CF-4C94-9D8B-26D556BE46C0}"/>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59" name="テキスト ボックス 558">
          <a:extLst>
            <a:ext uri="{FF2B5EF4-FFF2-40B4-BE49-F238E27FC236}">
              <a16:creationId xmlns:a16="http://schemas.microsoft.com/office/drawing/2014/main" id="{DA728B28-52DA-454D-99DB-CA4A4E5F5518}"/>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0" name="直線コネクタ 559">
          <a:extLst>
            <a:ext uri="{FF2B5EF4-FFF2-40B4-BE49-F238E27FC236}">
              <a16:creationId xmlns:a16="http://schemas.microsoft.com/office/drawing/2014/main" id="{3E4A8579-D9D5-4F0E-B0A5-936EC213C299}"/>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1" name="テキスト ボックス 560">
          <a:extLst>
            <a:ext uri="{FF2B5EF4-FFF2-40B4-BE49-F238E27FC236}">
              <a16:creationId xmlns:a16="http://schemas.microsoft.com/office/drawing/2014/main" id="{3886DBFC-15D0-4CE6-B5E2-2D722984258F}"/>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2" name="直線コネクタ 561">
          <a:extLst>
            <a:ext uri="{FF2B5EF4-FFF2-40B4-BE49-F238E27FC236}">
              <a16:creationId xmlns:a16="http://schemas.microsoft.com/office/drawing/2014/main" id="{EAE94BC4-FD09-4F36-A6C8-123B6FA11F99}"/>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63" name="テキスト ボックス 562">
          <a:extLst>
            <a:ext uri="{FF2B5EF4-FFF2-40B4-BE49-F238E27FC236}">
              <a16:creationId xmlns:a16="http://schemas.microsoft.com/office/drawing/2014/main" id="{47E2BADD-96DC-4344-86D5-70F4833A483B}"/>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4" name="直線コネクタ 563">
          <a:extLst>
            <a:ext uri="{FF2B5EF4-FFF2-40B4-BE49-F238E27FC236}">
              <a16:creationId xmlns:a16="http://schemas.microsoft.com/office/drawing/2014/main" id="{1B333707-F813-4FC9-9700-396C0245C58A}"/>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65" name="テキスト ボックス 564">
          <a:extLst>
            <a:ext uri="{FF2B5EF4-FFF2-40B4-BE49-F238E27FC236}">
              <a16:creationId xmlns:a16="http://schemas.microsoft.com/office/drawing/2014/main" id="{37A1E9CC-888F-4720-8F9C-6AAD254F0461}"/>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6" name="【警察施設】&#10;有形固定資産減価償却率グラフ枠">
          <a:extLst>
            <a:ext uri="{FF2B5EF4-FFF2-40B4-BE49-F238E27FC236}">
              <a16:creationId xmlns:a16="http://schemas.microsoft.com/office/drawing/2014/main" id="{EE5B75D8-47DC-4A93-B304-3FECF8B2FCE0}"/>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19050</xdr:rowOff>
    </xdr:from>
    <xdr:to>
      <xdr:col>85</xdr:col>
      <xdr:colOff>126364</xdr:colOff>
      <xdr:row>63</xdr:row>
      <xdr:rowOff>102870</xdr:rowOff>
    </xdr:to>
    <xdr:cxnSp macro="">
      <xdr:nvCxnSpPr>
        <xdr:cNvPr id="567" name="直線コネクタ 566">
          <a:extLst>
            <a:ext uri="{FF2B5EF4-FFF2-40B4-BE49-F238E27FC236}">
              <a16:creationId xmlns:a16="http://schemas.microsoft.com/office/drawing/2014/main" id="{461FDE7E-C32A-4BCA-92AA-405DD64F57EC}"/>
            </a:ext>
          </a:extLst>
        </xdr:cNvPr>
        <xdr:cNvCxnSpPr/>
      </xdr:nvCxnSpPr>
      <xdr:spPr>
        <a:xfrm flipV="1">
          <a:off x="14695170" y="9248775"/>
          <a:ext cx="1269" cy="105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106697</xdr:rowOff>
    </xdr:from>
    <xdr:ext cx="405111" cy="259045"/>
    <xdr:sp macro="" textlink="">
      <xdr:nvSpPr>
        <xdr:cNvPr id="568" name="【警察施設】&#10;有形固定資産減価償却率最小値テキスト">
          <a:extLst>
            <a:ext uri="{FF2B5EF4-FFF2-40B4-BE49-F238E27FC236}">
              <a16:creationId xmlns:a16="http://schemas.microsoft.com/office/drawing/2014/main" id="{E8F705A9-8E46-47A2-8677-B714A7EE635D}"/>
            </a:ext>
          </a:extLst>
        </xdr:cNvPr>
        <xdr:cNvSpPr txBox="1"/>
      </xdr:nvSpPr>
      <xdr:spPr>
        <a:xfrm>
          <a:off x="14744700" y="1030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69" name="直線コネクタ 568">
          <a:extLst>
            <a:ext uri="{FF2B5EF4-FFF2-40B4-BE49-F238E27FC236}">
              <a16:creationId xmlns:a16="http://schemas.microsoft.com/office/drawing/2014/main" id="{84C09CFB-2D48-4A4B-9A07-9A0DBF05BCE7}"/>
            </a:ext>
          </a:extLst>
        </xdr:cNvPr>
        <xdr:cNvCxnSpPr/>
      </xdr:nvCxnSpPr>
      <xdr:spPr>
        <a:xfrm>
          <a:off x="14611350" y="103073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137177</xdr:rowOff>
    </xdr:from>
    <xdr:ext cx="405111" cy="259045"/>
    <xdr:sp macro="" textlink="">
      <xdr:nvSpPr>
        <xdr:cNvPr id="570" name="【警察施設】&#10;有形固定資産減価償却率最大値テキスト">
          <a:extLst>
            <a:ext uri="{FF2B5EF4-FFF2-40B4-BE49-F238E27FC236}">
              <a16:creationId xmlns:a16="http://schemas.microsoft.com/office/drawing/2014/main" id="{0D92D240-A4F6-4466-9646-7836560CBC4E}"/>
            </a:ext>
          </a:extLst>
        </xdr:cNvPr>
        <xdr:cNvSpPr txBox="1"/>
      </xdr:nvSpPr>
      <xdr:spPr>
        <a:xfrm>
          <a:off x="14744700" y="904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19050</xdr:rowOff>
    </xdr:from>
    <xdr:to>
      <xdr:col>86</xdr:col>
      <xdr:colOff>25400</xdr:colOff>
      <xdr:row>57</xdr:row>
      <xdr:rowOff>19050</xdr:rowOff>
    </xdr:to>
    <xdr:cxnSp macro="">
      <xdr:nvCxnSpPr>
        <xdr:cNvPr id="571" name="直線コネクタ 570">
          <a:extLst>
            <a:ext uri="{FF2B5EF4-FFF2-40B4-BE49-F238E27FC236}">
              <a16:creationId xmlns:a16="http://schemas.microsoft.com/office/drawing/2014/main" id="{EB49EB9F-8EDB-4B55-93F6-AD711AC8A44A}"/>
            </a:ext>
          </a:extLst>
        </xdr:cNvPr>
        <xdr:cNvCxnSpPr/>
      </xdr:nvCxnSpPr>
      <xdr:spPr>
        <a:xfrm>
          <a:off x="14611350" y="9248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160037</xdr:rowOff>
    </xdr:from>
    <xdr:ext cx="405111" cy="259045"/>
    <xdr:sp macro="" textlink="">
      <xdr:nvSpPr>
        <xdr:cNvPr id="572" name="【警察施設】&#10;有形固定資産減価償却率平均値テキスト">
          <a:extLst>
            <a:ext uri="{FF2B5EF4-FFF2-40B4-BE49-F238E27FC236}">
              <a16:creationId xmlns:a16="http://schemas.microsoft.com/office/drawing/2014/main" id="{FBFDB436-D7E3-4127-9B48-5A23A218A9AD}"/>
            </a:ext>
          </a:extLst>
        </xdr:cNvPr>
        <xdr:cNvSpPr txBox="1"/>
      </xdr:nvSpPr>
      <xdr:spPr>
        <a:xfrm>
          <a:off x="14744700" y="10040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10160</xdr:rowOff>
    </xdr:from>
    <xdr:to>
      <xdr:col>85</xdr:col>
      <xdr:colOff>177800</xdr:colOff>
      <xdr:row>62</xdr:row>
      <xdr:rowOff>111760</xdr:rowOff>
    </xdr:to>
    <xdr:sp macro="" textlink="">
      <xdr:nvSpPr>
        <xdr:cNvPr id="573" name="フローチャート: 判断 572">
          <a:extLst>
            <a:ext uri="{FF2B5EF4-FFF2-40B4-BE49-F238E27FC236}">
              <a16:creationId xmlns:a16="http://schemas.microsoft.com/office/drawing/2014/main" id="{167BDB17-BD91-4359-82CA-4BC4236B2876}"/>
            </a:ext>
          </a:extLst>
        </xdr:cNvPr>
        <xdr:cNvSpPr/>
      </xdr:nvSpPr>
      <xdr:spPr>
        <a:xfrm>
          <a:off x="14649450" y="100463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82550</xdr:rowOff>
    </xdr:from>
    <xdr:to>
      <xdr:col>81</xdr:col>
      <xdr:colOff>101600</xdr:colOff>
      <xdr:row>62</xdr:row>
      <xdr:rowOff>12700</xdr:rowOff>
    </xdr:to>
    <xdr:sp macro="" textlink="">
      <xdr:nvSpPr>
        <xdr:cNvPr id="574" name="フローチャート: 判断 573">
          <a:extLst>
            <a:ext uri="{FF2B5EF4-FFF2-40B4-BE49-F238E27FC236}">
              <a16:creationId xmlns:a16="http://schemas.microsoft.com/office/drawing/2014/main" id="{5C2857B3-AF6B-4618-9FD6-9F0DF159C808}"/>
            </a:ext>
          </a:extLst>
        </xdr:cNvPr>
        <xdr:cNvSpPr/>
      </xdr:nvSpPr>
      <xdr:spPr>
        <a:xfrm>
          <a:off x="13887450" y="99631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6350</xdr:rowOff>
    </xdr:from>
    <xdr:to>
      <xdr:col>76</xdr:col>
      <xdr:colOff>165100</xdr:colOff>
      <xdr:row>61</xdr:row>
      <xdr:rowOff>107950</xdr:rowOff>
    </xdr:to>
    <xdr:sp macro="" textlink="">
      <xdr:nvSpPr>
        <xdr:cNvPr id="575" name="フローチャート: 判断 574">
          <a:extLst>
            <a:ext uri="{FF2B5EF4-FFF2-40B4-BE49-F238E27FC236}">
              <a16:creationId xmlns:a16="http://schemas.microsoft.com/office/drawing/2014/main" id="{647175EA-1C65-45E4-82F7-317B787280FA}"/>
            </a:ext>
          </a:extLst>
        </xdr:cNvPr>
        <xdr:cNvSpPr/>
      </xdr:nvSpPr>
      <xdr:spPr>
        <a:xfrm>
          <a:off x="13096875" y="9886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78740</xdr:rowOff>
    </xdr:from>
    <xdr:to>
      <xdr:col>72</xdr:col>
      <xdr:colOff>38100</xdr:colOff>
      <xdr:row>61</xdr:row>
      <xdr:rowOff>8890</xdr:rowOff>
    </xdr:to>
    <xdr:sp macro="" textlink="">
      <xdr:nvSpPr>
        <xdr:cNvPr id="576" name="フローチャート: 判断 575">
          <a:extLst>
            <a:ext uri="{FF2B5EF4-FFF2-40B4-BE49-F238E27FC236}">
              <a16:creationId xmlns:a16="http://schemas.microsoft.com/office/drawing/2014/main" id="{12D6DFAD-ACDA-4A37-9CA0-433B7EB0D6E8}"/>
            </a:ext>
          </a:extLst>
        </xdr:cNvPr>
        <xdr:cNvSpPr/>
      </xdr:nvSpPr>
      <xdr:spPr>
        <a:xfrm>
          <a:off x="12296775" y="97942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6A7AA93-FDA5-49B4-A134-777B9D407776}"/>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61D23E72-0A12-474A-B6DC-4C96CC623139}"/>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B5A5D050-882F-488B-9860-5241C593F275}"/>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1DB7D459-71A1-476E-8B78-00548E21A648}"/>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DA7D8B96-0B37-4DE7-BB62-F74023D43AB9}"/>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139700</xdr:rowOff>
    </xdr:from>
    <xdr:to>
      <xdr:col>85</xdr:col>
      <xdr:colOff>177800</xdr:colOff>
      <xdr:row>57</xdr:row>
      <xdr:rowOff>69850</xdr:rowOff>
    </xdr:to>
    <xdr:sp macro="" textlink="">
      <xdr:nvSpPr>
        <xdr:cNvPr id="582" name="楕円 581">
          <a:extLst>
            <a:ext uri="{FF2B5EF4-FFF2-40B4-BE49-F238E27FC236}">
              <a16:creationId xmlns:a16="http://schemas.microsoft.com/office/drawing/2014/main" id="{20EEEB09-EF13-4949-9A24-F7E4CEE5439F}"/>
            </a:ext>
          </a:extLst>
        </xdr:cNvPr>
        <xdr:cNvSpPr/>
      </xdr:nvSpPr>
      <xdr:spPr>
        <a:xfrm>
          <a:off x="14649450" y="92106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92727</xdr:rowOff>
    </xdr:from>
    <xdr:ext cx="405111" cy="259045"/>
    <xdr:sp macro="" textlink="">
      <xdr:nvSpPr>
        <xdr:cNvPr id="583" name="【警察施設】&#10;有形固定資産減価償却率該当値テキスト">
          <a:extLst>
            <a:ext uri="{FF2B5EF4-FFF2-40B4-BE49-F238E27FC236}">
              <a16:creationId xmlns:a16="http://schemas.microsoft.com/office/drawing/2014/main" id="{627CF359-CB21-47C4-803C-01CB71C741B1}"/>
            </a:ext>
          </a:extLst>
        </xdr:cNvPr>
        <xdr:cNvSpPr txBox="1"/>
      </xdr:nvSpPr>
      <xdr:spPr>
        <a:xfrm>
          <a:off x="14744700" y="916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29210</xdr:rowOff>
    </xdr:from>
    <xdr:to>
      <xdr:col>81</xdr:col>
      <xdr:colOff>101600</xdr:colOff>
      <xdr:row>57</xdr:row>
      <xdr:rowOff>130810</xdr:rowOff>
    </xdr:to>
    <xdr:sp macro="" textlink="">
      <xdr:nvSpPr>
        <xdr:cNvPr id="584" name="楕円 583">
          <a:extLst>
            <a:ext uri="{FF2B5EF4-FFF2-40B4-BE49-F238E27FC236}">
              <a16:creationId xmlns:a16="http://schemas.microsoft.com/office/drawing/2014/main" id="{082F9B9A-76FD-4C75-9FF3-F42F2A9F0C56}"/>
            </a:ext>
          </a:extLst>
        </xdr:cNvPr>
        <xdr:cNvSpPr/>
      </xdr:nvSpPr>
      <xdr:spPr>
        <a:xfrm>
          <a:off x="13887450" y="92557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19050</xdr:rowOff>
    </xdr:from>
    <xdr:to>
      <xdr:col>85</xdr:col>
      <xdr:colOff>127000</xdr:colOff>
      <xdr:row>57</xdr:row>
      <xdr:rowOff>80010</xdr:rowOff>
    </xdr:to>
    <xdr:cxnSp macro="">
      <xdr:nvCxnSpPr>
        <xdr:cNvPr id="585" name="直線コネクタ 584">
          <a:extLst>
            <a:ext uri="{FF2B5EF4-FFF2-40B4-BE49-F238E27FC236}">
              <a16:creationId xmlns:a16="http://schemas.microsoft.com/office/drawing/2014/main" id="{15E3F858-BCE5-4614-8C54-037AB0BE98A2}"/>
            </a:ext>
          </a:extLst>
        </xdr:cNvPr>
        <xdr:cNvCxnSpPr/>
      </xdr:nvCxnSpPr>
      <xdr:spPr>
        <a:xfrm flipV="1">
          <a:off x="13935075" y="9248775"/>
          <a:ext cx="762000"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48260</xdr:rowOff>
    </xdr:from>
    <xdr:to>
      <xdr:col>76</xdr:col>
      <xdr:colOff>165100</xdr:colOff>
      <xdr:row>56</xdr:row>
      <xdr:rowOff>149860</xdr:rowOff>
    </xdr:to>
    <xdr:sp macro="" textlink="">
      <xdr:nvSpPr>
        <xdr:cNvPr id="586" name="楕円 585">
          <a:extLst>
            <a:ext uri="{FF2B5EF4-FFF2-40B4-BE49-F238E27FC236}">
              <a16:creationId xmlns:a16="http://schemas.microsoft.com/office/drawing/2014/main" id="{8B906856-A93D-4295-BDE9-CF0553DF6EB9}"/>
            </a:ext>
          </a:extLst>
        </xdr:cNvPr>
        <xdr:cNvSpPr/>
      </xdr:nvSpPr>
      <xdr:spPr>
        <a:xfrm>
          <a:off x="13096875" y="91128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99060</xdr:rowOff>
    </xdr:from>
    <xdr:to>
      <xdr:col>81</xdr:col>
      <xdr:colOff>50800</xdr:colOff>
      <xdr:row>57</xdr:row>
      <xdr:rowOff>80010</xdr:rowOff>
    </xdr:to>
    <xdr:cxnSp macro="">
      <xdr:nvCxnSpPr>
        <xdr:cNvPr id="587" name="直線コネクタ 586">
          <a:extLst>
            <a:ext uri="{FF2B5EF4-FFF2-40B4-BE49-F238E27FC236}">
              <a16:creationId xmlns:a16="http://schemas.microsoft.com/office/drawing/2014/main" id="{A17F0C10-1567-4117-B84B-4599640D9572}"/>
            </a:ext>
          </a:extLst>
        </xdr:cNvPr>
        <xdr:cNvCxnSpPr/>
      </xdr:nvCxnSpPr>
      <xdr:spPr>
        <a:xfrm>
          <a:off x="13144500" y="9170035"/>
          <a:ext cx="790575"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82550</xdr:rowOff>
    </xdr:from>
    <xdr:to>
      <xdr:col>72</xdr:col>
      <xdr:colOff>38100</xdr:colOff>
      <xdr:row>56</xdr:row>
      <xdr:rowOff>12700</xdr:rowOff>
    </xdr:to>
    <xdr:sp macro="" textlink="">
      <xdr:nvSpPr>
        <xdr:cNvPr id="588" name="楕円 587">
          <a:extLst>
            <a:ext uri="{FF2B5EF4-FFF2-40B4-BE49-F238E27FC236}">
              <a16:creationId xmlns:a16="http://schemas.microsoft.com/office/drawing/2014/main" id="{5BFE9B04-32AC-4A0B-ADE4-2B4DF2390BAD}"/>
            </a:ext>
          </a:extLst>
        </xdr:cNvPr>
        <xdr:cNvSpPr/>
      </xdr:nvSpPr>
      <xdr:spPr>
        <a:xfrm>
          <a:off x="12296775" y="89916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133350</xdr:rowOff>
    </xdr:from>
    <xdr:to>
      <xdr:col>76</xdr:col>
      <xdr:colOff>114300</xdr:colOff>
      <xdr:row>56</xdr:row>
      <xdr:rowOff>99060</xdr:rowOff>
    </xdr:to>
    <xdr:cxnSp macro="">
      <xdr:nvCxnSpPr>
        <xdr:cNvPr id="589" name="直線コネクタ 588">
          <a:extLst>
            <a:ext uri="{FF2B5EF4-FFF2-40B4-BE49-F238E27FC236}">
              <a16:creationId xmlns:a16="http://schemas.microsoft.com/office/drawing/2014/main" id="{1AB97006-2182-469B-B386-575C81C1DF09}"/>
            </a:ext>
          </a:extLst>
        </xdr:cNvPr>
        <xdr:cNvCxnSpPr/>
      </xdr:nvCxnSpPr>
      <xdr:spPr>
        <a:xfrm>
          <a:off x="12344400" y="9039225"/>
          <a:ext cx="800100"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3827</xdr:rowOff>
    </xdr:from>
    <xdr:ext cx="405111" cy="259045"/>
    <xdr:sp macro="" textlink="">
      <xdr:nvSpPr>
        <xdr:cNvPr id="590" name="n_1aveValue【警察施設】&#10;有形固定資産減価償却率">
          <a:extLst>
            <a:ext uri="{FF2B5EF4-FFF2-40B4-BE49-F238E27FC236}">
              <a16:creationId xmlns:a16="http://schemas.microsoft.com/office/drawing/2014/main" id="{86E2CC11-EA1D-4D3F-81CF-3B3043043220}"/>
            </a:ext>
          </a:extLst>
        </xdr:cNvPr>
        <xdr:cNvSpPr txBox="1"/>
      </xdr:nvSpPr>
      <xdr:spPr>
        <a:xfrm>
          <a:off x="13745219" y="1004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591" name="n_2aveValue【警察施設】&#10;有形固定資産減価償却率">
          <a:extLst>
            <a:ext uri="{FF2B5EF4-FFF2-40B4-BE49-F238E27FC236}">
              <a16:creationId xmlns:a16="http://schemas.microsoft.com/office/drawing/2014/main" id="{0193A1E1-8F91-4810-8CC1-257688001747}"/>
            </a:ext>
          </a:extLst>
        </xdr:cNvPr>
        <xdr:cNvSpPr txBox="1"/>
      </xdr:nvSpPr>
      <xdr:spPr>
        <a:xfrm>
          <a:off x="12964169" y="997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17</xdr:rowOff>
    </xdr:from>
    <xdr:ext cx="405111" cy="259045"/>
    <xdr:sp macro="" textlink="">
      <xdr:nvSpPr>
        <xdr:cNvPr id="592" name="n_3aveValue【警察施設】&#10;有形固定資産減価償却率">
          <a:extLst>
            <a:ext uri="{FF2B5EF4-FFF2-40B4-BE49-F238E27FC236}">
              <a16:creationId xmlns:a16="http://schemas.microsoft.com/office/drawing/2014/main" id="{39A3489B-73C7-40DB-9D09-5BA364633871}"/>
            </a:ext>
          </a:extLst>
        </xdr:cNvPr>
        <xdr:cNvSpPr txBox="1"/>
      </xdr:nvSpPr>
      <xdr:spPr>
        <a:xfrm>
          <a:off x="12164069" y="987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147337</xdr:rowOff>
    </xdr:from>
    <xdr:ext cx="405111" cy="259045"/>
    <xdr:sp macro="" textlink="">
      <xdr:nvSpPr>
        <xdr:cNvPr id="593" name="n_1mainValue【警察施設】&#10;有形固定資産減価償却率">
          <a:extLst>
            <a:ext uri="{FF2B5EF4-FFF2-40B4-BE49-F238E27FC236}">
              <a16:creationId xmlns:a16="http://schemas.microsoft.com/office/drawing/2014/main" id="{3524D396-95D5-4439-95B4-8835F848FFC9}"/>
            </a:ext>
          </a:extLst>
        </xdr:cNvPr>
        <xdr:cNvSpPr txBox="1"/>
      </xdr:nvSpPr>
      <xdr:spPr>
        <a:xfrm>
          <a:off x="13745219" y="905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166387</xdr:rowOff>
    </xdr:from>
    <xdr:ext cx="405111" cy="259045"/>
    <xdr:sp macro="" textlink="">
      <xdr:nvSpPr>
        <xdr:cNvPr id="594" name="n_2mainValue【警察施設】&#10;有形固定資産減価償却率">
          <a:extLst>
            <a:ext uri="{FF2B5EF4-FFF2-40B4-BE49-F238E27FC236}">
              <a16:creationId xmlns:a16="http://schemas.microsoft.com/office/drawing/2014/main" id="{FD73583D-4B32-4759-B362-00113A86FBF1}"/>
            </a:ext>
          </a:extLst>
        </xdr:cNvPr>
        <xdr:cNvSpPr txBox="1"/>
      </xdr:nvSpPr>
      <xdr:spPr>
        <a:xfrm>
          <a:off x="12964169" y="890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29227</xdr:rowOff>
    </xdr:from>
    <xdr:ext cx="405111" cy="259045"/>
    <xdr:sp macro="" textlink="">
      <xdr:nvSpPr>
        <xdr:cNvPr id="595" name="n_3mainValue【警察施設】&#10;有形固定資産減価償却率">
          <a:extLst>
            <a:ext uri="{FF2B5EF4-FFF2-40B4-BE49-F238E27FC236}">
              <a16:creationId xmlns:a16="http://schemas.microsoft.com/office/drawing/2014/main" id="{887F3287-58F5-40E6-816E-9DF0A2D46998}"/>
            </a:ext>
          </a:extLst>
        </xdr:cNvPr>
        <xdr:cNvSpPr txBox="1"/>
      </xdr:nvSpPr>
      <xdr:spPr>
        <a:xfrm>
          <a:off x="12164069" y="877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6" name="正方形/長方形 595">
          <a:extLst>
            <a:ext uri="{FF2B5EF4-FFF2-40B4-BE49-F238E27FC236}">
              <a16:creationId xmlns:a16="http://schemas.microsoft.com/office/drawing/2014/main" id="{1635D445-C5A6-479E-B74D-FC33739D83D3}"/>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97" name="正方形/長方形 596">
          <a:extLst>
            <a:ext uri="{FF2B5EF4-FFF2-40B4-BE49-F238E27FC236}">
              <a16:creationId xmlns:a16="http://schemas.microsoft.com/office/drawing/2014/main" id="{6589A8C0-F3F2-4C5C-A68A-DE5F6EE574EE}"/>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98" name="正方形/長方形 597">
          <a:extLst>
            <a:ext uri="{FF2B5EF4-FFF2-40B4-BE49-F238E27FC236}">
              <a16:creationId xmlns:a16="http://schemas.microsoft.com/office/drawing/2014/main" id="{F84A59FF-E6D6-4544-B8BE-52E2F40314E4}"/>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99" name="正方形/長方形 598">
          <a:extLst>
            <a:ext uri="{FF2B5EF4-FFF2-40B4-BE49-F238E27FC236}">
              <a16:creationId xmlns:a16="http://schemas.microsoft.com/office/drawing/2014/main" id="{567F15BC-FF26-4304-B9B8-887F2A4BF030}"/>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00" name="正方形/長方形 599">
          <a:extLst>
            <a:ext uri="{FF2B5EF4-FFF2-40B4-BE49-F238E27FC236}">
              <a16:creationId xmlns:a16="http://schemas.microsoft.com/office/drawing/2014/main" id="{C117D9CA-DE7F-4F33-BE83-D07AAAA32123}"/>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1" name="正方形/長方形 600">
          <a:extLst>
            <a:ext uri="{FF2B5EF4-FFF2-40B4-BE49-F238E27FC236}">
              <a16:creationId xmlns:a16="http://schemas.microsoft.com/office/drawing/2014/main" id="{F9D1F667-7F0A-49AB-9997-83BC417C85E5}"/>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2" name="テキスト ボックス 601">
          <a:extLst>
            <a:ext uri="{FF2B5EF4-FFF2-40B4-BE49-F238E27FC236}">
              <a16:creationId xmlns:a16="http://schemas.microsoft.com/office/drawing/2014/main" id="{81E2273D-7618-4490-95BE-6DF4A70E323A}"/>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3" name="直線コネクタ 602">
          <a:extLst>
            <a:ext uri="{FF2B5EF4-FFF2-40B4-BE49-F238E27FC236}">
              <a16:creationId xmlns:a16="http://schemas.microsoft.com/office/drawing/2014/main" id="{4B826301-E559-4082-BC63-64AC1ACC7278}"/>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04" name="テキスト ボックス 603">
          <a:extLst>
            <a:ext uri="{FF2B5EF4-FFF2-40B4-BE49-F238E27FC236}">
              <a16:creationId xmlns:a16="http://schemas.microsoft.com/office/drawing/2014/main" id="{BE27A080-A541-437E-9091-A1A430B1E471}"/>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05" name="直線コネクタ 604">
          <a:extLst>
            <a:ext uri="{FF2B5EF4-FFF2-40B4-BE49-F238E27FC236}">
              <a16:creationId xmlns:a16="http://schemas.microsoft.com/office/drawing/2014/main" id="{24298CAC-D1EA-4583-B8C7-CFD2EA6656E2}"/>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06" name="テキスト ボックス 605">
          <a:extLst>
            <a:ext uri="{FF2B5EF4-FFF2-40B4-BE49-F238E27FC236}">
              <a16:creationId xmlns:a16="http://schemas.microsoft.com/office/drawing/2014/main" id="{E4837086-5F56-43AA-9508-238D86E9AACC}"/>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07" name="直線コネクタ 606">
          <a:extLst>
            <a:ext uri="{FF2B5EF4-FFF2-40B4-BE49-F238E27FC236}">
              <a16:creationId xmlns:a16="http://schemas.microsoft.com/office/drawing/2014/main" id="{7AE988BC-3164-4B68-A84A-38E39A212AB4}"/>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08" name="テキスト ボックス 607">
          <a:extLst>
            <a:ext uri="{FF2B5EF4-FFF2-40B4-BE49-F238E27FC236}">
              <a16:creationId xmlns:a16="http://schemas.microsoft.com/office/drawing/2014/main" id="{81C805E9-DF33-4702-9E26-ECA2E4AE1060}"/>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9" name="直線コネクタ 608">
          <a:extLst>
            <a:ext uri="{FF2B5EF4-FFF2-40B4-BE49-F238E27FC236}">
              <a16:creationId xmlns:a16="http://schemas.microsoft.com/office/drawing/2014/main" id="{A084D31F-93E9-4284-B9D8-15FB832CA398}"/>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10" name="テキスト ボックス 609">
          <a:extLst>
            <a:ext uri="{FF2B5EF4-FFF2-40B4-BE49-F238E27FC236}">
              <a16:creationId xmlns:a16="http://schemas.microsoft.com/office/drawing/2014/main" id="{01F3DAA6-AED9-4BE9-8F54-9AE5FF3A38F4}"/>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1" name="直線コネクタ 610">
          <a:extLst>
            <a:ext uri="{FF2B5EF4-FFF2-40B4-BE49-F238E27FC236}">
              <a16:creationId xmlns:a16="http://schemas.microsoft.com/office/drawing/2014/main" id="{B73D33F2-E3CA-41CF-96DB-CAAE133F2E3F}"/>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12" name="テキスト ボックス 611">
          <a:extLst>
            <a:ext uri="{FF2B5EF4-FFF2-40B4-BE49-F238E27FC236}">
              <a16:creationId xmlns:a16="http://schemas.microsoft.com/office/drawing/2014/main" id="{A557F1BD-0723-46C2-95EC-F7EA6D99B411}"/>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13" name="直線コネクタ 612">
          <a:extLst>
            <a:ext uri="{FF2B5EF4-FFF2-40B4-BE49-F238E27FC236}">
              <a16:creationId xmlns:a16="http://schemas.microsoft.com/office/drawing/2014/main" id="{D3818889-C0CF-4F81-80A7-C34EFCB102F4}"/>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14" name="テキスト ボックス 613">
          <a:extLst>
            <a:ext uri="{FF2B5EF4-FFF2-40B4-BE49-F238E27FC236}">
              <a16:creationId xmlns:a16="http://schemas.microsoft.com/office/drawing/2014/main" id="{2A9EE94E-4BC3-495F-9213-B23E412D0FE9}"/>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15" name="直線コネクタ 614">
          <a:extLst>
            <a:ext uri="{FF2B5EF4-FFF2-40B4-BE49-F238E27FC236}">
              <a16:creationId xmlns:a16="http://schemas.microsoft.com/office/drawing/2014/main" id="{68A2E242-35F8-4BF7-B8DC-A20B021C7CCB}"/>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16" name="テキスト ボックス 615">
          <a:extLst>
            <a:ext uri="{FF2B5EF4-FFF2-40B4-BE49-F238E27FC236}">
              <a16:creationId xmlns:a16="http://schemas.microsoft.com/office/drawing/2014/main" id="{CB78B9EE-E6DB-4C77-A242-4D447094D47D}"/>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7" name="直線コネクタ 616">
          <a:extLst>
            <a:ext uri="{FF2B5EF4-FFF2-40B4-BE49-F238E27FC236}">
              <a16:creationId xmlns:a16="http://schemas.microsoft.com/office/drawing/2014/main" id="{01F4EFFA-267F-409E-8CB6-3242A7E2BFA4}"/>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8" name="テキスト ボックス 617">
          <a:extLst>
            <a:ext uri="{FF2B5EF4-FFF2-40B4-BE49-F238E27FC236}">
              <a16:creationId xmlns:a16="http://schemas.microsoft.com/office/drawing/2014/main" id="{F2A9BBAC-1A1B-4414-921C-270D9F6DE8BB}"/>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9" name="【警察施設】&#10;一人当たり面積グラフ枠">
          <a:extLst>
            <a:ext uri="{FF2B5EF4-FFF2-40B4-BE49-F238E27FC236}">
              <a16:creationId xmlns:a16="http://schemas.microsoft.com/office/drawing/2014/main" id="{982E0DA2-F307-4951-B7C6-24B8B5E47E83}"/>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32657</xdr:rowOff>
    </xdr:from>
    <xdr:to>
      <xdr:col>116</xdr:col>
      <xdr:colOff>62864</xdr:colOff>
      <xdr:row>64</xdr:row>
      <xdr:rowOff>0</xdr:rowOff>
    </xdr:to>
    <xdr:cxnSp macro="">
      <xdr:nvCxnSpPr>
        <xdr:cNvPr id="620" name="直線コネクタ 619">
          <a:extLst>
            <a:ext uri="{FF2B5EF4-FFF2-40B4-BE49-F238E27FC236}">
              <a16:creationId xmlns:a16="http://schemas.microsoft.com/office/drawing/2014/main" id="{BAF2A421-C3AC-4C2C-B368-CD610202A700}"/>
            </a:ext>
          </a:extLst>
        </xdr:cNvPr>
        <xdr:cNvCxnSpPr/>
      </xdr:nvCxnSpPr>
      <xdr:spPr>
        <a:xfrm flipV="1">
          <a:off x="19952970" y="9097282"/>
          <a:ext cx="1269" cy="126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3827</xdr:rowOff>
    </xdr:from>
    <xdr:ext cx="469744" cy="259045"/>
    <xdr:sp macro="" textlink="">
      <xdr:nvSpPr>
        <xdr:cNvPr id="621" name="【警察施設】&#10;一人当たり面積最小値テキスト">
          <a:extLst>
            <a:ext uri="{FF2B5EF4-FFF2-40B4-BE49-F238E27FC236}">
              <a16:creationId xmlns:a16="http://schemas.microsoft.com/office/drawing/2014/main" id="{8152E142-D2FB-46D5-834F-D42522314BD0}"/>
            </a:ext>
          </a:extLst>
        </xdr:cNvPr>
        <xdr:cNvSpPr txBox="1"/>
      </xdr:nvSpPr>
      <xdr:spPr>
        <a:xfrm>
          <a:off x="20002500" y="1037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22" name="直線コネクタ 621">
          <a:extLst>
            <a:ext uri="{FF2B5EF4-FFF2-40B4-BE49-F238E27FC236}">
              <a16:creationId xmlns:a16="http://schemas.microsoft.com/office/drawing/2014/main" id="{E674E308-4832-438A-835B-F49D8E365097}"/>
            </a:ext>
          </a:extLst>
        </xdr:cNvPr>
        <xdr:cNvCxnSpPr/>
      </xdr:nvCxnSpPr>
      <xdr:spPr>
        <a:xfrm>
          <a:off x="19878675" y="10363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150784</xdr:rowOff>
    </xdr:from>
    <xdr:ext cx="469744" cy="259045"/>
    <xdr:sp macro="" textlink="">
      <xdr:nvSpPr>
        <xdr:cNvPr id="623" name="【警察施設】&#10;一人当たり面積最大値テキスト">
          <a:extLst>
            <a:ext uri="{FF2B5EF4-FFF2-40B4-BE49-F238E27FC236}">
              <a16:creationId xmlns:a16="http://schemas.microsoft.com/office/drawing/2014/main" id="{88315392-F6C7-4C37-ACF9-047569FA89A2}"/>
            </a:ext>
          </a:extLst>
        </xdr:cNvPr>
        <xdr:cNvSpPr txBox="1"/>
      </xdr:nvSpPr>
      <xdr:spPr>
        <a:xfrm>
          <a:off x="20002500" y="889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24" name="直線コネクタ 623">
          <a:extLst>
            <a:ext uri="{FF2B5EF4-FFF2-40B4-BE49-F238E27FC236}">
              <a16:creationId xmlns:a16="http://schemas.microsoft.com/office/drawing/2014/main" id="{1005BCF1-C647-4265-A907-A8C68B22D0A1}"/>
            </a:ext>
          </a:extLst>
        </xdr:cNvPr>
        <xdr:cNvCxnSpPr/>
      </xdr:nvCxnSpPr>
      <xdr:spPr>
        <a:xfrm>
          <a:off x="19878675" y="90972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78212</xdr:rowOff>
    </xdr:from>
    <xdr:ext cx="469744" cy="259045"/>
    <xdr:sp macro="" textlink="">
      <xdr:nvSpPr>
        <xdr:cNvPr id="625" name="【警察施設】&#10;一人当たり面積平均値テキスト">
          <a:extLst>
            <a:ext uri="{FF2B5EF4-FFF2-40B4-BE49-F238E27FC236}">
              <a16:creationId xmlns:a16="http://schemas.microsoft.com/office/drawing/2014/main" id="{068A60C1-1274-41F7-9BD1-6495A90FE88E}"/>
            </a:ext>
          </a:extLst>
        </xdr:cNvPr>
        <xdr:cNvSpPr txBox="1"/>
      </xdr:nvSpPr>
      <xdr:spPr>
        <a:xfrm>
          <a:off x="20002500" y="9469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55335</xdr:rowOff>
    </xdr:from>
    <xdr:to>
      <xdr:col>116</xdr:col>
      <xdr:colOff>114300</xdr:colOff>
      <xdr:row>59</xdr:row>
      <xdr:rowOff>156935</xdr:rowOff>
    </xdr:to>
    <xdr:sp macro="" textlink="">
      <xdr:nvSpPr>
        <xdr:cNvPr id="626" name="フローチャート: 判断 625">
          <a:extLst>
            <a:ext uri="{FF2B5EF4-FFF2-40B4-BE49-F238E27FC236}">
              <a16:creationId xmlns:a16="http://schemas.microsoft.com/office/drawing/2014/main" id="{C82F675F-99CC-409B-9818-13D4346C0F58}"/>
            </a:ext>
          </a:extLst>
        </xdr:cNvPr>
        <xdr:cNvSpPr/>
      </xdr:nvSpPr>
      <xdr:spPr>
        <a:xfrm>
          <a:off x="19897725" y="960891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77107</xdr:rowOff>
    </xdr:from>
    <xdr:to>
      <xdr:col>112</xdr:col>
      <xdr:colOff>38100</xdr:colOff>
      <xdr:row>60</xdr:row>
      <xdr:rowOff>7257</xdr:rowOff>
    </xdr:to>
    <xdr:sp macro="" textlink="">
      <xdr:nvSpPr>
        <xdr:cNvPr id="627" name="フローチャート: 判断 626">
          <a:extLst>
            <a:ext uri="{FF2B5EF4-FFF2-40B4-BE49-F238E27FC236}">
              <a16:creationId xmlns:a16="http://schemas.microsoft.com/office/drawing/2014/main" id="{216686DD-3E05-48C2-93AD-C589153F68F7}"/>
            </a:ext>
          </a:extLst>
        </xdr:cNvPr>
        <xdr:cNvSpPr/>
      </xdr:nvSpPr>
      <xdr:spPr>
        <a:xfrm>
          <a:off x="19154775" y="96306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98878</xdr:rowOff>
    </xdr:from>
    <xdr:to>
      <xdr:col>107</xdr:col>
      <xdr:colOff>101600</xdr:colOff>
      <xdr:row>60</xdr:row>
      <xdr:rowOff>29028</xdr:rowOff>
    </xdr:to>
    <xdr:sp macro="" textlink="">
      <xdr:nvSpPr>
        <xdr:cNvPr id="628" name="フローチャート: 判断 627">
          <a:extLst>
            <a:ext uri="{FF2B5EF4-FFF2-40B4-BE49-F238E27FC236}">
              <a16:creationId xmlns:a16="http://schemas.microsoft.com/office/drawing/2014/main" id="{692BF2D2-A643-4BA4-A7E9-2ABB43670707}"/>
            </a:ext>
          </a:extLst>
        </xdr:cNvPr>
        <xdr:cNvSpPr/>
      </xdr:nvSpPr>
      <xdr:spPr>
        <a:xfrm>
          <a:off x="18345150" y="965562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131535</xdr:rowOff>
    </xdr:from>
    <xdr:to>
      <xdr:col>102</xdr:col>
      <xdr:colOff>165100</xdr:colOff>
      <xdr:row>60</xdr:row>
      <xdr:rowOff>61685</xdr:rowOff>
    </xdr:to>
    <xdr:sp macro="" textlink="">
      <xdr:nvSpPr>
        <xdr:cNvPr id="629" name="フローチャート: 判断 628">
          <a:extLst>
            <a:ext uri="{FF2B5EF4-FFF2-40B4-BE49-F238E27FC236}">
              <a16:creationId xmlns:a16="http://schemas.microsoft.com/office/drawing/2014/main" id="{0AB3B97D-8240-44AF-8030-C124985D9A56}"/>
            </a:ext>
          </a:extLst>
        </xdr:cNvPr>
        <xdr:cNvSpPr/>
      </xdr:nvSpPr>
      <xdr:spPr>
        <a:xfrm>
          <a:off x="17554575" y="96851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7EFCEB46-AA0D-4435-942A-44511AABC077}"/>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D3120DDA-66EC-458B-9E50-58C20E0357C3}"/>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58C402DE-FB79-4986-A02F-3989CAFD06EB}"/>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10111055-9D01-4FC3-8C39-D7F446833667}"/>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FBE11528-FDA7-4610-95FB-2CA6A7E93ACD}"/>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635" name="楕円 634">
          <a:extLst>
            <a:ext uri="{FF2B5EF4-FFF2-40B4-BE49-F238E27FC236}">
              <a16:creationId xmlns:a16="http://schemas.microsoft.com/office/drawing/2014/main" id="{F46E0E65-D471-4BFC-B1AE-B962216C5B32}"/>
            </a:ext>
          </a:extLst>
        </xdr:cNvPr>
        <xdr:cNvSpPr/>
      </xdr:nvSpPr>
      <xdr:spPr>
        <a:xfrm>
          <a:off x="19897725" y="103251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63</xdr:row>
      <xdr:rowOff>35577</xdr:rowOff>
    </xdr:from>
    <xdr:ext cx="469744" cy="259045"/>
    <xdr:sp macro="" textlink="">
      <xdr:nvSpPr>
        <xdr:cNvPr id="636" name="【警察施設】&#10;一人当たり面積該当値テキスト">
          <a:extLst>
            <a:ext uri="{FF2B5EF4-FFF2-40B4-BE49-F238E27FC236}">
              <a16:creationId xmlns:a16="http://schemas.microsoft.com/office/drawing/2014/main" id="{CEC71A0A-28BB-4A88-B7B8-3A882A400DBF}"/>
            </a:ext>
          </a:extLst>
        </xdr:cNvPr>
        <xdr:cNvSpPr txBox="1"/>
      </xdr:nvSpPr>
      <xdr:spPr>
        <a:xfrm>
          <a:off x="20002500" y="1023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109765</xdr:rowOff>
    </xdr:from>
    <xdr:to>
      <xdr:col>112</xdr:col>
      <xdr:colOff>38100</xdr:colOff>
      <xdr:row>64</xdr:row>
      <xdr:rowOff>39915</xdr:rowOff>
    </xdr:to>
    <xdr:sp macro="" textlink="">
      <xdr:nvSpPr>
        <xdr:cNvPr id="637" name="楕円 636">
          <a:extLst>
            <a:ext uri="{FF2B5EF4-FFF2-40B4-BE49-F238E27FC236}">
              <a16:creationId xmlns:a16="http://schemas.microsoft.com/office/drawing/2014/main" id="{9729610F-3234-42AD-8D50-7B7B22B95BE2}"/>
            </a:ext>
          </a:extLst>
        </xdr:cNvPr>
        <xdr:cNvSpPr/>
      </xdr:nvSpPr>
      <xdr:spPr>
        <a:xfrm>
          <a:off x="19154775" y="103078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160565</xdr:rowOff>
    </xdr:from>
    <xdr:to>
      <xdr:col>116</xdr:col>
      <xdr:colOff>63500</xdr:colOff>
      <xdr:row>64</xdr:row>
      <xdr:rowOff>0</xdr:rowOff>
    </xdr:to>
    <xdr:cxnSp macro="">
      <xdr:nvCxnSpPr>
        <xdr:cNvPr id="638" name="直線コネクタ 637">
          <a:extLst>
            <a:ext uri="{FF2B5EF4-FFF2-40B4-BE49-F238E27FC236}">
              <a16:creationId xmlns:a16="http://schemas.microsoft.com/office/drawing/2014/main" id="{DE4E2B24-24A9-4E45-9ADC-5F207D2F6015}"/>
            </a:ext>
          </a:extLst>
        </xdr:cNvPr>
        <xdr:cNvCxnSpPr/>
      </xdr:nvCxnSpPr>
      <xdr:spPr>
        <a:xfrm>
          <a:off x="19202400" y="1036501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639" name="楕円 638">
          <a:extLst>
            <a:ext uri="{FF2B5EF4-FFF2-40B4-BE49-F238E27FC236}">
              <a16:creationId xmlns:a16="http://schemas.microsoft.com/office/drawing/2014/main" id="{6C7A3B51-0528-49AE-9AD5-C504FD5F9130}"/>
            </a:ext>
          </a:extLst>
        </xdr:cNvPr>
        <xdr:cNvSpPr/>
      </xdr:nvSpPr>
      <xdr:spPr>
        <a:xfrm>
          <a:off x="18345150" y="103251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160565</xdr:rowOff>
    </xdr:from>
    <xdr:to>
      <xdr:col>111</xdr:col>
      <xdr:colOff>177800</xdr:colOff>
      <xdr:row>64</xdr:row>
      <xdr:rowOff>0</xdr:rowOff>
    </xdr:to>
    <xdr:cxnSp macro="">
      <xdr:nvCxnSpPr>
        <xdr:cNvPr id="640" name="直線コネクタ 639">
          <a:extLst>
            <a:ext uri="{FF2B5EF4-FFF2-40B4-BE49-F238E27FC236}">
              <a16:creationId xmlns:a16="http://schemas.microsoft.com/office/drawing/2014/main" id="{CF66B663-A308-4EDD-820C-DA18EDE2E868}"/>
            </a:ext>
          </a:extLst>
        </xdr:cNvPr>
        <xdr:cNvCxnSpPr/>
      </xdr:nvCxnSpPr>
      <xdr:spPr>
        <a:xfrm flipV="1">
          <a:off x="18392775" y="1036501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131535</xdr:rowOff>
    </xdr:from>
    <xdr:to>
      <xdr:col>102</xdr:col>
      <xdr:colOff>165100</xdr:colOff>
      <xdr:row>64</xdr:row>
      <xdr:rowOff>61685</xdr:rowOff>
    </xdr:to>
    <xdr:sp macro="" textlink="">
      <xdr:nvSpPr>
        <xdr:cNvPr id="641" name="楕円 640">
          <a:extLst>
            <a:ext uri="{FF2B5EF4-FFF2-40B4-BE49-F238E27FC236}">
              <a16:creationId xmlns:a16="http://schemas.microsoft.com/office/drawing/2014/main" id="{09F61B04-27BD-4815-924D-92F7F225CFCE}"/>
            </a:ext>
          </a:extLst>
        </xdr:cNvPr>
        <xdr:cNvSpPr/>
      </xdr:nvSpPr>
      <xdr:spPr>
        <a:xfrm>
          <a:off x="17554575" y="103328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10885</xdr:rowOff>
    </xdr:to>
    <xdr:cxnSp macro="">
      <xdr:nvCxnSpPr>
        <xdr:cNvPr id="642" name="直線コネクタ 641">
          <a:extLst>
            <a:ext uri="{FF2B5EF4-FFF2-40B4-BE49-F238E27FC236}">
              <a16:creationId xmlns:a16="http://schemas.microsoft.com/office/drawing/2014/main" id="{87B0DD8C-2219-4008-87BB-B69A1DC6BA4D}"/>
            </a:ext>
          </a:extLst>
        </xdr:cNvPr>
        <xdr:cNvCxnSpPr/>
      </xdr:nvCxnSpPr>
      <xdr:spPr>
        <a:xfrm flipV="1">
          <a:off x="17602200" y="10363200"/>
          <a:ext cx="790575"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23784</xdr:rowOff>
    </xdr:from>
    <xdr:ext cx="469744" cy="259045"/>
    <xdr:sp macro="" textlink="">
      <xdr:nvSpPr>
        <xdr:cNvPr id="643" name="n_1aveValue【警察施設】&#10;一人当たり面積">
          <a:extLst>
            <a:ext uri="{FF2B5EF4-FFF2-40B4-BE49-F238E27FC236}">
              <a16:creationId xmlns:a16="http://schemas.microsoft.com/office/drawing/2014/main" id="{FE6C8CC8-7B0F-41AC-8C15-63332C473E9C}"/>
            </a:ext>
          </a:extLst>
        </xdr:cNvPr>
        <xdr:cNvSpPr txBox="1"/>
      </xdr:nvSpPr>
      <xdr:spPr>
        <a:xfrm>
          <a:off x="18983402" y="941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45555</xdr:rowOff>
    </xdr:from>
    <xdr:ext cx="469744" cy="259045"/>
    <xdr:sp macro="" textlink="">
      <xdr:nvSpPr>
        <xdr:cNvPr id="644" name="n_2aveValue【警察施設】&#10;一人当たり面積">
          <a:extLst>
            <a:ext uri="{FF2B5EF4-FFF2-40B4-BE49-F238E27FC236}">
              <a16:creationId xmlns:a16="http://schemas.microsoft.com/office/drawing/2014/main" id="{18980E01-9C56-477D-82BF-DE1BB4EA245E}"/>
            </a:ext>
          </a:extLst>
        </xdr:cNvPr>
        <xdr:cNvSpPr txBox="1"/>
      </xdr:nvSpPr>
      <xdr:spPr>
        <a:xfrm>
          <a:off x="18183302" y="94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78212</xdr:rowOff>
    </xdr:from>
    <xdr:ext cx="469744" cy="259045"/>
    <xdr:sp macro="" textlink="">
      <xdr:nvSpPr>
        <xdr:cNvPr id="645" name="n_3aveValue【警察施設】&#10;一人当たり面積">
          <a:extLst>
            <a:ext uri="{FF2B5EF4-FFF2-40B4-BE49-F238E27FC236}">
              <a16:creationId xmlns:a16="http://schemas.microsoft.com/office/drawing/2014/main" id="{C0F8F7FB-63DF-4BAB-952E-D9FDBAE8985F}"/>
            </a:ext>
          </a:extLst>
        </xdr:cNvPr>
        <xdr:cNvSpPr txBox="1"/>
      </xdr:nvSpPr>
      <xdr:spPr>
        <a:xfrm>
          <a:off x="17383202" y="946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31042</xdr:rowOff>
    </xdr:from>
    <xdr:ext cx="469744" cy="259045"/>
    <xdr:sp macro="" textlink="">
      <xdr:nvSpPr>
        <xdr:cNvPr id="646" name="n_1mainValue【警察施設】&#10;一人当たり面積">
          <a:extLst>
            <a:ext uri="{FF2B5EF4-FFF2-40B4-BE49-F238E27FC236}">
              <a16:creationId xmlns:a16="http://schemas.microsoft.com/office/drawing/2014/main" id="{461737A4-794C-4E2C-B138-50775AB03AFD}"/>
            </a:ext>
          </a:extLst>
        </xdr:cNvPr>
        <xdr:cNvSpPr txBox="1"/>
      </xdr:nvSpPr>
      <xdr:spPr>
        <a:xfrm>
          <a:off x="18983402" y="1039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647" name="n_2mainValue【警察施設】&#10;一人当たり面積">
          <a:extLst>
            <a:ext uri="{FF2B5EF4-FFF2-40B4-BE49-F238E27FC236}">
              <a16:creationId xmlns:a16="http://schemas.microsoft.com/office/drawing/2014/main" id="{B2BAF4D1-0A89-495C-9059-C40FF9E9E106}"/>
            </a:ext>
          </a:extLst>
        </xdr:cNvPr>
        <xdr:cNvSpPr txBox="1"/>
      </xdr:nvSpPr>
      <xdr:spPr>
        <a:xfrm>
          <a:off x="18183302" y="1040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52812</xdr:rowOff>
    </xdr:from>
    <xdr:ext cx="469744" cy="259045"/>
    <xdr:sp macro="" textlink="">
      <xdr:nvSpPr>
        <xdr:cNvPr id="648" name="n_3mainValue【警察施設】&#10;一人当たり面積">
          <a:extLst>
            <a:ext uri="{FF2B5EF4-FFF2-40B4-BE49-F238E27FC236}">
              <a16:creationId xmlns:a16="http://schemas.microsoft.com/office/drawing/2014/main" id="{0337B5E8-8850-4E03-A850-7FA1FD342C1A}"/>
            </a:ext>
          </a:extLst>
        </xdr:cNvPr>
        <xdr:cNvSpPr txBox="1"/>
      </xdr:nvSpPr>
      <xdr:spPr>
        <a:xfrm>
          <a:off x="17383202" y="1041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9" name="正方形/長方形 648">
          <a:extLst>
            <a:ext uri="{FF2B5EF4-FFF2-40B4-BE49-F238E27FC236}">
              <a16:creationId xmlns:a16="http://schemas.microsoft.com/office/drawing/2014/main" id="{34DB7B84-6E82-434F-8418-18559CE964A1}"/>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50" name="正方形/長方形 649">
          <a:extLst>
            <a:ext uri="{FF2B5EF4-FFF2-40B4-BE49-F238E27FC236}">
              <a16:creationId xmlns:a16="http://schemas.microsoft.com/office/drawing/2014/main" id="{721BD450-15D4-4330-A9B0-B4CC5B41D1BF}"/>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51" name="正方形/長方形 650">
          <a:extLst>
            <a:ext uri="{FF2B5EF4-FFF2-40B4-BE49-F238E27FC236}">
              <a16:creationId xmlns:a16="http://schemas.microsoft.com/office/drawing/2014/main" id="{CEB6376A-F44B-4984-894F-69965A507A7A}"/>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52" name="正方形/長方形 651">
          <a:extLst>
            <a:ext uri="{FF2B5EF4-FFF2-40B4-BE49-F238E27FC236}">
              <a16:creationId xmlns:a16="http://schemas.microsoft.com/office/drawing/2014/main" id="{99BD77FC-33DB-480C-A417-6A7DDF36285E}"/>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53" name="正方形/長方形 652">
          <a:extLst>
            <a:ext uri="{FF2B5EF4-FFF2-40B4-BE49-F238E27FC236}">
              <a16:creationId xmlns:a16="http://schemas.microsoft.com/office/drawing/2014/main" id="{A5AF4E42-84B3-4822-9973-F48E79DCCF2F}"/>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正方形/長方形 653">
          <a:extLst>
            <a:ext uri="{FF2B5EF4-FFF2-40B4-BE49-F238E27FC236}">
              <a16:creationId xmlns:a16="http://schemas.microsoft.com/office/drawing/2014/main" id="{6933C72B-24DD-4C8F-A67B-E83CCE2BE92C}"/>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5" name="テキスト ボックス 654">
          <a:extLst>
            <a:ext uri="{FF2B5EF4-FFF2-40B4-BE49-F238E27FC236}">
              <a16:creationId xmlns:a16="http://schemas.microsoft.com/office/drawing/2014/main" id="{2591FDA1-3B2F-43A8-BC8C-0C6F74A01486}"/>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6" name="直線コネクタ 655">
          <a:extLst>
            <a:ext uri="{FF2B5EF4-FFF2-40B4-BE49-F238E27FC236}">
              <a16:creationId xmlns:a16="http://schemas.microsoft.com/office/drawing/2014/main" id="{4A2AEE67-1720-43A9-AC84-0DBC072BAEEC}"/>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7" name="テキスト ボックス 656">
          <a:extLst>
            <a:ext uri="{FF2B5EF4-FFF2-40B4-BE49-F238E27FC236}">
              <a16:creationId xmlns:a16="http://schemas.microsoft.com/office/drawing/2014/main" id="{41B04B79-67E7-4096-9A73-E5FF30B29397}"/>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58" name="直線コネクタ 657">
          <a:extLst>
            <a:ext uri="{FF2B5EF4-FFF2-40B4-BE49-F238E27FC236}">
              <a16:creationId xmlns:a16="http://schemas.microsoft.com/office/drawing/2014/main" id="{676C8863-2897-4792-B269-5291C0AE7A03}"/>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59" name="テキスト ボックス 658">
          <a:extLst>
            <a:ext uri="{FF2B5EF4-FFF2-40B4-BE49-F238E27FC236}">
              <a16:creationId xmlns:a16="http://schemas.microsoft.com/office/drawing/2014/main" id="{841E4705-B0B1-4A38-AC59-B0A52B6868B3}"/>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0" name="直線コネクタ 659">
          <a:extLst>
            <a:ext uri="{FF2B5EF4-FFF2-40B4-BE49-F238E27FC236}">
              <a16:creationId xmlns:a16="http://schemas.microsoft.com/office/drawing/2014/main" id="{586A127C-3350-40A6-A83D-2A5F111583C1}"/>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1" name="テキスト ボックス 660">
          <a:extLst>
            <a:ext uri="{FF2B5EF4-FFF2-40B4-BE49-F238E27FC236}">
              <a16:creationId xmlns:a16="http://schemas.microsoft.com/office/drawing/2014/main" id="{50686621-3667-47E4-87B1-585E458B4BFC}"/>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2" name="直線コネクタ 661">
          <a:extLst>
            <a:ext uri="{FF2B5EF4-FFF2-40B4-BE49-F238E27FC236}">
              <a16:creationId xmlns:a16="http://schemas.microsoft.com/office/drawing/2014/main" id="{37D131B0-883E-4BF8-9349-5610AD9447A2}"/>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3" name="テキスト ボックス 662">
          <a:extLst>
            <a:ext uri="{FF2B5EF4-FFF2-40B4-BE49-F238E27FC236}">
              <a16:creationId xmlns:a16="http://schemas.microsoft.com/office/drawing/2014/main" id="{6BA80203-613B-46D0-82E0-BA7E534984C3}"/>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64" name="直線コネクタ 663">
          <a:extLst>
            <a:ext uri="{FF2B5EF4-FFF2-40B4-BE49-F238E27FC236}">
              <a16:creationId xmlns:a16="http://schemas.microsoft.com/office/drawing/2014/main" id="{D9314721-686C-4704-9349-9D6120DCD603}"/>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65" name="テキスト ボックス 664">
          <a:extLst>
            <a:ext uri="{FF2B5EF4-FFF2-40B4-BE49-F238E27FC236}">
              <a16:creationId xmlns:a16="http://schemas.microsoft.com/office/drawing/2014/main" id="{69553D3F-49F2-487B-8D71-4710FFFD97F7}"/>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66" name="直線コネクタ 665">
          <a:extLst>
            <a:ext uri="{FF2B5EF4-FFF2-40B4-BE49-F238E27FC236}">
              <a16:creationId xmlns:a16="http://schemas.microsoft.com/office/drawing/2014/main" id="{973927C3-28DC-4910-BDD3-E08F22131179}"/>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67" name="テキスト ボックス 666">
          <a:extLst>
            <a:ext uri="{FF2B5EF4-FFF2-40B4-BE49-F238E27FC236}">
              <a16:creationId xmlns:a16="http://schemas.microsoft.com/office/drawing/2014/main" id="{9BDC9DA5-A02E-456E-8E12-E13CCB358978}"/>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8" name="直線コネクタ 667">
          <a:extLst>
            <a:ext uri="{FF2B5EF4-FFF2-40B4-BE49-F238E27FC236}">
              <a16:creationId xmlns:a16="http://schemas.microsoft.com/office/drawing/2014/main" id="{B2145D73-A2B2-4C8C-90DF-C3DFCDBF44B3}"/>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69" name="テキスト ボックス 668">
          <a:extLst>
            <a:ext uri="{FF2B5EF4-FFF2-40B4-BE49-F238E27FC236}">
              <a16:creationId xmlns:a16="http://schemas.microsoft.com/office/drawing/2014/main" id="{03F46BF5-9401-4DEA-9367-251447CE095C}"/>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0" name="【庁舎】&#10;有形固定資産減価償却率グラフ枠">
          <a:extLst>
            <a:ext uri="{FF2B5EF4-FFF2-40B4-BE49-F238E27FC236}">
              <a16:creationId xmlns:a16="http://schemas.microsoft.com/office/drawing/2014/main" id="{AC50E2A5-D5B9-45F4-ACDC-B13D5BF3E50C}"/>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167639</xdr:rowOff>
    </xdr:from>
    <xdr:to>
      <xdr:col>85</xdr:col>
      <xdr:colOff>126364</xdr:colOff>
      <xdr:row>85</xdr:row>
      <xdr:rowOff>80011</xdr:rowOff>
    </xdr:to>
    <xdr:cxnSp macro="">
      <xdr:nvCxnSpPr>
        <xdr:cNvPr id="671" name="直線コネクタ 670">
          <a:extLst>
            <a:ext uri="{FF2B5EF4-FFF2-40B4-BE49-F238E27FC236}">
              <a16:creationId xmlns:a16="http://schemas.microsoft.com/office/drawing/2014/main" id="{525AE5B4-415F-4C0E-B287-BF72511CB0E8}"/>
            </a:ext>
          </a:extLst>
        </xdr:cNvPr>
        <xdr:cNvCxnSpPr/>
      </xdr:nvCxnSpPr>
      <xdr:spPr>
        <a:xfrm flipV="1">
          <a:off x="14695170" y="12632689"/>
          <a:ext cx="1269" cy="121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83838</xdr:rowOff>
    </xdr:from>
    <xdr:ext cx="405111" cy="259045"/>
    <xdr:sp macro="" textlink="">
      <xdr:nvSpPr>
        <xdr:cNvPr id="672" name="【庁舎】&#10;有形固定資産減価償却率最小値テキスト">
          <a:extLst>
            <a:ext uri="{FF2B5EF4-FFF2-40B4-BE49-F238E27FC236}">
              <a16:creationId xmlns:a16="http://schemas.microsoft.com/office/drawing/2014/main" id="{0DAFE14E-3802-4AEF-AD5F-D8F46D1DD251}"/>
            </a:ext>
          </a:extLst>
        </xdr:cNvPr>
        <xdr:cNvSpPr txBox="1"/>
      </xdr:nvSpPr>
      <xdr:spPr>
        <a:xfrm>
          <a:off x="14744700" y="1385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673" name="直線コネクタ 672">
          <a:extLst>
            <a:ext uri="{FF2B5EF4-FFF2-40B4-BE49-F238E27FC236}">
              <a16:creationId xmlns:a16="http://schemas.microsoft.com/office/drawing/2014/main" id="{E221B634-3EEB-485B-8A9B-998E39638239}"/>
            </a:ext>
          </a:extLst>
        </xdr:cNvPr>
        <xdr:cNvCxnSpPr/>
      </xdr:nvCxnSpPr>
      <xdr:spPr>
        <a:xfrm>
          <a:off x="14611350" y="138468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114316</xdr:rowOff>
    </xdr:from>
    <xdr:ext cx="405111" cy="259045"/>
    <xdr:sp macro="" textlink="">
      <xdr:nvSpPr>
        <xdr:cNvPr id="674" name="【庁舎】&#10;有形固定資産減価償却率最大値テキスト">
          <a:extLst>
            <a:ext uri="{FF2B5EF4-FFF2-40B4-BE49-F238E27FC236}">
              <a16:creationId xmlns:a16="http://schemas.microsoft.com/office/drawing/2014/main" id="{0EAAF19A-552F-4C55-9697-20BDCDA27F42}"/>
            </a:ext>
          </a:extLst>
        </xdr:cNvPr>
        <xdr:cNvSpPr txBox="1"/>
      </xdr:nvSpPr>
      <xdr:spPr>
        <a:xfrm>
          <a:off x="14744700" y="1242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167639</xdr:rowOff>
    </xdr:from>
    <xdr:to>
      <xdr:col>86</xdr:col>
      <xdr:colOff>25400</xdr:colOff>
      <xdr:row>77</xdr:row>
      <xdr:rowOff>167639</xdr:rowOff>
    </xdr:to>
    <xdr:cxnSp macro="">
      <xdr:nvCxnSpPr>
        <xdr:cNvPr id="675" name="直線コネクタ 674">
          <a:extLst>
            <a:ext uri="{FF2B5EF4-FFF2-40B4-BE49-F238E27FC236}">
              <a16:creationId xmlns:a16="http://schemas.microsoft.com/office/drawing/2014/main" id="{1366B643-8E44-4582-987E-666E4CA14920}"/>
            </a:ext>
          </a:extLst>
        </xdr:cNvPr>
        <xdr:cNvCxnSpPr/>
      </xdr:nvCxnSpPr>
      <xdr:spPr>
        <a:xfrm>
          <a:off x="14611350" y="126326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97807</xdr:rowOff>
    </xdr:from>
    <xdr:ext cx="405111" cy="259045"/>
    <xdr:sp macro="" textlink="">
      <xdr:nvSpPr>
        <xdr:cNvPr id="676" name="【庁舎】&#10;有形固定資産減価償却率平均値テキスト">
          <a:extLst>
            <a:ext uri="{FF2B5EF4-FFF2-40B4-BE49-F238E27FC236}">
              <a16:creationId xmlns:a16="http://schemas.microsoft.com/office/drawing/2014/main" id="{8D9884E5-553E-4B9E-A0D3-2B87D55A4AFA}"/>
            </a:ext>
          </a:extLst>
        </xdr:cNvPr>
        <xdr:cNvSpPr txBox="1"/>
      </xdr:nvSpPr>
      <xdr:spPr>
        <a:xfrm>
          <a:off x="14744700" y="1288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74930</xdr:rowOff>
    </xdr:from>
    <xdr:to>
      <xdr:col>85</xdr:col>
      <xdr:colOff>177800</xdr:colOff>
      <xdr:row>81</xdr:row>
      <xdr:rowOff>5080</xdr:rowOff>
    </xdr:to>
    <xdr:sp macro="" textlink="">
      <xdr:nvSpPr>
        <xdr:cNvPr id="677" name="フローチャート: 判断 676">
          <a:extLst>
            <a:ext uri="{FF2B5EF4-FFF2-40B4-BE49-F238E27FC236}">
              <a16:creationId xmlns:a16="http://schemas.microsoft.com/office/drawing/2014/main" id="{B88E6225-A8CB-466A-AEDE-79DDF30B4967}"/>
            </a:ext>
          </a:extLst>
        </xdr:cNvPr>
        <xdr:cNvSpPr/>
      </xdr:nvSpPr>
      <xdr:spPr>
        <a:xfrm>
          <a:off x="14649450" y="130289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139700</xdr:rowOff>
    </xdr:from>
    <xdr:to>
      <xdr:col>81</xdr:col>
      <xdr:colOff>101600</xdr:colOff>
      <xdr:row>81</xdr:row>
      <xdr:rowOff>69850</xdr:rowOff>
    </xdr:to>
    <xdr:sp macro="" textlink="">
      <xdr:nvSpPr>
        <xdr:cNvPr id="678" name="フローチャート: 判断 677">
          <a:extLst>
            <a:ext uri="{FF2B5EF4-FFF2-40B4-BE49-F238E27FC236}">
              <a16:creationId xmlns:a16="http://schemas.microsoft.com/office/drawing/2014/main" id="{C5145D67-C035-4B3E-9C44-430602BB213C}"/>
            </a:ext>
          </a:extLst>
        </xdr:cNvPr>
        <xdr:cNvSpPr/>
      </xdr:nvSpPr>
      <xdr:spPr>
        <a:xfrm>
          <a:off x="13887450" y="130968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170180</xdr:rowOff>
    </xdr:from>
    <xdr:to>
      <xdr:col>76</xdr:col>
      <xdr:colOff>165100</xdr:colOff>
      <xdr:row>81</xdr:row>
      <xdr:rowOff>100330</xdr:rowOff>
    </xdr:to>
    <xdr:sp macro="" textlink="">
      <xdr:nvSpPr>
        <xdr:cNvPr id="679" name="フローチャート: 判断 678">
          <a:extLst>
            <a:ext uri="{FF2B5EF4-FFF2-40B4-BE49-F238E27FC236}">
              <a16:creationId xmlns:a16="http://schemas.microsoft.com/office/drawing/2014/main" id="{1C96991E-5A36-44A6-91E8-ED08EA7AE51C}"/>
            </a:ext>
          </a:extLst>
        </xdr:cNvPr>
        <xdr:cNvSpPr/>
      </xdr:nvSpPr>
      <xdr:spPr>
        <a:xfrm>
          <a:off x="13096875" y="131146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120650</xdr:rowOff>
    </xdr:from>
    <xdr:to>
      <xdr:col>72</xdr:col>
      <xdr:colOff>38100</xdr:colOff>
      <xdr:row>82</xdr:row>
      <xdr:rowOff>50800</xdr:rowOff>
    </xdr:to>
    <xdr:sp macro="" textlink="">
      <xdr:nvSpPr>
        <xdr:cNvPr id="680" name="フローチャート: 判断 679">
          <a:extLst>
            <a:ext uri="{FF2B5EF4-FFF2-40B4-BE49-F238E27FC236}">
              <a16:creationId xmlns:a16="http://schemas.microsoft.com/office/drawing/2014/main" id="{C083DFCC-FDBA-4D9A-B525-B4B59F0955EF}"/>
            </a:ext>
          </a:extLst>
        </xdr:cNvPr>
        <xdr:cNvSpPr/>
      </xdr:nvSpPr>
      <xdr:spPr>
        <a:xfrm>
          <a:off x="12296775" y="132397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20315D6F-999C-47AE-AAEB-EDB470B25001}"/>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06FABB06-0C47-46D0-B886-2C36F38FDB5B}"/>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BCD53EA5-C490-44C5-B47E-0059AB3FF4D7}"/>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B486DED0-37EB-405D-93E8-2B1E348EC2B7}"/>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D49CD68-9AA9-4D92-9843-66C9AEE60165}"/>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29211</xdr:rowOff>
    </xdr:from>
    <xdr:to>
      <xdr:col>85</xdr:col>
      <xdr:colOff>177800</xdr:colOff>
      <xdr:row>85</xdr:row>
      <xdr:rowOff>130811</xdr:rowOff>
    </xdr:to>
    <xdr:sp macro="" textlink="">
      <xdr:nvSpPr>
        <xdr:cNvPr id="686" name="楕円 685">
          <a:extLst>
            <a:ext uri="{FF2B5EF4-FFF2-40B4-BE49-F238E27FC236}">
              <a16:creationId xmlns:a16="http://schemas.microsoft.com/office/drawing/2014/main" id="{CB5ED6D9-E6F6-4D13-A900-B88904AD5823}"/>
            </a:ext>
          </a:extLst>
        </xdr:cNvPr>
        <xdr:cNvSpPr/>
      </xdr:nvSpPr>
      <xdr:spPr>
        <a:xfrm>
          <a:off x="14649450" y="137896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115588</xdr:rowOff>
    </xdr:from>
    <xdr:ext cx="405111" cy="259045"/>
    <xdr:sp macro="" textlink="">
      <xdr:nvSpPr>
        <xdr:cNvPr id="687" name="【庁舎】&#10;有形固定資産減価償却率該当値テキスト">
          <a:extLst>
            <a:ext uri="{FF2B5EF4-FFF2-40B4-BE49-F238E27FC236}">
              <a16:creationId xmlns:a16="http://schemas.microsoft.com/office/drawing/2014/main" id="{372B27DF-E279-4996-9D37-D362CB8EF8BF}"/>
            </a:ext>
          </a:extLst>
        </xdr:cNvPr>
        <xdr:cNvSpPr txBox="1"/>
      </xdr:nvSpPr>
      <xdr:spPr>
        <a:xfrm>
          <a:off x="14744700" y="13717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40639</xdr:rowOff>
    </xdr:from>
    <xdr:to>
      <xdr:col>81</xdr:col>
      <xdr:colOff>101600</xdr:colOff>
      <xdr:row>85</xdr:row>
      <xdr:rowOff>142239</xdr:rowOff>
    </xdr:to>
    <xdr:sp macro="" textlink="">
      <xdr:nvSpPr>
        <xdr:cNvPr id="688" name="楕円 687">
          <a:extLst>
            <a:ext uri="{FF2B5EF4-FFF2-40B4-BE49-F238E27FC236}">
              <a16:creationId xmlns:a16="http://schemas.microsoft.com/office/drawing/2014/main" id="{B4121755-C0AC-4ADC-A21E-87888213857A}"/>
            </a:ext>
          </a:extLst>
        </xdr:cNvPr>
        <xdr:cNvSpPr/>
      </xdr:nvSpPr>
      <xdr:spPr>
        <a:xfrm>
          <a:off x="13887450" y="138042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80011</xdr:rowOff>
    </xdr:from>
    <xdr:to>
      <xdr:col>85</xdr:col>
      <xdr:colOff>127000</xdr:colOff>
      <xdr:row>85</xdr:row>
      <xdr:rowOff>91439</xdr:rowOff>
    </xdr:to>
    <xdr:cxnSp macro="">
      <xdr:nvCxnSpPr>
        <xdr:cNvPr id="689" name="直線コネクタ 688">
          <a:extLst>
            <a:ext uri="{FF2B5EF4-FFF2-40B4-BE49-F238E27FC236}">
              <a16:creationId xmlns:a16="http://schemas.microsoft.com/office/drawing/2014/main" id="{7E776029-691B-48A1-9C36-C3C76EDD9ACD}"/>
            </a:ext>
          </a:extLst>
        </xdr:cNvPr>
        <xdr:cNvCxnSpPr/>
      </xdr:nvCxnSpPr>
      <xdr:spPr>
        <a:xfrm flipV="1">
          <a:off x="13935075" y="13846811"/>
          <a:ext cx="762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2539</xdr:rowOff>
    </xdr:from>
    <xdr:to>
      <xdr:col>76</xdr:col>
      <xdr:colOff>165100</xdr:colOff>
      <xdr:row>85</xdr:row>
      <xdr:rowOff>104139</xdr:rowOff>
    </xdr:to>
    <xdr:sp macro="" textlink="">
      <xdr:nvSpPr>
        <xdr:cNvPr id="690" name="楕円 689">
          <a:extLst>
            <a:ext uri="{FF2B5EF4-FFF2-40B4-BE49-F238E27FC236}">
              <a16:creationId xmlns:a16="http://schemas.microsoft.com/office/drawing/2014/main" id="{B7620CA0-36B7-46A8-A8F3-F03C8EC6EE8D}"/>
            </a:ext>
          </a:extLst>
        </xdr:cNvPr>
        <xdr:cNvSpPr/>
      </xdr:nvSpPr>
      <xdr:spPr>
        <a:xfrm>
          <a:off x="13096875" y="137661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53339</xdr:rowOff>
    </xdr:from>
    <xdr:to>
      <xdr:col>81</xdr:col>
      <xdr:colOff>50800</xdr:colOff>
      <xdr:row>85</xdr:row>
      <xdr:rowOff>91439</xdr:rowOff>
    </xdr:to>
    <xdr:cxnSp macro="">
      <xdr:nvCxnSpPr>
        <xdr:cNvPr id="691" name="直線コネクタ 690">
          <a:extLst>
            <a:ext uri="{FF2B5EF4-FFF2-40B4-BE49-F238E27FC236}">
              <a16:creationId xmlns:a16="http://schemas.microsoft.com/office/drawing/2014/main" id="{F5835EE2-B89A-4BA6-B318-FCD2C7DF14C2}"/>
            </a:ext>
          </a:extLst>
        </xdr:cNvPr>
        <xdr:cNvCxnSpPr/>
      </xdr:nvCxnSpPr>
      <xdr:spPr>
        <a:xfrm>
          <a:off x="13144500" y="13813789"/>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63500</xdr:rowOff>
    </xdr:from>
    <xdr:to>
      <xdr:col>72</xdr:col>
      <xdr:colOff>38100</xdr:colOff>
      <xdr:row>85</xdr:row>
      <xdr:rowOff>165100</xdr:rowOff>
    </xdr:to>
    <xdr:sp macro="" textlink="">
      <xdr:nvSpPr>
        <xdr:cNvPr id="692" name="楕円 691">
          <a:extLst>
            <a:ext uri="{FF2B5EF4-FFF2-40B4-BE49-F238E27FC236}">
              <a16:creationId xmlns:a16="http://schemas.microsoft.com/office/drawing/2014/main" id="{4C4C2977-79C7-41FB-A66E-5742E3F48C7A}"/>
            </a:ext>
          </a:extLst>
        </xdr:cNvPr>
        <xdr:cNvSpPr/>
      </xdr:nvSpPr>
      <xdr:spPr>
        <a:xfrm>
          <a:off x="12296775" y="138303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53339</xdr:rowOff>
    </xdr:from>
    <xdr:to>
      <xdr:col>76</xdr:col>
      <xdr:colOff>114300</xdr:colOff>
      <xdr:row>85</xdr:row>
      <xdr:rowOff>114300</xdr:rowOff>
    </xdr:to>
    <xdr:cxnSp macro="">
      <xdr:nvCxnSpPr>
        <xdr:cNvPr id="693" name="直線コネクタ 692">
          <a:extLst>
            <a:ext uri="{FF2B5EF4-FFF2-40B4-BE49-F238E27FC236}">
              <a16:creationId xmlns:a16="http://schemas.microsoft.com/office/drawing/2014/main" id="{FBE79A11-1062-48FD-BA79-F61DEC7B9872}"/>
            </a:ext>
          </a:extLst>
        </xdr:cNvPr>
        <xdr:cNvCxnSpPr/>
      </xdr:nvCxnSpPr>
      <xdr:spPr>
        <a:xfrm flipV="1">
          <a:off x="12344400" y="13813789"/>
          <a:ext cx="800100" cy="6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86377</xdr:rowOff>
    </xdr:from>
    <xdr:ext cx="405111" cy="259045"/>
    <xdr:sp macro="" textlink="">
      <xdr:nvSpPr>
        <xdr:cNvPr id="694" name="n_1aveValue【庁舎】&#10;有形固定資産減価償却率">
          <a:extLst>
            <a:ext uri="{FF2B5EF4-FFF2-40B4-BE49-F238E27FC236}">
              <a16:creationId xmlns:a16="http://schemas.microsoft.com/office/drawing/2014/main" id="{83E9702F-DBAF-4EC0-B075-B33B4F935C70}"/>
            </a:ext>
          </a:extLst>
        </xdr:cNvPr>
        <xdr:cNvSpPr txBox="1"/>
      </xdr:nvSpPr>
      <xdr:spPr>
        <a:xfrm>
          <a:off x="13745219" y="1287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116857</xdr:rowOff>
    </xdr:from>
    <xdr:ext cx="405111" cy="259045"/>
    <xdr:sp macro="" textlink="">
      <xdr:nvSpPr>
        <xdr:cNvPr id="695" name="n_2aveValue【庁舎】&#10;有形固定資産減価償却率">
          <a:extLst>
            <a:ext uri="{FF2B5EF4-FFF2-40B4-BE49-F238E27FC236}">
              <a16:creationId xmlns:a16="http://schemas.microsoft.com/office/drawing/2014/main" id="{316C7764-9290-40A1-B94E-6443CB043029}"/>
            </a:ext>
          </a:extLst>
        </xdr:cNvPr>
        <xdr:cNvSpPr txBox="1"/>
      </xdr:nvSpPr>
      <xdr:spPr>
        <a:xfrm>
          <a:off x="12964169"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67327</xdr:rowOff>
    </xdr:from>
    <xdr:ext cx="405111" cy="259045"/>
    <xdr:sp macro="" textlink="">
      <xdr:nvSpPr>
        <xdr:cNvPr id="696" name="n_3aveValue【庁舎】&#10;有形固定資産減価償却率">
          <a:extLst>
            <a:ext uri="{FF2B5EF4-FFF2-40B4-BE49-F238E27FC236}">
              <a16:creationId xmlns:a16="http://schemas.microsoft.com/office/drawing/2014/main" id="{8999F207-D795-47D4-91D4-79A7FC4D8E11}"/>
            </a:ext>
          </a:extLst>
        </xdr:cNvPr>
        <xdr:cNvSpPr txBox="1"/>
      </xdr:nvSpPr>
      <xdr:spPr>
        <a:xfrm>
          <a:off x="12164069" y="13018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133366</xdr:rowOff>
    </xdr:from>
    <xdr:ext cx="405111" cy="259045"/>
    <xdr:sp macro="" textlink="">
      <xdr:nvSpPr>
        <xdr:cNvPr id="697" name="n_1mainValue【庁舎】&#10;有形固定資産減価償却率">
          <a:extLst>
            <a:ext uri="{FF2B5EF4-FFF2-40B4-BE49-F238E27FC236}">
              <a16:creationId xmlns:a16="http://schemas.microsoft.com/office/drawing/2014/main" id="{99207BE3-2154-4EF2-9F1C-51937993C792}"/>
            </a:ext>
          </a:extLst>
        </xdr:cNvPr>
        <xdr:cNvSpPr txBox="1"/>
      </xdr:nvSpPr>
      <xdr:spPr>
        <a:xfrm>
          <a:off x="13745219" y="1389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95266</xdr:rowOff>
    </xdr:from>
    <xdr:ext cx="405111" cy="259045"/>
    <xdr:sp macro="" textlink="">
      <xdr:nvSpPr>
        <xdr:cNvPr id="698" name="n_2mainValue【庁舎】&#10;有形固定資産減価償却率">
          <a:extLst>
            <a:ext uri="{FF2B5EF4-FFF2-40B4-BE49-F238E27FC236}">
              <a16:creationId xmlns:a16="http://schemas.microsoft.com/office/drawing/2014/main" id="{08225116-5F59-4F44-9F84-A294089493A4}"/>
            </a:ext>
          </a:extLst>
        </xdr:cNvPr>
        <xdr:cNvSpPr txBox="1"/>
      </xdr:nvSpPr>
      <xdr:spPr>
        <a:xfrm>
          <a:off x="12964169" y="1385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156227</xdr:rowOff>
    </xdr:from>
    <xdr:ext cx="405111" cy="259045"/>
    <xdr:sp macro="" textlink="">
      <xdr:nvSpPr>
        <xdr:cNvPr id="699" name="n_3mainValue【庁舎】&#10;有形固定資産減価償却率">
          <a:extLst>
            <a:ext uri="{FF2B5EF4-FFF2-40B4-BE49-F238E27FC236}">
              <a16:creationId xmlns:a16="http://schemas.microsoft.com/office/drawing/2014/main" id="{43108BD4-3AD3-4272-BE50-64BA9D046E18}"/>
            </a:ext>
          </a:extLst>
        </xdr:cNvPr>
        <xdr:cNvSpPr txBox="1"/>
      </xdr:nvSpPr>
      <xdr:spPr>
        <a:xfrm>
          <a:off x="12164069" y="1392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0" name="正方形/長方形 699">
          <a:extLst>
            <a:ext uri="{FF2B5EF4-FFF2-40B4-BE49-F238E27FC236}">
              <a16:creationId xmlns:a16="http://schemas.microsoft.com/office/drawing/2014/main" id="{2E022A40-3C36-4082-98DD-44CC608EB55D}"/>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01" name="正方形/長方形 700">
          <a:extLst>
            <a:ext uri="{FF2B5EF4-FFF2-40B4-BE49-F238E27FC236}">
              <a16:creationId xmlns:a16="http://schemas.microsoft.com/office/drawing/2014/main" id="{55BBFDC8-1102-4A1E-9B2B-0A0CE684A574}"/>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02" name="正方形/長方形 701">
          <a:extLst>
            <a:ext uri="{FF2B5EF4-FFF2-40B4-BE49-F238E27FC236}">
              <a16:creationId xmlns:a16="http://schemas.microsoft.com/office/drawing/2014/main" id="{CB604F11-4199-46B7-B235-0F2BBD6F1A67}"/>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03" name="正方形/長方形 702">
          <a:extLst>
            <a:ext uri="{FF2B5EF4-FFF2-40B4-BE49-F238E27FC236}">
              <a16:creationId xmlns:a16="http://schemas.microsoft.com/office/drawing/2014/main" id="{05E1F151-976C-4257-9F01-8C03B294A581}"/>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04" name="正方形/長方形 703">
          <a:extLst>
            <a:ext uri="{FF2B5EF4-FFF2-40B4-BE49-F238E27FC236}">
              <a16:creationId xmlns:a16="http://schemas.microsoft.com/office/drawing/2014/main" id="{0EF5A05C-225F-47EF-8CC6-7BB6D11EF97E}"/>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5" name="正方形/長方形 704">
          <a:extLst>
            <a:ext uri="{FF2B5EF4-FFF2-40B4-BE49-F238E27FC236}">
              <a16:creationId xmlns:a16="http://schemas.microsoft.com/office/drawing/2014/main" id="{F72B1A6E-FFCF-4A4C-853D-8211522EC501}"/>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6" name="テキスト ボックス 705">
          <a:extLst>
            <a:ext uri="{FF2B5EF4-FFF2-40B4-BE49-F238E27FC236}">
              <a16:creationId xmlns:a16="http://schemas.microsoft.com/office/drawing/2014/main" id="{DF76FC7D-F65D-4934-9939-AF54DDCFAD6F}"/>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7" name="直線コネクタ 706">
          <a:extLst>
            <a:ext uri="{FF2B5EF4-FFF2-40B4-BE49-F238E27FC236}">
              <a16:creationId xmlns:a16="http://schemas.microsoft.com/office/drawing/2014/main" id="{6A8EFD05-2646-4B0C-9C16-9F5CDAD3D175}"/>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08" name="テキスト ボックス 707">
          <a:extLst>
            <a:ext uri="{FF2B5EF4-FFF2-40B4-BE49-F238E27FC236}">
              <a16:creationId xmlns:a16="http://schemas.microsoft.com/office/drawing/2014/main" id="{E441E56B-05C5-434B-AD66-6198BE3EFF66}"/>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09" name="直線コネクタ 708">
          <a:extLst>
            <a:ext uri="{FF2B5EF4-FFF2-40B4-BE49-F238E27FC236}">
              <a16:creationId xmlns:a16="http://schemas.microsoft.com/office/drawing/2014/main" id="{BD53734B-5EA8-4395-92AA-DE0C6426B03D}"/>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0" name="テキスト ボックス 709">
          <a:extLst>
            <a:ext uri="{FF2B5EF4-FFF2-40B4-BE49-F238E27FC236}">
              <a16:creationId xmlns:a16="http://schemas.microsoft.com/office/drawing/2014/main" id="{66BF2E79-5202-4EF4-8537-9D9C4AF9DBE6}"/>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1" name="直線コネクタ 710">
          <a:extLst>
            <a:ext uri="{FF2B5EF4-FFF2-40B4-BE49-F238E27FC236}">
              <a16:creationId xmlns:a16="http://schemas.microsoft.com/office/drawing/2014/main" id="{F5DCBFAC-29F1-47EA-A625-D91305ED8316}"/>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2" name="テキスト ボックス 711">
          <a:extLst>
            <a:ext uri="{FF2B5EF4-FFF2-40B4-BE49-F238E27FC236}">
              <a16:creationId xmlns:a16="http://schemas.microsoft.com/office/drawing/2014/main" id="{D413853D-CF97-4063-98B6-72E442016F48}"/>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3" name="直線コネクタ 712">
          <a:extLst>
            <a:ext uri="{FF2B5EF4-FFF2-40B4-BE49-F238E27FC236}">
              <a16:creationId xmlns:a16="http://schemas.microsoft.com/office/drawing/2014/main" id="{8DDED1FA-365C-4285-AC4A-B464BB3F9A93}"/>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4" name="テキスト ボックス 713">
          <a:extLst>
            <a:ext uri="{FF2B5EF4-FFF2-40B4-BE49-F238E27FC236}">
              <a16:creationId xmlns:a16="http://schemas.microsoft.com/office/drawing/2014/main" id="{55E17E6A-6DA7-401C-AB5B-B4B4D4D3BFAC}"/>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5" name="直線コネクタ 714">
          <a:extLst>
            <a:ext uri="{FF2B5EF4-FFF2-40B4-BE49-F238E27FC236}">
              <a16:creationId xmlns:a16="http://schemas.microsoft.com/office/drawing/2014/main" id="{D62B66D9-9DEF-4737-A7FE-15F89563ED08}"/>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6" name="テキスト ボックス 715">
          <a:extLst>
            <a:ext uri="{FF2B5EF4-FFF2-40B4-BE49-F238E27FC236}">
              <a16:creationId xmlns:a16="http://schemas.microsoft.com/office/drawing/2014/main" id="{ACA1762B-BFB3-4800-9D96-FC2FE20A6CC9}"/>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7" name="直線コネクタ 716">
          <a:extLst>
            <a:ext uri="{FF2B5EF4-FFF2-40B4-BE49-F238E27FC236}">
              <a16:creationId xmlns:a16="http://schemas.microsoft.com/office/drawing/2014/main" id="{2CE1F0E1-5446-44BC-93A3-5E37BE82A18A}"/>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8" name="テキスト ボックス 717">
          <a:extLst>
            <a:ext uri="{FF2B5EF4-FFF2-40B4-BE49-F238E27FC236}">
              <a16:creationId xmlns:a16="http://schemas.microsoft.com/office/drawing/2014/main" id="{68B11AE3-184A-41B8-9A9D-008E9C2B0AA4}"/>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9" name="直線コネクタ 718">
          <a:extLst>
            <a:ext uri="{FF2B5EF4-FFF2-40B4-BE49-F238E27FC236}">
              <a16:creationId xmlns:a16="http://schemas.microsoft.com/office/drawing/2014/main" id="{613A22E0-D3E2-4D78-89F7-3E0BEE40337C}"/>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0" name="テキスト ボックス 719">
          <a:extLst>
            <a:ext uri="{FF2B5EF4-FFF2-40B4-BE49-F238E27FC236}">
              <a16:creationId xmlns:a16="http://schemas.microsoft.com/office/drawing/2014/main" id="{AC76F79B-5791-45DF-8BA6-D5FDC6046497}"/>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1" name="【庁舎】&#10;一人当たり面積グラフ枠">
          <a:extLst>
            <a:ext uri="{FF2B5EF4-FFF2-40B4-BE49-F238E27FC236}">
              <a16:creationId xmlns:a16="http://schemas.microsoft.com/office/drawing/2014/main" id="{3E4CDD1D-90E8-430D-A3CD-A130C104EAA9}"/>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12700</xdr:rowOff>
    </xdr:from>
    <xdr:to>
      <xdr:col>116</xdr:col>
      <xdr:colOff>62864</xdr:colOff>
      <xdr:row>82</xdr:row>
      <xdr:rowOff>38100</xdr:rowOff>
    </xdr:to>
    <xdr:cxnSp macro="">
      <xdr:nvCxnSpPr>
        <xdr:cNvPr id="722" name="直線コネクタ 721">
          <a:extLst>
            <a:ext uri="{FF2B5EF4-FFF2-40B4-BE49-F238E27FC236}">
              <a16:creationId xmlns:a16="http://schemas.microsoft.com/office/drawing/2014/main" id="{5C0F43A4-A680-434A-ACA0-03BCDCE45182}"/>
            </a:ext>
          </a:extLst>
        </xdr:cNvPr>
        <xdr:cNvCxnSpPr/>
      </xdr:nvCxnSpPr>
      <xdr:spPr>
        <a:xfrm flipV="1">
          <a:off x="19952970" y="12639675"/>
          <a:ext cx="1269" cy="676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41927</xdr:rowOff>
    </xdr:from>
    <xdr:ext cx="469744" cy="259045"/>
    <xdr:sp macro="" textlink="">
      <xdr:nvSpPr>
        <xdr:cNvPr id="723" name="【庁舎】&#10;一人当たり面積最小値テキスト">
          <a:extLst>
            <a:ext uri="{FF2B5EF4-FFF2-40B4-BE49-F238E27FC236}">
              <a16:creationId xmlns:a16="http://schemas.microsoft.com/office/drawing/2014/main" id="{DDD08A26-102F-4F4A-AA66-207C7E43183C}"/>
            </a:ext>
          </a:extLst>
        </xdr:cNvPr>
        <xdr:cNvSpPr txBox="1"/>
      </xdr:nvSpPr>
      <xdr:spPr>
        <a:xfrm>
          <a:off x="20002500" y="133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38100</xdr:rowOff>
    </xdr:from>
    <xdr:to>
      <xdr:col>116</xdr:col>
      <xdr:colOff>152400</xdr:colOff>
      <xdr:row>82</xdr:row>
      <xdr:rowOff>38100</xdr:rowOff>
    </xdr:to>
    <xdr:cxnSp macro="">
      <xdr:nvCxnSpPr>
        <xdr:cNvPr id="724" name="直線コネクタ 723">
          <a:extLst>
            <a:ext uri="{FF2B5EF4-FFF2-40B4-BE49-F238E27FC236}">
              <a16:creationId xmlns:a16="http://schemas.microsoft.com/office/drawing/2014/main" id="{CDE3248D-7642-49F6-9FC3-E75D18F6FAA6}"/>
            </a:ext>
          </a:extLst>
        </xdr:cNvPr>
        <xdr:cNvCxnSpPr/>
      </xdr:nvCxnSpPr>
      <xdr:spPr>
        <a:xfrm>
          <a:off x="19878675" y="13315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130827</xdr:rowOff>
    </xdr:from>
    <xdr:ext cx="469744" cy="259045"/>
    <xdr:sp macro="" textlink="">
      <xdr:nvSpPr>
        <xdr:cNvPr id="725" name="【庁舎】&#10;一人当たり面積最大値テキスト">
          <a:extLst>
            <a:ext uri="{FF2B5EF4-FFF2-40B4-BE49-F238E27FC236}">
              <a16:creationId xmlns:a16="http://schemas.microsoft.com/office/drawing/2014/main" id="{122CCF59-3316-493D-9105-C60D65C74CF2}"/>
            </a:ext>
          </a:extLst>
        </xdr:cNvPr>
        <xdr:cNvSpPr txBox="1"/>
      </xdr:nvSpPr>
      <xdr:spPr>
        <a:xfrm>
          <a:off x="20002500" y="1243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xdr:rowOff>
    </xdr:from>
    <xdr:to>
      <xdr:col>116</xdr:col>
      <xdr:colOff>152400</xdr:colOff>
      <xdr:row>78</xdr:row>
      <xdr:rowOff>12700</xdr:rowOff>
    </xdr:to>
    <xdr:cxnSp macro="">
      <xdr:nvCxnSpPr>
        <xdr:cNvPr id="726" name="直線コネクタ 725">
          <a:extLst>
            <a:ext uri="{FF2B5EF4-FFF2-40B4-BE49-F238E27FC236}">
              <a16:creationId xmlns:a16="http://schemas.microsoft.com/office/drawing/2014/main" id="{EAF1D863-2441-4462-BF57-A60661281589}"/>
            </a:ext>
          </a:extLst>
        </xdr:cNvPr>
        <xdr:cNvCxnSpPr/>
      </xdr:nvCxnSpPr>
      <xdr:spPr>
        <a:xfrm>
          <a:off x="19878675" y="12639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130827</xdr:rowOff>
    </xdr:from>
    <xdr:ext cx="469744" cy="259045"/>
    <xdr:sp macro="" textlink="">
      <xdr:nvSpPr>
        <xdr:cNvPr id="727" name="【庁舎】&#10;一人当たり面積平均値テキスト">
          <a:extLst>
            <a:ext uri="{FF2B5EF4-FFF2-40B4-BE49-F238E27FC236}">
              <a16:creationId xmlns:a16="http://schemas.microsoft.com/office/drawing/2014/main" id="{312B1C2F-5BBF-4DFF-A692-0265D6CF6D84}"/>
            </a:ext>
          </a:extLst>
        </xdr:cNvPr>
        <xdr:cNvSpPr txBox="1"/>
      </xdr:nvSpPr>
      <xdr:spPr>
        <a:xfrm>
          <a:off x="20002500" y="1276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107950</xdr:rowOff>
    </xdr:from>
    <xdr:to>
      <xdr:col>116</xdr:col>
      <xdr:colOff>114300</xdr:colOff>
      <xdr:row>80</xdr:row>
      <xdr:rowOff>38100</xdr:rowOff>
    </xdr:to>
    <xdr:sp macro="" textlink="">
      <xdr:nvSpPr>
        <xdr:cNvPr id="728" name="フローチャート: 判断 727">
          <a:extLst>
            <a:ext uri="{FF2B5EF4-FFF2-40B4-BE49-F238E27FC236}">
              <a16:creationId xmlns:a16="http://schemas.microsoft.com/office/drawing/2014/main" id="{3DCEB690-CFAA-412A-93F1-9A71BBBC9795}"/>
            </a:ext>
          </a:extLst>
        </xdr:cNvPr>
        <xdr:cNvSpPr/>
      </xdr:nvSpPr>
      <xdr:spPr>
        <a:xfrm>
          <a:off x="19897725" y="12896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133350</xdr:rowOff>
    </xdr:from>
    <xdr:to>
      <xdr:col>112</xdr:col>
      <xdr:colOff>38100</xdr:colOff>
      <xdr:row>80</xdr:row>
      <xdr:rowOff>63500</xdr:rowOff>
    </xdr:to>
    <xdr:sp macro="" textlink="">
      <xdr:nvSpPr>
        <xdr:cNvPr id="729" name="フローチャート: 判断 728">
          <a:extLst>
            <a:ext uri="{FF2B5EF4-FFF2-40B4-BE49-F238E27FC236}">
              <a16:creationId xmlns:a16="http://schemas.microsoft.com/office/drawing/2014/main" id="{2D133FD1-421C-4C8F-86BE-79942E089A82}"/>
            </a:ext>
          </a:extLst>
        </xdr:cNvPr>
        <xdr:cNvSpPr/>
      </xdr:nvSpPr>
      <xdr:spPr>
        <a:xfrm>
          <a:off x="19154775" y="129254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88900</xdr:rowOff>
    </xdr:from>
    <xdr:to>
      <xdr:col>107</xdr:col>
      <xdr:colOff>101600</xdr:colOff>
      <xdr:row>81</xdr:row>
      <xdr:rowOff>19050</xdr:rowOff>
    </xdr:to>
    <xdr:sp macro="" textlink="">
      <xdr:nvSpPr>
        <xdr:cNvPr id="730" name="フローチャート: 判断 729">
          <a:extLst>
            <a:ext uri="{FF2B5EF4-FFF2-40B4-BE49-F238E27FC236}">
              <a16:creationId xmlns:a16="http://schemas.microsoft.com/office/drawing/2014/main" id="{B8E4F39E-65FA-4763-AC05-8D3D0B3A1BEF}"/>
            </a:ext>
          </a:extLst>
        </xdr:cNvPr>
        <xdr:cNvSpPr/>
      </xdr:nvSpPr>
      <xdr:spPr>
        <a:xfrm>
          <a:off x="18345150" y="13039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31" name="フローチャート: 判断 730">
          <a:extLst>
            <a:ext uri="{FF2B5EF4-FFF2-40B4-BE49-F238E27FC236}">
              <a16:creationId xmlns:a16="http://schemas.microsoft.com/office/drawing/2014/main" id="{826A3B13-7F9C-43EF-A08F-2618C3C77A32}"/>
            </a:ext>
          </a:extLst>
        </xdr:cNvPr>
        <xdr:cNvSpPr/>
      </xdr:nvSpPr>
      <xdr:spPr>
        <a:xfrm>
          <a:off x="17554575" y="139255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2646119E-0F80-467F-BEEC-9C464359B8E6}"/>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D31DC1C3-CD26-4F42-9448-86BE4FD565D4}"/>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5A8A864D-C568-489A-88AF-006D5B56D5D1}"/>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964D2C12-2F99-4157-A855-9D53451101DB}"/>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7E8F2BEC-A6BE-482E-8B0C-A883D346C517}"/>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737" name="楕円 736">
          <a:extLst>
            <a:ext uri="{FF2B5EF4-FFF2-40B4-BE49-F238E27FC236}">
              <a16:creationId xmlns:a16="http://schemas.microsoft.com/office/drawing/2014/main" id="{9182330B-BED7-4ACE-8043-D9A27C51DD49}"/>
            </a:ext>
          </a:extLst>
        </xdr:cNvPr>
        <xdr:cNvSpPr/>
      </xdr:nvSpPr>
      <xdr:spPr>
        <a:xfrm>
          <a:off x="19897725" y="13277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73677</xdr:rowOff>
    </xdr:from>
    <xdr:ext cx="469744" cy="259045"/>
    <xdr:sp macro="" textlink="">
      <xdr:nvSpPr>
        <xdr:cNvPr id="738" name="【庁舎】&#10;一人当たり面積該当値テキスト">
          <a:extLst>
            <a:ext uri="{FF2B5EF4-FFF2-40B4-BE49-F238E27FC236}">
              <a16:creationId xmlns:a16="http://schemas.microsoft.com/office/drawing/2014/main" id="{2A528280-1238-4196-A59B-5FB0FFB88FB4}"/>
            </a:ext>
          </a:extLst>
        </xdr:cNvPr>
        <xdr:cNvSpPr txBox="1"/>
      </xdr:nvSpPr>
      <xdr:spPr>
        <a:xfrm>
          <a:off x="20002500" y="1318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0</xdr:rowOff>
    </xdr:from>
    <xdr:to>
      <xdr:col>112</xdr:col>
      <xdr:colOff>38100</xdr:colOff>
      <xdr:row>82</xdr:row>
      <xdr:rowOff>101600</xdr:rowOff>
    </xdr:to>
    <xdr:sp macro="" textlink="">
      <xdr:nvSpPr>
        <xdr:cNvPr id="739" name="楕円 738">
          <a:extLst>
            <a:ext uri="{FF2B5EF4-FFF2-40B4-BE49-F238E27FC236}">
              <a16:creationId xmlns:a16="http://schemas.microsoft.com/office/drawing/2014/main" id="{8182ED3D-90E9-40D0-BF57-DB6B33FB8022}"/>
            </a:ext>
          </a:extLst>
        </xdr:cNvPr>
        <xdr:cNvSpPr/>
      </xdr:nvSpPr>
      <xdr:spPr>
        <a:xfrm>
          <a:off x="19154775" y="132778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50800</xdr:rowOff>
    </xdr:to>
    <xdr:cxnSp macro="">
      <xdr:nvCxnSpPr>
        <xdr:cNvPr id="740" name="直線コネクタ 739">
          <a:extLst>
            <a:ext uri="{FF2B5EF4-FFF2-40B4-BE49-F238E27FC236}">
              <a16:creationId xmlns:a16="http://schemas.microsoft.com/office/drawing/2014/main" id="{1C9D4011-268D-4889-8503-38F26A7A6C8A}"/>
            </a:ext>
          </a:extLst>
        </xdr:cNvPr>
        <xdr:cNvCxnSpPr/>
      </xdr:nvCxnSpPr>
      <xdr:spPr>
        <a:xfrm flipV="1">
          <a:off x="19202400" y="13315950"/>
          <a:ext cx="7524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12700</xdr:rowOff>
    </xdr:from>
    <xdr:to>
      <xdr:col>107</xdr:col>
      <xdr:colOff>101600</xdr:colOff>
      <xdr:row>82</xdr:row>
      <xdr:rowOff>114300</xdr:rowOff>
    </xdr:to>
    <xdr:sp macro="" textlink="">
      <xdr:nvSpPr>
        <xdr:cNvPr id="741" name="楕円 740">
          <a:extLst>
            <a:ext uri="{FF2B5EF4-FFF2-40B4-BE49-F238E27FC236}">
              <a16:creationId xmlns:a16="http://schemas.microsoft.com/office/drawing/2014/main" id="{196DC563-4111-44BC-94BB-FD234904BF44}"/>
            </a:ext>
          </a:extLst>
        </xdr:cNvPr>
        <xdr:cNvSpPr/>
      </xdr:nvSpPr>
      <xdr:spPr>
        <a:xfrm>
          <a:off x="18345150" y="132873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50800</xdr:rowOff>
    </xdr:from>
    <xdr:to>
      <xdr:col>111</xdr:col>
      <xdr:colOff>177800</xdr:colOff>
      <xdr:row>82</xdr:row>
      <xdr:rowOff>63500</xdr:rowOff>
    </xdr:to>
    <xdr:cxnSp macro="">
      <xdr:nvCxnSpPr>
        <xdr:cNvPr id="742" name="直線コネクタ 741">
          <a:extLst>
            <a:ext uri="{FF2B5EF4-FFF2-40B4-BE49-F238E27FC236}">
              <a16:creationId xmlns:a16="http://schemas.microsoft.com/office/drawing/2014/main" id="{AA3475C5-17A0-4FF0-BFD6-4B19B05246D9}"/>
            </a:ext>
          </a:extLst>
        </xdr:cNvPr>
        <xdr:cNvCxnSpPr/>
      </xdr:nvCxnSpPr>
      <xdr:spPr>
        <a:xfrm flipV="1">
          <a:off x="18392775" y="13325475"/>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76200</xdr:rowOff>
    </xdr:from>
    <xdr:to>
      <xdr:col>102</xdr:col>
      <xdr:colOff>165100</xdr:colOff>
      <xdr:row>83</xdr:row>
      <xdr:rowOff>6350</xdr:rowOff>
    </xdr:to>
    <xdr:sp macro="" textlink="">
      <xdr:nvSpPr>
        <xdr:cNvPr id="743" name="楕円 742">
          <a:extLst>
            <a:ext uri="{FF2B5EF4-FFF2-40B4-BE49-F238E27FC236}">
              <a16:creationId xmlns:a16="http://schemas.microsoft.com/office/drawing/2014/main" id="{96990A4C-DA1D-430E-87D2-13EC120CBF5E}"/>
            </a:ext>
          </a:extLst>
        </xdr:cNvPr>
        <xdr:cNvSpPr/>
      </xdr:nvSpPr>
      <xdr:spPr>
        <a:xfrm>
          <a:off x="17554575" y="133540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63500</xdr:rowOff>
    </xdr:from>
    <xdr:to>
      <xdr:col>107</xdr:col>
      <xdr:colOff>50800</xdr:colOff>
      <xdr:row>82</xdr:row>
      <xdr:rowOff>127000</xdr:rowOff>
    </xdr:to>
    <xdr:cxnSp macro="">
      <xdr:nvCxnSpPr>
        <xdr:cNvPr id="744" name="直線コネクタ 743">
          <a:extLst>
            <a:ext uri="{FF2B5EF4-FFF2-40B4-BE49-F238E27FC236}">
              <a16:creationId xmlns:a16="http://schemas.microsoft.com/office/drawing/2014/main" id="{2EFD5551-A958-4AB9-80D3-0A02AF23AB15}"/>
            </a:ext>
          </a:extLst>
        </xdr:cNvPr>
        <xdr:cNvCxnSpPr/>
      </xdr:nvCxnSpPr>
      <xdr:spPr>
        <a:xfrm flipV="1">
          <a:off x="17602200" y="13344525"/>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80027</xdr:rowOff>
    </xdr:from>
    <xdr:ext cx="469744" cy="259045"/>
    <xdr:sp macro="" textlink="">
      <xdr:nvSpPr>
        <xdr:cNvPr id="745" name="n_1aveValue【庁舎】&#10;一人当たり面積">
          <a:extLst>
            <a:ext uri="{FF2B5EF4-FFF2-40B4-BE49-F238E27FC236}">
              <a16:creationId xmlns:a16="http://schemas.microsoft.com/office/drawing/2014/main" id="{12567E59-BA58-46F1-BC0D-E5F134DFCE62}"/>
            </a:ext>
          </a:extLst>
        </xdr:cNvPr>
        <xdr:cNvSpPr txBox="1"/>
      </xdr:nvSpPr>
      <xdr:spPr>
        <a:xfrm>
          <a:off x="18983402" y="1271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35577</xdr:rowOff>
    </xdr:from>
    <xdr:ext cx="469744" cy="259045"/>
    <xdr:sp macro="" textlink="">
      <xdr:nvSpPr>
        <xdr:cNvPr id="746" name="n_2aveValue【庁舎】&#10;一人当たり面積">
          <a:extLst>
            <a:ext uri="{FF2B5EF4-FFF2-40B4-BE49-F238E27FC236}">
              <a16:creationId xmlns:a16="http://schemas.microsoft.com/office/drawing/2014/main" id="{32F6D17C-04AB-49EB-BA1F-4A941920EF5F}"/>
            </a:ext>
          </a:extLst>
        </xdr:cNvPr>
        <xdr:cNvSpPr txBox="1"/>
      </xdr:nvSpPr>
      <xdr:spPr>
        <a:xfrm>
          <a:off x="18183302" y="1282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47" name="n_3aveValue【庁舎】&#10;一人当たり面積">
          <a:extLst>
            <a:ext uri="{FF2B5EF4-FFF2-40B4-BE49-F238E27FC236}">
              <a16:creationId xmlns:a16="http://schemas.microsoft.com/office/drawing/2014/main" id="{83FD715B-01D8-42E7-9013-784DB48D85FF}"/>
            </a:ext>
          </a:extLst>
        </xdr:cNvPr>
        <xdr:cNvSpPr txBox="1"/>
      </xdr:nvSpPr>
      <xdr:spPr>
        <a:xfrm>
          <a:off x="17383202"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92727</xdr:rowOff>
    </xdr:from>
    <xdr:ext cx="469744" cy="259045"/>
    <xdr:sp macro="" textlink="">
      <xdr:nvSpPr>
        <xdr:cNvPr id="748" name="n_1mainValue【庁舎】&#10;一人当たり面積">
          <a:extLst>
            <a:ext uri="{FF2B5EF4-FFF2-40B4-BE49-F238E27FC236}">
              <a16:creationId xmlns:a16="http://schemas.microsoft.com/office/drawing/2014/main" id="{CF349EC2-1468-4C79-A238-0B06EDFCDCFA}"/>
            </a:ext>
          </a:extLst>
        </xdr:cNvPr>
        <xdr:cNvSpPr txBox="1"/>
      </xdr:nvSpPr>
      <xdr:spPr>
        <a:xfrm>
          <a:off x="18983402" y="1337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49" name="n_2mainValue【庁舎】&#10;一人当たり面積">
          <a:extLst>
            <a:ext uri="{FF2B5EF4-FFF2-40B4-BE49-F238E27FC236}">
              <a16:creationId xmlns:a16="http://schemas.microsoft.com/office/drawing/2014/main" id="{C5C98CBB-7F8E-4F98-A0FD-17B4009C55C3}"/>
            </a:ext>
          </a:extLst>
        </xdr:cNvPr>
        <xdr:cNvSpPr txBox="1"/>
      </xdr:nvSpPr>
      <xdr:spPr>
        <a:xfrm>
          <a:off x="18183302" y="1338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22877</xdr:rowOff>
    </xdr:from>
    <xdr:ext cx="469744" cy="259045"/>
    <xdr:sp macro="" textlink="">
      <xdr:nvSpPr>
        <xdr:cNvPr id="750" name="n_3mainValue【庁舎】&#10;一人当たり面積">
          <a:extLst>
            <a:ext uri="{FF2B5EF4-FFF2-40B4-BE49-F238E27FC236}">
              <a16:creationId xmlns:a16="http://schemas.microsoft.com/office/drawing/2014/main" id="{EF65AAEF-85A0-4828-9403-C05D0D129A50}"/>
            </a:ext>
          </a:extLst>
        </xdr:cNvPr>
        <xdr:cNvSpPr txBox="1"/>
      </xdr:nvSpPr>
      <xdr:spPr>
        <a:xfrm>
          <a:off x="17383202" y="1314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6D5DC455-19D7-432E-A106-6D956856CD08}"/>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CC854BB4-5467-40CC-AA68-69DEBAFC243B}"/>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42FC08D6-2356-41D3-B747-CC501FB23514}"/>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減価償却率が低い施設</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学校施設においては校舎の耐震化や新築、港湾・漁港については境漁港の市場施設整備などにより全国平均と比べて減価償却率が低くなっている。また、県民会館においては倉吉未来中心や米子コンベンションセンターなど、警察施設においては警察本部や大規模な警察署など比較的新しい施設が多いことなどにより、全国平均と比べて減価償却率が低く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減価償却率の減少</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体育館・プールにおいては県立米子産業体育館等の改修を行ったことによるものである。</a:t>
          </a:r>
          <a:endParaRPr lang="ja-JP" altLang="ja-JP" sz="1400">
            <a:effectLst/>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579" t="s">
        <v>76</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9"/>
      <c r="DK1" s="159"/>
      <c r="DL1" s="159"/>
      <c r="DM1" s="159"/>
      <c r="DN1" s="159"/>
      <c r="DO1" s="159"/>
    </row>
    <row r="2" spans="1:119" ht="24" thickBot="1" x14ac:dyDescent="0.25">
      <c r="A2" s="158"/>
      <c r="B2" s="161" t="s">
        <v>77</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0" t="s">
        <v>78</v>
      </c>
      <c r="C3" s="551"/>
      <c r="D3" s="552"/>
      <c r="E3" s="552"/>
      <c r="F3" s="552"/>
      <c r="G3" s="552"/>
      <c r="H3" s="552"/>
      <c r="I3" s="552"/>
      <c r="J3" s="552"/>
      <c r="K3" s="552"/>
      <c r="L3" s="552" t="s">
        <v>79</v>
      </c>
      <c r="M3" s="552"/>
      <c r="N3" s="552"/>
      <c r="O3" s="552"/>
      <c r="P3" s="552"/>
      <c r="Q3" s="552"/>
      <c r="R3" s="553"/>
      <c r="S3" s="553"/>
      <c r="T3" s="553"/>
      <c r="U3" s="553"/>
      <c r="V3" s="554"/>
      <c r="W3" s="582" t="s">
        <v>80</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1</v>
      </c>
      <c r="BA3" s="449"/>
      <c r="BB3" s="449"/>
      <c r="BC3" s="449"/>
      <c r="BD3" s="449"/>
      <c r="BE3" s="449"/>
      <c r="BF3" s="449"/>
      <c r="BG3" s="449"/>
      <c r="BH3" s="449"/>
      <c r="BI3" s="449"/>
      <c r="BJ3" s="449"/>
      <c r="BK3" s="449"/>
      <c r="BL3" s="449"/>
      <c r="BM3" s="585"/>
      <c r="BN3" s="549" t="s">
        <v>81</v>
      </c>
      <c r="BO3" s="550"/>
      <c r="BP3" s="550"/>
      <c r="BQ3" s="550"/>
      <c r="BR3" s="550"/>
      <c r="BS3" s="550"/>
      <c r="BT3" s="550"/>
      <c r="BU3" s="586"/>
      <c r="BV3" s="549" t="s">
        <v>82</v>
      </c>
      <c r="BW3" s="550"/>
      <c r="BX3" s="550"/>
      <c r="BY3" s="550"/>
      <c r="BZ3" s="550"/>
      <c r="CA3" s="550"/>
      <c r="CB3" s="550"/>
      <c r="CC3" s="586"/>
      <c r="CD3" s="448" t="s">
        <v>1</v>
      </c>
      <c r="CE3" s="449"/>
      <c r="CF3" s="449"/>
      <c r="CG3" s="449"/>
      <c r="CH3" s="449"/>
      <c r="CI3" s="449"/>
      <c r="CJ3" s="449"/>
      <c r="CK3" s="449"/>
      <c r="CL3" s="449"/>
      <c r="CM3" s="449"/>
      <c r="CN3" s="449"/>
      <c r="CO3" s="449"/>
      <c r="CP3" s="449"/>
      <c r="CQ3" s="449"/>
      <c r="CR3" s="449"/>
      <c r="CS3" s="585"/>
      <c r="CT3" s="549" t="s">
        <v>83</v>
      </c>
      <c r="CU3" s="550"/>
      <c r="CV3" s="550"/>
      <c r="CW3" s="550"/>
      <c r="CX3" s="550"/>
      <c r="CY3" s="550"/>
      <c r="CZ3" s="550"/>
      <c r="DA3" s="586"/>
      <c r="DB3" s="549" t="s">
        <v>84</v>
      </c>
      <c r="DC3" s="550"/>
      <c r="DD3" s="550"/>
      <c r="DE3" s="550"/>
      <c r="DF3" s="550"/>
      <c r="DG3" s="550"/>
      <c r="DH3" s="550"/>
      <c r="DI3" s="586"/>
      <c r="DJ3" s="158"/>
      <c r="DK3" s="158"/>
      <c r="DL3" s="158"/>
      <c r="DM3" s="158"/>
      <c r="DN3" s="158"/>
      <c r="DO3" s="158"/>
    </row>
    <row r="4" spans="1:119" ht="18.75" customHeight="1" x14ac:dyDescent="0.2">
      <c r="A4" s="159"/>
      <c r="B4" s="581"/>
      <c r="C4" s="539"/>
      <c r="D4" s="555"/>
      <c r="E4" s="555"/>
      <c r="F4" s="555"/>
      <c r="G4" s="555"/>
      <c r="H4" s="555"/>
      <c r="I4" s="555"/>
      <c r="J4" s="555"/>
      <c r="K4" s="555"/>
      <c r="L4" s="555"/>
      <c r="M4" s="555"/>
      <c r="N4" s="555"/>
      <c r="O4" s="555"/>
      <c r="P4" s="555"/>
      <c r="Q4" s="555"/>
      <c r="R4" s="556"/>
      <c r="S4" s="556"/>
      <c r="T4" s="556"/>
      <c r="U4" s="556"/>
      <c r="V4" s="557"/>
      <c r="W4" s="501" t="s">
        <v>85</v>
      </c>
      <c r="X4" s="502"/>
      <c r="Y4" s="503"/>
      <c r="Z4" s="510" t="s">
        <v>1</v>
      </c>
      <c r="AA4" s="511"/>
      <c r="AB4" s="511"/>
      <c r="AC4" s="511"/>
      <c r="AD4" s="511"/>
      <c r="AE4" s="511"/>
      <c r="AF4" s="511"/>
      <c r="AG4" s="511"/>
      <c r="AH4" s="512"/>
      <c r="AI4" s="510" t="s">
        <v>86</v>
      </c>
      <c r="AJ4" s="560"/>
      <c r="AK4" s="560"/>
      <c r="AL4" s="560"/>
      <c r="AM4" s="560"/>
      <c r="AN4" s="560"/>
      <c r="AO4" s="560"/>
      <c r="AP4" s="561"/>
      <c r="AQ4" s="516" t="s">
        <v>87</v>
      </c>
      <c r="AR4" s="517"/>
      <c r="AS4" s="560"/>
      <c r="AT4" s="560"/>
      <c r="AU4" s="560"/>
      <c r="AV4" s="560"/>
      <c r="AW4" s="560"/>
      <c r="AX4" s="560"/>
      <c r="AY4" s="565"/>
      <c r="AZ4" s="422" t="s">
        <v>88</v>
      </c>
      <c r="BA4" s="423"/>
      <c r="BB4" s="423"/>
      <c r="BC4" s="423"/>
      <c r="BD4" s="423"/>
      <c r="BE4" s="423"/>
      <c r="BF4" s="423"/>
      <c r="BG4" s="423"/>
      <c r="BH4" s="423"/>
      <c r="BI4" s="423"/>
      <c r="BJ4" s="423"/>
      <c r="BK4" s="423"/>
      <c r="BL4" s="423"/>
      <c r="BM4" s="424"/>
      <c r="BN4" s="425">
        <v>351234325</v>
      </c>
      <c r="BO4" s="426"/>
      <c r="BP4" s="426"/>
      <c r="BQ4" s="426"/>
      <c r="BR4" s="426"/>
      <c r="BS4" s="426"/>
      <c r="BT4" s="426"/>
      <c r="BU4" s="427"/>
      <c r="BV4" s="425">
        <v>343609836</v>
      </c>
      <c r="BW4" s="426"/>
      <c r="BX4" s="426"/>
      <c r="BY4" s="426"/>
      <c r="BZ4" s="426"/>
      <c r="CA4" s="426"/>
      <c r="CB4" s="426"/>
      <c r="CC4" s="427"/>
      <c r="CD4" s="534" t="s">
        <v>89</v>
      </c>
      <c r="CE4" s="535"/>
      <c r="CF4" s="535"/>
      <c r="CG4" s="535"/>
      <c r="CH4" s="535"/>
      <c r="CI4" s="535"/>
      <c r="CJ4" s="535"/>
      <c r="CK4" s="535"/>
      <c r="CL4" s="535"/>
      <c r="CM4" s="535"/>
      <c r="CN4" s="535"/>
      <c r="CO4" s="535"/>
      <c r="CP4" s="535"/>
      <c r="CQ4" s="535"/>
      <c r="CR4" s="535"/>
      <c r="CS4" s="536"/>
      <c r="CT4" s="587">
        <v>1.4</v>
      </c>
      <c r="CU4" s="588"/>
      <c r="CV4" s="588"/>
      <c r="CW4" s="588"/>
      <c r="CX4" s="588"/>
      <c r="CY4" s="588"/>
      <c r="CZ4" s="588"/>
      <c r="DA4" s="589"/>
      <c r="DB4" s="587">
        <v>2.1</v>
      </c>
      <c r="DC4" s="588"/>
      <c r="DD4" s="588"/>
      <c r="DE4" s="588"/>
      <c r="DF4" s="588"/>
      <c r="DG4" s="588"/>
      <c r="DH4" s="588"/>
      <c r="DI4" s="589"/>
      <c r="DJ4" s="158"/>
      <c r="DK4" s="158"/>
      <c r="DL4" s="158"/>
      <c r="DM4" s="158"/>
      <c r="DN4" s="158"/>
      <c r="DO4" s="158"/>
    </row>
    <row r="5" spans="1:119" ht="18.75" customHeight="1" thickBot="1" x14ac:dyDescent="0.25">
      <c r="A5" s="159"/>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90</v>
      </c>
      <c r="BA5" s="429"/>
      <c r="BB5" s="429"/>
      <c r="BC5" s="429"/>
      <c r="BD5" s="429"/>
      <c r="BE5" s="429"/>
      <c r="BF5" s="429"/>
      <c r="BG5" s="429"/>
      <c r="BH5" s="429"/>
      <c r="BI5" s="429"/>
      <c r="BJ5" s="429"/>
      <c r="BK5" s="429"/>
      <c r="BL5" s="429"/>
      <c r="BM5" s="430"/>
      <c r="BN5" s="431">
        <v>346276373</v>
      </c>
      <c r="BO5" s="432"/>
      <c r="BP5" s="432"/>
      <c r="BQ5" s="432"/>
      <c r="BR5" s="432"/>
      <c r="BS5" s="432"/>
      <c r="BT5" s="432"/>
      <c r="BU5" s="433"/>
      <c r="BV5" s="431">
        <v>336031398</v>
      </c>
      <c r="BW5" s="432"/>
      <c r="BX5" s="432"/>
      <c r="BY5" s="432"/>
      <c r="BZ5" s="432"/>
      <c r="CA5" s="432"/>
      <c r="CB5" s="432"/>
      <c r="CC5" s="433"/>
      <c r="CD5" s="478" t="s">
        <v>91</v>
      </c>
      <c r="CE5" s="479"/>
      <c r="CF5" s="479"/>
      <c r="CG5" s="479"/>
      <c r="CH5" s="479"/>
      <c r="CI5" s="479"/>
      <c r="CJ5" s="479"/>
      <c r="CK5" s="479"/>
      <c r="CL5" s="479"/>
      <c r="CM5" s="479"/>
      <c r="CN5" s="479"/>
      <c r="CO5" s="479"/>
      <c r="CP5" s="479"/>
      <c r="CQ5" s="479"/>
      <c r="CR5" s="479"/>
      <c r="CS5" s="480"/>
      <c r="CT5" s="410">
        <v>92.2</v>
      </c>
      <c r="CU5" s="411"/>
      <c r="CV5" s="411"/>
      <c r="CW5" s="411"/>
      <c r="CX5" s="411"/>
      <c r="CY5" s="411"/>
      <c r="CZ5" s="411"/>
      <c r="DA5" s="412"/>
      <c r="DB5" s="410">
        <v>90.9</v>
      </c>
      <c r="DC5" s="411"/>
      <c r="DD5" s="411"/>
      <c r="DE5" s="411"/>
      <c r="DF5" s="411"/>
      <c r="DG5" s="411"/>
      <c r="DH5" s="411"/>
      <c r="DI5" s="412"/>
      <c r="DJ5" s="158"/>
      <c r="DK5" s="158"/>
      <c r="DL5" s="158"/>
      <c r="DM5" s="158"/>
      <c r="DN5" s="158"/>
      <c r="DO5" s="158"/>
    </row>
    <row r="6" spans="1:119" ht="18.75" customHeight="1" x14ac:dyDescent="0.2">
      <c r="A6" s="159"/>
      <c r="B6" s="549" t="s">
        <v>92</v>
      </c>
      <c r="C6" s="550"/>
      <c r="D6" s="550"/>
      <c r="E6" s="550"/>
      <c r="F6" s="550"/>
      <c r="G6" s="550"/>
      <c r="H6" s="550"/>
      <c r="I6" s="550"/>
      <c r="J6" s="550"/>
      <c r="K6" s="551"/>
      <c r="L6" s="552" t="s">
        <v>93</v>
      </c>
      <c r="M6" s="552"/>
      <c r="N6" s="552"/>
      <c r="O6" s="552"/>
      <c r="P6" s="552"/>
      <c r="Q6" s="552"/>
      <c r="R6" s="553"/>
      <c r="S6" s="553"/>
      <c r="T6" s="553"/>
      <c r="U6" s="553"/>
      <c r="V6" s="554"/>
      <c r="W6" s="504"/>
      <c r="X6" s="505"/>
      <c r="Y6" s="506"/>
      <c r="Z6" s="531" t="s">
        <v>94</v>
      </c>
      <c r="AA6" s="532"/>
      <c r="AB6" s="532"/>
      <c r="AC6" s="532"/>
      <c r="AD6" s="532"/>
      <c r="AE6" s="532"/>
      <c r="AF6" s="532"/>
      <c r="AG6" s="532"/>
      <c r="AH6" s="533"/>
      <c r="AI6" s="456">
        <v>1</v>
      </c>
      <c r="AJ6" s="457"/>
      <c r="AK6" s="457"/>
      <c r="AL6" s="457"/>
      <c r="AM6" s="457"/>
      <c r="AN6" s="457"/>
      <c r="AO6" s="457"/>
      <c r="AP6" s="458"/>
      <c r="AQ6" s="456">
        <v>11510</v>
      </c>
      <c r="AR6" s="457"/>
      <c r="AS6" s="457"/>
      <c r="AT6" s="457"/>
      <c r="AU6" s="457"/>
      <c r="AV6" s="457"/>
      <c r="AW6" s="457"/>
      <c r="AX6" s="457"/>
      <c r="AY6" s="459"/>
      <c r="AZ6" s="428" t="s">
        <v>95</v>
      </c>
      <c r="BA6" s="429"/>
      <c r="BB6" s="429"/>
      <c r="BC6" s="429"/>
      <c r="BD6" s="429"/>
      <c r="BE6" s="429"/>
      <c r="BF6" s="429"/>
      <c r="BG6" s="429"/>
      <c r="BH6" s="429"/>
      <c r="BI6" s="429"/>
      <c r="BJ6" s="429"/>
      <c r="BK6" s="429"/>
      <c r="BL6" s="429"/>
      <c r="BM6" s="430"/>
      <c r="BN6" s="431">
        <v>4957952</v>
      </c>
      <c r="BO6" s="432"/>
      <c r="BP6" s="432"/>
      <c r="BQ6" s="432"/>
      <c r="BR6" s="432"/>
      <c r="BS6" s="432"/>
      <c r="BT6" s="432"/>
      <c r="BU6" s="433"/>
      <c r="BV6" s="431">
        <v>7578438</v>
      </c>
      <c r="BW6" s="432"/>
      <c r="BX6" s="432"/>
      <c r="BY6" s="432"/>
      <c r="BZ6" s="432"/>
      <c r="CA6" s="432"/>
      <c r="CB6" s="432"/>
      <c r="CC6" s="433"/>
      <c r="CD6" s="478" t="s">
        <v>96</v>
      </c>
      <c r="CE6" s="479"/>
      <c r="CF6" s="479"/>
      <c r="CG6" s="479"/>
      <c r="CH6" s="479"/>
      <c r="CI6" s="479"/>
      <c r="CJ6" s="479"/>
      <c r="CK6" s="479"/>
      <c r="CL6" s="479"/>
      <c r="CM6" s="479"/>
      <c r="CN6" s="479"/>
      <c r="CO6" s="479"/>
      <c r="CP6" s="479"/>
      <c r="CQ6" s="479"/>
      <c r="CR6" s="479"/>
      <c r="CS6" s="480"/>
      <c r="CT6" s="576">
        <v>97.9</v>
      </c>
      <c r="CU6" s="577"/>
      <c r="CV6" s="577"/>
      <c r="CW6" s="577"/>
      <c r="CX6" s="577"/>
      <c r="CY6" s="577"/>
      <c r="CZ6" s="577"/>
      <c r="DA6" s="578"/>
      <c r="DB6" s="576">
        <v>98.9</v>
      </c>
      <c r="DC6" s="577"/>
      <c r="DD6" s="577"/>
      <c r="DE6" s="577"/>
      <c r="DF6" s="577"/>
      <c r="DG6" s="577"/>
      <c r="DH6" s="577"/>
      <c r="DI6" s="578"/>
      <c r="DJ6" s="158"/>
      <c r="DK6" s="158"/>
      <c r="DL6" s="158"/>
      <c r="DM6" s="158"/>
      <c r="DN6" s="158"/>
      <c r="DO6" s="158"/>
    </row>
    <row r="7" spans="1:119" ht="18.75" customHeight="1" x14ac:dyDescent="0.2">
      <c r="A7" s="159"/>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97</v>
      </c>
      <c r="AA7" s="532"/>
      <c r="AB7" s="532"/>
      <c r="AC7" s="532"/>
      <c r="AD7" s="532"/>
      <c r="AE7" s="532"/>
      <c r="AF7" s="532"/>
      <c r="AG7" s="532"/>
      <c r="AH7" s="533"/>
      <c r="AI7" s="456">
        <v>1</v>
      </c>
      <c r="AJ7" s="457"/>
      <c r="AK7" s="457"/>
      <c r="AL7" s="457"/>
      <c r="AM7" s="457"/>
      <c r="AN7" s="457"/>
      <c r="AO7" s="457"/>
      <c r="AP7" s="458"/>
      <c r="AQ7" s="456">
        <v>9060</v>
      </c>
      <c r="AR7" s="457"/>
      <c r="AS7" s="457"/>
      <c r="AT7" s="457"/>
      <c r="AU7" s="457"/>
      <c r="AV7" s="457"/>
      <c r="AW7" s="457"/>
      <c r="AX7" s="457"/>
      <c r="AY7" s="459"/>
      <c r="AZ7" s="428" t="s">
        <v>98</v>
      </c>
      <c r="BA7" s="429"/>
      <c r="BB7" s="429"/>
      <c r="BC7" s="429"/>
      <c r="BD7" s="429"/>
      <c r="BE7" s="429"/>
      <c r="BF7" s="429"/>
      <c r="BG7" s="429"/>
      <c r="BH7" s="429"/>
      <c r="BI7" s="429"/>
      <c r="BJ7" s="429"/>
      <c r="BK7" s="429"/>
      <c r="BL7" s="429"/>
      <c r="BM7" s="430"/>
      <c r="BN7" s="431">
        <v>2075339</v>
      </c>
      <c r="BO7" s="432"/>
      <c r="BP7" s="432"/>
      <c r="BQ7" s="432"/>
      <c r="BR7" s="432"/>
      <c r="BS7" s="432"/>
      <c r="BT7" s="432"/>
      <c r="BU7" s="433"/>
      <c r="BV7" s="431">
        <v>3080585</v>
      </c>
      <c r="BW7" s="432"/>
      <c r="BX7" s="432"/>
      <c r="BY7" s="432"/>
      <c r="BZ7" s="432"/>
      <c r="CA7" s="432"/>
      <c r="CB7" s="432"/>
      <c r="CC7" s="433"/>
      <c r="CD7" s="478" t="s">
        <v>99</v>
      </c>
      <c r="CE7" s="479"/>
      <c r="CF7" s="479"/>
      <c r="CG7" s="479"/>
      <c r="CH7" s="479"/>
      <c r="CI7" s="479"/>
      <c r="CJ7" s="479"/>
      <c r="CK7" s="479"/>
      <c r="CL7" s="479"/>
      <c r="CM7" s="479"/>
      <c r="CN7" s="479"/>
      <c r="CO7" s="479"/>
      <c r="CP7" s="479"/>
      <c r="CQ7" s="479"/>
      <c r="CR7" s="479"/>
      <c r="CS7" s="480"/>
      <c r="CT7" s="431">
        <v>209036046</v>
      </c>
      <c r="CU7" s="432"/>
      <c r="CV7" s="432"/>
      <c r="CW7" s="432"/>
      <c r="CX7" s="432"/>
      <c r="CY7" s="432"/>
      <c r="CZ7" s="432"/>
      <c r="DA7" s="433"/>
      <c r="DB7" s="431">
        <v>211097267</v>
      </c>
      <c r="DC7" s="432"/>
      <c r="DD7" s="432"/>
      <c r="DE7" s="432"/>
      <c r="DF7" s="432"/>
      <c r="DG7" s="432"/>
      <c r="DH7" s="432"/>
      <c r="DI7" s="433"/>
      <c r="DJ7" s="158"/>
      <c r="DK7" s="158"/>
      <c r="DL7" s="158"/>
      <c r="DM7" s="158"/>
      <c r="DN7" s="158"/>
      <c r="DO7" s="158"/>
    </row>
    <row r="8" spans="1:119" ht="18.75" customHeight="1" thickBot="1" x14ac:dyDescent="0.25">
      <c r="A8" s="159"/>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100</v>
      </c>
      <c r="AA8" s="532"/>
      <c r="AB8" s="532"/>
      <c r="AC8" s="532"/>
      <c r="AD8" s="532"/>
      <c r="AE8" s="532"/>
      <c r="AF8" s="532"/>
      <c r="AG8" s="532"/>
      <c r="AH8" s="533"/>
      <c r="AI8" s="456">
        <v>1</v>
      </c>
      <c r="AJ8" s="457"/>
      <c r="AK8" s="457"/>
      <c r="AL8" s="457"/>
      <c r="AM8" s="457"/>
      <c r="AN8" s="457"/>
      <c r="AO8" s="457"/>
      <c r="AP8" s="458"/>
      <c r="AQ8" s="456">
        <v>6930</v>
      </c>
      <c r="AR8" s="457"/>
      <c r="AS8" s="457"/>
      <c r="AT8" s="457"/>
      <c r="AU8" s="457"/>
      <c r="AV8" s="457"/>
      <c r="AW8" s="457"/>
      <c r="AX8" s="457"/>
      <c r="AY8" s="459"/>
      <c r="AZ8" s="428" t="s">
        <v>101</v>
      </c>
      <c r="BA8" s="429"/>
      <c r="BB8" s="429"/>
      <c r="BC8" s="429"/>
      <c r="BD8" s="429"/>
      <c r="BE8" s="429"/>
      <c r="BF8" s="429"/>
      <c r="BG8" s="429"/>
      <c r="BH8" s="429"/>
      <c r="BI8" s="429"/>
      <c r="BJ8" s="429"/>
      <c r="BK8" s="429"/>
      <c r="BL8" s="429"/>
      <c r="BM8" s="430"/>
      <c r="BN8" s="431">
        <v>2882613</v>
      </c>
      <c r="BO8" s="432"/>
      <c r="BP8" s="432"/>
      <c r="BQ8" s="432"/>
      <c r="BR8" s="432"/>
      <c r="BS8" s="432"/>
      <c r="BT8" s="432"/>
      <c r="BU8" s="433"/>
      <c r="BV8" s="431">
        <v>4497853</v>
      </c>
      <c r="BW8" s="432"/>
      <c r="BX8" s="432"/>
      <c r="BY8" s="432"/>
      <c r="BZ8" s="432"/>
      <c r="CA8" s="432"/>
      <c r="CB8" s="432"/>
      <c r="CC8" s="433"/>
      <c r="CD8" s="478" t="s">
        <v>102</v>
      </c>
      <c r="CE8" s="479"/>
      <c r="CF8" s="479"/>
      <c r="CG8" s="479"/>
      <c r="CH8" s="479"/>
      <c r="CI8" s="479"/>
      <c r="CJ8" s="479"/>
      <c r="CK8" s="479"/>
      <c r="CL8" s="479"/>
      <c r="CM8" s="479"/>
      <c r="CN8" s="479"/>
      <c r="CO8" s="479"/>
      <c r="CP8" s="479"/>
      <c r="CQ8" s="479"/>
      <c r="CR8" s="479"/>
      <c r="CS8" s="480"/>
      <c r="CT8" s="573">
        <v>0.28161999999999998</v>
      </c>
      <c r="CU8" s="574"/>
      <c r="CV8" s="574"/>
      <c r="CW8" s="574"/>
      <c r="CX8" s="574"/>
      <c r="CY8" s="574"/>
      <c r="CZ8" s="574"/>
      <c r="DA8" s="575"/>
      <c r="DB8" s="573">
        <v>0.27718999999999999</v>
      </c>
      <c r="DC8" s="574"/>
      <c r="DD8" s="574"/>
      <c r="DE8" s="574"/>
      <c r="DF8" s="574"/>
      <c r="DG8" s="574"/>
      <c r="DH8" s="574"/>
      <c r="DI8" s="575"/>
      <c r="DJ8" s="158"/>
      <c r="DK8" s="158"/>
      <c r="DL8" s="158"/>
      <c r="DM8" s="158"/>
      <c r="DN8" s="158"/>
      <c r="DO8" s="158"/>
    </row>
    <row r="9" spans="1:119" ht="18.75" customHeight="1" thickBot="1" x14ac:dyDescent="0.25">
      <c r="A9" s="159"/>
      <c r="B9" s="537" t="s">
        <v>103</v>
      </c>
      <c r="C9" s="511"/>
      <c r="D9" s="511"/>
      <c r="E9" s="511"/>
      <c r="F9" s="511"/>
      <c r="G9" s="511"/>
      <c r="H9" s="511"/>
      <c r="I9" s="511"/>
      <c r="J9" s="511"/>
      <c r="K9" s="512"/>
      <c r="L9" s="543" t="s">
        <v>104</v>
      </c>
      <c r="M9" s="544"/>
      <c r="N9" s="544"/>
      <c r="O9" s="544"/>
      <c r="P9" s="544"/>
      <c r="Q9" s="545"/>
      <c r="R9" s="546">
        <v>573441</v>
      </c>
      <c r="S9" s="547"/>
      <c r="T9" s="547"/>
      <c r="U9" s="547"/>
      <c r="V9" s="548"/>
      <c r="W9" s="504"/>
      <c r="X9" s="505"/>
      <c r="Y9" s="506"/>
      <c r="Z9" s="531" t="s">
        <v>105</v>
      </c>
      <c r="AA9" s="532"/>
      <c r="AB9" s="532"/>
      <c r="AC9" s="532"/>
      <c r="AD9" s="532"/>
      <c r="AE9" s="532"/>
      <c r="AF9" s="532"/>
      <c r="AG9" s="532"/>
      <c r="AH9" s="533"/>
      <c r="AI9" s="456">
        <v>1</v>
      </c>
      <c r="AJ9" s="457"/>
      <c r="AK9" s="457"/>
      <c r="AL9" s="457"/>
      <c r="AM9" s="457"/>
      <c r="AN9" s="457"/>
      <c r="AO9" s="457"/>
      <c r="AP9" s="458"/>
      <c r="AQ9" s="456">
        <v>9580</v>
      </c>
      <c r="AR9" s="457"/>
      <c r="AS9" s="457"/>
      <c r="AT9" s="457"/>
      <c r="AU9" s="457"/>
      <c r="AV9" s="457"/>
      <c r="AW9" s="457"/>
      <c r="AX9" s="457"/>
      <c r="AY9" s="459"/>
      <c r="AZ9" s="428" t="s">
        <v>106</v>
      </c>
      <c r="BA9" s="429"/>
      <c r="BB9" s="429"/>
      <c r="BC9" s="429"/>
      <c r="BD9" s="429"/>
      <c r="BE9" s="429"/>
      <c r="BF9" s="429"/>
      <c r="BG9" s="429"/>
      <c r="BH9" s="429"/>
      <c r="BI9" s="429"/>
      <c r="BJ9" s="429"/>
      <c r="BK9" s="429"/>
      <c r="BL9" s="429"/>
      <c r="BM9" s="430"/>
      <c r="BN9" s="431">
        <v>-1615240</v>
      </c>
      <c r="BO9" s="432"/>
      <c r="BP9" s="432"/>
      <c r="BQ9" s="432"/>
      <c r="BR9" s="432"/>
      <c r="BS9" s="432"/>
      <c r="BT9" s="432"/>
      <c r="BU9" s="433"/>
      <c r="BV9" s="431">
        <v>1591444</v>
      </c>
      <c r="BW9" s="432"/>
      <c r="BX9" s="432"/>
      <c r="BY9" s="432"/>
      <c r="BZ9" s="432"/>
      <c r="CA9" s="432"/>
      <c r="CB9" s="432"/>
      <c r="CC9" s="433"/>
      <c r="CD9" s="402" t="s">
        <v>107</v>
      </c>
      <c r="CE9" s="403"/>
      <c r="CF9" s="403"/>
      <c r="CG9" s="403"/>
      <c r="CH9" s="403"/>
      <c r="CI9" s="403"/>
      <c r="CJ9" s="403"/>
      <c r="CK9" s="403"/>
      <c r="CL9" s="403"/>
      <c r="CM9" s="403"/>
      <c r="CN9" s="403"/>
      <c r="CO9" s="403"/>
      <c r="CP9" s="403"/>
      <c r="CQ9" s="403"/>
      <c r="CR9" s="403"/>
      <c r="CS9" s="404"/>
      <c r="CT9" s="410">
        <v>23</v>
      </c>
      <c r="CU9" s="411"/>
      <c r="CV9" s="411"/>
      <c r="CW9" s="411"/>
      <c r="CX9" s="411"/>
      <c r="CY9" s="411"/>
      <c r="CZ9" s="411"/>
      <c r="DA9" s="412"/>
      <c r="DB9" s="410">
        <v>24.2</v>
      </c>
      <c r="DC9" s="411"/>
      <c r="DD9" s="411"/>
      <c r="DE9" s="411"/>
      <c r="DF9" s="411"/>
      <c r="DG9" s="411"/>
      <c r="DH9" s="411"/>
      <c r="DI9" s="412"/>
      <c r="DJ9" s="158"/>
      <c r="DK9" s="158"/>
      <c r="DL9" s="158"/>
      <c r="DM9" s="158"/>
      <c r="DN9" s="158"/>
      <c r="DO9" s="158"/>
    </row>
    <row r="10" spans="1:119" ht="18.75" customHeight="1" x14ac:dyDescent="0.2">
      <c r="A10" s="159"/>
      <c r="B10" s="538"/>
      <c r="C10" s="401"/>
      <c r="D10" s="401"/>
      <c r="E10" s="401"/>
      <c r="F10" s="401"/>
      <c r="G10" s="401"/>
      <c r="H10" s="401"/>
      <c r="I10" s="401"/>
      <c r="J10" s="401"/>
      <c r="K10" s="539"/>
      <c r="L10" s="453" t="s">
        <v>108</v>
      </c>
      <c r="M10" s="454"/>
      <c r="N10" s="454"/>
      <c r="O10" s="454"/>
      <c r="P10" s="454"/>
      <c r="Q10" s="455"/>
      <c r="R10" s="456">
        <v>588667</v>
      </c>
      <c r="S10" s="457"/>
      <c r="T10" s="457"/>
      <c r="U10" s="457"/>
      <c r="V10" s="459"/>
      <c r="W10" s="504"/>
      <c r="X10" s="505"/>
      <c r="Y10" s="506"/>
      <c r="Z10" s="531" t="s">
        <v>109</v>
      </c>
      <c r="AA10" s="532"/>
      <c r="AB10" s="532"/>
      <c r="AC10" s="532"/>
      <c r="AD10" s="532"/>
      <c r="AE10" s="532"/>
      <c r="AF10" s="532"/>
      <c r="AG10" s="532"/>
      <c r="AH10" s="533"/>
      <c r="AI10" s="456">
        <v>1</v>
      </c>
      <c r="AJ10" s="457"/>
      <c r="AK10" s="457"/>
      <c r="AL10" s="457"/>
      <c r="AM10" s="457"/>
      <c r="AN10" s="457"/>
      <c r="AO10" s="457"/>
      <c r="AP10" s="458"/>
      <c r="AQ10" s="456">
        <v>8360</v>
      </c>
      <c r="AR10" s="457"/>
      <c r="AS10" s="457"/>
      <c r="AT10" s="457"/>
      <c r="AU10" s="457"/>
      <c r="AV10" s="457"/>
      <c r="AW10" s="457"/>
      <c r="AX10" s="457"/>
      <c r="AY10" s="459"/>
      <c r="AZ10" s="428" t="s">
        <v>110</v>
      </c>
      <c r="BA10" s="429"/>
      <c r="BB10" s="429"/>
      <c r="BC10" s="429"/>
      <c r="BD10" s="429"/>
      <c r="BE10" s="429"/>
      <c r="BF10" s="429"/>
      <c r="BG10" s="429"/>
      <c r="BH10" s="429"/>
      <c r="BI10" s="429"/>
      <c r="BJ10" s="429"/>
      <c r="BK10" s="429"/>
      <c r="BL10" s="429"/>
      <c r="BM10" s="430"/>
      <c r="BN10" s="431">
        <v>167</v>
      </c>
      <c r="BO10" s="432"/>
      <c r="BP10" s="432"/>
      <c r="BQ10" s="432"/>
      <c r="BR10" s="432"/>
      <c r="BS10" s="432"/>
      <c r="BT10" s="432"/>
      <c r="BU10" s="433"/>
      <c r="BV10" s="431">
        <v>526</v>
      </c>
      <c r="BW10" s="432"/>
      <c r="BX10" s="432"/>
      <c r="BY10" s="432"/>
      <c r="BZ10" s="432"/>
      <c r="CA10" s="432"/>
      <c r="CB10" s="432"/>
      <c r="CC10" s="433"/>
      <c r="CD10" s="534" t="s">
        <v>111</v>
      </c>
      <c r="CE10" s="535"/>
      <c r="CF10" s="535"/>
      <c r="CG10" s="535"/>
      <c r="CH10" s="535"/>
      <c r="CI10" s="535"/>
      <c r="CJ10" s="535"/>
      <c r="CK10" s="535"/>
      <c r="CL10" s="535"/>
      <c r="CM10" s="535"/>
      <c r="CN10" s="535"/>
      <c r="CO10" s="535"/>
      <c r="CP10" s="535"/>
      <c r="CQ10" s="535"/>
      <c r="CR10" s="535"/>
      <c r="CS10" s="53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0"/>
      <c r="C11" s="541"/>
      <c r="D11" s="541"/>
      <c r="E11" s="541"/>
      <c r="F11" s="541"/>
      <c r="G11" s="541"/>
      <c r="H11" s="541"/>
      <c r="I11" s="541"/>
      <c r="J11" s="541"/>
      <c r="K11" s="542"/>
      <c r="L11" s="567" t="s">
        <v>112</v>
      </c>
      <c r="M11" s="568"/>
      <c r="N11" s="568"/>
      <c r="O11" s="568"/>
      <c r="P11" s="568"/>
      <c r="Q11" s="569"/>
      <c r="R11" s="570" t="s">
        <v>113</v>
      </c>
      <c r="S11" s="571"/>
      <c r="T11" s="571"/>
      <c r="U11" s="571"/>
      <c r="V11" s="572"/>
      <c r="W11" s="507"/>
      <c r="X11" s="508"/>
      <c r="Y11" s="509"/>
      <c r="Z11" s="531" t="s">
        <v>114</v>
      </c>
      <c r="AA11" s="532"/>
      <c r="AB11" s="532"/>
      <c r="AC11" s="532"/>
      <c r="AD11" s="532"/>
      <c r="AE11" s="532"/>
      <c r="AF11" s="532"/>
      <c r="AG11" s="532"/>
      <c r="AH11" s="533"/>
      <c r="AI11" s="456">
        <v>33</v>
      </c>
      <c r="AJ11" s="457"/>
      <c r="AK11" s="457"/>
      <c r="AL11" s="457"/>
      <c r="AM11" s="457"/>
      <c r="AN11" s="457"/>
      <c r="AO11" s="457"/>
      <c r="AP11" s="458"/>
      <c r="AQ11" s="456">
        <v>7790</v>
      </c>
      <c r="AR11" s="457"/>
      <c r="AS11" s="457"/>
      <c r="AT11" s="457"/>
      <c r="AU11" s="457"/>
      <c r="AV11" s="457"/>
      <c r="AW11" s="457"/>
      <c r="AX11" s="457"/>
      <c r="AY11" s="459"/>
      <c r="AZ11" s="428" t="s">
        <v>115</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78" t="s">
        <v>116</v>
      </c>
      <c r="CE11" s="479"/>
      <c r="CF11" s="479"/>
      <c r="CG11" s="479"/>
      <c r="CH11" s="479"/>
      <c r="CI11" s="479"/>
      <c r="CJ11" s="479"/>
      <c r="CK11" s="479"/>
      <c r="CL11" s="479"/>
      <c r="CM11" s="479"/>
      <c r="CN11" s="479"/>
      <c r="CO11" s="479"/>
      <c r="CP11" s="479"/>
      <c r="CQ11" s="479"/>
      <c r="CR11" s="479"/>
      <c r="CS11" s="480"/>
      <c r="CT11" s="481" t="s">
        <v>117</v>
      </c>
      <c r="CU11" s="482"/>
      <c r="CV11" s="482"/>
      <c r="CW11" s="482"/>
      <c r="CX11" s="482"/>
      <c r="CY11" s="482"/>
      <c r="CZ11" s="482"/>
      <c r="DA11" s="483"/>
      <c r="DB11" s="481" t="s">
        <v>118</v>
      </c>
      <c r="DC11" s="482"/>
      <c r="DD11" s="482"/>
      <c r="DE11" s="482"/>
      <c r="DF11" s="482"/>
      <c r="DG11" s="482"/>
      <c r="DH11" s="482"/>
      <c r="DI11" s="483"/>
      <c r="DJ11" s="158"/>
      <c r="DK11" s="158"/>
      <c r="DL11" s="158"/>
      <c r="DM11" s="158"/>
      <c r="DN11" s="158"/>
      <c r="DO11" s="158"/>
    </row>
    <row r="12" spans="1:119" ht="18.75" customHeight="1" x14ac:dyDescent="0.2">
      <c r="A12" s="159"/>
      <c r="B12" s="486" t="s">
        <v>119</v>
      </c>
      <c r="C12" s="487"/>
      <c r="D12" s="487"/>
      <c r="E12" s="487"/>
      <c r="F12" s="487"/>
      <c r="G12" s="487"/>
      <c r="H12" s="487"/>
      <c r="I12" s="487"/>
      <c r="J12" s="487"/>
      <c r="K12" s="488"/>
      <c r="L12" s="495" t="s">
        <v>120</v>
      </c>
      <c r="M12" s="496"/>
      <c r="N12" s="496"/>
      <c r="O12" s="496"/>
      <c r="P12" s="496"/>
      <c r="Q12" s="497"/>
      <c r="R12" s="498">
        <v>561175</v>
      </c>
      <c r="S12" s="499"/>
      <c r="T12" s="499"/>
      <c r="U12" s="499"/>
      <c r="V12" s="500"/>
      <c r="W12" s="501" t="s">
        <v>121</v>
      </c>
      <c r="X12" s="502"/>
      <c r="Y12" s="503"/>
      <c r="Z12" s="510" t="s">
        <v>1</v>
      </c>
      <c r="AA12" s="511"/>
      <c r="AB12" s="511"/>
      <c r="AC12" s="511"/>
      <c r="AD12" s="511"/>
      <c r="AE12" s="511"/>
      <c r="AF12" s="511"/>
      <c r="AG12" s="511"/>
      <c r="AH12" s="512"/>
      <c r="AI12" s="516" t="s">
        <v>122</v>
      </c>
      <c r="AJ12" s="511"/>
      <c r="AK12" s="511"/>
      <c r="AL12" s="511"/>
      <c r="AM12" s="512"/>
      <c r="AN12" s="516" t="s">
        <v>123</v>
      </c>
      <c r="AO12" s="517"/>
      <c r="AP12" s="517"/>
      <c r="AQ12" s="517"/>
      <c r="AR12" s="517"/>
      <c r="AS12" s="518"/>
      <c r="AT12" s="525" t="s">
        <v>124</v>
      </c>
      <c r="AU12" s="526"/>
      <c r="AV12" s="526"/>
      <c r="AW12" s="526"/>
      <c r="AX12" s="526"/>
      <c r="AY12" s="527"/>
      <c r="AZ12" s="428" t="s">
        <v>125</v>
      </c>
      <c r="BA12" s="429"/>
      <c r="BB12" s="429"/>
      <c r="BC12" s="429"/>
      <c r="BD12" s="429"/>
      <c r="BE12" s="429"/>
      <c r="BF12" s="429"/>
      <c r="BG12" s="429"/>
      <c r="BH12" s="429"/>
      <c r="BI12" s="429"/>
      <c r="BJ12" s="429"/>
      <c r="BK12" s="429"/>
      <c r="BL12" s="429"/>
      <c r="BM12" s="430"/>
      <c r="BN12" s="431">
        <v>0</v>
      </c>
      <c r="BO12" s="432"/>
      <c r="BP12" s="432"/>
      <c r="BQ12" s="432"/>
      <c r="BR12" s="432"/>
      <c r="BS12" s="432"/>
      <c r="BT12" s="432"/>
      <c r="BU12" s="433"/>
      <c r="BV12" s="431">
        <v>0</v>
      </c>
      <c r="BW12" s="432"/>
      <c r="BX12" s="432"/>
      <c r="BY12" s="432"/>
      <c r="BZ12" s="432"/>
      <c r="CA12" s="432"/>
      <c r="CB12" s="432"/>
      <c r="CC12" s="433"/>
      <c r="CD12" s="478" t="s">
        <v>126</v>
      </c>
      <c r="CE12" s="479"/>
      <c r="CF12" s="479"/>
      <c r="CG12" s="479"/>
      <c r="CH12" s="479"/>
      <c r="CI12" s="479"/>
      <c r="CJ12" s="479"/>
      <c r="CK12" s="479"/>
      <c r="CL12" s="479"/>
      <c r="CM12" s="479"/>
      <c r="CN12" s="479"/>
      <c r="CO12" s="479"/>
      <c r="CP12" s="479"/>
      <c r="CQ12" s="479"/>
      <c r="CR12" s="479"/>
      <c r="CS12" s="480"/>
      <c r="CT12" s="481" t="s">
        <v>118</v>
      </c>
      <c r="CU12" s="482"/>
      <c r="CV12" s="482"/>
      <c r="CW12" s="482"/>
      <c r="CX12" s="482"/>
      <c r="CY12" s="482"/>
      <c r="CZ12" s="482"/>
      <c r="DA12" s="483"/>
      <c r="DB12" s="481" t="s">
        <v>127</v>
      </c>
      <c r="DC12" s="482"/>
      <c r="DD12" s="482"/>
      <c r="DE12" s="482"/>
      <c r="DF12" s="482"/>
      <c r="DG12" s="482"/>
      <c r="DH12" s="482"/>
      <c r="DI12" s="483"/>
      <c r="DJ12" s="158"/>
      <c r="DK12" s="158"/>
      <c r="DL12" s="158"/>
      <c r="DM12" s="158"/>
      <c r="DN12" s="158"/>
      <c r="DO12" s="158"/>
    </row>
    <row r="13" spans="1:119" ht="18.75" customHeight="1" thickBot="1" x14ac:dyDescent="0.25">
      <c r="A13" s="159"/>
      <c r="B13" s="489"/>
      <c r="C13" s="490"/>
      <c r="D13" s="490"/>
      <c r="E13" s="490"/>
      <c r="F13" s="490"/>
      <c r="G13" s="490"/>
      <c r="H13" s="490"/>
      <c r="I13" s="490"/>
      <c r="J13" s="490"/>
      <c r="K13" s="491"/>
      <c r="L13" s="166"/>
      <c r="M13" s="472" t="s">
        <v>128</v>
      </c>
      <c r="N13" s="473"/>
      <c r="O13" s="473"/>
      <c r="P13" s="473"/>
      <c r="Q13" s="474"/>
      <c r="R13" s="522">
        <v>556195</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129</v>
      </c>
      <c r="BA13" s="440"/>
      <c r="BB13" s="440"/>
      <c r="BC13" s="440"/>
      <c r="BD13" s="440"/>
      <c r="BE13" s="440"/>
      <c r="BF13" s="440"/>
      <c r="BG13" s="440"/>
      <c r="BH13" s="440"/>
      <c r="BI13" s="440"/>
      <c r="BJ13" s="440"/>
      <c r="BK13" s="440"/>
      <c r="BL13" s="440"/>
      <c r="BM13" s="441"/>
      <c r="BN13" s="431">
        <v>-1615073</v>
      </c>
      <c r="BO13" s="432"/>
      <c r="BP13" s="432"/>
      <c r="BQ13" s="432"/>
      <c r="BR13" s="432"/>
      <c r="BS13" s="432"/>
      <c r="BT13" s="432"/>
      <c r="BU13" s="433"/>
      <c r="BV13" s="431">
        <v>1591970</v>
      </c>
      <c r="BW13" s="432"/>
      <c r="BX13" s="432"/>
      <c r="BY13" s="432"/>
      <c r="BZ13" s="432"/>
      <c r="CA13" s="432"/>
      <c r="CB13" s="432"/>
      <c r="CC13" s="433"/>
      <c r="CD13" s="478" t="s">
        <v>130</v>
      </c>
      <c r="CE13" s="479"/>
      <c r="CF13" s="479"/>
      <c r="CG13" s="479"/>
      <c r="CH13" s="479"/>
      <c r="CI13" s="479"/>
      <c r="CJ13" s="479"/>
      <c r="CK13" s="479"/>
      <c r="CL13" s="479"/>
      <c r="CM13" s="479"/>
      <c r="CN13" s="479"/>
      <c r="CO13" s="479"/>
      <c r="CP13" s="479"/>
      <c r="CQ13" s="479"/>
      <c r="CR13" s="479"/>
      <c r="CS13" s="480"/>
      <c r="CT13" s="410">
        <v>11.8</v>
      </c>
      <c r="CU13" s="411"/>
      <c r="CV13" s="411"/>
      <c r="CW13" s="411"/>
      <c r="CX13" s="411"/>
      <c r="CY13" s="411"/>
      <c r="CZ13" s="411"/>
      <c r="DA13" s="412"/>
      <c r="DB13" s="410">
        <v>12.7</v>
      </c>
      <c r="DC13" s="411"/>
      <c r="DD13" s="411"/>
      <c r="DE13" s="411"/>
      <c r="DF13" s="411"/>
      <c r="DG13" s="411"/>
      <c r="DH13" s="411"/>
      <c r="DI13" s="412"/>
      <c r="DJ13" s="158"/>
      <c r="DK13" s="158"/>
      <c r="DL13" s="158"/>
      <c r="DM13" s="158"/>
      <c r="DN13" s="158"/>
      <c r="DO13" s="158"/>
    </row>
    <row r="14" spans="1:119" ht="18.75" customHeight="1" thickBot="1" x14ac:dyDescent="0.25">
      <c r="A14" s="159"/>
      <c r="B14" s="489"/>
      <c r="C14" s="490"/>
      <c r="D14" s="490"/>
      <c r="E14" s="490"/>
      <c r="F14" s="490"/>
      <c r="G14" s="490"/>
      <c r="H14" s="490"/>
      <c r="I14" s="490"/>
      <c r="J14" s="490"/>
      <c r="K14" s="491"/>
      <c r="L14" s="466" t="s">
        <v>131</v>
      </c>
      <c r="M14" s="484"/>
      <c r="N14" s="484"/>
      <c r="O14" s="484"/>
      <c r="P14" s="484"/>
      <c r="Q14" s="485"/>
      <c r="R14" s="475">
        <v>566052</v>
      </c>
      <c r="S14" s="476"/>
      <c r="T14" s="476"/>
      <c r="U14" s="476"/>
      <c r="V14" s="477"/>
      <c r="W14" s="504"/>
      <c r="X14" s="505"/>
      <c r="Y14" s="506"/>
      <c r="Z14" s="453" t="s">
        <v>132</v>
      </c>
      <c r="AA14" s="454"/>
      <c r="AB14" s="454"/>
      <c r="AC14" s="454"/>
      <c r="AD14" s="454"/>
      <c r="AE14" s="454"/>
      <c r="AF14" s="454"/>
      <c r="AG14" s="454"/>
      <c r="AH14" s="455"/>
      <c r="AI14" s="456">
        <v>3688</v>
      </c>
      <c r="AJ14" s="457"/>
      <c r="AK14" s="457"/>
      <c r="AL14" s="457"/>
      <c r="AM14" s="458"/>
      <c r="AN14" s="456">
        <v>11794224</v>
      </c>
      <c r="AO14" s="457"/>
      <c r="AP14" s="457"/>
      <c r="AQ14" s="457"/>
      <c r="AR14" s="457"/>
      <c r="AS14" s="458"/>
      <c r="AT14" s="456">
        <v>3198</v>
      </c>
      <c r="AU14" s="457"/>
      <c r="AV14" s="457"/>
      <c r="AW14" s="457"/>
      <c r="AX14" s="457"/>
      <c r="AY14" s="459"/>
      <c r="AZ14" s="422" t="s">
        <v>133</v>
      </c>
      <c r="BA14" s="423"/>
      <c r="BB14" s="423"/>
      <c r="BC14" s="423"/>
      <c r="BD14" s="423"/>
      <c r="BE14" s="423"/>
      <c r="BF14" s="423"/>
      <c r="BG14" s="423"/>
      <c r="BH14" s="423"/>
      <c r="BI14" s="423"/>
      <c r="BJ14" s="423"/>
      <c r="BK14" s="423"/>
      <c r="BL14" s="423"/>
      <c r="BM14" s="424"/>
      <c r="BN14" s="425">
        <v>52866327</v>
      </c>
      <c r="BO14" s="426"/>
      <c r="BP14" s="426"/>
      <c r="BQ14" s="426"/>
      <c r="BR14" s="426"/>
      <c r="BS14" s="426"/>
      <c r="BT14" s="426"/>
      <c r="BU14" s="427"/>
      <c r="BV14" s="425">
        <v>52635444</v>
      </c>
      <c r="BW14" s="426"/>
      <c r="BX14" s="426"/>
      <c r="BY14" s="426"/>
      <c r="BZ14" s="426"/>
      <c r="CA14" s="426"/>
      <c r="CB14" s="426"/>
      <c r="CC14" s="427"/>
      <c r="CD14" s="402" t="s">
        <v>134</v>
      </c>
      <c r="CE14" s="403"/>
      <c r="CF14" s="403"/>
      <c r="CG14" s="403"/>
      <c r="CH14" s="403"/>
      <c r="CI14" s="403"/>
      <c r="CJ14" s="403"/>
      <c r="CK14" s="403"/>
      <c r="CL14" s="403"/>
      <c r="CM14" s="403"/>
      <c r="CN14" s="403"/>
      <c r="CO14" s="403"/>
      <c r="CP14" s="403"/>
      <c r="CQ14" s="403"/>
      <c r="CR14" s="403"/>
      <c r="CS14" s="404"/>
      <c r="CT14" s="436">
        <v>136.9</v>
      </c>
      <c r="CU14" s="437"/>
      <c r="CV14" s="437"/>
      <c r="CW14" s="437"/>
      <c r="CX14" s="437"/>
      <c r="CY14" s="437"/>
      <c r="CZ14" s="437"/>
      <c r="DA14" s="438"/>
      <c r="DB14" s="436">
        <v>126.8</v>
      </c>
      <c r="DC14" s="437"/>
      <c r="DD14" s="437"/>
      <c r="DE14" s="437"/>
      <c r="DF14" s="437"/>
      <c r="DG14" s="437"/>
      <c r="DH14" s="437"/>
      <c r="DI14" s="438"/>
      <c r="DJ14" s="158"/>
      <c r="DK14" s="158"/>
      <c r="DL14" s="158"/>
      <c r="DM14" s="158"/>
      <c r="DN14" s="158"/>
      <c r="DO14" s="158"/>
    </row>
    <row r="15" spans="1:119" ht="18.75" customHeight="1" x14ac:dyDescent="0.2">
      <c r="A15" s="159"/>
      <c r="B15" s="489"/>
      <c r="C15" s="490"/>
      <c r="D15" s="490"/>
      <c r="E15" s="490"/>
      <c r="F15" s="490"/>
      <c r="G15" s="490"/>
      <c r="H15" s="490"/>
      <c r="I15" s="490"/>
      <c r="J15" s="490"/>
      <c r="K15" s="491"/>
      <c r="L15" s="166"/>
      <c r="M15" s="472" t="s">
        <v>135</v>
      </c>
      <c r="N15" s="473"/>
      <c r="O15" s="473"/>
      <c r="P15" s="473"/>
      <c r="Q15" s="474"/>
      <c r="R15" s="475">
        <v>561445</v>
      </c>
      <c r="S15" s="476"/>
      <c r="T15" s="476"/>
      <c r="U15" s="476"/>
      <c r="V15" s="477"/>
      <c r="W15" s="504"/>
      <c r="X15" s="505"/>
      <c r="Y15" s="506"/>
      <c r="Z15" s="453" t="s">
        <v>136</v>
      </c>
      <c r="AA15" s="454"/>
      <c r="AB15" s="454"/>
      <c r="AC15" s="454"/>
      <c r="AD15" s="454"/>
      <c r="AE15" s="454"/>
      <c r="AF15" s="454"/>
      <c r="AG15" s="454"/>
      <c r="AH15" s="455"/>
      <c r="AI15" s="456" t="s">
        <v>118</v>
      </c>
      <c r="AJ15" s="457"/>
      <c r="AK15" s="457"/>
      <c r="AL15" s="457"/>
      <c r="AM15" s="458"/>
      <c r="AN15" s="456" t="s">
        <v>117</v>
      </c>
      <c r="AO15" s="457"/>
      <c r="AP15" s="457"/>
      <c r="AQ15" s="457"/>
      <c r="AR15" s="457"/>
      <c r="AS15" s="458"/>
      <c r="AT15" s="456" t="s">
        <v>117</v>
      </c>
      <c r="AU15" s="457"/>
      <c r="AV15" s="457"/>
      <c r="AW15" s="457"/>
      <c r="AX15" s="457"/>
      <c r="AY15" s="459"/>
      <c r="AZ15" s="428" t="s">
        <v>137</v>
      </c>
      <c r="BA15" s="429"/>
      <c r="BB15" s="429"/>
      <c r="BC15" s="429"/>
      <c r="BD15" s="429"/>
      <c r="BE15" s="429"/>
      <c r="BF15" s="429"/>
      <c r="BG15" s="429"/>
      <c r="BH15" s="429"/>
      <c r="BI15" s="429"/>
      <c r="BJ15" s="429"/>
      <c r="BK15" s="429"/>
      <c r="BL15" s="429"/>
      <c r="BM15" s="430"/>
      <c r="BN15" s="431">
        <v>185375215</v>
      </c>
      <c r="BO15" s="432"/>
      <c r="BP15" s="432"/>
      <c r="BQ15" s="432"/>
      <c r="BR15" s="432"/>
      <c r="BS15" s="432"/>
      <c r="BT15" s="432"/>
      <c r="BU15" s="433"/>
      <c r="BV15" s="431">
        <v>182986585</v>
      </c>
      <c r="BW15" s="432"/>
      <c r="BX15" s="432"/>
      <c r="BY15" s="432"/>
      <c r="BZ15" s="432"/>
      <c r="CA15" s="432"/>
      <c r="CB15" s="432"/>
      <c r="CC15" s="433"/>
      <c r="CD15" s="469" t="s">
        <v>138</v>
      </c>
      <c r="CE15" s="470"/>
      <c r="CF15" s="470"/>
      <c r="CG15" s="470"/>
      <c r="CH15" s="470"/>
      <c r="CI15" s="470"/>
      <c r="CJ15" s="470"/>
      <c r="CK15" s="470"/>
      <c r="CL15" s="470"/>
      <c r="CM15" s="470"/>
      <c r="CN15" s="470"/>
      <c r="CO15" s="470"/>
      <c r="CP15" s="470"/>
      <c r="CQ15" s="470"/>
      <c r="CR15" s="470"/>
      <c r="CS15" s="471"/>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89"/>
      <c r="C16" s="490"/>
      <c r="D16" s="490"/>
      <c r="E16" s="490"/>
      <c r="F16" s="490"/>
      <c r="G16" s="490"/>
      <c r="H16" s="490"/>
      <c r="I16" s="490"/>
      <c r="J16" s="490"/>
      <c r="K16" s="491"/>
      <c r="L16" s="466" t="s">
        <v>139</v>
      </c>
      <c r="M16" s="467"/>
      <c r="N16" s="467"/>
      <c r="O16" s="467"/>
      <c r="P16" s="467"/>
      <c r="Q16" s="468"/>
      <c r="R16" s="463" t="s">
        <v>140</v>
      </c>
      <c r="S16" s="464"/>
      <c r="T16" s="464"/>
      <c r="U16" s="464"/>
      <c r="V16" s="465"/>
      <c r="W16" s="504"/>
      <c r="X16" s="505"/>
      <c r="Y16" s="506"/>
      <c r="Z16" s="453" t="s">
        <v>141</v>
      </c>
      <c r="AA16" s="454"/>
      <c r="AB16" s="454"/>
      <c r="AC16" s="454"/>
      <c r="AD16" s="454"/>
      <c r="AE16" s="454"/>
      <c r="AF16" s="454"/>
      <c r="AG16" s="454"/>
      <c r="AH16" s="455"/>
      <c r="AI16" s="456">
        <v>100</v>
      </c>
      <c r="AJ16" s="457"/>
      <c r="AK16" s="457"/>
      <c r="AL16" s="457"/>
      <c r="AM16" s="458"/>
      <c r="AN16" s="456">
        <v>309700</v>
      </c>
      <c r="AO16" s="457"/>
      <c r="AP16" s="457"/>
      <c r="AQ16" s="457"/>
      <c r="AR16" s="457"/>
      <c r="AS16" s="458"/>
      <c r="AT16" s="456">
        <v>3097</v>
      </c>
      <c r="AU16" s="457"/>
      <c r="AV16" s="457"/>
      <c r="AW16" s="457"/>
      <c r="AX16" s="457"/>
      <c r="AY16" s="459"/>
      <c r="AZ16" s="428" t="s">
        <v>142</v>
      </c>
      <c r="BA16" s="429"/>
      <c r="BB16" s="429"/>
      <c r="BC16" s="429"/>
      <c r="BD16" s="429"/>
      <c r="BE16" s="429"/>
      <c r="BF16" s="429"/>
      <c r="BG16" s="429"/>
      <c r="BH16" s="429"/>
      <c r="BI16" s="429"/>
      <c r="BJ16" s="429"/>
      <c r="BK16" s="429"/>
      <c r="BL16" s="429"/>
      <c r="BM16" s="430"/>
      <c r="BN16" s="431">
        <v>65851583</v>
      </c>
      <c r="BO16" s="432"/>
      <c r="BP16" s="432"/>
      <c r="BQ16" s="432"/>
      <c r="BR16" s="432"/>
      <c r="BS16" s="432"/>
      <c r="BT16" s="432"/>
      <c r="BU16" s="433"/>
      <c r="BV16" s="431">
        <v>65708705</v>
      </c>
      <c r="BW16" s="432"/>
      <c r="BX16" s="432"/>
      <c r="BY16" s="432"/>
      <c r="BZ16" s="432"/>
      <c r="CA16" s="432"/>
      <c r="CB16" s="432"/>
      <c r="CC16" s="433"/>
      <c r="CD16" s="170"/>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8"/>
      <c r="DK16" s="158"/>
      <c r="DL16" s="158"/>
      <c r="DM16" s="158"/>
      <c r="DN16" s="158"/>
      <c r="DO16" s="158"/>
    </row>
    <row r="17" spans="1:119" ht="18.75" customHeight="1" thickBot="1" x14ac:dyDescent="0.25">
      <c r="A17" s="159"/>
      <c r="B17" s="492"/>
      <c r="C17" s="493"/>
      <c r="D17" s="493"/>
      <c r="E17" s="493"/>
      <c r="F17" s="493"/>
      <c r="G17" s="493"/>
      <c r="H17" s="493"/>
      <c r="I17" s="493"/>
      <c r="J17" s="493"/>
      <c r="K17" s="494"/>
      <c r="L17" s="171"/>
      <c r="M17" s="460" t="s">
        <v>143</v>
      </c>
      <c r="N17" s="461"/>
      <c r="O17" s="461"/>
      <c r="P17" s="461"/>
      <c r="Q17" s="462"/>
      <c r="R17" s="463" t="s">
        <v>140</v>
      </c>
      <c r="S17" s="464"/>
      <c r="T17" s="464"/>
      <c r="U17" s="464"/>
      <c r="V17" s="465"/>
      <c r="W17" s="504"/>
      <c r="X17" s="505"/>
      <c r="Y17" s="506"/>
      <c r="Z17" s="453" t="s">
        <v>144</v>
      </c>
      <c r="AA17" s="454"/>
      <c r="AB17" s="454"/>
      <c r="AC17" s="454"/>
      <c r="AD17" s="454"/>
      <c r="AE17" s="454"/>
      <c r="AF17" s="454"/>
      <c r="AG17" s="454"/>
      <c r="AH17" s="455"/>
      <c r="AI17" s="456">
        <v>1237</v>
      </c>
      <c r="AJ17" s="457"/>
      <c r="AK17" s="457"/>
      <c r="AL17" s="457"/>
      <c r="AM17" s="458"/>
      <c r="AN17" s="456">
        <v>3936134</v>
      </c>
      <c r="AO17" s="457"/>
      <c r="AP17" s="457"/>
      <c r="AQ17" s="457"/>
      <c r="AR17" s="457"/>
      <c r="AS17" s="458"/>
      <c r="AT17" s="456">
        <v>3182</v>
      </c>
      <c r="AU17" s="457"/>
      <c r="AV17" s="457"/>
      <c r="AW17" s="457"/>
      <c r="AX17" s="457"/>
      <c r="AY17" s="459"/>
      <c r="AZ17" s="428" t="s">
        <v>145</v>
      </c>
      <c r="BA17" s="429"/>
      <c r="BB17" s="429"/>
      <c r="BC17" s="429"/>
      <c r="BD17" s="429"/>
      <c r="BE17" s="429"/>
      <c r="BF17" s="429"/>
      <c r="BG17" s="429"/>
      <c r="BH17" s="429"/>
      <c r="BI17" s="429"/>
      <c r="BJ17" s="429"/>
      <c r="BK17" s="429"/>
      <c r="BL17" s="429"/>
      <c r="BM17" s="430"/>
      <c r="BN17" s="431">
        <v>193117260</v>
      </c>
      <c r="BO17" s="432"/>
      <c r="BP17" s="432"/>
      <c r="BQ17" s="432"/>
      <c r="BR17" s="432"/>
      <c r="BS17" s="432"/>
      <c r="BT17" s="432"/>
      <c r="BU17" s="433"/>
      <c r="BV17" s="431">
        <v>193834304</v>
      </c>
      <c r="BW17" s="432"/>
      <c r="BX17" s="432"/>
      <c r="BY17" s="432"/>
      <c r="BZ17" s="432"/>
      <c r="CA17" s="432"/>
      <c r="CB17" s="432"/>
      <c r="CC17" s="433"/>
      <c r="CD17" s="170"/>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8"/>
      <c r="DK17" s="158"/>
      <c r="DL17" s="158"/>
      <c r="DM17" s="158"/>
      <c r="DN17" s="158"/>
      <c r="DO17" s="158"/>
    </row>
    <row r="18" spans="1:119" ht="18.75" customHeight="1" thickBot="1" x14ac:dyDescent="0.25">
      <c r="A18" s="159"/>
      <c r="B18" s="448" t="s">
        <v>146</v>
      </c>
      <c r="C18" s="449"/>
      <c r="D18" s="449"/>
      <c r="E18" s="449"/>
      <c r="F18" s="449"/>
      <c r="G18" s="449"/>
      <c r="H18" s="449"/>
      <c r="I18" s="449"/>
      <c r="J18" s="449"/>
      <c r="K18" s="450"/>
      <c r="L18" s="451">
        <v>3507</v>
      </c>
      <c r="M18" s="452"/>
      <c r="N18" s="452"/>
      <c r="O18" s="452"/>
      <c r="P18" s="452"/>
      <c r="Q18" s="452"/>
      <c r="R18" s="452"/>
      <c r="S18" s="452"/>
      <c r="T18" s="452"/>
      <c r="U18" s="452"/>
      <c r="V18" s="452"/>
      <c r="W18" s="504"/>
      <c r="X18" s="505"/>
      <c r="Y18" s="506"/>
      <c r="Z18" s="453" t="s">
        <v>147</v>
      </c>
      <c r="AA18" s="454"/>
      <c r="AB18" s="454"/>
      <c r="AC18" s="454"/>
      <c r="AD18" s="454"/>
      <c r="AE18" s="454"/>
      <c r="AF18" s="454"/>
      <c r="AG18" s="454"/>
      <c r="AH18" s="455"/>
      <c r="AI18" s="456">
        <v>5195</v>
      </c>
      <c r="AJ18" s="457"/>
      <c r="AK18" s="457"/>
      <c r="AL18" s="457"/>
      <c r="AM18" s="458"/>
      <c r="AN18" s="456">
        <v>19495519</v>
      </c>
      <c r="AO18" s="457"/>
      <c r="AP18" s="457"/>
      <c r="AQ18" s="457"/>
      <c r="AR18" s="457"/>
      <c r="AS18" s="458"/>
      <c r="AT18" s="456">
        <v>3753</v>
      </c>
      <c r="AU18" s="457"/>
      <c r="AV18" s="457"/>
      <c r="AW18" s="457"/>
      <c r="AX18" s="457"/>
      <c r="AY18" s="459"/>
      <c r="AZ18" s="439" t="s">
        <v>148</v>
      </c>
      <c r="BA18" s="440"/>
      <c r="BB18" s="440"/>
      <c r="BC18" s="440"/>
      <c r="BD18" s="440"/>
      <c r="BE18" s="440"/>
      <c r="BF18" s="440"/>
      <c r="BG18" s="440"/>
      <c r="BH18" s="440"/>
      <c r="BI18" s="440"/>
      <c r="BJ18" s="440"/>
      <c r="BK18" s="440"/>
      <c r="BL18" s="440"/>
      <c r="BM18" s="441"/>
      <c r="BN18" s="405">
        <v>237296594</v>
      </c>
      <c r="BO18" s="406"/>
      <c r="BP18" s="406"/>
      <c r="BQ18" s="406"/>
      <c r="BR18" s="406"/>
      <c r="BS18" s="406"/>
      <c r="BT18" s="406"/>
      <c r="BU18" s="407"/>
      <c r="BV18" s="405">
        <v>243825634</v>
      </c>
      <c r="BW18" s="406"/>
      <c r="BX18" s="406"/>
      <c r="BY18" s="406"/>
      <c r="BZ18" s="406"/>
      <c r="CA18" s="406"/>
      <c r="CB18" s="406"/>
      <c r="CC18" s="407"/>
      <c r="CD18" s="170"/>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8"/>
      <c r="DK18" s="158"/>
      <c r="DL18" s="158"/>
      <c r="DM18" s="158"/>
      <c r="DN18" s="158"/>
      <c r="DO18" s="158"/>
    </row>
    <row r="19" spans="1:119" ht="18.75" customHeight="1" thickBot="1" x14ac:dyDescent="0.25">
      <c r="A19" s="159"/>
      <c r="B19" s="448" t="s">
        <v>149</v>
      </c>
      <c r="C19" s="449"/>
      <c r="D19" s="449"/>
      <c r="E19" s="449"/>
      <c r="F19" s="449"/>
      <c r="G19" s="449"/>
      <c r="H19" s="449"/>
      <c r="I19" s="449"/>
      <c r="J19" s="449"/>
      <c r="K19" s="450"/>
      <c r="L19" s="451">
        <v>160</v>
      </c>
      <c r="M19" s="452"/>
      <c r="N19" s="452"/>
      <c r="O19" s="452"/>
      <c r="P19" s="452"/>
      <c r="Q19" s="452"/>
      <c r="R19" s="452"/>
      <c r="S19" s="452"/>
      <c r="T19" s="452"/>
      <c r="U19" s="452"/>
      <c r="V19" s="452"/>
      <c r="W19" s="504"/>
      <c r="X19" s="505"/>
      <c r="Y19" s="506"/>
      <c r="Z19" s="453" t="s">
        <v>150</v>
      </c>
      <c r="AA19" s="454"/>
      <c r="AB19" s="454"/>
      <c r="AC19" s="454"/>
      <c r="AD19" s="454"/>
      <c r="AE19" s="454"/>
      <c r="AF19" s="454"/>
      <c r="AG19" s="454"/>
      <c r="AH19" s="455"/>
      <c r="AI19" s="456">
        <v>340</v>
      </c>
      <c r="AJ19" s="457"/>
      <c r="AK19" s="457"/>
      <c r="AL19" s="457"/>
      <c r="AM19" s="458"/>
      <c r="AN19" s="456">
        <v>924460</v>
      </c>
      <c r="AO19" s="457"/>
      <c r="AP19" s="457"/>
      <c r="AQ19" s="457"/>
      <c r="AR19" s="457"/>
      <c r="AS19" s="458"/>
      <c r="AT19" s="456">
        <v>2719</v>
      </c>
      <c r="AU19" s="457"/>
      <c r="AV19" s="457"/>
      <c r="AW19" s="457"/>
      <c r="AX19" s="457"/>
      <c r="AY19" s="459"/>
      <c r="AZ19" s="422" t="s">
        <v>151</v>
      </c>
      <c r="BA19" s="423"/>
      <c r="BB19" s="423"/>
      <c r="BC19" s="423"/>
      <c r="BD19" s="423"/>
      <c r="BE19" s="423"/>
      <c r="BF19" s="423"/>
      <c r="BG19" s="423"/>
      <c r="BH19" s="423"/>
      <c r="BI19" s="423"/>
      <c r="BJ19" s="423"/>
      <c r="BK19" s="423"/>
      <c r="BL19" s="423"/>
      <c r="BM19" s="424"/>
      <c r="BN19" s="425">
        <v>630002525</v>
      </c>
      <c r="BO19" s="426"/>
      <c r="BP19" s="426"/>
      <c r="BQ19" s="426"/>
      <c r="BR19" s="426"/>
      <c r="BS19" s="426"/>
      <c r="BT19" s="426"/>
      <c r="BU19" s="427"/>
      <c r="BV19" s="425">
        <v>625776820</v>
      </c>
      <c r="BW19" s="426"/>
      <c r="BX19" s="426"/>
      <c r="BY19" s="426"/>
      <c r="BZ19" s="426"/>
      <c r="CA19" s="426"/>
      <c r="CB19" s="426"/>
      <c r="CC19" s="427"/>
      <c r="CD19" s="170"/>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8"/>
      <c r="DK19" s="158"/>
      <c r="DL19" s="158"/>
      <c r="DM19" s="158"/>
      <c r="DN19" s="158"/>
      <c r="DO19" s="158"/>
    </row>
    <row r="20" spans="1:119" ht="18.75" customHeight="1" thickBot="1" x14ac:dyDescent="0.25">
      <c r="A20" s="159"/>
      <c r="B20" s="448" t="s">
        <v>152</v>
      </c>
      <c r="C20" s="449"/>
      <c r="D20" s="449"/>
      <c r="E20" s="449"/>
      <c r="F20" s="449"/>
      <c r="G20" s="449"/>
      <c r="H20" s="449"/>
      <c r="I20" s="449"/>
      <c r="J20" s="449"/>
      <c r="K20" s="450"/>
      <c r="L20" s="451">
        <v>216894</v>
      </c>
      <c r="M20" s="452"/>
      <c r="N20" s="452"/>
      <c r="O20" s="452"/>
      <c r="P20" s="452"/>
      <c r="Q20" s="452"/>
      <c r="R20" s="452"/>
      <c r="S20" s="452"/>
      <c r="T20" s="452"/>
      <c r="U20" s="452"/>
      <c r="V20" s="452"/>
      <c r="W20" s="507"/>
      <c r="X20" s="508"/>
      <c r="Y20" s="509"/>
      <c r="Z20" s="453" t="s">
        <v>153</v>
      </c>
      <c r="AA20" s="454"/>
      <c r="AB20" s="454"/>
      <c r="AC20" s="454"/>
      <c r="AD20" s="454"/>
      <c r="AE20" s="454"/>
      <c r="AF20" s="454"/>
      <c r="AG20" s="454"/>
      <c r="AH20" s="455"/>
      <c r="AI20" s="456">
        <v>10460</v>
      </c>
      <c r="AJ20" s="457"/>
      <c r="AK20" s="457"/>
      <c r="AL20" s="457"/>
      <c r="AM20" s="458"/>
      <c r="AN20" s="456">
        <v>36150337</v>
      </c>
      <c r="AO20" s="457"/>
      <c r="AP20" s="457"/>
      <c r="AQ20" s="457"/>
      <c r="AR20" s="457"/>
      <c r="AS20" s="458"/>
      <c r="AT20" s="456">
        <v>3456</v>
      </c>
      <c r="AU20" s="457"/>
      <c r="AV20" s="457"/>
      <c r="AW20" s="457"/>
      <c r="AX20" s="457"/>
      <c r="AY20" s="459"/>
      <c r="AZ20" s="439" t="s">
        <v>154</v>
      </c>
      <c r="BA20" s="440"/>
      <c r="BB20" s="440"/>
      <c r="BC20" s="440"/>
      <c r="BD20" s="440"/>
      <c r="BE20" s="440"/>
      <c r="BF20" s="440"/>
      <c r="BG20" s="440"/>
      <c r="BH20" s="440"/>
      <c r="BI20" s="440"/>
      <c r="BJ20" s="440"/>
      <c r="BK20" s="440"/>
      <c r="BL20" s="440"/>
      <c r="BM20" s="441"/>
      <c r="BN20" s="405">
        <v>243973510</v>
      </c>
      <c r="BO20" s="406"/>
      <c r="BP20" s="406"/>
      <c r="BQ20" s="406"/>
      <c r="BR20" s="406"/>
      <c r="BS20" s="406"/>
      <c r="BT20" s="406"/>
      <c r="BU20" s="407"/>
      <c r="BV20" s="405">
        <v>264362415</v>
      </c>
      <c r="BW20" s="406"/>
      <c r="BX20" s="406"/>
      <c r="BY20" s="406"/>
      <c r="BZ20" s="406"/>
      <c r="CA20" s="406"/>
      <c r="CB20" s="406"/>
      <c r="CC20" s="407"/>
      <c r="CD20" s="170"/>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2" t="s">
        <v>155</v>
      </c>
      <c r="X21" s="443"/>
      <c r="Y21" s="443"/>
      <c r="Z21" s="443"/>
      <c r="AA21" s="443"/>
      <c r="AB21" s="443"/>
      <c r="AC21" s="443"/>
      <c r="AD21" s="443"/>
      <c r="AE21" s="443"/>
      <c r="AF21" s="443"/>
      <c r="AG21" s="443"/>
      <c r="AH21" s="444"/>
      <c r="AI21" s="445">
        <v>95.4</v>
      </c>
      <c r="AJ21" s="446"/>
      <c r="AK21" s="446"/>
      <c r="AL21" s="446"/>
      <c r="AM21" s="446"/>
      <c r="AN21" s="446"/>
      <c r="AO21" s="446"/>
      <c r="AP21" s="446"/>
      <c r="AQ21" s="446"/>
      <c r="AR21" s="446"/>
      <c r="AS21" s="446"/>
      <c r="AT21" s="446"/>
      <c r="AU21" s="446"/>
      <c r="AV21" s="446"/>
      <c r="AW21" s="446"/>
      <c r="AX21" s="446"/>
      <c r="AY21" s="447"/>
      <c r="AZ21" s="422" t="s">
        <v>156</v>
      </c>
      <c r="BA21" s="423"/>
      <c r="BB21" s="423"/>
      <c r="BC21" s="423"/>
      <c r="BD21" s="423"/>
      <c r="BE21" s="423"/>
      <c r="BF21" s="423"/>
      <c r="BG21" s="423"/>
      <c r="BH21" s="423"/>
      <c r="BI21" s="423"/>
      <c r="BJ21" s="423"/>
      <c r="BK21" s="423"/>
      <c r="BL21" s="423"/>
      <c r="BM21" s="424"/>
      <c r="BN21" s="425">
        <v>80985667</v>
      </c>
      <c r="BO21" s="426"/>
      <c r="BP21" s="426"/>
      <c r="BQ21" s="426"/>
      <c r="BR21" s="426"/>
      <c r="BS21" s="426"/>
      <c r="BT21" s="426"/>
      <c r="BU21" s="427"/>
      <c r="BV21" s="425">
        <v>59646699</v>
      </c>
      <c r="BW21" s="426"/>
      <c r="BX21" s="426"/>
      <c r="BY21" s="426"/>
      <c r="BZ21" s="426"/>
      <c r="CA21" s="426"/>
      <c r="CB21" s="426"/>
      <c r="CC21" s="427"/>
      <c r="CD21" s="170"/>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157</v>
      </c>
      <c r="BA22" s="429"/>
      <c r="BB22" s="429"/>
      <c r="BC22" s="429"/>
      <c r="BD22" s="429"/>
      <c r="BE22" s="429"/>
      <c r="BF22" s="429"/>
      <c r="BG22" s="429"/>
      <c r="BH22" s="429"/>
      <c r="BI22" s="429"/>
      <c r="BJ22" s="429"/>
      <c r="BK22" s="429"/>
      <c r="BL22" s="429"/>
      <c r="BM22" s="430"/>
      <c r="BN22" s="431">
        <v>1396327</v>
      </c>
      <c r="BO22" s="432"/>
      <c r="BP22" s="432"/>
      <c r="BQ22" s="432"/>
      <c r="BR22" s="432"/>
      <c r="BS22" s="432"/>
      <c r="BT22" s="432"/>
      <c r="BU22" s="433"/>
      <c r="BV22" s="431">
        <v>1319573</v>
      </c>
      <c r="BW22" s="432"/>
      <c r="BX22" s="432"/>
      <c r="BY22" s="432"/>
      <c r="BZ22" s="432"/>
      <c r="CA22" s="432"/>
      <c r="CB22" s="432"/>
      <c r="CC22" s="433"/>
      <c r="CD22" s="170"/>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158</v>
      </c>
      <c r="BA23" s="429"/>
      <c r="BB23" s="429"/>
      <c r="BC23" s="429"/>
      <c r="BD23" s="429"/>
      <c r="BE23" s="429"/>
      <c r="BF23" s="429"/>
      <c r="BG23" s="429"/>
      <c r="BH23" s="429"/>
      <c r="BI23" s="429"/>
      <c r="BJ23" s="429"/>
      <c r="BK23" s="429"/>
      <c r="BL23" s="429"/>
      <c r="BM23" s="430"/>
      <c r="BN23" s="431">
        <v>7194720</v>
      </c>
      <c r="BO23" s="432"/>
      <c r="BP23" s="432"/>
      <c r="BQ23" s="432"/>
      <c r="BR23" s="432"/>
      <c r="BS23" s="432"/>
      <c r="BT23" s="432"/>
      <c r="BU23" s="433"/>
      <c r="BV23" s="431">
        <v>7194720</v>
      </c>
      <c r="BW23" s="432"/>
      <c r="BX23" s="432"/>
      <c r="BY23" s="432"/>
      <c r="BZ23" s="432"/>
      <c r="CA23" s="432"/>
      <c r="CB23" s="432"/>
      <c r="CC23" s="433"/>
      <c r="CD23" s="170"/>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2" t="s">
        <v>159</v>
      </c>
      <c r="BA24" s="403"/>
      <c r="BB24" s="403"/>
      <c r="BC24" s="403"/>
      <c r="BD24" s="403"/>
      <c r="BE24" s="403"/>
      <c r="BF24" s="403"/>
      <c r="BG24" s="403"/>
      <c r="BH24" s="403"/>
      <c r="BI24" s="403"/>
      <c r="BJ24" s="403"/>
      <c r="BK24" s="403"/>
      <c r="BL24" s="403"/>
      <c r="BM24" s="404"/>
      <c r="BN24" s="405">
        <v>100000</v>
      </c>
      <c r="BO24" s="406"/>
      <c r="BP24" s="406"/>
      <c r="BQ24" s="406"/>
      <c r="BR24" s="406"/>
      <c r="BS24" s="406"/>
      <c r="BT24" s="406"/>
      <c r="BU24" s="407"/>
      <c r="BV24" s="405">
        <v>100000</v>
      </c>
      <c r="BW24" s="406"/>
      <c r="BX24" s="406"/>
      <c r="BY24" s="406"/>
      <c r="BZ24" s="406"/>
      <c r="CA24" s="406"/>
      <c r="CB24" s="406"/>
      <c r="CC24" s="407"/>
      <c r="CD24" s="170"/>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3" t="s">
        <v>160</v>
      </c>
      <c r="BA25" s="414"/>
      <c r="BB25" s="414"/>
      <c r="BC25" s="415"/>
      <c r="BD25" s="422" t="s">
        <v>45</v>
      </c>
      <c r="BE25" s="423"/>
      <c r="BF25" s="423"/>
      <c r="BG25" s="423"/>
      <c r="BH25" s="423"/>
      <c r="BI25" s="423"/>
      <c r="BJ25" s="423"/>
      <c r="BK25" s="423"/>
      <c r="BL25" s="423"/>
      <c r="BM25" s="424"/>
      <c r="BN25" s="425">
        <v>4003157</v>
      </c>
      <c r="BO25" s="426"/>
      <c r="BP25" s="426"/>
      <c r="BQ25" s="426"/>
      <c r="BR25" s="426"/>
      <c r="BS25" s="426"/>
      <c r="BT25" s="426"/>
      <c r="BU25" s="427"/>
      <c r="BV25" s="425">
        <v>4002990</v>
      </c>
      <c r="BW25" s="426"/>
      <c r="BX25" s="426"/>
      <c r="BY25" s="426"/>
      <c r="BZ25" s="426"/>
      <c r="CA25" s="426"/>
      <c r="CB25" s="426"/>
      <c r="CC25" s="427"/>
      <c r="CD25" s="170"/>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6"/>
      <c r="BA26" s="417"/>
      <c r="BB26" s="417"/>
      <c r="BC26" s="418"/>
      <c r="BD26" s="428" t="s">
        <v>161</v>
      </c>
      <c r="BE26" s="429"/>
      <c r="BF26" s="429"/>
      <c r="BG26" s="429"/>
      <c r="BH26" s="429"/>
      <c r="BI26" s="429"/>
      <c r="BJ26" s="429"/>
      <c r="BK26" s="429"/>
      <c r="BL26" s="429"/>
      <c r="BM26" s="430"/>
      <c r="BN26" s="431">
        <v>12935470</v>
      </c>
      <c r="BO26" s="432"/>
      <c r="BP26" s="432"/>
      <c r="BQ26" s="432"/>
      <c r="BR26" s="432"/>
      <c r="BS26" s="432"/>
      <c r="BT26" s="432"/>
      <c r="BU26" s="433"/>
      <c r="BV26" s="431">
        <v>13749708</v>
      </c>
      <c r="BW26" s="432"/>
      <c r="BX26" s="432"/>
      <c r="BY26" s="432"/>
      <c r="BZ26" s="432"/>
      <c r="CA26" s="432"/>
      <c r="CB26" s="432"/>
      <c r="CC26" s="433"/>
      <c r="CD26" s="170"/>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19"/>
      <c r="BA27" s="420"/>
      <c r="BB27" s="420"/>
      <c r="BC27" s="421"/>
      <c r="BD27" s="439" t="s">
        <v>47</v>
      </c>
      <c r="BE27" s="440"/>
      <c r="BF27" s="440"/>
      <c r="BG27" s="440"/>
      <c r="BH27" s="440"/>
      <c r="BI27" s="440"/>
      <c r="BJ27" s="440"/>
      <c r="BK27" s="440"/>
      <c r="BL27" s="440"/>
      <c r="BM27" s="441"/>
      <c r="BN27" s="405">
        <v>26719350</v>
      </c>
      <c r="BO27" s="406"/>
      <c r="BP27" s="406"/>
      <c r="BQ27" s="406"/>
      <c r="BR27" s="406"/>
      <c r="BS27" s="406"/>
      <c r="BT27" s="406"/>
      <c r="BU27" s="407"/>
      <c r="BV27" s="405">
        <v>28770102</v>
      </c>
      <c r="BW27" s="406"/>
      <c r="BX27" s="406"/>
      <c r="BY27" s="406"/>
      <c r="BZ27" s="406"/>
      <c r="CA27" s="406"/>
      <c r="CB27" s="406"/>
      <c r="CC27" s="407"/>
      <c r="CD27" s="190"/>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162</v>
      </c>
      <c r="D29" s="200"/>
      <c r="E29" s="192"/>
      <c r="F29" s="192"/>
      <c r="G29" s="192"/>
      <c r="H29" s="192"/>
      <c r="I29" s="192"/>
      <c r="J29" s="192"/>
      <c r="K29" s="192"/>
      <c r="L29" s="192"/>
      <c r="M29" s="192"/>
      <c r="N29" s="192"/>
      <c r="O29" s="192"/>
      <c r="P29" s="192"/>
      <c r="Q29" s="192"/>
      <c r="R29" s="192"/>
      <c r="S29" s="192"/>
      <c r="T29" s="192"/>
      <c r="U29" s="192" t="s">
        <v>163</v>
      </c>
      <c r="V29" s="192"/>
      <c r="W29" s="192"/>
      <c r="X29" s="192"/>
      <c r="Y29" s="192"/>
      <c r="Z29" s="192"/>
      <c r="AA29" s="192"/>
      <c r="AB29" s="192"/>
      <c r="AC29" s="192"/>
      <c r="AD29" s="192"/>
      <c r="AE29" s="192"/>
      <c r="AF29" s="192"/>
      <c r="AG29" s="192"/>
      <c r="AH29" s="192"/>
      <c r="AI29" s="192"/>
      <c r="AJ29" s="192"/>
      <c r="AK29" s="192"/>
      <c r="AL29" s="192"/>
      <c r="AM29" s="182" t="s">
        <v>164</v>
      </c>
      <c r="AN29" s="192"/>
      <c r="AO29" s="192"/>
      <c r="AP29" s="192"/>
      <c r="AQ29" s="192"/>
      <c r="AR29" s="182"/>
      <c r="AS29" s="182"/>
      <c r="AT29" s="182"/>
      <c r="AU29" s="182"/>
      <c r="AV29" s="182"/>
      <c r="AW29" s="182"/>
      <c r="AX29" s="182"/>
      <c r="AY29" s="182"/>
      <c r="AZ29" s="182"/>
      <c r="BA29" s="182"/>
      <c r="BB29" s="192"/>
      <c r="BC29" s="182"/>
      <c r="BD29" s="182"/>
      <c r="BE29" s="182" t="s">
        <v>165</v>
      </c>
      <c r="BF29" s="192"/>
      <c r="BG29" s="192"/>
      <c r="BH29" s="192"/>
      <c r="BI29" s="192"/>
      <c r="BJ29" s="182"/>
      <c r="BK29" s="182"/>
      <c r="BL29" s="182"/>
      <c r="BM29" s="182"/>
      <c r="BN29" s="182"/>
      <c r="BO29" s="182"/>
      <c r="BP29" s="182"/>
      <c r="BQ29" s="182"/>
      <c r="BR29" s="192"/>
      <c r="BS29" s="192"/>
      <c r="BT29" s="192"/>
      <c r="BU29" s="192"/>
      <c r="BV29" s="192"/>
      <c r="BW29" s="192" t="s">
        <v>166</v>
      </c>
      <c r="BX29" s="192"/>
      <c r="BY29" s="192"/>
      <c r="BZ29" s="192"/>
      <c r="CA29" s="192"/>
      <c r="CB29" s="182"/>
      <c r="CC29" s="182"/>
      <c r="CD29" s="182"/>
      <c r="CE29" s="182"/>
      <c r="CF29" s="182"/>
      <c r="CG29" s="182"/>
      <c r="CH29" s="182"/>
      <c r="CI29" s="182"/>
      <c r="CJ29" s="182"/>
      <c r="CK29" s="182"/>
      <c r="CL29" s="182"/>
      <c r="CM29" s="182"/>
      <c r="CN29" s="182"/>
      <c r="CO29" s="182" t="s">
        <v>167</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0" t="s">
        <v>168</v>
      </c>
      <c r="D30" s="400"/>
      <c r="E30" s="401" t="s">
        <v>169</v>
      </c>
      <c r="F30" s="401"/>
      <c r="G30" s="401"/>
      <c r="H30" s="401"/>
      <c r="I30" s="401"/>
      <c r="J30" s="401"/>
      <c r="K30" s="401"/>
      <c r="L30" s="401"/>
      <c r="M30" s="401"/>
      <c r="N30" s="401"/>
      <c r="O30" s="401"/>
      <c r="P30" s="401"/>
      <c r="Q30" s="401"/>
      <c r="R30" s="401"/>
      <c r="S30" s="401"/>
      <c r="T30" s="176"/>
      <c r="U30" s="400" t="s">
        <v>170</v>
      </c>
      <c r="V30" s="400"/>
      <c r="W30" s="401" t="s">
        <v>171</v>
      </c>
      <c r="X30" s="401"/>
      <c r="Y30" s="401"/>
      <c r="Z30" s="401"/>
      <c r="AA30" s="401"/>
      <c r="AB30" s="401"/>
      <c r="AC30" s="401"/>
      <c r="AD30" s="401"/>
      <c r="AE30" s="401"/>
      <c r="AF30" s="401"/>
      <c r="AG30" s="401"/>
      <c r="AH30" s="401"/>
      <c r="AI30" s="401"/>
      <c r="AJ30" s="401"/>
      <c r="AK30" s="401"/>
      <c r="AL30" s="176"/>
      <c r="AM30" s="400" t="s">
        <v>172</v>
      </c>
      <c r="AN30" s="400"/>
      <c r="AO30" s="401" t="s">
        <v>169</v>
      </c>
      <c r="AP30" s="401"/>
      <c r="AQ30" s="401"/>
      <c r="AR30" s="401"/>
      <c r="AS30" s="401"/>
      <c r="AT30" s="401"/>
      <c r="AU30" s="401"/>
      <c r="AV30" s="401"/>
      <c r="AW30" s="401"/>
      <c r="AX30" s="401"/>
      <c r="AY30" s="401"/>
      <c r="AZ30" s="401"/>
      <c r="BA30" s="401"/>
      <c r="BB30" s="401"/>
      <c r="BC30" s="401"/>
      <c r="BD30" s="201"/>
      <c r="BE30" s="400" t="s">
        <v>168</v>
      </c>
      <c r="BF30" s="400"/>
      <c r="BG30" s="401" t="s">
        <v>173</v>
      </c>
      <c r="BH30" s="401"/>
      <c r="BI30" s="401"/>
      <c r="BJ30" s="401"/>
      <c r="BK30" s="401"/>
      <c r="BL30" s="401"/>
      <c r="BM30" s="401"/>
      <c r="BN30" s="401"/>
      <c r="BO30" s="401"/>
      <c r="BP30" s="401"/>
      <c r="BQ30" s="401"/>
      <c r="BR30" s="401"/>
      <c r="BS30" s="401"/>
      <c r="BT30" s="401"/>
      <c r="BU30" s="401"/>
      <c r="BV30" s="202"/>
      <c r="BW30" s="400" t="s">
        <v>168</v>
      </c>
      <c r="BX30" s="400"/>
      <c r="BY30" s="401" t="s">
        <v>174</v>
      </c>
      <c r="BZ30" s="401"/>
      <c r="CA30" s="401"/>
      <c r="CB30" s="401"/>
      <c r="CC30" s="401"/>
      <c r="CD30" s="401"/>
      <c r="CE30" s="401"/>
      <c r="CF30" s="401"/>
      <c r="CG30" s="401"/>
      <c r="CH30" s="401"/>
      <c r="CI30" s="401"/>
      <c r="CJ30" s="401"/>
      <c r="CK30" s="401"/>
      <c r="CL30" s="401"/>
      <c r="CM30" s="401"/>
      <c r="CN30" s="176"/>
      <c r="CO30" s="400" t="s">
        <v>170</v>
      </c>
      <c r="CP30" s="400"/>
      <c r="CQ30" s="401" t="s">
        <v>175</v>
      </c>
      <c r="CR30" s="401"/>
      <c r="CS30" s="401"/>
      <c r="CT30" s="401"/>
      <c r="CU30" s="401"/>
      <c r="CV30" s="401"/>
      <c r="CW30" s="401"/>
      <c r="CX30" s="401"/>
      <c r="CY30" s="401"/>
      <c r="CZ30" s="401"/>
      <c r="DA30" s="401"/>
      <c r="DB30" s="401"/>
      <c r="DC30" s="401"/>
      <c r="DD30" s="401"/>
      <c r="DE30" s="401"/>
      <c r="DF30" s="176"/>
      <c r="DG30" s="399" t="s">
        <v>176</v>
      </c>
      <c r="DH30" s="399"/>
      <c r="DI30" s="203"/>
      <c r="DJ30" s="158"/>
      <c r="DK30" s="158"/>
      <c r="DL30" s="158"/>
      <c r="DM30" s="158"/>
      <c r="DN30" s="158"/>
      <c r="DO30" s="158"/>
    </row>
    <row r="31" spans="1:119" ht="32.25" customHeight="1" x14ac:dyDescent="0.2">
      <c r="A31" s="159"/>
      <c r="B31" s="199"/>
      <c r="C31" s="397">
        <f>IF(E31="","",1)</f>
        <v>1</v>
      </c>
      <c r="D31" s="397"/>
      <c r="E31" s="396" t="str">
        <f>IF('各会計、関係団体の財政状況及び健全化判断比率'!B7="","",'各会計、関係団体の財政状況及び健全化判断比率'!B7)</f>
        <v>一般会計</v>
      </c>
      <c r="F31" s="396"/>
      <c r="G31" s="396"/>
      <c r="H31" s="396"/>
      <c r="I31" s="396"/>
      <c r="J31" s="396"/>
      <c r="K31" s="396"/>
      <c r="L31" s="396"/>
      <c r="M31" s="396"/>
      <c r="N31" s="396"/>
      <c r="O31" s="396"/>
      <c r="P31" s="396"/>
      <c r="Q31" s="396"/>
      <c r="R31" s="396"/>
      <c r="S31" s="396"/>
      <c r="T31" s="200"/>
      <c r="U31" s="397">
        <f>IF(W31="","",MAX(C31:D40)+1)</f>
        <v>11</v>
      </c>
      <c r="V31" s="397"/>
      <c r="W31" s="396" t="str">
        <f>IF('各会計、関係団体の財政状況及び健全化判断比率'!B28="","",'各会計、関係団体の財政状況及び健全化判断比率'!B28)</f>
        <v>鳥取県国民健康保険運営事業特別会計</v>
      </c>
      <c r="X31" s="396"/>
      <c r="Y31" s="396"/>
      <c r="Z31" s="396"/>
      <c r="AA31" s="396"/>
      <c r="AB31" s="396"/>
      <c r="AC31" s="396"/>
      <c r="AD31" s="396"/>
      <c r="AE31" s="396"/>
      <c r="AF31" s="396"/>
      <c r="AG31" s="396"/>
      <c r="AH31" s="396"/>
      <c r="AI31" s="396"/>
      <c r="AJ31" s="396"/>
      <c r="AK31" s="396"/>
      <c r="AL31" s="200"/>
      <c r="AM31" s="397">
        <f>IF(AO31="","",MAX(C31:D40,U31:V40)+1)</f>
        <v>12</v>
      </c>
      <c r="AN31" s="397"/>
      <c r="AO31" s="396" t="str">
        <f>IF('各会計、関係団体の財政状況及び健全化判断比率'!B29="","",'各会計、関係団体の財政状況及び健全化判断比率'!B29)</f>
        <v>鳥取県営電気事業会計</v>
      </c>
      <c r="AP31" s="396"/>
      <c r="AQ31" s="396"/>
      <c r="AR31" s="396"/>
      <c r="AS31" s="396"/>
      <c r="AT31" s="396"/>
      <c r="AU31" s="396"/>
      <c r="AV31" s="396"/>
      <c r="AW31" s="396"/>
      <c r="AX31" s="396"/>
      <c r="AY31" s="396"/>
      <c r="AZ31" s="396"/>
      <c r="BA31" s="396"/>
      <c r="BB31" s="396"/>
      <c r="BC31" s="396"/>
      <c r="BD31" s="200"/>
      <c r="BE31" s="397">
        <f>IF(BG31="","",MAX(C31:D40,U31:V40,AM31:AN40)+1)</f>
        <v>16</v>
      </c>
      <c r="BF31" s="397"/>
      <c r="BG31" s="396" t="str">
        <f>IF('各会計、関係団体の財政状況及び健全化判断比率'!B33="","",'各会計、関係団体の財政状況及び健全化判断比率'!B33)</f>
        <v>鳥取県天神川流域下水道事業特別会計</v>
      </c>
      <c r="BH31" s="396"/>
      <c r="BI31" s="396"/>
      <c r="BJ31" s="396"/>
      <c r="BK31" s="396"/>
      <c r="BL31" s="396"/>
      <c r="BM31" s="396"/>
      <c r="BN31" s="396"/>
      <c r="BO31" s="396"/>
      <c r="BP31" s="396"/>
      <c r="BQ31" s="396"/>
      <c r="BR31" s="396"/>
      <c r="BS31" s="396"/>
      <c r="BT31" s="396"/>
      <c r="BU31" s="396"/>
      <c r="BV31" s="200"/>
      <c r="BW31" s="397">
        <f>IF(BY31="","",MAX(C31:D40,U31:V40,AM31:AN40,BE31:BF40)+1)</f>
        <v>19</v>
      </c>
      <c r="BX31" s="397"/>
      <c r="BY31" s="396" t="str">
        <f>IF('各会計、関係団体の財政状況及び健全化判断比率'!B68="","",'各会計、関係団体の財政状況及び健全化判断比率'!B68)</f>
        <v>境港管理組合（一般会計）</v>
      </c>
      <c r="BZ31" s="396"/>
      <c r="CA31" s="396"/>
      <c r="CB31" s="396"/>
      <c r="CC31" s="396"/>
      <c r="CD31" s="396"/>
      <c r="CE31" s="396"/>
      <c r="CF31" s="396"/>
      <c r="CG31" s="396"/>
      <c r="CH31" s="396"/>
      <c r="CI31" s="396"/>
      <c r="CJ31" s="396"/>
      <c r="CK31" s="396"/>
      <c r="CL31" s="396"/>
      <c r="CM31" s="396"/>
      <c r="CN31" s="200"/>
      <c r="CO31" s="397">
        <f>IF(CQ31="","",MAX(C31:D40,U31:V40,AM31:AN40,BE31:BF40,BW31:BX40)+1)</f>
        <v>21</v>
      </c>
      <c r="CP31" s="397"/>
      <c r="CQ31" s="396" t="str">
        <f>IF('各会計、関係団体の財政状況及び健全化判断比率'!BS7="","",'各会計、関係団体の財政状況及び健全化判断比率'!BS7)</f>
        <v>鳥取県国際交流財団</v>
      </c>
      <c r="CR31" s="396"/>
      <c r="CS31" s="396"/>
      <c r="CT31" s="396"/>
      <c r="CU31" s="396"/>
      <c r="CV31" s="396"/>
      <c r="CW31" s="396"/>
      <c r="CX31" s="396"/>
      <c r="CY31" s="396"/>
      <c r="CZ31" s="396"/>
      <c r="DA31" s="396"/>
      <c r="DB31" s="396"/>
      <c r="DC31" s="396"/>
      <c r="DD31" s="396"/>
      <c r="DE31" s="396"/>
      <c r="DF31" s="192"/>
      <c r="DG31" s="398" t="str">
        <f>IF('各会計、関係団体の財政状況及び健全化判断比率'!BR7="","",'各会計、関係団体の財政状況及び健全化判断比率'!BR7)</f>
        <v/>
      </c>
      <c r="DH31" s="398"/>
      <c r="DI31" s="203"/>
      <c r="DJ31" s="158"/>
      <c r="DK31" s="158"/>
      <c r="DL31" s="158"/>
      <c r="DM31" s="158"/>
      <c r="DN31" s="158"/>
      <c r="DO31" s="158"/>
    </row>
    <row r="32" spans="1:119" ht="32.25" customHeight="1" x14ac:dyDescent="0.2">
      <c r="A32" s="159"/>
      <c r="B32" s="199"/>
      <c r="C32" s="397">
        <f>IF(E32="","",C31+1)</f>
        <v>2</v>
      </c>
      <c r="D32" s="397"/>
      <c r="E32" s="396" t="str">
        <f>IF('各会計、関係団体の財政状況及び健全化判断比率'!B8="","",'各会計、関係団体の財政状況及び健全化判断比率'!B8)</f>
        <v>鳥取県用品調達等集中管理事業特別会計</v>
      </c>
      <c r="F32" s="396"/>
      <c r="G32" s="396"/>
      <c r="H32" s="396"/>
      <c r="I32" s="396"/>
      <c r="J32" s="396"/>
      <c r="K32" s="396"/>
      <c r="L32" s="396"/>
      <c r="M32" s="396"/>
      <c r="N32" s="396"/>
      <c r="O32" s="396"/>
      <c r="P32" s="396"/>
      <c r="Q32" s="396"/>
      <c r="R32" s="396"/>
      <c r="S32" s="396"/>
      <c r="T32" s="200"/>
      <c r="U32" s="397" t="str">
        <f t="shared" ref="U32:U40" si="0">IF(W32="","",U31+1)</f>
        <v/>
      </c>
      <c r="V32" s="397"/>
      <c r="W32" s="396"/>
      <c r="X32" s="396"/>
      <c r="Y32" s="396"/>
      <c r="Z32" s="396"/>
      <c r="AA32" s="396"/>
      <c r="AB32" s="396"/>
      <c r="AC32" s="396"/>
      <c r="AD32" s="396"/>
      <c r="AE32" s="396"/>
      <c r="AF32" s="396"/>
      <c r="AG32" s="396"/>
      <c r="AH32" s="396"/>
      <c r="AI32" s="396"/>
      <c r="AJ32" s="396"/>
      <c r="AK32" s="396"/>
      <c r="AL32" s="200"/>
      <c r="AM32" s="397">
        <f t="shared" ref="AM32:AM40" si="1">IF(AO32="","",AM31+1)</f>
        <v>13</v>
      </c>
      <c r="AN32" s="397"/>
      <c r="AO32" s="396" t="str">
        <f>IF('各会計、関係団体の財政状況及び健全化判断比率'!B30="","",'各会計、関係団体の財政状況及び健全化判断比率'!B30)</f>
        <v>鳥取県営工業用水道事業会計</v>
      </c>
      <c r="AP32" s="396"/>
      <c r="AQ32" s="396"/>
      <c r="AR32" s="396"/>
      <c r="AS32" s="396"/>
      <c r="AT32" s="396"/>
      <c r="AU32" s="396"/>
      <c r="AV32" s="396"/>
      <c r="AW32" s="396"/>
      <c r="AX32" s="396"/>
      <c r="AY32" s="396"/>
      <c r="AZ32" s="396"/>
      <c r="BA32" s="396"/>
      <c r="BB32" s="396"/>
      <c r="BC32" s="396"/>
      <c r="BD32" s="200"/>
      <c r="BE32" s="397">
        <f t="shared" ref="BE32:BE40" si="2">IF(BG32="","",BE31+1)</f>
        <v>17</v>
      </c>
      <c r="BF32" s="397"/>
      <c r="BG32" s="396" t="str">
        <f>IF('各会計、関係団体の財政状況及び健全化判断比率'!B34="","",'各会計、関係団体の財政状況及び健全化判断比率'!B34)</f>
        <v>鳥取県県営境港水産施設事業特別会計</v>
      </c>
      <c r="BH32" s="396"/>
      <c r="BI32" s="396"/>
      <c r="BJ32" s="396"/>
      <c r="BK32" s="396"/>
      <c r="BL32" s="396"/>
      <c r="BM32" s="396"/>
      <c r="BN32" s="396"/>
      <c r="BO32" s="396"/>
      <c r="BP32" s="396"/>
      <c r="BQ32" s="396"/>
      <c r="BR32" s="396"/>
      <c r="BS32" s="396"/>
      <c r="BT32" s="396"/>
      <c r="BU32" s="396"/>
      <c r="BV32" s="200"/>
      <c r="BW32" s="397">
        <f t="shared" ref="BW32:BW40" si="3">IF(BY32="","",BW31+1)</f>
        <v>20</v>
      </c>
      <c r="BX32" s="397"/>
      <c r="BY32" s="396" t="str">
        <f>IF('各会計、関係団体の財政状況及び健全化判断比率'!B69="","",'各会計、関係団体の財政状況及び健全化判断比率'!B69)</f>
        <v>境港管理組合（港湾整備事業特会）</v>
      </c>
      <c r="BZ32" s="396"/>
      <c r="CA32" s="396"/>
      <c r="CB32" s="396"/>
      <c r="CC32" s="396"/>
      <c r="CD32" s="396"/>
      <c r="CE32" s="396"/>
      <c r="CF32" s="396"/>
      <c r="CG32" s="396"/>
      <c r="CH32" s="396"/>
      <c r="CI32" s="396"/>
      <c r="CJ32" s="396"/>
      <c r="CK32" s="396"/>
      <c r="CL32" s="396"/>
      <c r="CM32" s="396"/>
      <c r="CN32" s="200"/>
      <c r="CO32" s="397">
        <f t="shared" ref="CO32:CO40" si="4">IF(CQ32="","",CO31+1)</f>
        <v>22</v>
      </c>
      <c r="CP32" s="397"/>
      <c r="CQ32" s="396" t="str">
        <f>IF('各会計、関係団体の財政状況及び健全化判断比率'!BS8="","",'各会計、関係団体の財政状況及び健全化判断比率'!BS8)</f>
        <v>智頭急行</v>
      </c>
      <c r="CR32" s="396"/>
      <c r="CS32" s="396"/>
      <c r="CT32" s="396"/>
      <c r="CU32" s="396"/>
      <c r="CV32" s="396"/>
      <c r="CW32" s="396"/>
      <c r="CX32" s="396"/>
      <c r="CY32" s="396"/>
      <c r="CZ32" s="396"/>
      <c r="DA32" s="396"/>
      <c r="DB32" s="396"/>
      <c r="DC32" s="396"/>
      <c r="DD32" s="396"/>
      <c r="DE32" s="396"/>
      <c r="DF32" s="192"/>
      <c r="DG32" s="398" t="str">
        <f>IF('各会計、関係団体の財政状況及び健全化判断比率'!BR8="","",'各会計、関係団体の財政状況及び健全化判断比率'!BR8)</f>
        <v/>
      </c>
      <c r="DH32" s="398"/>
      <c r="DI32" s="203"/>
      <c r="DJ32" s="158"/>
      <c r="DK32" s="158"/>
      <c r="DL32" s="158"/>
      <c r="DM32" s="158"/>
      <c r="DN32" s="158"/>
      <c r="DO32" s="158"/>
    </row>
    <row r="33" spans="1:119" ht="32.25" customHeight="1" x14ac:dyDescent="0.2">
      <c r="A33" s="159"/>
      <c r="B33" s="199"/>
      <c r="C33" s="397">
        <f>IF(E33="","",C32+1)</f>
        <v>3</v>
      </c>
      <c r="D33" s="397"/>
      <c r="E33" s="396" t="str">
        <f>IF('各会計、関係団体の財政状況及び健全化判断比率'!B9="","",'各会計、関係団体の財政状況及び健全化判断比率'!B9)</f>
        <v>鳥取県収入証紙特別会計</v>
      </c>
      <c r="F33" s="396"/>
      <c r="G33" s="396"/>
      <c r="H33" s="396"/>
      <c r="I33" s="396"/>
      <c r="J33" s="396"/>
      <c r="K33" s="396"/>
      <c r="L33" s="396"/>
      <c r="M33" s="396"/>
      <c r="N33" s="396"/>
      <c r="O33" s="396"/>
      <c r="P33" s="396"/>
      <c r="Q33" s="396"/>
      <c r="R33" s="396"/>
      <c r="S33" s="396"/>
      <c r="T33" s="200"/>
      <c r="U33" s="397" t="str">
        <f t="shared" si="0"/>
        <v/>
      </c>
      <c r="V33" s="397"/>
      <c r="W33" s="396"/>
      <c r="X33" s="396"/>
      <c r="Y33" s="396"/>
      <c r="Z33" s="396"/>
      <c r="AA33" s="396"/>
      <c r="AB33" s="396"/>
      <c r="AC33" s="396"/>
      <c r="AD33" s="396"/>
      <c r="AE33" s="396"/>
      <c r="AF33" s="396"/>
      <c r="AG33" s="396"/>
      <c r="AH33" s="396"/>
      <c r="AI33" s="396"/>
      <c r="AJ33" s="396"/>
      <c r="AK33" s="396"/>
      <c r="AL33" s="200"/>
      <c r="AM33" s="397">
        <f t="shared" si="1"/>
        <v>14</v>
      </c>
      <c r="AN33" s="397"/>
      <c r="AO33" s="396" t="str">
        <f>IF('各会計、関係団体の財政状況及び健全化判断比率'!B31="","",'各会計、関係団体の財政状況及び健全化判断比率'!B31)</f>
        <v>鳥取県営病院事業会計</v>
      </c>
      <c r="AP33" s="396"/>
      <c r="AQ33" s="396"/>
      <c r="AR33" s="396"/>
      <c r="AS33" s="396"/>
      <c r="AT33" s="396"/>
      <c r="AU33" s="396"/>
      <c r="AV33" s="396"/>
      <c r="AW33" s="396"/>
      <c r="AX33" s="396"/>
      <c r="AY33" s="396"/>
      <c r="AZ33" s="396"/>
      <c r="BA33" s="396"/>
      <c r="BB33" s="396"/>
      <c r="BC33" s="396"/>
      <c r="BD33" s="200"/>
      <c r="BE33" s="397">
        <f t="shared" si="2"/>
        <v>18</v>
      </c>
      <c r="BF33" s="397"/>
      <c r="BG33" s="396" t="str">
        <f>IF('各会計、関係団体の財政状況及び健全化判断比率'!B35="","",'各会計、関係団体の財政状況及び健全化判断比率'!B35)</f>
        <v>鳥取県港湾整備事業特別会計</v>
      </c>
      <c r="BH33" s="396"/>
      <c r="BI33" s="396"/>
      <c r="BJ33" s="396"/>
      <c r="BK33" s="396"/>
      <c r="BL33" s="396"/>
      <c r="BM33" s="396"/>
      <c r="BN33" s="396"/>
      <c r="BO33" s="396"/>
      <c r="BP33" s="396"/>
      <c r="BQ33" s="396"/>
      <c r="BR33" s="396"/>
      <c r="BS33" s="396"/>
      <c r="BT33" s="396"/>
      <c r="BU33" s="396"/>
      <c r="BV33" s="200"/>
      <c r="BW33" s="397" t="str">
        <f t="shared" si="3"/>
        <v/>
      </c>
      <c r="BX33" s="397"/>
      <c r="BY33" s="396" t="str">
        <f>IF('各会計、関係団体の財政状況及び健全化判断比率'!B70="","",'各会計、関係団体の財政状況及び健全化判断比率'!B70)</f>
        <v/>
      </c>
      <c r="BZ33" s="396"/>
      <c r="CA33" s="396"/>
      <c r="CB33" s="396"/>
      <c r="CC33" s="396"/>
      <c r="CD33" s="396"/>
      <c r="CE33" s="396"/>
      <c r="CF33" s="396"/>
      <c r="CG33" s="396"/>
      <c r="CH33" s="396"/>
      <c r="CI33" s="396"/>
      <c r="CJ33" s="396"/>
      <c r="CK33" s="396"/>
      <c r="CL33" s="396"/>
      <c r="CM33" s="396"/>
      <c r="CN33" s="200"/>
      <c r="CO33" s="397">
        <f t="shared" si="4"/>
        <v>23</v>
      </c>
      <c r="CP33" s="397"/>
      <c r="CQ33" s="396" t="str">
        <f>IF('各会計、関係団体の財政状況及び健全化判断比率'!BS9="","",'各会計、関係団体の財政状況及び健全化判断比率'!BS9)</f>
        <v>米子空港ビル</v>
      </c>
      <c r="CR33" s="396"/>
      <c r="CS33" s="396"/>
      <c r="CT33" s="396"/>
      <c r="CU33" s="396"/>
      <c r="CV33" s="396"/>
      <c r="CW33" s="396"/>
      <c r="CX33" s="396"/>
      <c r="CY33" s="396"/>
      <c r="CZ33" s="396"/>
      <c r="DA33" s="396"/>
      <c r="DB33" s="396"/>
      <c r="DC33" s="396"/>
      <c r="DD33" s="396"/>
      <c r="DE33" s="396"/>
      <c r="DF33" s="192"/>
      <c r="DG33" s="398" t="str">
        <f>IF('各会計、関係団体の財政状況及び健全化判断比率'!BR9="","",'各会計、関係団体の財政状況及び健全化判断比率'!BR9)</f>
        <v/>
      </c>
      <c r="DH33" s="398"/>
      <c r="DI33" s="203"/>
      <c r="DJ33" s="158"/>
      <c r="DK33" s="158"/>
      <c r="DL33" s="158"/>
      <c r="DM33" s="158"/>
      <c r="DN33" s="158"/>
      <c r="DO33" s="158"/>
    </row>
    <row r="34" spans="1:119" ht="32.25" customHeight="1" x14ac:dyDescent="0.2">
      <c r="A34" s="159"/>
      <c r="B34" s="199"/>
      <c r="C34" s="397">
        <f>IF(E34="","",C33+1)</f>
        <v>4</v>
      </c>
      <c r="D34" s="397"/>
      <c r="E34" s="396" t="str">
        <f>IF('各会計、関係団体の財政状況及び健全化判断比率'!B10="","",'各会計、関係団体の財政状況及び健全化判断比率'!B10)</f>
        <v>鳥取県公債管理特別会計</v>
      </c>
      <c r="F34" s="396"/>
      <c r="G34" s="396"/>
      <c r="H34" s="396"/>
      <c r="I34" s="396"/>
      <c r="J34" s="396"/>
      <c r="K34" s="396"/>
      <c r="L34" s="396"/>
      <c r="M34" s="396"/>
      <c r="N34" s="396"/>
      <c r="O34" s="396"/>
      <c r="P34" s="396"/>
      <c r="Q34" s="396"/>
      <c r="R34" s="396"/>
      <c r="S34" s="396"/>
      <c r="T34" s="200"/>
      <c r="U34" s="397" t="str">
        <f t="shared" si="0"/>
        <v/>
      </c>
      <c r="V34" s="397"/>
      <c r="W34" s="396"/>
      <c r="X34" s="396"/>
      <c r="Y34" s="396"/>
      <c r="Z34" s="396"/>
      <c r="AA34" s="396"/>
      <c r="AB34" s="396"/>
      <c r="AC34" s="396"/>
      <c r="AD34" s="396"/>
      <c r="AE34" s="396"/>
      <c r="AF34" s="396"/>
      <c r="AG34" s="396"/>
      <c r="AH34" s="396"/>
      <c r="AI34" s="396"/>
      <c r="AJ34" s="396"/>
      <c r="AK34" s="396"/>
      <c r="AL34" s="200"/>
      <c r="AM34" s="397">
        <f t="shared" si="1"/>
        <v>15</v>
      </c>
      <c r="AN34" s="397"/>
      <c r="AO34" s="396" t="str">
        <f>IF('各会計、関係団体の財政状況及び健全化判断比率'!B32="","",'各会計、関係団体の財政状況及び健全化判断比率'!B32)</f>
        <v>鳥取県営埋立事業会計</v>
      </c>
      <c r="AP34" s="396"/>
      <c r="AQ34" s="396"/>
      <c r="AR34" s="396"/>
      <c r="AS34" s="396"/>
      <c r="AT34" s="396"/>
      <c r="AU34" s="396"/>
      <c r="AV34" s="396"/>
      <c r="AW34" s="396"/>
      <c r="AX34" s="396"/>
      <c r="AY34" s="396"/>
      <c r="AZ34" s="396"/>
      <c r="BA34" s="396"/>
      <c r="BB34" s="396"/>
      <c r="BC34" s="396"/>
      <c r="BD34" s="200"/>
      <c r="BE34" s="397" t="str">
        <f t="shared" si="2"/>
        <v/>
      </c>
      <c r="BF34" s="397"/>
      <c r="BG34" s="396"/>
      <c r="BH34" s="396"/>
      <c r="BI34" s="396"/>
      <c r="BJ34" s="396"/>
      <c r="BK34" s="396"/>
      <c r="BL34" s="396"/>
      <c r="BM34" s="396"/>
      <c r="BN34" s="396"/>
      <c r="BO34" s="396"/>
      <c r="BP34" s="396"/>
      <c r="BQ34" s="396"/>
      <c r="BR34" s="396"/>
      <c r="BS34" s="396"/>
      <c r="BT34" s="396"/>
      <c r="BU34" s="396"/>
      <c r="BV34" s="200"/>
      <c r="BW34" s="397" t="str">
        <f t="shared" si="3"/>
        <v/>
      </c>
      <c r="BX34" s="397"/>
      <c r="BY34" s="396" t="str">
        <f>IF('各会計、関係団体の財政状況及び健全化判断比率'!B71="","",'各会計、関係団体の財政状況及び健全化判断比率'!B71)</f>
        <v/>
      </c>
      <c r="BZ34" s="396"/>
      <c r="CA34" s="396"/>
      <c r="CB34" s="396"/>
      <c r="CC34" s="396"/>
      <c r="CD34" s="396"/>
      <c r="CE34" s="396"/>
      <c r="CF34" s="396"/>
      <c r="CG34" s="396"/>
      <c r="CH34" s="396"/>
      <c r="CI34" s="396"/>
      <c r="CJ34" s="396"/>
      <c r="CK34" s="396"/>
      <c r="CL34" s="396"/>
      <c r="CM34" s="396"/>
      <c r="CN34" s="200"/>
      <c r="CO34" s="397">
        <f t="shared" si="4"/>
        <v>24</v>
      </c>
      <c r="CP34" s="397"/>
      <c r="CQ34" s="396" t="str">
        <f>IF('各会計、関係団体の財政状況及び健全化判断比率'!BS10="","",'各会計、関係団体の財政状況及び健全化判断比率'!BS10)</f>
        <v>鳥取県文化振興財団</v>
      </c>
      <c r="CR34" s="396"/>
      <c r="CS34" s="396"/>
      <c r="CT34" s="396"/>
      <c r="CU34" s="396"/>
      <c r="CV34" s="396"/>
      <c r="CW34" s="396"/>
      <c r="CX34" s="396"/>
      <c r="CY34" s="396"/>
      <c r="CZ34" s="396"/>
      <c r="DA34" s="396"/>
      <c r="DB34" s="396"/>
      <c r="DC34" s="396"/>
      <c r="DD34" s="396"/>
      <c r="DE34" s="396"/>
      <c r="DF34" s="192"/>
      <c r="DG34" s="398" t="str">
        <f>IF('各会計、関係団体の財政状況及び健全化判断比率'!BR10="","",'各会計、関係団体の財政状況及び健全化判断比率'!BR10)</f>
        <v/>
      </c>
      <c r="DH34" s="398"/>
      <c r="DI34" s="203"/>
      <c r="DJ34" s="158"/>
      <c r="DK34" s="158"/>
      <c r="DL34" s="158"/>
      <c r="DM34" s="158"/>
      <c r="DN34" s="158"/>
      <c r="DO34" s="158"/>
    </row>
    <row r="35" spans="1:119" ht="32.25" customHeight="1" x14ac:dyDescent="0.2">
      <c r="A35" s="159"/>
      <c r="B35" s="199"/>
      <c r="C35" s="397">
        <f t="shared" ref="C35:C40" si="5">IF(E35="","",C34+1)</f>
        <v>5</v>
      </c>
      <c r="D35" s="397"/>
      <c r="E35" s="396" t="str">
        <f>IF('各会計、関係団体の財政状況及び健全化判断比率'!B11="","",'各会計、関係団体の財政状況及び健全化判断比率'!B11)</f>
        <v>鳥取県給与集中管理特別会計</v>
      </c>
      <c r="F35" s="396"/>
      <c r="G35" s="396"/>
      <c r="H35" s="396"/>
      <c r="I35" s="396"/>
      <c r="J35" s="396"/>
      <c r="K35" s="396"/>
      <c r="L35" s="396"/>
      <c r="M35" s="396"/>
      <c r="N35" s="396"/>
      <c r="O35" s="396"/>
      <c r="P35" s="396"/>
      <c r="Q35" s="396"/>
      <c r="R35" s="396"/>
      <c r="S35" s="396"/>
      <c r="T35" s="200"/>
      <c r="U35" s="397" t="str">
        <f t="shared" si="0"/>
        <v/>
      </c>
      <c r="V35" s="397"/>
      <c r="W35" s="396"/>
      <c r="X35" s="396"/>
      <c r="Y35" s="396"/>
      <c r="Z35" s="396"/>
      <c r="AA35" s="396"/>
      <c r="AB35" s="396"/>
      <c r="AC35" s="396"/>
      <c r="AD35" s="396"/>
      <c r="AE35" s="396"/>
      <c r="AF35" s="396"/>
      <c r="AG35" s="396"/>
      <c r="AH35" s="396"/>
      <c r="AI35" s="396"/>
      <c r="AJ35" s="396"/>
      <c r="AK35" s="396"/>
      <c r="AL35" s="200"/>
      <c r="AM35" s="397" t="str">
        <f t="shared" si="1"/>
        <v/>
      </c>
      <c r="AN35" s="397"/>
      <c r="AO35" s="396"/>
      <c r="AP35" s="396"/>
      <c r="AQ35" s="396"/>
      <c r="AR35" s="396"/>
      <c r="AS35" s="396"/>
      <c r="AT35" s="396"/>
      <c r="AU35" s="396"/>
      <c r="AV35" s="396"/>
      <c r="AW35" s="396"/>
      <c r="AX35" s="396"/>
      <c r="AY35" s="396"/>
      <c r="AZ35" s="396"/>
      <c r="BA35" s="396"/>
      <c r="BB35" s="396"/>
      <c r="BC35" s="396"/>
      <c r="BD35" s="200"/>
      <c r="BE35" s="397" t="str">
        <f t="shared" si="2"/>
        <v/>
      </c>
      <c r="BF35" s="397"/>
      <c r="BG35" s="396"/>
      <c r="BH35" s="396"/>
      <c r="BI35" s="396"/>
      <c r="BJ35" s="396"/>
      <c r="BK35" s="396"/>
      <c r="BL35" s="396"/>
      <c r="BM35" s="396"/>
      <c r="BN35" s="396"/>
      <c r="BO35" s="396"/>
      <c r="BP35" s="396"/>
      <c r="BQ35" s="396"/>
      <c r="BR35" s="396"/>
      <c r="BS35" s="396"/>
      <c r="BT35" s="396"/>
      <c r="BU35" s="396"/>
      <c r="BV35" s="200"/>
      <c r="BW35" s="397" t="str">
        <f t="shared" si="3"/>
        <v/>
      </c>
      <c r="BX35" s="397"/>
      <c r="BY35" s="396" t="str">
        <f>IF('各会計、関係団体の財政状況及び健全化判断比率'!B72="","",'各会計、関係団体の財政状況及び健全化判断比率'!B72)</f>
        <v/>
      </c>
      <c r="BZ35" s="396"/>
      <c r="CA35" s="396"/>
      <c r="CB35" s="396"/>
      <c r="CC35" s="396"/>
      <c r="CD35" s="396"/>
      <c r="CE35" s="396"/>
      <c r="CF35" s="396"/>
      <c r="CG35" s="396"/>
      <c r="CH35" s="396"/>
      <c r="CI35" s="396"/>
      <c r="CJ35" s="396"/>
      <c r="CK35" s="396"/>
      <c r="CL35" s="396"/>
      <c r="CM35" s="396"/>
      <c r="CN35" s="200"/>
      <c r="CO35" s="397">
        <f t="shared" si="4"/>
        <v>25</v>
      </c>
      <c r="CP35" s="397"/>
      <c r="CQ35" s="396" t="str">
        <f>IF('各会計、関係団体の財政状況及び健全化判断比率'!BS11="","",'各会計、関係団体の財政状況及び健全化判断比率'!BS11)</f>
        <v>中海水鳥国際交流基金財団</v>
      </c>
      <c r="CR35" s="396"/>
      <c r="CS35" s="396"/>
      <c r="CT35" s="396"/>
      <c r="CU35" s="396"/>
      <c r="CV35" s="396"/>
      <c r="CW35" s="396"/>
      <c r="CX35" s="396"/>
      <c r="CY35" s="396"/>
      <c r="CZ35" s="396"/>
      <c r="DA35" s="396"/>
      <c r="DB35" s="396"/>
      <c r="DC35" s="396"/>
      <c r="DD35" s="396"/>
      <c r="DE35" s="396"/>
      <c r="DF35" s="192"/>
      <c r="DG35" s="398" t="str">
        <f>IF('各会計、関係団体の財政状況及び健全化判断比率'!BR11="","",'各会計、関係団体の財政状況及び健全化判断比率'!BR11)</f>
        <v/>
      </c>
      <c r="DH35" s="398"/>
      <c r="DI35" s="203"/>
      <c r="DJ35" s="158"/>
      <c r="DK35" s="158"/>
      <c r="DL35" s="158"/>
      <c r="DM35" s="158"/>
      <c r="DN35" s="158"/>
      <c r="DO35" s="158"/>
    </row>
    <row r="36" spans="1:119" ht="32.25" customHeight="1" x14ac:dyDescent="0.2">
      <c r="A36" s="159"/>
      <c r="B36" s="199"/>
      <c r="C36" s="397">
        <f t="shared" si="5"/>
        <v>6</v>
      </c>
      <c r="D36" s="397"/>
      <c r="E36" s="396" t="str">
        <f>IF('各会計、関係団体の財政状況及び健全化判断比率'!B12="","",'各会計、関係団体の財政状況及び健全化判断比率'!B12)</f>
        <v>鳥取県母子父子寡婦福祉資金貸付事業特別会計</v>
      </c>
      <c r="F36" s="396"/>
      <c r="G36" s="396"/>
      <c r="H36" s="396"/>
      <c r="I36" s="396"/>
      <c r="J36" s="396"/>
      <c r="K36" s="396"/>
      <c r="L36" s="396"/>
      <c r="M36" s="396"/>
      <c r="N36" s="396"/>
      <c r="O36" s="396"/>
      <c r="P36" s="396"/>
      <c r="Q36" s="396"/>
      <c r="R36" s="396"/>
      <c r="S36" s="396"/>
      <c r="T36" s="200"/>
      <c r="U36" s="397" t="str">
        <f t="shared" si="0"/>
        <v/>
      </c>
      <c r="V36" s="397"/>
      <c r="W36" s="396"/>
      <c r="X36" s="396"/>
      <c r="Y36" s="396"/>
      <c r="Z36" s="396"/>
      <c r="AA36" s="396"/>
      <c r="AB36" s="396"/>
      <c r="AC36" s="396"/>
      <c r="AD36" s="396"/>
      <c r="AE36" s="396"/>
      <c r="AF36" s="396"/>
      <c r="AG36" s="396"/>
      <c r="AH36" s="396"/>
      <c r="AI36" s="396"/>
      <c r="AJ36" s="396"/>
      <c r="AK36" s="396"/>
      <c r="AL36" s="200"/>
      <c r="AM36" s="397" t="str">
        <f t="shared" si="1"/>
        <v/>
      </c>
      <c r="AN36" s="397"/>
      <c r="AO36" s="396"/>
      <c r="AP36" s="396"/>
      <c r="AQ36" s="396"/>
      <c r="AR36" s="396"/>
      <c r="AS36" s="396"/>
      <c r="AT36" s="396"/>
      <c r="AU36" s="396"/>
      <c r="AV36" s="396"/>
      <c r="AW36" s="396"/>
      <c r="AX36" s="396"/>
      <c r="AY36" s="396"/>
      <c r="AZ36" s="396"/>
      <c r="BA36" s="396"/>
      <c r="BB36" s="396"/>
      <c r="BC36" s="396"/>
      <c r="BD36" s="200"/>
      <c r="BE36" s="397" t="str">
        <f t="shared" si="2"/>
        <v/>
      </c>
      <c r="BF36" s="397"/>
      <c r="BG36" s="396"/>
      <c r="BH36" s="396"/>
      <c r="BI36" s="396"/>
      <c r="BJ36" s="396"/>
      <c r="BK36" s="396"/>
      <c r="BL36" s="396"/>
      <c r="BM36" s="396"/>
      <c r="BN36" s="396"/>
      <c r="BO36" s="396"/>
      <c r="BP36" s="396"/>
      <c r="BQ36" s="396"/>
      <c r="BR36" s="396"/>
      <c r="BS36" s="396"/>
      <c r="BT36" s="396"/>
      <c r="BU36" s="396"/>
      <c r="BV36" s="200"/>
      <c r="BW36" s="397" t="str">
        <f t="shared" si="3"/>
        <v/>
      </c>
      <c r="BX36" s="397"/>
      <c r="BY36" s="396" t="str">
        <f>IF('各会計、関係団体の財政状況及び健全化判断比率'!B73="","",'各会計、関係団体の財政状況及び健全化判断比率'!B73)</f>
        <v/>
      </c>
      <c r="BZ36" s="396"/>
      <c r="CA36" s="396"/>
      <c r="CB36" s="396"/>
      <c r="CC36" s="396"/>
      <c r="CD36" s="396"/>
      <c r="CE36" s="396"/>
      <c r="CF36" s="396"/>
      <c r="CG36" s="396"/>
      <c r="CH36" s="396"/>
      <c r="CI36" s="396"/>
      <c r="CJ36" s="396"/>
      <c r="CK36" s="396"/>
      <c r="CL36" s="396"/>
      <c r="CM36" s="396"/>
      <c r="CN36" s="200"/>
      <c r="CO36" s="397">
        <f t="shared" si="4"/>
        <v>26</v>
      </c>
      <c r="CP36" s="397"/>
      <c r="CQ36" s="396" t="str">
        <f>IF('各会計、関係団体の財政状況及び健全化判断比率'!BS12="","",'各会計、関係団体の財政状況及び健全化判断比率'!BS12)</f>
        <v>因幡街道ふるさと振興財団</v>
      </c>
      <c r="CR36" s="396"/>
      <c r="CS36" s="396"/>
      <c r="CT36" s="396"/>
      <c r="CU36" s="396"/>
      <c r="CV36" s="396"/>
      <c r="CW36" s="396"/>
      <c r="CX36" s="396"/>
      <c r="CY36" s="396"/>
      <c r="CZ36" s="396"/>
      <c r="DA36" s="396"/>
      <c r="DB36" s="396"/>
      <c r="DC36" s="396"/>
      <c r="DD36" s="396"/>
      <c r="DE36" s="396"/>
      <c r="DF36" s="192"/>
      <c r="DG36" s="398" t="str">
        <f>IF('各会計、関係団体の財政状況及び健全化判断比率'!BR12="","",'各会計、関係団体の財政状況及び健全化判断比率'!BR12)</f>
        <v/>
      </c>
      <c r="DH36" s="398"/>
      <c r="DI36" s="203"/>
      <c r="DJ36" s="158"/>
      <c r="DK36" s="158"/>
      <c r="DL36" s="158"/>
      <c r="DM36" s="158"/>
      <c r="DN36" s="158"/>
      <c r="DO36" s="158"/>
    </row>
    <row r="37" spans="1:119" ht="32.25" customHeight="1" x14ac:dyDescent="0.2">
      <c r="A37" s="159"/>
      <c r="B37" s="199"/>
      <c r="C37" s="397">
        <f t="shared" si="5"/>
        <v>7</v>
      </c>
      <c r="D37" s="397"/>
      <c r="E37" s="396" t="str">
        <f>IF('各会計、関係団体の財政状況及び健全化判断比率'!B13="","",'各会計、関係団体の財政状況及び健全化判断比率'!B13)</f>
        <v>鳥取県中小企業近代化資金助成事業特別会計</v>
      </c>
      <c r="F37" s="396"/>
      <c r="G37" s="396"/>
      <c r="H37" s="396"/>
      <c r="I37" s="396"/>
      <c r="J37" s="396"/>
      <c r="K37" s="396"/>
      <c r="L37" s="396"/>
      <c r="M37" s="396"/>
      <c r="N37" s="396"/>
      <c r="O37" s="396"/>
      <c r="P37" s="396"/>
      <c r="Q37" s="396"/>
      <c r="R37" s="396"/>
      <c r="S37" s="396"/>
      <c r="T37" s="200"/>
      <c r="U37" s="397" t="str">
        <f t="shared" si="0"/>
        <v/>
      </c>
      <c r="V37" s="397"/>
      <c r="W37" s="396"/>
      <c r="X37" s="396"/>
      <c r="Y37" s="396"/>
      <c r="Z37" s="396"/>
      <c r="AA37" s="396"/>
      <c r="AB37" s="396"/>
      <c r="AC37" s="396"/>
      <c r="AD37" s="396"/>
      <c r="AE37" s="396"/>
      <c r="AF37" s="396"/>
      <c r="AG37" s="396"/>
      <c r="AH37" s="396"/>
      <c r="AI37" s="396"/>
      <c r="AJ37" s="396"/>
      <c r="AK37" s="396"/>
      <c r="AL37" s="200"/>
      <c r="AM37" s="397" t="str">
        <f t="shared" si="1"/>
        <v/>
      </c>
      <c r="AN37" s="397"/>
      <c r="AO37" s="396"/>
      <c r="AP37" s="396"/>
      <c r="AQ37" s="396"/>
      <c r="AR37" s="396"/>
      <c r="AS37" s="396"/>
      <c r="AT37" s="396"/>
      <c r="AU37" s="396"/>
      <c r="AV37" s="396"/>
      <c r="AW37" s="396"/>
      <c r="AX37" s="396"/>
      <c r="AY37" s="396"/>
      <c r="AZ37" s="396"/>
      <c r="BA37" s="396"/>
      <c r="BB37" s="396"/>
      <c r="BC37" s="396"/>
      <c r="BD37" s="200"/>
      <c r="BE37" s="397" t="str">
        <f t="shared" si="2"/>
        <v/>
      </c>
      <c r="BF37" s="397"/>
      <c r="BG37" s="396"/>
      <c r="BH37" s="396"/>
      <c r="BI37" s="396"/>
      <c r="BJ37" s="396"/>
      <c r="BK37" s="396"/>
      <c r="BL37" s="396"/>
      <c r="BM37" s="396"/>
      <c r="BN37" s="396"/>
      <c r="BO37" s="396"/>
      <c r="BP37" s="396"/>
      <c r="BQ37" s="396"/>
      <c r="BR37" s="396"/>
      <c r="BS37" s="396"/>
      <c r="BT37" s="396"/>
      <c r="BU37" s="396"/>
      <c r="BV37" s="200"/>
      <c r="BW37" s="397" t="str">
        <f t="shared" si="3"/>
        <v/>
      </c>
      <c r="BX37" s="397"/>
      <c r="BY37" s="396" t="str">
        <f>IF('各会計、関係団体の財政状況及び健全化判断比率'!B74="","",'各会計、関係団体の財政状況及び健全化判断比率'!B74)</f>
        <v/>
      </c>
      <c r="BZ37" s="396"/>
      <c r="CA37" s="396"/>
      <c r="CB37" s="396"/>
      <c r="CC37" s="396"/>
      <c r="CD37" s="396"/>
      <c r="CE37" s="396"/>
      <c r="CF37" s="396"/>
      <c r="CG37" s="396"/>
      <c r="CH37" s="396"/>
      <c r="CI37" s="396"/>
      <c r="CJ37" s="396"/>
      <c r="CK37" s="396"/>
      <c r="CL37" s="396"/>
      <c r="CM37" s="396"/>
      <c r="CN37" s="200"/>
      <c r="CO37" s="397">
        <f t="shared" si="4"/>
        <v>27</v>
      </c>
      <c r="CP37" s="397"/>
      <c r="CQ37" s="396" t="str">
        <f>IF('各会計、関係団体の財政状況及び健全化判断比率'!BS13="","",'各会計、関係団体の財政状況及び健全化判断比率'!BS13)</f>
        <v>とっとりコンベンションビューロー</v>
      </c>
      <c r="CR37" s="396"/>
      <c r="CS37" s="396"/>
      <c r="CT37" s="396"/>
      <c r="CU37" s="396"/>
      <c r="CV37" s="396"/>
      <c r="CW37" s="396"/>
      <c r="CX37" s="396"/>
      <c r="CY37" s="396"/>
      <c r="CZ37" s="396"/>
      <c r="DA37" s="396"/>
      <c r="DB37" s="396"/>
      <c r="DC37" s="396"/>
      <c r="DD37" s="396"/>
      <c r="DE37" s="396"/>
      <c r="DF37" s="192"/>
      <c r="DG37" s="398" t="str">
        <f>IF('各会計、関係団体の財政状況及び健全化判断比率'!BR13="","",'各会計、関係団体の財政状況及び健全化判断比率'!BR13)</f>
        <v/>
      </c>
      <c r="DH37" s="398"/>
      <c r="DI37" s="203"/>
      <c r="DJ37" s="158"/>
      <c r="DK37" s="158"/>
      <c r="DL37" s="158"/>
      <c r="DM37" s="158"/>
      <c r="DN37" s="158"/>
      <c r="DO37" s="158"/>
    </row>
    <row r="38" spans="1:119" ht="32.25" customHeight="1" x14ac:dyDescent="0.2">
      <c r="A38" s="159"/>
      <c r="B38" s="199"/>
      <c r="C38" s="397">
        <f t="shared" si="5"/>
        <v>8</v>
      </c>
      <c r="D38" s="397"/>
      <c r="E38" s="396" t="str">
        <f>IF('各会計、関係団体の財政状況及び健全化判断比率'!B14="","",'各会計、関係団体の財政状況及び健全化判断比率'!B14)</f>
        <v>鳥取県沿岸漁業改善資金助成事業特別会計</v>
      </c>
      <c r="F38" s="396"/>
      <c r="G38" s="396"/>
      <c r="H38" s="396"/>
      <c r="I38" s="396"/>
      <c r="J38" s="396"/>
      <c r="K38" s="396"/>
      <c r="L38" s="396"/>
      <c r="M38" s="396"/>
      <c r="N38" s="396"/>
      <c r="O38" s="396"/>
      <c r="P38" s="396"/>
      <c r="Q38" s="396"/>
      <c r="R38" s="396"/>
      <c r="S38" s="396"/>
      <c r="T38" s="200"/>
      <c r="U38" s="397" t="str">
        <f t="shared" si="0"/>
        <v/>
      </c>
      <c r="V38" s="397"/>
      <c r="W38" s="396"/>
      <c r="X38" s="396"/>
      <c r="Y38" s="396"/>
      <c r="Z38" s="396"/>
      <c r="AA38" s="396"/>
      <c r="AB38" s="396"/>
      <c r="AC38" s="396"/>
      <c r="AD38" s="396"/>
      <c r="AE38" s="396"/>
      <c r="AF38" s="396"/>
      <c r="AG38" s="396"/>
      <c r="AH38" s="396"/>
      <c r="AI38" s="396"/>
      <c r="AJ38" s="396"/>
      <c r="AK38" s="396"/>
      <c r="AL38" s="200"/>
      <c r="AM38" s="397" t="str">
        <f t="shared" si="1"/>
        <v/>
      </c>
      <c r="AN38" s="397"/>
      <c r="AO38" s="396"/>
      <c r="AP38" s="396"/>
      <c r="AQ38" s="396"/>
      <c r="AR38" s="396"/>
      <c r="AS38" s="396"/>
      <c r="AT38" s="396"/>
      <c r="AU38" s="396"/>
      <c r="AV38" s="396"/>
      <c r="AW38" s="396"/>
      <c r="AX38" s="396"/>
      <c r="AY38" s="396"/>
      <c r="AZ38" s="396"/>
      <c r="BA38" s="396"/>
      <c r="BB38" s="396"/>
      <c r="BC38" s="396"/>
      <c r="BD38" s="200"/>
      <c r="BE38" s="397" t="str">
        <f t="shared" si="2"/>
        <v/>
      </c>
      <c r="BF38" s="397"/>
      <c r="BG38" s="396"/>
      <c r="BH38" s="396"/>
      <c r="BI38" s="396"/>
      <c r="BJ38" s="396"/>
      <c r="BK38" s="396"/>
      <c r="BL38" s="396"/>
      <c r="BM38" s="396"/>
      <c r="BN38" s="396"/>
      <c r="BO38" s="396"/>
      <c r="BP38" s="396"/>
      <c r="BQ38" s="396"/>
      <c r="BR38" s="396"/>
      <c r="BS38" s="396"/>
      <c r="BT38" s="396"/>
      <c r="BU38" s="396"/>
      <c r="BV38" s="200"/>
      <c r="BW38" s="397" t="str">
        <f t="shared" si="3"/>
        <v/>
      </c>
      <c r="BX38" s="397"/>
      <c r="BY38" s="396" t="str">
        <f>IF('各会計、関係団体の財政状況及び健全化判断比率'!B75="","",'各会計、関係団体の財政状況及び健全化判断比率'!B75)</f>
        <v/>
      </c>
      <c r="BZ38" s="396"/>
      <c r="CA38" s="396"/>
      <c r="CB38" s="396"/>
      <c r="CC38" s="396"/>
      <c r="CD38" s="396"/>
      <c r="CE38" s="396"/>
      <c r="CF38" s="396"/>
      <c r="CG38" s="396"/>
      <c r="CH38" s="396"/>
      <c r="CI38" s="396"/>
      <c r="CJ38" s="396"/>
      <c r="CK38" s="396"/>
      <c r="CL38" s="396"/>
      <c r="CM38" s="396"/>
      <c r="CN38" s="200"/>
      <c r="CO38" s="397">
        <f t="shared" si="4"/>
        <v>28</v>
      </c>
      <c r="CP38" s="397"/>
      <c r="CQ38" s="396" t="str">
        <f>IF('各会計、関係団体の財政状況及び健全化判断比率'!BS14="","",'各会計、関係団体の財政状況及び健全化判断比率'!BS14)</f>
        <v>鳥取県臓器・アイバンク</v>
      </c>
      <c r="CR38" s="396"/>
      <c r="CS38" s="396"/>
      <c r="CT38" s="396"/>
      <c r="CU38" s="396"/>
      <c r="CV38" s="396"/>
      <c r="CW38" s="396"/>
      <c r="CX38" s="396"/>
      <c r="CY38" s="396"/>
      <c r="CZ38" s="396"/>
      <c r="DA38" s="396"/>
      <c r="DB38" s="396"/>
      <c r="DC38" s="396"/>
      <c r="DD38" s="396"/>
      <c r="DE38" s="396"/>
      <c r="DF38" s="192"/>
      <c r="DG38" s="398" t="str">
        <f>IF('各会計、関係団体の財政状況及び健全化判断比率'!BR14="","",'各会計、関係団体の財政状況及び健全化判断比率'!BR14)</f>
        <v/>
      </c>
      <c r="DH38" s="398"/>
      <c r="DI38" s="203"/>
      <c r="DJ38" s="158"/>
      <c r="DK38" s="158"/>
      <c r="DL38" s="158"/>
      <c r="DM38" s="158"/>
      <c r="DN38" s="158"/>
      <c r="DO38" s="158"/>
    </row>
    <row r="39" spans="1:119" ht="32.25" customHeight="1" x14ac:dyDescent="0.2">
      <c r="A39" s="159"/>
      <c r="B39" s="199"/>
      <c r="C39" s="397">
        <f t="shared" si="5"/>
        <v>9</v>
      </c>
      <c r="D39" s="397"/>
      <c r="E39" s="396" t="str">
        <f>IF('各会計、関係団体の財政状況及び健全化判断比率'!B15="","",'各会計、関係団体の財政状況及び健全化判断比率'!B15)</f>
        <v>鳥取県県営林事業特別会計</v>
      </c>
      <c r="F39" s="396"/>
      <c r="G39" s="396"/>
      <c r="H39" s="396"/>
      <c r="I39" s="396"/>
      <c r="J39" s="396"/>
      <c r="K39" s="396"/>
      <c r="L39" s="396"/>
      <c r="M39" s="396"/>
      <c r="N39" s="396"/>
      <c r="O39" s="396"/>
      <c r="P39" s="396"/>
      <c r="Q39" s="396"/>
      <c r="R39" s="396"/>
      <c r="S39" s="396"/>
      <c r="T39" s="200"/>
      <c r="U39" s="397" t="str">
        <f t="shared" si="0"/>
        <v/>
      </c>
      <c r="V39" s="397"/>
      <c r="W39" s="396"/>
      <c r="X39" s="396"/>
      <c r="Y39" s="396"/>
      <c r="Z39" s="396"/>
      <c r="AA39" s="396"/>
      <c r="AB39" s="396"/>
      <c r="AC39" s="396"/>
      <c r="AD39" s="396"/>
      <c r="AE39" s="396"/>
      <c r="AF39" s="396"/>
      <c r="AG39" s="396"/>
      <c r="AH39" s="396"/>
      <c r="AI39" s="396"/>
      <c r="AJ39" s="396"/>
      <c r="AK39" s="396"/>
      <c r="AL39" s="200"/>
      <c r="AM39" s="397" t="str">
        <f t="shared" si="1"/>
        <v/>
      </c>
      <c r="AN39" s="397"/>
      <c r="AO39" s="396"/>
      <c r="AP39" s="396"/>
      <c r="AQ39" s="396"/>
      <c r="AR39" s="396"/>
      <c r="AS39" s="396"/>
      <c r="AT39" s="396"/>
      <c r="AU39" s="396"/>
      <c r="AV39" s="396"/>
      <c r="AW39" s="396"/>
      <c r="AX39" s="396"/>
      <c r="AY39" s="396"/>
      <c r="AZ39" s="396"/>
      <c r="BA39" s="396"/>
      <c r="BB39" s="396"/>
      <c r="BC39" s="396"/>
      <c r="BD39" s="200"/>
      <c r="BE39" s="397" t="str">
        <f t="shared" si="2"/>
        <v/>
      </c>
      <c r="BF39" s="397"/>
      <c r="BG39" s="396"/>
      <c r="BH39" s="396"/>
      <c r="BI39" s="396"/>
      <c r="BJ39" s="396"/>
      <c r="BK39" s="396"/>
      <c r="BL39" s="396"/>
      <c r="BM39" s="396"/>
      <c r="BN39" s="396"/>
      <c r="BO39" s="396"/>
      <c r="BP39" s="396"/>
      <c r="BQ39" s="396"/>
      <c r="BR39" s="396"/>
      <c r="BS39" s="396"/>
      <c r="BT39" s="396"/>
      <c r="BU39" s="396"/>
      <c r="BV39" s="200"/>
      <c r="BW39" s="397" t="str">
        <f t="shared" si="3"/>
        <v/>
      </c>
      <c r="BX39" s="397"/>
      <c r="BY39" s="396" t="str">
        <f>IF('各会計、関係団体の財政状況及び健全化判断比率'!B76="","",'各会計、関係団体の財政状況及び健全化判断比率'!B76)</f>
        <v/>
      </c>
      <c r="BZ39" s="396"/>
      <c r="CA39" s="396"/>
      <c r="CB39" s="396"/>
      <c r="CC39" s="396"/>
      <c r="CD39" s="396"/>
      <c r="CE39" s="396"/>
      <c r="CF39" s="396"/>
      <c r="CG39" s="396"/>
      <c r="CH39" s="396"/>
      <c r="CI39" s="396"/>
      <c r="CJ39" s="396"/>
      <c r="CK39" s="396"/>
      <c r="CL39" s="396"/>
      <c r="CM39" s="396"/>
      <c r="CN39" s="200"/>
      <c r="CO39" s="397">
        <f t="shared" si="4"/>
        <v>29</v>
      </c>
      <c r="CP39" s="397"/>
      <c r="CQ39" s="396" t="str">
        <f>IF('各会計、関係団体の財政状況及び健全化判断比率'!BS15="","",'各会計、関係団体の財政状況及び健全化判断比率'!BS15)</f>
        <v>鳥取県環境管理事業センター</v>
      </c>
      <c r="CR39" s="396"/>
      <c r="CS39" s="396"/>
      <c r="CT39" s="396"/>
      <c r="CU39" s="396"/>
      <c r="CV39" s="396"/>
      <c r="CW39" s="396"/>
      <c r="CX39" s="396"/>
      <c r="CY39" s="396"/>
      <c r="CZ39" s="396"/>
      <c r="DA39" s="396"/>
      <c r="DB39" s="396"/>
      <c r="DC39" s="396"/>
      <c r="DD39" s="396"/>
      <c r="DE39" s="396"/>
      <c r="DF39" s="192"/>
      <c r="DG39" s="398" t="str">
        <f>IF('各会計、関係団体の財政状況及び健全化判断比率'!BR15="","",'各会計、関係団体の財政状況及び健全化判断比率'!BR15)</f>
        <v/>
      </c>
      <c r="DH39" s="398"/>
      <c r="DI39" s="203"/>
      <c r="DJ39" s="158"/>
      <c r="DK39" s="158"/>
      <c r="DL39" s="158"/>
      <c r="DM39" s="158"/>
      <c r="DN39" s="158"/>
      <c r="DO39" s="158"/>
    </row>
    <row r="40" spans="1:119" ht="32.25" customHeight="1" x14ac:dyDescent="0.2">
      <c r="A40" s="159"/>
      <c r="B40" s="199"/>
      <c r="C40" s="397">
        <f t="shared" si="5"/>
        <v>10</v>
      </c>
      <c r="D40" s="397"/>
      <c r="E40" s="396" t="str">
        <f>IF('各会計、関係団体の財政状況及び健全化判断比率'!B16="","",'各会計、関係団体の財政状況及び健全化判断比率'!B16)</f>
        <v>鳥取県林業・木材産業改善資金助成事業特別会計</v>
      </c>
      <c r="F40" s="396"/>
      <c r="G40" s="396"/>
      <c r="H40" s="396"/>
      <c r="I40" s="396"/>
      <c r="J40" s="396"/>
      <c r="K40" s="396"/>
      <c r="L40" s="396"/>
      <c r="M40" s="396"/>
      <c r="N40" s="396"/>
      <c r="O40" s="396"/>
      <c r="P40" s="396"/>
      <c r="Q40" s="396"/>
      <c r="R40" s="396"/>
      <c r="S40" s="396"/>
      <c r="T40" s="200"/>
      <c r="U40" s="397" t="str">
        <f t="shared" si="0"/>
        <v/>
      </c>
      <c r="V40" s="397"/>
      <c r="W40" s="396"/>
      <c r="X40" s="396"/>
      <c r="Y40" s="396"/>
      <c r="Z40" s="396"/>
      <c r="AA40" s="396"/>
      <c r="AB40" s="396"/>
      <c r="AC40" s="396"/>
      <c r="AD40" s="396"/>
      <c r="AE40" s="396"/>
      <c r="AF40" s="396"/>
      <c r="AG40" s="396"/>
      <c r="AH40" s="396"/>
      <c r="AI40" s="396"/>
      <c r="AJ40" s="396"/>
      <c r="AK40" s="396"/>
      <c r="AL40" s="200"/>
      <c r="AM40" s="397" t="str">
        <f t="shared" si="1"/>
        <v/>
      </c>
      <c r="AN40" s="397"/>
      <c r="AO40" s="396"/>
      <c r="AP40" s="396"/>
      <c r="AQ40" s="396"/>
      <c r="AR40" s="396"/>
      <c r="AS40" s="396"/>
      <c r="AT40" s="396"/>
      <c r="AU40" s="396"/>
      <c r="AV40" s="396"/>
      <c r="AW40" s="396"/>
      <c r="AX40" s="396"/>
      <c r="AY40" s="396"/>
      <c r="AZ40" s="396"/>
      <c r="BA40" s="396"/>
      <c r="BB40" s="396"/>
      <c r="BC40" s="396"/>
      <c r="BD40" s="200"/>
      <c r="BE40" s="397" t="str">
        <f t="shared" si="2"/>
        <v/>
      </c>
      <c r="BF40" s="397"/>
      <c r="BG40" s="396"/>
      <c r="BH40" s="396"/>
      <c r="BI40" s="396"/>
      <c r="BJ40" s="396"/>
      <c r="BK40" s="396"/>
      <c r="BL40" s="396"/>
      <c r="BM40" s="396"/>
      <c r="BN40" s="396"/>
      <c r="BO40" s="396"/>
      <c r="BP40" s="396"/>
      <c r="BQ40" s="396"/>
      <c r="BR40" s="396"/>
      <c r="BS40" s="396"/>
      <c r="BT40" s="396"/>
      <c r="BU40" s="396"/>
      <c r="BV40" s="200"/>
      <c r="BW40" s="397" t="str">
        <f t="shared" si="3"/>
        <v/>
      </c>
      <c r="BX40" s="397"/>
      <c r="BY40" s="396" t="str">
        <f>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200"/>
      <c r="CO40" s="397">
        <f t="shared" si="4"/>
        <v>30</v>
      </c>
      <c r="CP40" s="397"/>
      <c r="CQ40" s="396" t="str">
        <f>IF('各会計、関係団体の財政状況及び健全化判断比率'!BS16="","",'各会計、関係団体の財政状況及び健全化判断比率'!BS16)</f>
        <v>鳥取県食鳥肉衛生協会</v>
      </c>
      <c r="CR40" s="396"/>
      <c r="CS40" s="396"/>
      <c r="CT40" s="396"/>
      <c r="CU40" s="396"/>
      <c r="CV40" s="396"/>
      <c r="CW40" s="396"/>
      <c r="CX40" s="396"/>
      <c r="CY40" s="396"/>
      <c r="CZ40" s="396"/>
      <c r="DA40" s="396"/>
      <c r="DB40" s="396"/>
      <c r="DC40" s="396"/>
      <c r="DD40" s="396"/>
      <c r="DE40" s="396"/>
      <c r="DF40" s="192"/>
      <c r="DG40" s="398" t="str">
        <f>IF('各会計、関係団体の財政状況及び健全化判断比率'!BR16="","",'各会計、関係団体の財政状況及び健全化判断比率'!BR16)</f>
        <v/>
      </c>
      <c r="DH40" s="398"/>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177</v>
      </c>
      <c r="C43" s="158"/>
      <c r="D43" s="158"/>
      <c r="E43" s="158" t="s">
        <v>178</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179</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180</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181</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182</v>
      </c>
    </row>
    <row r="48" spans="1:119" x14ac:dyDescent="0.2">
      <c r="E48" s="160" t="s">
        <v>183</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ArBN//vPgMpVoT94todtoGUNzbEzMIxSps6lXG7EVNqF7YiLDhtGAljPoRH84sUb4Fhem5mIjQBWhkrnL8SIA==" saltValue="3kE4Ic120RiM3c61c8yY4g=="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700" t="s">
        <v>184</v>
      </c>
      <c r="DD1" s="701"/>
      <c r="DE1" s="701"/>
      <c r="DF1" s="701"/>
      <c r="DG1" s="701"/>
      <c r="DH1" s="701"/>
      <c r="DI1" s="702"/>
      <c r="DK1" s="700" t="s">
        <v>185</v>
      </c>
      <c r="DL1" s="701"/>
      <c r="DM1" s="701"/>
      <c r="DN1" s="701"/>
      <c r="DO1" s="701"/>
      <c r="DP1" s="701"/>
      <c r="DQ1" s="701"/>
      <c r="DR1" s="701"/>
      <c r="DS1" s="701"/>
      <c r="DT1" s="701"/>
      <c r="DU1" s="701"/>
      <c r="DV1" s="701"/>
      <c r="DW1" s="701"/>
      <c r="DX1" s="702"/>
      <c r="DY1" s="208"/>
      <c r="DZ1" s="208"/>
      <c r="EA1" s="208"/>
      <c r="EB1" s="208"/>
      <c r="EC1" s="208"/>
      <c r="ED1" s="208"/>
      <c r="EE1" s="208"/>
      <c r="EF1" s="208"/>
      <c r="EG1" s="208"/>
      <c r="EH1" s="208"/>
    </row>
    <row r="2" spans="2:138" ht="22.5" customHeight="1" x14ac:dyDescent="0.2">
      <c r="B2" s="210" t="s">
        <v>186</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73" t="s">
        <v>187</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188</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5"/>
      <c r="BY3" s="673" t="s">
        <v>189</v>
      </c>
      <c r="BZ3" s="674"/>
      <c r="CA3" s="674"/>
      <c r="CB3" s="674"/>
      <c r="CC3" s="674"/>
      <c r="CD3" s="674"/>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5"/>
    </row>
    <row r="4" spans="2:138" ht="11.25" customHeight="1" x14ac:dyDescent="0.2">
      <c r="B4" s="673" t="s">
        <v>1</v>
      </c>
      <c r="C4" s="674"/>
      <c r="D4" s="674"/>
      <c r="E4" s="674"/>
      <c r="F4" s="674"/>
      <c r="G4" s="674"/>
      <c r="H4" s="674"/>
      <c r="I4" s="674"/>
      <c r="J4" s="674"/>
      <c r="K4" s="674"/>
      <c r="L4" s="674"/>
      <c r="M4" s="674"/>
      <c r="N4" s="674"/>
      <c r="O4" s="674"/>
      <c r="P4" s="674"/>
      <c r="Q4" s="675"/>
      <c r="R4" s="673" t="s">
        <v>190</v>
      </c>
      <c r="S4" s="674"/>
      <c r="T4" s="674"/>
      <c r="U4" s="674"/>
      <c r="V4" s="674"/>
      <c r="W4" s="674"/>
      <c r="X4" s="674"/>
      <c r="Y4" s="675"/>
      <c r="Z4" s="673" t="s">
        <v>191</v>
      </c>
      <c r="AA4" s="674"/>
      <c r="AB4" s="674"/>
      <c r="AC4" s="675"/>
      <c r="AD4" s="673" t="s">
        <v>192</v>
      </c>
      <c r="AE4" s="674"/>
      <c r="AF4" s="674"/>
      <c r="AG4" s="674"/>
      <c r="AH4" s="674"/>
      <c r="AI4" s="674"/>
      <c r="AJ4" s="674"/>
      <c r="AK4" s="675"/>
      <c r="AL4" s="673" t="s">
        <v>191</v>
      </c>
      <c r="AM4" s="674"/>
      <c r="AN4" s="674"/>
      <c r="AO4" s="675"/>
      <c r="AP4" s="703" t="s">
        <v>193</v>
      </c>
      <c r="AQ4" s="703"/>
      <c r="AR4" s="703"/>
      <c r="AS4" s="703"/>
      <c r="AT4" s="703"/>
      <c r="AU4" s="703"/>
      <c r="AV4" s="703"/>
      <c r="AW4" s="703"/>
      <c r="AX4" s="703"/>
      <c r="AY4" s="703"/>
      <c r="AZ4" s="703"/>
      <c r="BA4" s="703"/>
      <c r="BB4" s="703"/>
      <c r="BC4" s="703"/>
      <c r="BD4" s="703" t="s">
        <v>194</v>
      </c>
      <c r="BE4" s="703"/>
      <c r="BF4" s="703"/>
      <c r="BG4" s="703"/>
      <c r="BH4" s="703"/>
      <c r="BI4" s="703"/>
      <c r="BJ4" s="703"/>
      <c r="BK4" s="703"/>
      <c r="BL4" s="703" t="s">
        <v>191</v>
      </c>
      <c r="BM4" s="703"/>
      <c r="BN4" s="703"/>
      <c r="BO4" s="703"/>
      <c r="BP4" s="703" t="s">
        <v>195</v>
      </c>
      <c r="BQ4" s="703"/>
      <c r="BR4" s="703"/>
      <c r="BS4" s="703"/>
      <c r="BT4" s="703"/>
      <c r="BU4" s="703"/>
      <c r="BV4" s="703"/>
      <c r="BW4" s="703"/>
      <c r="BY4" s="673" t="s">
        <v>196</v>
      </c>
      <c r="BZ4" s="674"/>
      <c r="CA4" s="674"/>
      <c r="CB4" s="674"/>
      <c r="CC4" s="674"/>
      <c r="CD4" s="674"/>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5"/>
    </row>
    <row r="5" spans="2:138" s="213" customFormat="1" ht="11.25" customHeight="1" x14ac:dyDescent="0.2">
      <c r="B5" s="665" t="s">
        <v>197</v>
      </c>
      <c r="C5" s="666"/>
      <c r="D5" s="666"/>
      <c r="E5" s="666"/>
      <c r="F5" s="666"/>
      <c r="G5" s="666"/>
      <c r="H5" s="666"/>
      <c r="I5" s="666"/>
      <c r="J5" s="666"/>
      <c r="K5" s="666"/>
      <c r="L5" s="666"/>
      <c r="M5" s="666"/>
      <c r="N5" s="666"/>
      <c r="O5" s="666"/>
      <c r="P5" s="666"/>
      <c r="Q5" s="667"/>
      <c r="R5" s="686">
        <v>65117076</v>
      </c>
      <c r="S5" s="687"/>
      <c r="T5" s="687"/>
      <c r="U5" s="687"/>
      <c r="V5" s="687"/>
      <c r="W5" s="687"/>
      <c r="X5" s="687"/>
      <c r="Y5" s="688"/>
      <c r="Z5" s="698">
        <v>18.5</v>
      </c>
      <c r="AA5" s="698"/>
      <c r="AB5" s="698"/>
      <c r="AC5" s="698"/>
      <c r="AD5" s="699">
        <v>53725369</v>
      </c>
      <c r="AE5" s="699"/>
      <c r="AF5" s="699"/>
      <c r="AG5" s="699"/>
      <c r="AH5" s="699"/>
      <c r="AI5" s="699"/>
      <c r="AJ5" s="699"/>
      <c r="AK5" s="699"/>
      <c r="AL5" s="683">
        <v>27.2</v>
      </c>
      <c r="AM5" s="684"/>
      <c r="AN5" s="684"/>
      <c r="AO5" s="685"/>
      <c r="AP5" s="665" t="s">
        <v>198</v>
      </c>
      <c r="AQ5" s="666"/>
      <c r="AR5" s="666"/>
      <c r="AS5" s="666"/>
      <c r="AT5" s="666"/>
      <c r="AU5" s="666"/>
      <c r="AV5" s="666"/>
      <c r="AW5" s="666"/>
      <c r="AX5" s="666"/>
      <c r="AY5" s="666"/>
      <c r="AZ5" s="666"/>
      <c r="BA5" s="666"/>
      <c r="BB5" s="666"/>
      <c r="BC5" s="667"/>
      <c r="BD5" s="612">
        <v>65102222</v>
      </c>
      <c r="BE5" s="613"/>
      <c r="BF5" s="613"/>
      <c r="BG5" s="613"/>
      <c r="BH5" s="613"/>
      <c r="BI5" s="613"/>
      <c r="BJ5" s="613"/>
      <c r="BK5" s="614"/>
      <c r="BL5" s="676">
        <v>100</v>
      </c>
      <c r="BM5" s="676"/>
      <c r="BN5" s="676"/>
      <c r="BO5" s="676"/>
      <c r="BP5" s="671">
        <v>387525</v>
      </c>
      <c r="BQ5" s="671"/>
      <c r="BR5" s="671"/>
      <c r="BS5" s="671"/>
      <c r="BT5" s="671"/>
      <c r="BU5" s="671"/>
      <c r="BV5" s="671"/>
      <c r="BW5" s="672"/>
      <c r="BY5" s="673" t="s">
        <v>193</v>
      </c>
      <c r="BZ5" s="674"/>
      <c r="CA5" s="674"/>
      <c r="CB5" s="674"/>
      <c r="CC5" s="674"/>
      <c r="CD5" s="674"/>
      <c r="CE5" s="674"/>
      <c r="CF5" s="674"/>
      <c r="CG5" s="674"/>
      <c r="CH5" s="674"/>
      <c r="CI5" s="674"/>
      <c r="CJ5" s="674"/>
      <c r="CK5" s="674"/>
      <c r="CL5" s="675"/>
      <c r="CM5" s="673" t="s">
        <v>199</v>
      </c>
      <c r="CN5" s="674"/>
      <c r="CO5" s="674"/>
      <c r="CP5" s="674"/>
      <c r="CQ5" s="674"/>
      <c r="CR5" s="674"/>
      <c r="CS5" s="674"/>
      <c r="CT5" s="675"/>
      <c r="CU5" s="673" t="s">
        <v>191</v>
      </c>
      <c r="CV5" s="674"/>
      <c r="CW5" s="674"/>
      <c r="CX5" s="675"/>
      <c r="CY5" s="673" t="s">
        <v>200</v>
      </c>
      <c r="CZ5" s="674"/>
      <c r="DA5" s="674"/>
      <c r="DB5" s="674"/>
      <c r="DC5" s="674"/>
      <c r="DD5" s="674"/>
      <c r="DE5" s="674"/>
      <c r="DF5" s="674"/>
      <c r="DG5" s="674"/>
      <c r="DH5" s="674"/>
      <c r="DI5" s="674"/>
      <c r="DJ5" s="674"/>
      <c r="DK5" s="675"/>
      <c r="DL5" s="673" t="s">
        <v>201</v>
      </c>
      <c r="DM5" s="674"/>
      <c r="DN5" s="674"/>
      <c r="DO5" s="674"/>
      <c r="DP5" s="674"/>
      <c r="DQ5" s="674"/>
      <c r="DR5" s="674"/>
      <c r="DS5" s="674"/>
      <c r="DT5" s="674"/>
      <c r="DU5" s="674"/>
      <c r="DV5" s="674"/>
      <c r="DW5" s="674"/>
      <c r="DX5" s="675"/>
    </row>
    <row r="6" spans="2:138" ht="11.25" customHeight="1" x14ac:dyDescent="0.2">
      <c r="B6" s="609" t="s">
        <v>202</v>
      </c>
      <c r="C6" s="610"/>
      <c r="D6" s="610"/>
      <c r="E6" s="610"/>
      <c r="F6" s="610"/>
      <c r="G6" s="610"/>
      <c r="H6" s="610"/>
      <c r="I6" s="610"/>
      <c r="J6" s="610"/>
      <c r="K6" s="610"/>
      <c r="L6" s="610"/>
      <c r="M6" s="610"/>
      <c r="N6" s="610"/>
      <c r="O6" s="610"/>
      <c r="P6" s="610"/>
      <c r="Q6" s="611"/>
      <c r="R6" s="612">
        <v>10672576</v>
      </c>
      <c r="S6" s="613"/>
      <c r="T6" s="613"/>
      <c r="U6" s="613"/>
      <c r="V6" s="613"/>
      <c r="W6" s="613"/>
      <c r="X6" s="613"/>
      <c r="Y6" s="614"/>
      <c r="Z6" s="676">
        <v>3</v>
      </c>
      <c r="AA6" s="676"/>
      <c r="AB6" s="676"/>
      <c r="AC6" s="676"/>
      <c r="AD6" s="671">
        <v>10672576</v>
      </c>
      <c r="AE6" s="671"/>
      <c r="AF6" s="671"/>
      <c r="AG6" s="671"/>
      <c r="AH6" s="671"/>
      <c r="AI6" s="671"/>
      <c r="AJ6" s="671"/>
      <c r="AK6" s="671"/>
      <c r="AL6" s="615">
        <v>5.4</v>
      </c>
      <c r="AM6" s="677"/>
      <c r="AN6" s="677"/>
      <c r="AO6" s="678"/>
      <c r="AP6" s="609" t="s">
        <v>203</v>
      </c>
      <c r="AQ6" s="610"/>
      <c r="AR6" s="610"/>
      <c r="AS6" s="610"/>
      <c r="AT6" s="610"/>
      <c r="AU6" s="610"/>
      <c r="AV6" s="610"/>
      <c r="AW6" s="610"/>
      <c r="AX6" s="610"/>
      <c r="AY6" s="610"/>
      <c r="AZ6" s="610"/>
      <c r="BA6" s="610"/>
      <c r="BB6" s="610"/>
      <c r="BC6" s="611"/>
      <c r="BD6" s="612">
        <v>65102222</v>
      </c>
      <c r="BE6" s="613"/>
      <c r="BF6" s="613"/>
      <c r="BG6" s="613"/>
      <c r="BH6" s="613"/>
      <c r="BI6" s="613"/>
      <c r="BJ6" s="613"/>
      <c r="BK6" s="614"/>
      <c r="BL6" s="676">
        <v>100</v>
      </c>
      <c r="BM6" s="676"/>
      <c r="BN6" s="676"/>
      <c r="BO6" s="676"/>
      <c r="BP6" s="671">
        <v>387525</v>
      </c>
      <c r="BQ6" s="671"/>
      <c r="BR6" s="671"/>
      <c r="BS6" s="671"/>
      <c r="BT6" s="671"/>
      <c r="BU6" s="671"/>
      <c r="BV6" s="671"/>
      <c r="BW6" s="672"/>
      <c r="BY6" s="665" t="s">
        <v>204</v>
      </c>
      <c r="BZ6" s="666"/>
      <c r="CA6" s="666"/>
      <c r="CB6" s="666"/>
      <c r="CC6" s="666"/>
      <c r="CD6" s="666"/>
      <c r="CE6" s="666"/>
      <c r="CF6" s="666"/>
      <c r="CG6" s="666"/>
      <c r="CH6" s="666"/>
      <c r="CI6" s="666"/>
      <c r="CJ6" s="666"/>
      <c r="CK6" s="666"/>
      <c r="CL6" s="667"/>
      <c r="CM6" s="612">
        <v>891776</v>
      </c>
      <c r="CN6" s="613"/>
      <c r="CO6" s="613"/>
      <c r="CP6" s="613"/>
      <c r="CQ6" s="613"/>
      <c r="CR6" s="613"/>
      <c r="CS6" s="613"/>
      <c r="CT6" s="614"/>
      <c r="CU6" s="676">
        <v>0.3</v>
      </c>
      <c r="CV6" s="676"/>
      <c r="CW6" s="676"/>
      <c r="CX6" s="676"/>
      <c r="CY6" s="618" t="s">
        <v>117</v>
      </c>
      <c r="CZ6" s="613"/>
      <c r="DA6" s="613"/>
      <c r="DB6" s="613"/>
      <c r="DC6" s="613"/>
      <c r="DD6" s="613"/>
      <c r="DE6" s="613"/>
      <c r="DF6" s="613"/>
      <c r="DG6" s="613"/>
      <c r="DH6" s="613"/>
      <c r="DI6" s="613"/>
      <c r="DJ6" s="613"/>
      <c r="DK6" s="614"/>
      <c r="DL6" s="618">
        <v>891553</v>
      </c>
      <c r="DM6" s="613"/>
      <c r="DN6" s="613"/>
      <c r="DO6" s="613"/>
      <c r="DP6" s="613"/>
      <c r="DQ6" s="613"/>
      <c r="DR6" s="613"/>
      <c r="DS6" s="613"/>
      <c r="DT6" s="613"/>
      <c r="DU6" s="613"/>
      <c r="DV6" s="613"/>
      <c r="DW6" s="613"/>
      <c r="DX6" s="696"/>
    </row>
    <row r="7" spans="2:138" ht="11.25" customHeight="1" x14ac:dyDescent="0.2">
      <c r="B7" s="609" t="s">
        <v>205</v>
      </c>
      <c r="C7" s="610"/>
      <c r="D7" s="610"/>
      <c r="E7" s="610"/>
      <c r="F7" s="610"/>
      <c r="G7" s="610"/>
      <c r="H7" s="610"/>
      <c r="I7" s="610"/>
      <c r="J7" s="610"/>
      <c r="K7" s="610"/>
      <c r="L7" s="610"/>
      <c r="M7" s="610"/>
      <c r="N7" s="610"/>
      <c r="O7" s="610"/>
      <c r="P7" s="610"/>
      <c r="Q7" s="611"/>
      <c r="R7" s="612">
        <v>1572465</v>
      </c>
      <c r="S7" s="613"/>
      <c r="T7" s="613"/>
      <c r="U7" s="613"/>
      <c r="V7" s="613"/>
      <c r="W7" s="613"/>
      <c r="X7" s="613"/>
      <c r="Y7" s="614"/>
      <c r="Z7" s="676">
        <v>0.4</v>
      </c>
      <c r="AA7" s="676"/>
      <c r="AB7" s="676"/>
      <c r="AC7" s="676"/>
      <c r="AD7" s="671">
        <v>1572465</v>
      </c>
      <c r="AE7" s="671"/>
      <c r="AF7" s="671"/>
      <c r="AG7" s="671"/>
      <c r="AH7" s="671"/>
      <c r="AI7" s="671"/>
      <c r="AJ7" s="671"/>
      <c r="AK7" s="671"/>
      <c r="AL7" s="615">
        <v>0.8</v>
      </c>
      <c r="AM7" s="677"/>
      <c r="AN7" s="677"/>
      <c r="AO7" s="678"/>
      <c r="AP7" s="609" t="s">
        <v>206</v>
      </c>
      <c r="AQ7" s="610"/>
      <c r="AR7" s="610"/>
      <c r="AS7" s="610"/>
      <c r="AT7" s="610"/>
      <c r="AU7" s="610"/>
      <c r="AV7" s="610"/>
      <c r="AW7" s="610"/>
      <c r="AX7" s="610"/>
      <c r="AY7" s="610"/>
      <c r="AZ7" s="610"/>
      <c r="BA7" s="610"/>
      <c r="BB7" s="610"/>
      <c r="BC7" s="611"/>
      <c r="BD7" s="612">
        <v>18822740</v>
      </c>
      <c r="BE7" s="613"/>
      <c r="BF7" s="613"/>
      <c r="BG7" s="613"/>
      <c r="BH7" s="613"/>
      <c r="BI7" s="613"/>
      <c r="BJ7" s="613"/>
      <c r="BK7" s="614"/>
      <c r="BL7" s="676">
        <v>28.9</v>
      </c>
      <c r="BM7" s="676"/>
      <c r="BN7" s="676"/>
      <c r="BO7" s="676"/>
      <c r="BP7" s="671">
        <v>387525</v>
      </c>
      <c r="BQ7" s="671"/>
      <c r="BR7" s="671"/>
      <c r="BS7" s="671"/>
      <c r="BT7" s="671"/>
      <c r="BU7" s="671"/>
      <c r="BV7" s="671"/>
      <c r="BW7" s="672"/>
      <c r="BY7" s="609" t="s">
        <v>207</v>
      </c>
      <c r="BZ7" s="610"/>
      <c r="CA7" s="610"/>
      <c r="CB7" s="610"/>
      <c r="CC7" s="610"/>
      <c r="CD7" s="610"/>
      <c r="CE7" s="610"/>
      <c r="CF7" s="610"/>
      <c r="CG7" s="610"/>
      <c r="CH7" s="610"/>
      <c r="CI7" s="610"/>
      <c r="CJ7" s="610"/>
      <c r="CK7" s="610"/>
      <c r="CL7" s="611"/>
      <c r="CM7" s="612">
        <v>24574539</v>
      </c>
      <c r="CN7" s="613"/>
      <c r="CO7" s="613"/>
      <c r="CP7" s="613"/>
      <c r="CQ7" s="613"/>
      <c r="CR7" s="613"/>
      <c r="CS7" s="613"/>
      <c r="CT7" s="614"/>
      <c r="CU7" s="676">
        <v>7.1</v>
      </c>
      <c r="CV7" s="676"/>
      <c r="CW7" s="676"/>
      <c r="CX7" s="676"/>
      <c r="CY7" s="618">
        <v>4063013</v>
      </c>
      <c r="CZ7" s="613"/>
      <c r="DA7" s="613"/>
      <c r="DB7" s="613"/>
      <c r="DC7" s="613"/>
      <c r="DD7" s="613"/>
      <c r="DE7" s="613"/>
      <c r="DF7" s="613"/>
      <c r="DG7" s="613"/>
      <c r="DH7" s="613"/>
      <c r="DI7" s="613"/>
      <c r="DJ7" s="613"/>
      <c r="DK7" s="614"/>
      <c r="DL7" s="618">
        <v>16454100</v>
      </c>
      <c r="DM7" s="613"/>
      <c r="DN7" s="613"/>
      <c r="DO7" s="613"/>
      <c r="DP7" s="613"/>
      <c r="DQ7" s="613"/>
      <c r="DR7" s="613"/>
      <c r="DS7" s="613"/>
      <c r="DT7" s="613"/>
      <c r="DU7" s="613"/>
      <c r="DV7" s="613"/>
      <c r="DW7" s="613"/>
      <c r="DX7" s="696"/>
    </row>
    <row r="8" spans="2:138" ht="11.25" customHeight="1" x14ac:dyDescent="0.2">
      <c r="B8" s="609" t="s">
        <v>208</v>
      </c>
      <c r="C8" s="610"/>
      <c r="D8" s="610"/>
      <c r="E8" s="610"/>
      <c r="F8" s="610"/>
      <c r="G8" s="610"/>
      <c r="H8" s="610"/>
      <c r="I8" s="610"/>
      <c r="J8" s="610"/>
      <c r="K8" s="610"/>
      <c r="L8" s="610"/>
      <c r="M8" s="610"/>
      <c r="N8" s="610"/>
      <c r="O8" s="610"/>
      <c r="P8" s="610"/>
      <c r="Q8" s="611"/>
      <c r="R8" s="612">
        <v>1</v>
      </c>
      <c r="S8" s="613"/>
      <c r="T8" s="613"/>
      <c r="U8" s="613"/>
      <c r="V8" s="613"/>
      <c r="W8" s="613"/>
      <c r="X8" s="613"/>
      <c r="Y8" s="614"/>
      <c r="Z8" s="676">
        <v>0</v>
      </c>
      <c r="AA8" s="676"/>
      <c r="AB8" s="676"/>
      <c r="AC8" s="676"/>
      <c r="AD8" s="671">
        <v>1</v>
      </c>
      <c r="AE8" s="671"/>
      <c r="AF8" s="671"/>
      <c r="AG8" s="671"/>
      <c r="AH8" s="671"/>
      <c r="AI8" s="671"/>
      <c r="AJ8" s="671"/>
      <c r="AK8" s="671"/>
      <c r="AL8" s="615">
        <v>0</v>
      </c>
      <c r="AM8" s="677"/>
      <c r="AN8" s="677"/>
      <c r="AO8" s="678"/>
      <c r="AP8" s="609" t="s">
        <v>209</v>
      </c>
      <c r="AQ8" s="610"/>
      <c r="AR8" s="610"/>
      <c r="AS8" s="610"/>
      <c r="AT8" s="610"/>
      <c r="AU8" s="610"/>
      <c r="AV8" s="610"/>
      <c r="AW8" s="610"/>
      <c r="AX8" s="610"/>
      <c r="AY8" s="610"/>
      <c r="AZ8" s="610"/>
      <c r="BA8" s="610"/>
      <c r="BB8" s="610"/>
      <c r="BC8" s="611"/>
      <c r="BD8" s="612">
        <v>562277</v>
      </c>
      <c r="BE8" s="613"/>
      <c r="BF8" s="613"/>
      <c r="BG8" s="613"/>
      <c r="BH8" s="613"/>
      <c r="BI8" s="613"/>
      <c r="BJ8" s="613"/>
      <c r="BK8" s="614"/>
      <c r="BL8" s="676">
        <v>0.9</v>
      </c>
      <c r="BM8" s="676"/>
      <c r="BN8" s="676"/>
      <c r="BO8" s="676"/>
      <c r="BP8" s="671">
        <v>138738</v>
      </c>
      <c r="BQ8" s="671"/>
      <c r="BR8" s="671"/>
      <c r="BS8" s="671"/>
      <c r="BT8" s="671"/>
      <c r="BU8" s="671"/>
      <c r="BV8" s="671"/>
      <c r="BW8" s="672"/>
      <c r="BY8" s="609" t="s">
        <v>210</v>
      </c>
      <c r="BZ8" s="610"/>
      <c r="CA8" s="610"/>
      <c r="CB8" s="610"/>
      <c r="CC8" s="610"/>
      <c r="CD8" s="610"/>
      <c r="CE8" s="610"/>
      <c r="CF8" s="610"/>
      <c r="CG8" s="610"/>
      <c r="CH8" s="610"/>
      <c r="CI8" s="610"/>
      <c r="CJ8" s="610"/>
      <c r="CK8" s="610"/>
      <c r="CL8" s="611"/>
      <c r="CM8" s="612">
        <v>47192283</v>
      </c>
      <c r="CN8" s="613"/>
      <c r="CO8" s="613"/>
      <c r="CP8" s="613"/>
      <c r="CQ8" s="613"/>
      <c r="CR8" s="613"/>
      <c r="CS8" s="613"/>
      <c r="CT8" s="614"/>
      <c r="CU8" s="615">
        <v>13.6</v>
      </c>
      <c r="CV8" s="677"/>
      <c r="CW8" s="677"/>
      <c r="CX8" s="679"/>
      <c r="CY8" s="618">
        <v>1065491</v>
      </c>
      <c r="CZ8" s="613"/>
      <c r="DA8" s="613"/>
      <c r="DB8" s="613"/>
      <c r="DC8" s="613"/>
      <c r="DD8" s="613"/>
      <c r="DE8" s="613"/>
      <c r="DF8" s="613"/>
      <c r="DG8" s="613"/>
      <c r="DH8" s="613"/>
      <c r="DI8" s="613"/>
      <c r="DJ8" s="613"/>
      <c r="DK8" s="614"/>
      <c r="DL8" s="618">
        <v>40839313</v>
      </c>
      <c r="DM8" s="613"/>
      <c r="DN8" s="613"/>
      <c r="DO8" s="613"/>
      <c r="DP8" s="613"/>
      <c r="DQ8" s="613"/>
      <c r="DR8" s="613"/>
      <c r="DS8" s="613"/>
      <c r="DT8" s="613"/>
      <c r="DU8" s="613"/>
      <c r="DV8" s="613"/>
      <c r="DW8" s="613"/>
      <c r="DX8" s="696"/>
    </row>
    <row r="9" spans="2:138" ht="11.25" customHeight="1" x14ac:dyDescent="0.2">
      <c r="B9" s="609" t="s">
        <v>211</v>
      </c>
      <c r="C9" s="610"/>
      <c r="D9" s="610"/>
      <c r="E9" s="610"/>
      <c r="F9" s="610"/>
      <c r="G9" s="610"/>
      <c r="H9" s="610"/>
      <c r="I9" s="610"/>
      <c r="J9" s="610"/>
      <c r="K9" s="610"/>
      <c r="L9" s="610"/>
      <c r="M9" s="610"/>
      <c r="N9" s="610"/>
      <c r="O9" s="610"/>
      <c r="P9" s="610"/>
      <c r="Q9" s="611"/>
      <c r="R9" s="612" t="s">
        <v>117</v>
      </c>
      <c r="S9" s="613"/>
      <c r="T9" s="613"/>
      <c r="U9" s="613"/>
      <c r="V9" s="613"/>
      <c r="W9" s="613"/>
      <c r="X9" s="613"/>
      <c r="Y9" s="614"/>
      <c r="Z9" s="676" t="s">
        <v>117</v>
      </c>
      <c r="AA9" s="676"/>
      <c r="AB9" s="676"/>
      <c r="AC9" s="676"/>
      <c r="AD9" s="671" t="s">
        <v>118</v>
      </c>
      <c r="AE9" s="671"/>
      <c r="AF9" s="671"/>
      <c r="AG9" s="671"/>
      <c r="AH9" s="671"/>
      <c r="AI9" s="671"/>
      <c r="AJ9" s="671"/>
      <c r="AK9" s="671"/>
      <c r="AL9" s="615" t="s">
        <v>117</v>
      </c>
      <c r="AM9" s="677"/>
      <c r="AN9" s="677"/>
      <c r="AO9" s="678"/>
      <c r="AP9" s="609" t="s">
        <v>212</v>
      </c>
      <c r="AQ9" s="610"/>
      <c r="AR9" s="610"/>
      <c r="AS9" s="610"/>
      <c r="AT9" s="610"/>
      <c r="AU9" s="610"/>
      <c r="AV9" s="610"/>
      <c r="AW9" s="610"/>
      <c r="AX9" s="610"/>
      <c r="AY9" s="610"/>
      <c r="AZ9" s="610"/>
      <c r="BA9" s="610"/>
      <c r="BB9" s="610"/>
      <c r="BC9" s="611"/>
      <c r="BD9" s="612">
        <v>15356261</v>
      </c>
      <c r="BE9" s="613"/>
      <c r="BF9" s="613"/>
      <c r="BG9" s="613"/>
      <c r="BH9" s="613"/>
      <c r="BI9" s="613"/>
      <c r="BJ9" s="613"/>
      <c r="BK9" s="614"/>
      <c r="BL9" s="676">
        <v>23.6</v>
      </c>
      <c r="BM9" s="676"/>
      <c r="BN9" s="676"/>
      <c r="BO9" s="676"/>
      <c r="BP9" s="671" t="s">
        <v>117</v>
      </c>
      <c r="BQ9" s="671"/>
      <c r="BR9" s="671"/>
      <c r="BS9" s="671"/>
      <c r="BT9" s="671"/>
      <c r="BU9" s="671"/>
      <c r="BV9" s="671"/>
      <c r="BW9" s="672"/>
      <c r="BY9" s="609" t="s">
        <v>213</v>
      </c>
      <c r="BZ9" s="610"/>
      <c r="CA9" s="610"/>
      <c r="CB9" s="610"/>
      <c r="CC9" s="610"/>
      <c r="CD9" s="610"/>
      <c r="CE9" s="610"/>
      <c r="CF9" s="610"/>
      <c r="CG9" s="610"/>
      <c r="CH9" s="610"/>
      <c r="CI9" s="610"/>
      <c r="CJ9" s="610"/>
      <c r="CK9" s="610"/>
      <c r="CL9" s="611"/>
      <c r="CM9" s="612">
        <v>12493366</v>
      </c>
      <c r="CN9" s="613"/>
      <c r="CO9" s="613"/>
      <c r="CP9" s="613"/>
      <c r="CQ9" s="613"/>
      <c r="CR9" s="613"/>
      <c r="CS9" s="613"/>
      <c r="CT9" s="614"/>
      <c r="CU9" s="615">
        <v>3.6</v>
      </c>
      <c r="CV9" s="677"/>
      <c r="CW9" s="677"/>
      <c r="CX9" s="679"/>
      <c r="CY9" s="618">
        <v>834015</v>
      </c>
      <c r="CZ9" s="613"/>
      <c r="DA9" s="613"/>
      <c r="DB9" s="613"/>
      <c r="DC9" s="613"/>
      <c r="DD9" s="613"/>
      <c r="DE9" s="613"/>
      <c r="DF9" s="613"/>
      <c r="DG9" s="613"/>
      <c r="DH9" s="613"/>
      <c r="DI9" s="613"/>
      <c r="DJ9" s="613"/>
      <c r="DK9" s="614"/>
      <c r="DL9" s="618">
        <v>9316081</v>
      </c>
      <c r="DM9" s="613"/>
      <c r="DN9" s="613"/>
      <c r="DO9" s="613"/>
      <c r="DP9" s="613"/>
      <c r="DQ9" s="613"/>
      <c r="DR9" s="613"/>
      <c r="DS9" s="613"/>
      <c r="DT9" s="613"/>
      <c r="DU9" s="613"/>
      <c r="DV9" s="613"/>
      <c r="DW9" s="613"/>
      <c r="DX9" s="696"/>
    </row>
    <row r="10" spans="2:138" ht="11.25" customHeight="1" x14ac:dyDescent="0.2">
      <c r="B10" s="609" t="s">
        <v>214</v>
      </c>
      <c r="C10" s="610"/>
      <c r="D10" s="610"/>
      <c r="E10" s="610"/>
      <c r="F10" s="610"/>
      <c r="G10" s="610"/>
      <c r="H10" s="610"/>
      <c r="I10" s="610"/>
      <c r="J10" s="610"/>
      <c r="K10" s="610"/>
      <c r="L10" s="610"/>
      <c r="M10" s="610"/>
      <c r="N10" s="610"/>
      <c r="O10" s="610"/>
      <c r="P10" s="610"/>
      <c r="Q10" s="611"/>
      <c r="R10" s="612">
        <v>78163</v>
      </c>
      <c r="S10" s="613"/>
      <c r="T10" s="613"/>
      <c r="U10" s="613"/>
      <c r="V10" s="613"/>
      <c r="W10" s="613"/>
      <c r="X10" s="613"/>
      <c r="Y10" s="614"/>
      <c r="Z10" s="676">
        <v>0</v>
      </c>
      <c r="AA10" s="676"/>
      <c r="AB10" s="676"/>
      <c r="AC10" s="676"/>
      <c r="AD10" s="671">
        <v>78163</v>
      </c>
      <c r="AE10" s="671"/>
      <c r="AF10" s="671"/>
      <c r="AG10" s="671"/>
      <c r="AH10" s="671"/>
      <c r="AI10" s="671"/>
      <c r="AJ10" s="671"/>
      <c r="AK10" s="671"/>
      <c r="AL10" s="615">
        <v>0</v>
      </c>
      <c r="AM10" s="677"/>
      <c r="AN10" s="677"/>
      <c r="AO10" s="678"/>
      <c r="AP10" s="609" t="s">
        <v>215</v>
      </c>
      <c r="AQ10" s="610"/>
      <c r="AR10" s="610"/>
      <c r="AS10" s="610"/>
      <c r="AT10" s="610"/>
      <c r="AU10" s="610"/>
      <c r="AV10" s="610"/>
      <c r="AW10" s="610"/>
      <c r="AX10" s="610"/>
      <c r="AY10" s="610"/>
      <c r="AZ10" s="610"/>
      <c r="BA10" s="610"/>
      <c r="BB10" s="610"/>
      <c r="BC10" s="611"/>
      <c r="BD10" s="612">
        <v>790725</v>
      </c>
      <c r="BE10" s="613"/>
      <c r="BF10" s="613"/>
      <c r="BG10" s="613"/>
      <c r="BH10" s="613"/>
      <c r="BI10" s="613"/>
      <c r="BJ10" s="613"/>
      <c r="BK10" s="614"/>
      <c r="BL10" s="676">
        <v>1.2</v>
      </c>
      <c r="BM10" s="676"/>
      <c r="BN10" s="676"/>
      <c r="BO10" s="676"/>
      <c r="BP10" s="671">
        <v>37706</v>
      </c>
      <c r="BQ10" s="671"/>
      <c r="BR10" s="671"/>
      <c r="BS10" s="671"/>
      <c r="BT10" s="671"/>
      <c r="BU10" s="671"/>
      <c r="BV10" s="671"/>
      <c r="BW10" s="672"/>
      <c r="BY10" s="609" t="s">
        <v>216</v>
      </c>
      <c r="BZ10" s="610"/>
      <c r="CA10" s="610"/>
      <c r="CB10" s="610"/>
      <c r="CC10" s="610"/>
      <c r="CD10" s="610"/>
      <c r="CE10" s="610"/>
      <c r="CF10" s="610"/>
      <c r="CG10" s="610"/>
      <c r="CH10" s="610"/>
      <c r="CI10" s="610"/>
      <c r="CJ10" s="610"/>
      <c r="CK10" s="610"/>
      <c r="CL10" s="611"/>
      <c r="CM10" s="612">
        <v>1710072</v>
      </c>
      <c r="CN10" s="613"/>
      <c r="CO10" s="613"/>
      <c r="CP10" s="613"/>
      <c r="CQ10" s="613"/>
      <c r="CR10" s="613"/>
      <c r="CS10" s="613"/>
      <c r="CT10" s="614"/>
      <c r="CU10" s="615">
        <v>0.5</v>
      </c>
      <c r="CV10" s="677"/>
      <c r="CW10" s="677"/>
      <c r="CX10" s="679"/>
      <c r="CY10" s="618">
        <v>1958</v>
      </c>
      <c r="CZ10" s="613"/>
      <c r="DA10" s="613"/>
      <c r="DB10" s="613"/>
      <c r="DC10" s="613"/>
      <c r="DD10" s="613"/>
      <c r="DE10" s="613"/>
      <c r="DF10" s="613"/>
      <c r="DG10" s="613"/>
      <c r="DH10" s="613"/>
      <c r="DI10" s="613"/>
      <c r="DJ10" s="613"/>
      <c r="DK10" s="614"/>
      <c r="DL10" s="618">
        <v>1102371</v>
      </c>
      <c r="DM10" s="613"/>
      <c r="DN10" s="613"/>
      <c r="DO10" s="613"/>
      <c r="DP10" s="613"/>
      <c r="DQ10" s="613"/>
      <c r="DR10" s="613"/>
      <c r="DS10" s="613"/>
      <c r="DT10" s="613"/>
      <c r="DU10" s="613"/>
      <c r="DV10" s="613"/>
      <c r="DW10" s="613"/>
      <c r="DX10" s="696"/>
    </row>
    <row r="11" spans="2:138" ht="11.25" customHeight="1" x14ac:dyDescent="0.2">
      <c r="B11" s="609" t="s">
        <v>217</v>
      </c>
      <c r="C11" s="610"/>
      <c r="D11" s="610"/>
      <c r="E11" s="610"/>
      <c r="F11" s="610"/>
      <c r="G11" s="610"/>
      <c r="H11" s="610"/>
      <c r="I11" s="610"/>
      <c r="J11" s="610"/>
      <c r="K11" s="610"/>
      <c r="L11" s="610"/>
      <c r="M11" s="610"/>
      <c r="N11" s="610"/>
      <c r="O11" s="610"/>
      <c r="P11" s="610"/>
      <c r="Q11" s="611"/>
      <c r="R11" s="612">
        <v>39634</v>
      </c>
      <c r="S11" s="613"/>
      <c r="T11" s="613"/>
      <c r="U11" s="613"/>
      <c r="V11" s="613"/>
      <c r="W11" s="613"/>
      <c r="X11" s="613"/>
      <c r="Y11" s="614"/>
      <c r="Z11" s="676">
        <v>0</v>
      </c>
      <c r="AA11" s="676"/>
      <c r="AB11" s="676"/>
      <c r="AC11" s="676"/>
      <c r="AD11" s="671">
        <v>39634</v>
      </c>
      <c r="AE11" s="671"/>
      <c r="AF11" s="671"/>
      <c r="AG11" s="671"/>
      <c r="AH11" s="671"/>
      <c r="AI11" s="671"/>
      <c r="AJ11" s="671"/>
      <c r="AK11" s="671"/>
      <c r="AL11" s="615">
        <v>0</v>
      </c>
      <c r="AM11" s="677"/>
      <c r="AN11" s="677"/>
      <c r="AO11" s="678"/>
      <c r="AP11" s="609" t="s">
        <v>218</v>
      </c>
      <c r="AQ11" s="610"/>
      <c r="AR11" s="610"/>
      <c r="AS11" s="610"/>
      <c r="AT11" s="610"/>
      <c r="AU11" s="610"/>
      <c r="AV11" s="610"/>
      <c r="AW11" s="610"/>
      <c r="AX11" s="610"/>
      <c r="AY11" s="610"/>
      <c r="AZ11" s="610"/>
      <c r="BA11" s="610"/>
      <c r="BB11" s="610"/>
      <c r="BC11" s="611"/>
      <c r="BD11" s="612">
        <v>1192535</v>
      </c>
      <c r="BE11" s="613"/>
      <c r="BF11" s="613"/>
      <c r="BG11" s="613"/>
      <c r="BH11" s="613"/>
      <c r="BI11" s="613"/>
      <c r="BJ11" s="613"/>
      <c r="BK11" s="614"/>
      <c r="BL11" s="676">
        <v>1.8</v>
      </c>
      <c r="BM11" s="676"/>
      <c r="BN11" s="676"/>
      <c r="BO11" s="676"/>
      <c r="BP11" s="671">
        <v>211081</v>
      </c>
      <c r="BQ11" s="671"/>
      <c r="BR11" s="671"/>
      <c r="BS11" s="671"/>
      <c r="BT11" s="671"/>
      <c r="BU11" s="671"/>
      <c r="BV11" s="671"/>
      <c r="BW11" s="672"/>
      <c r="BY11" s="609" t="s">
        <v>219</v>
      </c>
      <c r="BZ11" s="610"/>
      <c r="CA11" s="610"/>
      <c r="CB11" s="610"/>
      <c r="CC11" s="610"/>
      <c r="CD11" s="610"/>
      <c r="CE11" s="610"/>
      <c r="CF11" s="610"/>
      <c r="CG11" s="610"/>
      <c r="CH11" s="610"/>
      <c r="CI11" s="610"/>
      <c r="CJ11" s="610"/>
      <c r="CK11" s="610"/>
      <c r="CL11" s="611"/>
      <c r="CM11" s="612">
        <v>29274631</v>
      </c>
      <c r="CN11" s="613"/>
      <c r="CO11" s="613"/>
      <c r="CP11" s="613"/>
      <c r="CQ11" s="613"/>
      <c r="CR11" s="613"/>
      <c r="CS11" s="613"/>
      <c r="CT11" s="614"/>
      <c r="CU11" s="615">
        <v>8.5</v>
      </c>
      <c r="CV11" s="677"/>
      <c r="CW11" s="677"/>
      <c r="CX11" s="679"/>
      <c r="CY11" s="618">
        <v>13695996</v>
      </c>
      <c r="CZ11" s="613"/>
      <c r="DA11" s="613"/>
      <c r="DB11" s="613"/>
      <c r="DC11" s="613"/>
      <c r="DD11" s="613"/>
      <c r="DE11" s="613"/>
      <c r="DF11" s="613"/>
      <c r="DG11" s="613"/>
      <c r="DH11" s="613"/>
      <c r="DI11" s="613"/>
      <c r="DJ11" s="613"/>
      <c r="DK11" s="614"/>
      <c r="DL11" s="618">
        <v>8956627</v>
      </c>
      <c r="DM11" s="613"/>
      <c r="DN11" s="613"/>
      <c r="DO11" s="613"/>
      <c r="DP11" s="613"/>
      <c r="DQ11" s="613"/>
      <c r="DR11" s="613"/>
      <c r="DS11" s="613"/>
      <c r="DT11" s="613"/>
      <c r="DU11" s="613"/>
      <c r="DV11" s="613"/>
      <c r="DW11" s="613"/>
      <c r="DX11" s="696"/>
    </row>
    <row r="12" spans="2:138" ht="11.25" customHeight="1" x14ac:dyDescent="0.2">
      <c r="B12" s="609" t="s">
        <v>220</v>
      </c>
      <c r="C12" s="610"/>
      <c r="D12" s="610"/>
      <c r="E12" s="610"/>
      <c r="F12" s="610"/>
      <c r="G12" s="610"/>
      <c r="H12" s="610"/>
      <c r="I12" s="610"/>
      <c r="J12" s="610"/>
      <c r="K12" s="610"/>
      <c r="L12" s="610"/>
      <c r="M12" s="610"/>
      <c r="N12" s="610"/>
      <c r="O12" s="610"/>
      <c r="P12" s="610"/>
      <c r="Q12" s="611"/>
      <c r="R12" s="612">
        <v>19050</v>
      </c>
      <c r="S12" s="613"/>
      <c r="T12" s="613"/>
      <c r="U12" s="613"/>
      <c r="V12" s="613"/>
      <c r="W12" s="613"/>
      <c r="X12" s="613"/>
      <c r="Y12" s="614"/>
      <c r="Z12" s="676">
        <v>0</v>
      </c>
      <c r="AA12" s="676"/>
      <c r="AB12" s="676"/>
      <c r="AC12" s="676"/>
      <c r="AD12" s="671">
        <v>19050</v>
      </c>
      <c r="AE12" s="671"/>
      <c r="AF12" s="671"/>
      <c r="AG12" s="671"/>
      <c r="AH12" s="671"/>
      <c r="AI12" s="671"/>
      <c r="AJ12" s="671"/>
      <c r="AK12" s="671"/>
      <c r="AL12" s="615">
        <v>0</v>
      </c>
      <c r="AM12" s="677"/>
      <c r="AN12" s="677"/>
      <c r="AO12" s="678"/>
      <c r="AP12" s="609" t="s">
        <v>221</v>
      </c>
      <c r="AQ12" s="610"/>
      <c r="AR12" s="610"/>
      <c r="AS12" s="610"/>
      <c r="AT12" s="610"/>
      <c r="AU12" s="610"/>
      <c r="AV12" s="610"/>
      <c r="AW12" s="610"/>
      <c r="AX12" s="610"/>
      <c r="AY12" s="610"/>
      <c r="AZ12" s="610"/>
      <c r="BA12" s="610"/>
      <c r="BB12" s="610"/>
      <c r="BC12" s="611"/>
      <c r="BD12" s="612">
        <v>126655</v>
      </c>
      <c r="BE12" s="613"/>
      <c r="BF12" s="613"/>
      <c r="BG12" s="613"/>
      <c r="BH12" s="613"/>
      <c r="BI12" s="613"/>
      <c r="BJ12" s="613"/>
      <c r="BK12" s="614"/>
      <c r="BL12" s="676">
        <v>0.2</v>
      </c>
      <c r="BM12" s="676"/>
      <c r="BN12" s="676"/>
      <c r="BO12" s="676"/>
      <c r="BP12" s="671" t="s">
        <v>117</v>
      </c>
      <c r="BQ12" s="671"/>
      <c r="BR12" s="671"/>
      <c r="BS12" s="671"/>
      <c r="BT12" s="671"/>
      <c r="BU12" s="671"/>
      <c r="BV12" s="671"/>
      <c r="BW12" s="672"/>
      <c r="BY12" s="609" t="s">
        <v>222</v>
      </c>
      <c r="BZ12" s="610"/>
      <c r="CA12" s="610"/>
      <c r="CB12" s="610"/>
      <c r="CC12" s="610"/>
      <c r="CD12" s="610"/>
      <c r="CE12" s="610"/>
      <c r="CF12" s="610"/>
      <c r="CG12" s="610"/>
      <c r="CH12" s="610"/>
      <c r="CI12" s="610"/>
      <c r="CJ12" s="610"/>
      <c r="CK12" s="610"/>
      <c r="CL12" s="611"/>
      <c r="CM12" s="612">
        <v>17849355</v>
      </c>
      <c r="CN12" s="613"/>
      <c r="CO12" s="613"/>
      <c r="CP12" s="613"/>
      <c r="CQ12" s="613"/>
      <c r="CR12" s="613"/>
      <c r="CS12" s="613"/>
      <c r="CT12" s="614"/>
      <c r="CU12" s="615">
        <v>5.2</v>
      </c>
      <c r="CV12" s="677"/>
      <c r="CW12" s="677"/>
      <c r="CX12" s="679"/>
      <c r="CY12" s="618">
        <v>7398367</v>
      </c>
      <c r="CZ12" s="613"/>
      <c r="DA12" s="613"/>
      <c r="DB12" s="613"/>
      <c r="DC12" s="613"/>
      <c r="DD12" s="613"/>
      <c r="DE12" s="613"/>
      <c r="DF12" s="613"/>
      <c r="DG12" s="613"/>
      <c r="DH12" s="613"/>
      <c r="DI12" s="613"/>
      <c r="DJ12" s="613"/>
      <c r="DK12" s="614"/>
      <c r="DL12" s="618">
        <v>13961054</v>
      </c>
      <c r="DM12" s="613"/>
      <c r="DN12" s="613"/>
      <c r="DO12" s="613"/>
      <c r="DP12" s="613"/>
      <c r="DQ12" s="613"/>
      <c r="DR12" s="613"/>
      <c r="DS12" s="613"/>
      <c r="DT12" s="613"/>
      <c r="DU12" s="613"/>
      <c r="DV12" s="613"/>
      <c r="DW12" s="613"/>
      <c r="DX12" s="696"/>
    </row>
    <row r="13" spans="2:138" ht="11.25" customHeight="1" x14ac:dyDescent="0.2">
      <c r="B13" s="609" t="s">
        <v>223</v>
      </c>
      <c r="C13" s="610"/>
      <c r="D13" s="610"/>
      <c r="E13" s="610"/>
      <c r="F13" s="610"/>
      <c r="G13" s="610"/>
      <c r="H13" s="610"/>
      <c r="I13" s="610"/>
      <c r="J13" s="610"/>
      <c r="K13" s="610"/>
      <c r="L13" s="610"/>
      <c r="M13" s="610"/>
      <c r="N13" s="610"/>
      <c r="O13" s="610"/>
      <c r="P13" s="610"/>
      <c r="Q13" s="611"/>
      <c r="R13" s="612">
        <v>8916865</v>
      </c>
      <c r="S13" s="613"/>
      <c r="T13" s="613"/>
      <c r="U13" s="613"/>
      <c r="V13" s="613"/>
      <c r="W13" s="613"/>
      <c r="X13" s="613"/>
      <c r="Y13" s="614"/>
      <c r="Z13" s="676">
        <v>2.5</v>
      </c>
      <c r="AA13" s="676"/>
      <c r="AB13" s="676"/>
      <c r="AC13" s="676"/>
      <c r="AD13" s="671">
        <v>8916865</v>
      </c>
      <c r="AE13" s="671"/>
      <c r="AF13" s="671"/>
      <c r="AG13" s="671"/>
      <c r="AH13" s="671"/>
      <c r="AI13" s="671"/>
      <c r="AJ13" s="671"/>
      <c r="AK13" s="671"/>
      <c r="AL13" s="615">
        <v>4.5</v>
      </c>
      <c r="AM13" s="677"/>
      <c r="AN13" s="677"/>
      <c r="AO13" s="678"/>
      <c r="AP13" s="609" t="s">
        <v>224</v>
      </c>
      <c r="AQ13" s="610"/>
      <c r="AR13" s="610"/>
      <c r="AS13" s="610"/>
      <c r="AT13" s="610"/>
      <c r="AU13" s="610"/>
      <c r="AV13" s="610"/>
      <c r="AW13" s="610"/>
      <c r="AX13" s="610"/>
      <c r="AY13" s="610"/>
      <c r="AZ13" s="610"/>
      <c r="BA13" s="610"/>
      <c r="BB13" s="610"/>
      <c r="BC13" s="611"/>
      <c r="BD13" s="612">
        <v>466980</v>
      </c>
      <c r="BE13" s="613"/>
      <c r="BF13" s="613"/>
      <c r="BG13" s="613"/>
      <c r="BH13" s="613"/>
      <c r="BI13" s="613"/>
      <c r="BJ13" s="613"/>
      <c r="BK13" s="614"/>
      <c r="BL13" s="676">
        <v>0.7</v>
      </c>
      <c r="BM13" s="676"/>
      <c r="BN13" s="676"/>
      <c r="BO13" s="676"/>
      <c r="BP13" s="671" t="s">
        <v>117</v>
      </c>
      <c r="BQ13" s="671"/>
      <c r="BR13" s="671"/>
      <c r="BS13" s="671"/>
      <c r="BT13" s="671"/>
      <c r="BU13" s="671"/>
      <c r="BV13" s="671"/>
      <c r="BW13" s="672"/>
      <c r="BY13" s="609" t="s">
        <v>225</v>
      </c>
      <c r="BZ13" s="610"/>
      <c r="CA13" s="610"/>
      <c r="CB13" s="610"/>
      <c r="CC13" s="610"/>
      <c r="CD13" s="610"/>
      <c r="CE13" s="610"/>
      <c r="CF13" s="610"/>
      <c r="CG13" s="610"/>
      <c r="CH13" s="610"/>
      <c r="CI13" s="610"/>
      <c r="CJ13" s="610"/>
      <c r="CK13" s="610"/>
      <c r="CL13" s="611"/>
      <c r="CM13" s="612">
        <v>54543918</v>
      </c>
      <c r="CN13" s="613"/>
      <c r="CO13" s="613"/>
      <c r="CP13" s="613"/>
      <c r="CQ13" s="613"/>
      <c r="CR13" s="613"/>
      <c r="CS13" s="613"/>
      <c r="CT13" s="614"/>
      <c r="CU13" s="615">
        <v>15.8</v>
      </c>
      <c r="CV13" s="677"/>
      <c r="CW13" s="677"/>
      <c r="CX13" s="679"/>
      <c r="CY13" s="618">
        <v>45758379</v>
      </c>
      <c r="CZ13" s="613"/>
      <c r="DA13" s="613"/>
      <c r="DB13" s="613"/>
      <c r="DC13" s="613"/>
      <c r="DD13" s="613"/>
      <c r="DE13" s="613"/>
      <c r="DF13" s="613"/>
      <c r="DG13" s="613"/>
      <c r="DH13" s="613"/>
      <c r="DI13" s="613"/>
      <c r="DJ13" s="613"/>
      <c r="DK13" s="614"/>
      <c r="DL13" s="618">
        <v>10227853</v>
      </c>
      <c r="DM13" s="613"/>
      <c r="DN13" s="613"/>
      <c r="DO13" s="613"/>
      <c r="DP13" s="613"/>
      <c r="DQ13" s="613"/>
      <c r="DR13" s="613"/>
      <c r="DS13" s="613"/>
      <c r="DT13" s="613"/>
      <c r="DU13" s="613"/>
      <c r="DV13" s="613"/>
      <c r="DW13" s="613"/>
      <c r="DX13" s="696"/>
    </row>
    <row r="14" spans="2:138" ht="11.25" customHeight="1" x14ac:dyDescent="0.2">
      <c r="B14" s="609" t="s">
        <v>226</v>
      </c>
      <c r="C14" s="610"/>
      <c r="D14" s="610"/>
      <c r="E14" s="610"/>
      <c r="F14" s="610"/>
      <c r="G14" s="610"/>
      <c r="H14" s="610"/>
      <c r="I14" s="610"/>
      <c r="J14" s="610"/>
      <c r="K14" s="610"/>
      <c r="L14" s="610"/>
      <c r="M14" s="610"/>
      <c r="N14" s="610"/>
      <c r="O14" s="610"/>
      <c r="P14" s="610"/>
      <c r="Q14" s="611"/>
      <c r="R14" s="612">
        <v>46398</v>
      </c>
      <c r="S14" s="613"/>
      <c r="T14" s="613"/>
      <c r="U14" s="613"/>
      <c r="V14" s="613"/>
      <c r="W14" s="613"/>
      <c r="X14" s="613"/>
      <c r="Y14" s="614"/>
      <c r="Z14" s="676">
        <v>0</v>
      </c>
      <c r="AA14" s="676"/>
      <c r="AB14" s="676"/>
      <c r="AC14" s="676"/>
      <c r="AD14" s="671">
        <v>46398</v>
      </c>
      <c r="AE14" s="671"/>
      <c r="AF14" s="671"/>
      <c r="AG14" s="671"/>
      <c r="AH14" s="671"/>
      <c r="AI14" s="671"/>
      <c r="AJ14" s="671"/>
      <c r="AK14" s="671"/>
      <c r="AL14" s="615">
        <v>0</v>
      </c>
      <c r="AM14" s="677"/>
      <c r="AN14" s="677"/>
      <c r="AO14" s="678"/>
      <c r="AP14" s="609" t="s">
        <v>227</v>
      </c>
      <c r="AQ14" s="610"/>
      <c r="AR14" s="610"/>
      <c r="AS14" s="610"/>
      <c r="AT14" s="610"/>
      <c r="AU14" s="610"/>
      <c r="AV14" s="610"/>
      <c r="AW14" s="610"/>
      <c r="AX14" s="610"/>
      <c r="AY14" s="610"/>
      <c r="AZ14" s="610"/>
      <c r="BA14" s="610"/>
      <c r="BB14" s="610"/>
      <c r="BC14" s="611"/>
      <c r="BD14" s="612">
        <v>327307</v>
      </c>
      <c r="BE14" s="613"/>
      <c r="BF14" s="613"/>
      <c r="BG14" s="613"/>
      <c r="BH14" s="613"/>
      <c r="BI14" s="613"/>
      <c r="BJ14" s="613"/>
      <c r="BK14" s="614"/>
      <c r="BL14" s="676">
        <v>0.5</v>
      </c>
      <c r="BM14" s="676"/>
      <c r="BN14" s="676"/>
      <c r="BO14" s="676"/>
      <c r="BP14" s="671" t="s">
        <v>117</v>
      </c>
      <c r="BQ14" s="671"/>
      <c r="BR14" s="671"/>
      <c r="BS14" s="671"/>
      <c r="BT14" s="671"/>
      <c r="BU14" s="671"/>
      <c r="BV14" s="671"/>
      <c r="BW14" s="672"/>
      <c r="BY14" s="609" t="s">
        <v>228</v>
      </c>
      <c r="BZ14" s="610"/>
      <c r="CA14" s="610"/>
      <c r="CB14" s="610"/>
      <c r="CC14" s="610"/>
      <c r="CD14" s="610"/>
      <c r="CE14" s="610"/>
      <c r="CF14" s="610"/>
      <c r="CG14" s="610"/>
      <c r="CH14" s="610"/>
      <c r="CI14" s="610"/>
      <c r="CJ14" s="610"/>
      <c r="CK14" s="610"/>
      <c r="CL14" s="611"/>
      <c r="CM14" s="612">
        <v>15598709</v>
      </c>
      <c r="CN14" s="613"/>
      <c r="CO14" s="613"/>
      <c r="CP14" s="613"/>
      <c r="CQ14" s="613"/>
      <c r="CR14" s="613"/>
      <c r="CS14" s="613"/>
      <c r="CT14" s="614"/>
      <c r="CU14" s="615">
        <v>4.5</v>
      </c>
      <c r="CV14" s="677"/>
      <c r="CW14" s="677"/>
      <c r="CX14" s="679"/>
      <c r="CY14" s="618">
        <v>1374593</v>
      </c>
      <c r="CZ14" s="613"/>
      <c r="DA14" s="613"/>
      <c r="DB14" s="613"/>
      <c r="DC14" s="613"/>
      <c r="DD14" s="613"/>
      <c r="DE14" s="613"/>
      <c r="DF14" s="613"/>
      <c r="DG14" s="613"/>
      <c r="DH14" s="613"/>
      <c r="DI14" s="613"/>
      <c r="DJ14" s="613"/>
      <c r="DK14" s="614"/>
      <c r="DL14" s="618">
        <v>13866772</v>
      </c>
      <c r="DM14" s="613"/>
      <c r="DN14" s="613"/>
      <c r="DO14" s="613"/>
      <c r="DP14" s="613"/>
      <c r="DQ14" s="613"/>
      <c r="DR14" s="613"/>
      <c r="DS14" s="613"/>
      <c r="DT14" s="613"/>
      <c r="DU14" s="613"/>
      <c r="DV14" s="613"/>
      <c r="DW14" s="613"/>
      <c r="DX14" s="696"/>
    </row>
    <row r="15" spans="2:138" ht="11.25" customHeight="1" x14ac:dyDescent="0.2">
      <c r="B15" s="609" t="s">
        <v>229</v>
      </c>
      <c r="C15" s="610"/>
      <c r="D15" s="610"/>
      <c r="E15" s="610"/>
      <c r="F15" s="610"/>
      <c r="G15" s="610"/>
      <c r="H15" s="610"/>
      <c r="I15" s="610"/>
      <c r="J15" s="610"/>
      <c r="K15" s="610"/>
      <c r="L15" s="610"/>
      <c r="M15" s="610"/>
      <c r="N15" s="610"/>
      <c r="O15" s="610"/>
      <c r="P15" s="610"/>
      <c r="Q15" s="611"/>
      <c r="R15" s="612" t="s">
        <v>117</v>
      </c>
      <c r="S15" s="613"/>
      <c r="T15" s="613"/>
      <c r="U15" s="613"/>
      <c r="V15" s="613"/>
      <c r="W15" s="613"/>
      <c r="X15" s="613"/>
      <c r="Y15" s="614"/>
      <c r="Z15" s="676" t="s">
        <v>117</v>
      </c>
      <c r="AA15" s="676"/>
      <c r="AB15" s="676"/>
      <c r="AC15" s="676"/>
      <c r="AD15" s="671" t="s">
        <v>117</v>
      </c>
      <c r="AE15" s="671"/>
      <c r="AF15" s="671"/>
      <c r="AG15" s="671"/>
      <c r="AH15" s="671"/>
      <c r="AI15" s="671"/>
      <c r="AJ15" s="671"/>
      <c r="AK15" s="671"/>
      <c r="AL15" s="615" t="s">
        <v>117</v>
      </c>
      <c r="AM15" s="677"/>
      <c r="AN15" s="677"/>
      <c r="AO15" s="678"/>
      <c r="AP15" s="609" t="s">
        <v>230</v>
      </c>
      <c r="AQ15" s="610"/>
      <c r="AR15" s="610"/>
      <c r="AS15" s="610"/>
      <c r="AT15" s="610"/>
      <c r="AU15" s="610"/>
      <c r="AV15" s="610"/>
      <c r="AW15" s="610"/>
      <c r="AX15" s="610"/>
      <c r="AY15" s="610"/>
      <c r="AZ15" s="610"/>
      <c r="BA15" s="610"/>
      <c r="BB15" s="610"/>
      <c r="BC15" s="611"/>
      <c r="BD15" s="612">
        <v>11913470</v>
      </c>
      <c r="BE15" s="613"/>
      <c r="BF15" s="613"/>
      <c r="BG15" s="613"/>
      <c r="BH15" s="613"/>
      <c r="BI15" s="613"/>
      <c r="BJ15" s="613"/>
      <c r="BK15" s="614"/>
      <c r="BL15" s="676">
        <v>18.3</v>
      </c>
      <c r="BM15" s="676"/>
      <c r="BN15" s="676"/>
      <c r="BO15" s="676"/>
      <c r="BP15" s="671" t="s">
        <v>117</v>
      </c>
      <c r="BQ15" s="671"/>
      <c r="BR15" s="671"/>
      <c r="BS15" s="671"/>
      <c r="BT15" s="671"/>
      <c r="BU15" s="671"/>
      <c r="BV15" s="671"/>
      <c r="BW15" s="672"/>
      <c r="BY15" s="609" t="s">
        <v>231</v>
      </c>
      <c r="BZ15" s="610"/>
      <c r="CA15" s="610"/>
      <c r="CB15" s="610"/>
      <c r="CC15" s="610"/>
      <c r="CD15" s="610"/>
      <c r="CE15" s="610"/>
      <c r="CF15" s="610"/>
      <c r="CG15" s="610"/>
      <c r="CH15" s="610"/>
      <c r="CI15" s="610"/>
      <c r="CJ15" s="610"/>
      <c r="CK15" s="610"/>
      <c r="CL15" s="611"/>
      <c r="CM15" s="612" t="s">
        <v>118</v>
      </c>
      <c r="CN15" s="613"/>
      <c r="CO15" s="613"/>
      <c r="CP15" s="613"/>
      <c r="CQ15" s="613"/>
      <c r="CR15" s="613"/>
      <c r="CS15" s="613"/>
      <c r="CT15" s="614"/>
      <c r="CU15" s="615" t="s">
        <v>117</v>
      </c>
      <c r="CV15" s="677"/>
      <c r="CW15" s="677"/>
      <c r="CX15" s="679"/>
      <c r="CY15" s="618" t="s">
        <v>117</v>
      </c>
      <c r="CZ15" s="613"/>
      <c r="DA15" s="613"/>
      <c r="DB15" s="613"/>
      <c r="DC15" s="613"/>
      <c r="DD15" s="613"/>
      <c r="DE15" s="613"/>
      <c r="DF15" s="613"/>
      <c r="DG15" s="613"/>
      <c r="DH15" s="613"/>
      <c r="DI15" s="613"/>
      <c r="DJ15" s="613"/>
      <c r="DK15" s="614"/>
      <c r="DL15" s="618" t="s">
        <v>117</v>
      </c>
      <c r="DM15" s="613"/>
      <c r="DN15" s="613"/>
      <c r="DO15" s="613"/>
      <c r="DP15" s="613"/>
      <c r="DQ15" s="613"/>
      <c r="DR15" s="613"/>
      <c r="DS15" s="613"/>
      <c r="DT15" s="613"/>
      <c r="DU15" s="613"/>
      <c r="DV15" s="613"/>
      <c r="DW15" s="613"/>
      <c r="DX15" s="696"/>
    </row>
    <row r="16" spans="2:138" ht="11.25" customHeight="1" x14ac:dyDescent="0.2">
      <c r="B16" s="609" t="s">
        <v>232</v>
      </c>
      <c r="C16" s="610"/>
      <c r="D16" s="610"/>
      <c r="E16" s="610"/>
      <c r="F16" s="610"/>
      <c r="G16" s="610"/>
      <c r="H16" s="610"/>
      <c r="I16" s="610"/>
      <c r="J16" s="610"/>
      <c r="K16" s="610"/>
      <c r="L16" s="610"/>
      <c r="M16" s="610"/>
      <c r="N16" s="610"/>
      <c r="O16" s="610"/>
      <c r="P16" s="610"/>
      <c r="Q16" s="611"/>
      <c r="R16" s="612">
        <v>583363</v>
      </c>
      <c r="S16" s="613"/>
      <c r="T16" s="613"/>
      <c r="U16" s="613"/>
      <c r="V16" s="613"/>
      <c r="W16" s="613"/>
      <c r="X16" s="613"/>
      <c r="Y16" s="614"/>
      <c r="Z16" s="676">
        <v>0.2</v>
      </c>
      <c r="AA16" s="676"/>
      <c r="AB16" s="676"/>
      <c r="AC16" s="676"/>
      <c r="AD16" s="671">
        <v>583363</v>
      </c>
      <c r="AE16" s="671"/>
      <c r="AF16" s="671"/>
      <c r="AG16" s="671"/>
      <c r="AH16" s="671"/>
      <c r="AI16" s="671"/>
      <c r="AJ16" s="671"/>
      <c r="AK16" s="671"/>
      <c r="AL16" s="615">
        <v>0.3</v>
      </c>
      <c r="AM16" s="677"/>
      <c r="AN16" s="677"/>
      <c r="AO16" s="678"/>
      <c r="AP16" s="609" t="s">
        <v>233</v>
      </c>
      <c r="AQ16" s="610"/>
      <c r="AR16" s="610"/>
      <c r="AS16" s="610"/>
      <c r="AT16" s="610"/>
      <c r="AU16" s="610"/>
      <c r="AV16" s="610"/>
      <c r="AW16" s="610"/>
      <c r="AX16" s="610"/>
      <c r="AY16" s="610"/>
      <c r="AZ16" s="610"/>
      <c r="BA16" s="610"/>
      <c r="BB16" s="610"/>
      <c r="BC16" s="611"/>
      <c r="BD16" s="612">
        <v>513815</v>
      </c>
      <c r="BE16" s="613"/>
      <c r="BF16" s="613"/>
      <c r="BG16" s="613"/>
      <c r="BH16" s="613"/>
      <c r="BI16" s="613"/>
      <c r="BJ16" s="613"/>
      <c r="BK16" s="614"/>
      <c r="BL16" s="676">
        <v>0.8</v>
      </c>
      <c r="BM16" s="676"/>
      <c r="BN16" s="676"/>
      <c r="BO16" s="676"/>
      <c r="BP16" s="671" t="s">
        <v>117</v>
      </c>
      <c r="BQ16" s="671"/>
      <c r="BR16" s="671"/>
      <c r="BS16" s="671"/>
      <c r="BT16" s="671"/>
      <c r="BU16" s="671"/>
      <c r="BV16" s="671"/>
      <c r="BW16" s="672"/>
      <c r="BY16" s="609" t="s">
        <v>234</v>
      </c>
      <c r="BZ16" s="610"/>
      <c r="CA16" s="610"/>
      <c r="CB16" s="610"/>
      <c r="CC16" s="610"/>
      <c r="CD16" s="610"/>
      <c r="CE16" s="610"/>
      <c r="CF16" s="610"/>
      <c r="CG16" s="610"/>
      <c r="CH16" s="610"/>
      <c r="CI16" s="610"/>
      <c r="CJ16" s="610"/>
      <c r="CK16" s="610"/>
      <c r="CL16" s="611"/>
      <c r="CM16" s="612">
        <v>66105036</v>
      </c>
      <c r="CN16" s="613"/>
      <c r="CO16" s="613"/>
      <c r="CP16" s="613"/>
      <c r="CQ16" s="613"/>
      <c r="CR16" s="613"/>
      <c r="CS16" s="613"/>
      <c r="CT16" s="614"/>
      <c r="CU16" s="615">
        <v>19.100000000000001</v>
      </c>
      <c r="CV16" s="677"/>
      <c r="CW16" s="677"/>
      <c r="CX16" s="679"/>
      <c r="CY16" s="618">
        <v>893714</v>
      </c>
      <c r="CZ16" s="613"/>
      <c r="DA16" s="613"/>
      <c r="DB16" s="613"/>
      <c r="DC16" s="613"/>
      <c r="DD16" s="613"/>
      <c r="DE16" s="613"/>
      <c r="DF16" s="613"/>
      <c r="DG16" s="613"/>
      <c r="DH16" s="613"/>
      <c r="DI16" s="613"/>
      <c r="DJ16" s="613"/>
      <c r="DK16" s="614"/>
      <c r="DL16" s="618">
        <v>51803172</v>
      </c>
      <c r="DM16" s="613"/>
      <c r="DN16" s="613"/>
      <c r="DO16" s="613"/>
      <c r="DP16" s="613"/>
      <c r="DQ16" s="613"/>
      <c r="DR16" s="613"/>
      <c r="DS16" s="613"/>
      <c r="DT16" s="613"/>
      <c r="DU16" s="613"/>
      <c r="DV16" s="613"/>
      <c r="DW16" s="613"/>
      <c r="DX16" s="696"/>
    </row>
    <row r="17" spans="2:128" ht="11.25" customHeight="1" x14ac:dyDescent="0.2">
      <c r="B17" s="609" t="s">
        <v>235</v>
      </c>
      <c r="C17" s="610"/>
      <c r="D17" s="610"/>
      <c r="E17" s="610"/>
      <c r="F17" s="610"/>
      <c r="G17" s="610"/>
      <c r="H17" s="610"/>
      <c r="I17" s="610"/>
      <c r="J17" s="610"/>
      <c r="K17" s="610"/>
      <c r="L17" s="610"/>
      <c r="M17" s="610"/>
      <c r="N17" s="610"/>
      <c r="O17" s="610"/>
      <c r="P17" s="610"/>
      <c r="Q17" s="611"/>
      <c r="R17" s="612">
        <v>279639</v>
      </c>
      <c r="S17" s="613"/>
      <c r="T17" s="613"/>
      <c r="U17" s="613"/>
      <c r="V17" s="613"/>
      <c r="W17" s="613"/>
      <c r="X17" s="613"/>
      <c r="Y17" s="614"/>
      <c r="Z17" s="676">
        <v>0.1</v>
      </c>
      <c r="AA17" s="676"/>
      <c r="AB17" s="676"/>
      <c r="AC17" s="676"/>
      <c r="AD17" s="671">
        <v>279639</v>
      </c>
      <c r="AE17" s="671"/>
      <c r="AF17" s="671"/>
      <c r="AG17" s="671"/>
      <c r="AH17" s="671"/>
      <c r="AI17" s="671"/>
      <c r="AJ17" s="671"/>
      <c r="AK17" s="671"/>
      <c r="AL17" s="615">
        <v>0.1</v>
      </c>
      <c r="AM17" s="677"/>
      <c r="AN17" s="677"/>
      <c r="AO17" s="678"/>
      <c r="AP17" s="609" t="s">
        <v>236</v>
      </c>
      <c r="AQ17" s="610"/>
      <c r="AR17" s="610"/>
      <c r="AS17" s="610"/>
      <c r="AT17" s="610"/>
      <c r="AU17" s="610"/>
      <c r="AV17" s="610"/>
      <c r="AW17" s="610"/>
      <c r="AX17" s="610"/>
      <c r="AY17" s="610"/>
      <c r="AZ17" s="610"/>
      <c r="BA17" s="610"/>
      <c r="BB17" s="610"/>
      <c r="BC17" s="611"/>
      <c r="BD17" s="612">
        <v>11399655</v>
      </c>
      <c r="BE17" s="613"/>
      <c r="BF17" s="613"/>
      <c r="BG17" s="613"/>
      <c r="BH17" s="613"/>
      <c r="BI17" s="613"/>
      <c r="BJ17" s="613"/>
      <c r="BK17" s="614"/>
      <c r="BL17" s="676">
        <v>17.5</v>
      </c>
      <c r="BM17" s="676"/>
      <c r="BN17" s="676"/>
      <c r="BO17" s="676"/>
      <c r="BP17" s="671" t="s">
        <v>117</v>
      </c>
      <c r="BQ17" s="671"/>
      <c r="BR17" s="671"/>
      <c r="BS17" s="671"/>
      <c r="BT17" s="671"/>
      <c r="BU17" s="671"/>
      <c r="BV17" s="671"/>
      <c r="BW17" s="672"/>
      <c r="BY17" s="609" t="s">
        <v>237</v>
      </c>
      <c r="BZ17" s="610"/>
      <c r="CA17" s="610"/>
      <c r="CB17" s="610"/>
      <c r="CC17" s="610"/>
      <c r="CD17" s="610"/>
      <c r="CE17" s="610"/>
      <c r="CF17" s="610"/>
      <c r="CG17" s="610"/>
      <c r="CH17" s="610"/>
      <c r="CI17" s="610"/>
      <c r="CJ17" s="610"/>
      <c r="CK17" s="610"/>
      <c r="CL17" s="611"/>
      <c r="CM17" s="612">
        <v>10378383</v>
      </c>
      <c r="CN17" s="613"/>
      <c r="CO17" s="613"/>
      <c r="CP17" s="613"/>
      <c r="CQ17" s="613"/>
      <c r="CR17" s="613"/>
      <c r="CS17" s="613"/>
      <c r="CT17" s="614"/>
      <c r="CU17" s="615">
        <v>3</v>
      </c>
      <c r="CV17" s="677"/>
      <c r="CW17" s="677"/>
      <c r="CX17" s="679"/>
      <c r="CY17" s="618" t="s">
        <v>117</v>
      </c>
      <c r="CZ17" s="613"/>
      <c r="DA17" s="613"/>
      <c r="DB17" s="613"/>
      <c r="DC17" s="613"/>
      <c r="DD17" s="613"/>
      <c r="DE17" s="613"/>
      <c r="DF17" s="613"/>
      <c r="DG17" s="613"/>
      <c r="DH17" s="613"/>
      <c r="DI17" s="613"/>
      <c r="DJ17" s="613"/>
      <c r="DK17" s="614"/>
      <c r="DL17" s="618">
        <v>113680</v>
      </c>
      <c r="DM17" s="613"/>
      <c r="DN17" s="613"/>
      <c r="DO17" s="613"/>
      <c r="DP17" s="613"/>
      <c r="DQ17" s="613"/>
      <c r="DR17" s="613"/>
      <c r="DS17" s="613"/>
      <c r="DT17" s="613"/>
      <c r="DU17" s="613"/>
      <c r="DV17" s="613"/>
      <c r="DW17" s="613"/>
      <c r="DX17" s="696"/>
    </row>
    <row r="18" spans="2:128" ht="11.25" customHeight="1" x14ac:dyDescent="0.2">
      <c r="B18" s="609" t="s">
        <v>238</v>
      </c>
      <c r="C18" s="610"/>
      <c r="D18" s="610"/>
      <c r="E18" s="610"/>
      <c r="F18" s="610"/>
      <c r="G18" s="610"/>
      <c r="H18" s="610"/>
      <c r="I18" s="610"/>
      <c r="J18" s="610"/>
      <c r="K18" s="610"/>
      <c r="L18" s="610"/>
      <c r="M18" s="610"/>
      <c r="N18" s="610"/>
      <c r="O18" s="610"/>
      <c r="P18" s="610"/>
      <c r="Q18" s="611"/>
      <c r="R18" s="612" t="s">
        <v>117</v>
      </c>
      <c r="S18" s="613"/>
      <c r="T18" s="613"/>
      <c r="U18" s="613"/>
      <c r="V18" s="613"/>
      <c r="W18" s="613"/>
      <c r="X18" s="613"/>
      <c r="Y18" s="614"/>
      <c r="Z18" s="676" t="s">
        <v>117</v>
      </c>
      <c r="AA18" s="676"/>
      <c r="AB18" s="676"/>
      <c r="AC18" s="676"/>
      <c r="AD18" s="671" t="s">
        <v>117</v>
      </c>
      <c r="AE18" s="671"/>
      <c r="AF18" s="671"/>
      <c r="AG18" s="671"/>
      <c r="AH18" s="671"/>
      <c r="AI18" s="671"/>
      <c r="AJ18" s="671"/>
      <c r="AK18" s="671"/>
      <c r="AL18" s="615" t="s">
        <v>117</v>
      </c>
      <c r="AM18" s="677"/>
      <c r="AN18" s="677"/>
      <c r="AO18" s="678"/>
      <c r="AP18" s="609" t="s">
        <v>239</v>
      </c>
      <c r="AQ18" s="610"/>
      <c r="AR18" s="610"/>
      <c r="AS18" s="610"/>
      <c r="AT18" s="610"/>
      <c r="AU18" s="610"/>
      <c r="AV18" s="610"/>
      <c r="AW18" s="610"/>
      <c r="AX18" s="610"/>
      <c r="AY18" s="610"/>
      <c r="AZ18" s="610"/>
      <c r="BA18" s="610"/>
      <c r="BB18" s="610"/>
      <c r="BC18" s="611"/>
      <c r="BD18" s="612">
        <v>20242856</v>
      </c>
      <c r="BE18" s="613"/>
      <c r="BF18" s="613"/>
      <c r="BG18" s="613"/>
      <c r="BH18" s="613"/>
      <c r="BI18" s="613"/>
      <c r="BJ18" s="613"/>
      <c r="BK18" s="614"/>
      <c r="BL18" s="676">
        <v>31.1</v>
      </c>
      <c r="BM18" s="676"/>
      <c r="BN18" s="676"/>
      <c r="BO18" s="676"/>
      <c r="BP18" s="671" t="s">
        <v>117</v>
      </c>
      <c r="BQ18" s="671"/>
      <c r="BR18" s="671"/>
      <c r="BS18" s="671"/>
      <c r="BT18" s="671"/>
      <c r="BU18" s="671"/>
      <c r="BV18" s="671"/>
      <c r="BW18" s="672"/>
      <c r="BY18" s="609" t="s">
        <v>240</v>
      </c>
      <c r="BZ18" s="610"/>
      <c r="CA18" s="610"/>
      <c r="CB18" s="610"/>
      <c r="CC18" s="610"/>
      <c r="CD18" s="610"/>
      <c r="CE18" s="610"/>
      <c r="CF18" s="610"/>
      <c r="CG18" s="610"/>
      <c r="CH18" s="610"/>
      <c r="CI18" s="610"/>
      <c r="CJ18" s="610"/>
      <c r="CK18" s="610"/>
      <c r="CL18" s="611"/>
      <c r="CM18" s="612">
        <v>54657025</v>
      </c>
      <c r="CN18" s="613"/>
      <c r="CO18" s="613"/>
      <c r="CP18" s="613"/>
      <c r="CQ18" s="613"/>
      <c r="CR18" s="613"/>
      <c r="CS18" s="613"/>
      <c r="CT18" s="614"/>
      <c r="CU18" s="615">
        <v>15.8</v>
      </c>
      <c r="CV18" s="677"/>
      <c r="CW18" s="677"/>
      <c r="CX18" s="679"/>
      <c r="CY18" s="618" t="s">
        <v>117</v>
      </c>
      <c r="CZ18" s="613"/>
      <c r="DA18" s="613"/>
      <c r="DB18" s="613"/>
      <c r="DC18" s="613"/>
      <c r="DD18" s="613"/>
      <c r="DE18" s="613"/>
      <c r="DF18" s="613"/>
      <c r="DG18" s="613"/>
      <c r="DH18" s="613"/>
      <c r="DI18" s="613"/>
      <c r="DJ18" s="613"/>
      <c r="DK18" s="614"/>
      <c r="DL18" s="618">
        <v>54523591</v>
      </c>
      <c r="DM18" s="613"/>
      <c r="DN18" s="613"/>
      <c r="DO18" s="613"/>
      <c r="DP18" s="613"/>
      <c r="DQ18" s="613"/>
      <c r="DR18" s="613"/>
      <c r="DS18" s="613"/>
      <c r="DT18" s="613"/>
      <c r="DU18" s="613"/>
      <c r="DV18" s="613"/>
      <c r="DW18" s="613"/>
      <c r="DX18" s="696"/>
    </row>
    <row r="19" spans="2:128" ht="11.25" customHeight="1" x14ac:dyDescent="0.2">
      <c r="B19" s="609" t="s">
        <v>241</v>
      </c>
      <c r="C19" s="610"/>
      <c r="D19" s="610"/>
      <c r="E19" s="610"/>
      <c r="F19" s="610"/>
      <c r="G19" s="610"/>
      <c r="H19" s="610"/>
      <c r="I19" s="610"/>
      <c r="J19" s="610"/>
      <c r="K19" s="610"/>
      <c r="L19" s="610"/>
      <c r="M19" s="610"/>
      <c r="N19" s="610"/>
      <c r="O19" s="610"/>
      <c r="P19" s="610"/>
      <c r="Q19" s="611"/>
      <c r="R19" s="612">
        <v>303724</v>
      </c>
      <c r="S19" s="613"/>
      <c r="T19" s="613"/>
      <c r="U19" s="613"/>
      <c r="V19" s="613"/>
      <c r="W19" s="613"/>
      <c r="X19" s="613"/>
      <c r="Y19" s="614"/>
      <c r="Z19" s="676">
        <v>0.1</v>
      </c>
      <c r="AA19" s="676"/>
      <c r="AB19" s="676"/>
      <c r="AC19" s="676"/>
      <c r="AD19" s="671">
        <v>303724</v>
      </c>
      <c r="AE19" s="671"/>
      <c r="AF19" s="671"/>
      <c r="AG19" s="671"/>
      <c r="AH19" s="671"/>
      <c r="AI19" s="671"/>
      <c r="AJ19" s="671"/>
      <c r="AK19" s="671"/>
      <c r="AL19" s="615">
        <v>0.2</v>
      </c>
      <c r="AM19" s="677"/>
      <c r="AN19" s="677"/>
      <c r="AO19" s="678"/>
      <c r="AP19" s="609" t="s">
        <v>242</v>
      </c>
      <c r="AQ19" s="610"/>
      <c r="AR19" s="610"/>
      <c r="AS19" s="610"/>
      <c r="AT19" s="610"/>
      <c r="AU19" s="610"/>
      <c r="AV19" s="610"/>
      <c r="AW19" s="610"/>
      <c r="AX19" s="610"/>
      <c r="AY19" s="610"/>
      <c r="AZ19" s="610"/>
      <c r="BA19" s="610"/>
      <c r="BB19" s="610"/>
      <c r="BC19" s="611"/>
      <c r="BD19" s="612">
        <v>855897</v>
      </c>
      <c r="BE19" s="613"/>
      <c r="BF19" s="613"/>
      <c r="BG19" s="613"/>
      <c r="BH19" s="613"/>
      <c r="BI19" s="613"/>
      <c r="BJ19" s="613"/>
      <c r="BK19" s="614"/>
      <c r="BL19" s="676">
        <v>1.3</v>
      </c>
      <c r="BM19" s="676"/>
      <c r="BN19" s="676"/>
      <c r="BO19" s="676"/>
      <c r="BP19" s="671" t="s">
        <v>118</v>
      </c>
      <c r="BQ19" s="671"/>
      <c r="BR19" s="671"/>
      <c r="BS19" s="671"/>
      <c r="BT19" s="671"/>
      <c r="BU19" s="671"/>
      <c r="BV19" s="671"/>
      <c r="BW19" s="672"/>
      <c r="BY19" s="609" t="s">
        <v>243</v>
      </c>
      <c r="BZ19" s="610"/>
      <c r="CA19" s="610"/>
      <c r="CB19" s="610"/>
      <c r="CC19" s="610"/>
      <c r="CD19" s="610"/>
      <c r="CE19" s="610"/>
      <c r="CF19" s="610"/>
      <c r="CG19" s="610"/>
      <c r="CH19" s="610"/>
      <c r="CI19" s="610"/>
      <c r="CJ19" s="610"/>
      <c r="CK19" s="610"/>
      <c r="CL19" s="611"/>
      <c r="CM19" s="612">
        <v>11917</v>
      </c>
      <c r="CN19" s="613"/>
      <c r="CO19" s="613"/>
      <c r="CP19" s="613"/>
      <c r="CQ19" s="613"/>
      <c r="CR19" s="613"/>
      <c r="CS19" s="613"/>
      <c r="CT19" s="614"/>
      <c r="CU19" s="615">
        <v>0</v>
      </c>
      <c r="CV19" s="677"/>
      <c r="CW19" s="677"/>
      <c r="CX19" s="679"/>
      <c r="CY19" s="618" t="s">
        <v>117</v>
      </c>
      <c r="CZ19" s="613"/>
      <c r="DA19" s="613"/>
      <c r="DB19" s="613"/>
      <c r="DC19" s="613"/>
      <c r="DD19" s="613"/>
      <c r="DE19" s="613"/>
      <c r="DF19" s="613"/>
      <c r="DG19" s="613"/>
      <c r="DH19" s="613"/>
      <c r="DI19" s="613"/>
      <c r="DJ19" s="613"/>
      <c r="DK19" s="614"/>
      <c r="DL19" s="618">
        <v>11917</v>
      </c>
      <c r="DM19" s="613"/>
      <c r="DN19" s="613"/>
      <c r="DO19" s="613"/>
      <c r="DP19" s="613"/>
      <c r="DQ19" s="613"/>
      <c r="DR19" s="613"/>
      <c r="DS19" s="613"/>
      <c r="DT19" s="613"/>
      <c r="DU19" s="613"/>
      <c r="DV19" s="613"/>
      <c r="DW19" s="613"/>
      <c r="DX19" s="696"/>
    </row>
    <row r="20" spans="2:128" ht="11.25" customHeight="1" x14ac:dyDescent="0.2">
      <c r="B20" s="609" t="s">
        <v>244</v>
      </c>
      <c r="C20" s="610"/>
      <c r="D20" s="610"/>
      <c r="E20" s="610"/>
      <c r="F20" s="610"/>
      <c r="G20" s="610"/>
      <c r="H20" s="610"/>
      <c r="I20" s="610"/>
      <c r="J20" s="610"/>
      <c r="K20" s="610"/>
      <c r="L20" s="610"/>
      <c r="M20" s="610"/>
      <c r="N20" s="610"/>
      <c r="O20" s="610"/>
      <c r="P20" s="610"/>
      <c r="Q20" s="611"/>
      <c r="R20" s="612">
        <v>135204659</v>
      </c>
      <c r="S20" s="613"/>
      <c r="T20" s="613"/>
      <c r="U20" s="613"/>
      <c r="V20" s="613"/>
      <c r="W20" s="613"/>
      <c r="X20" s="613"/>
      <c r="Y20" s="614"/>
      <c r="Z20" s="676">
        <v>38.5</v>
      </c>
      <c r="AA20" s="676"/>
      <c r="AB20" s="676"/>
      <c r="AC20" s="676"/>
      <c r="AD20" s="671">
        <v>131601724</v>
      </c>
      <c r="AE20" s="671"/>
      <c r="AF20" s="671"/>
      <c r="AG20" s="671"/>
      <c r="AH20" s="671"/>
      <c r="AI20" s="671"/>
      <c r="AJ20" s="671"/>
      <c r="AK20" s="671"/>
      <c r="AL20" s="615">
        <v>66.7</v>
      </c>
      <c r="AM20" s="677"/>
      <c r="AN20" s="677"/>
      <c r="AO20" s="678"/>
      <c r="AP20" s="680" t="s">
        <v>245</v>
      </c>
      <c r="AQ20" s="681"/>
      <c r="AR20" s="681"/>
      <c r="AS20" s="681"/>
      <c r="AT20" s="681"/>
      <c r="AU20" s="681"/>
      <c r="AV20" s="681"/>
      <c r="AW20" s="681"/>
      <c r="AX20" s="681"/>
      <c r="AY20" s="681"/>
      <c r="AZ20" s="681"/>
      <c r="BA20" s="681"/>
      <c r="BB20" s="681"/>
      <c r="BC20" s="682"/>
      <c r="BD20" s="612">
        <v>583765</v>
      </c>
      <c r="BE20" s="613"/>
      <c r="BF20" s="613"/>
      <c r="BG20" s="613"/>
      <c r="BH20" s="613"/>
      <c r="BI20" s="613"/>
      <c r="BJ20" s="613"/>
      <c r="BK20" s="614"/>
      <c r="BL20" s="676">
        <v>0.9</v>
      </c>
      <c r="BM20" s="676"/>
      <c r="BN20" s="676"/>
      <c r="BO20" s="676"/>
      <c r="BP20" s="671" t="s">
        <v>117</v>
      </c>
      <c r="BQ20" s="671"/>
      <c r="BR20" s="671"/>
      <c r="BS20" s="671"/>
      <c r="BT20" s="671"/>
      <c r="BU20" s="671"/>
      <c r="BV20" s="671"/>
      <c r="BW20" s="672"/>
      <c r="BY20" s="680" t="s">
        <v>246</v>
      </c>
      <c r="BZ20" s="681"/>
      <c r="CA20" s="681"/>
      <c r="CB20" s="681"/>
      <c r="CC20" s="681"/>
      <c r="CD20" s="681"/>
      <c r="CE20" s="681"/>
      <c r="CF20" s="681"/>
      <c r="CG20" s="681"/>
      <c r="CH20" s="681"/>
      <c r="CI20" s="681"/>
      <c r="CJ20" s="681"/>
      <c r="CK20" s="681"/>
      <c r="CL20" s="682"/>
      <c r="CM20" s="612" t="s">
        <v>117</v>
      </c>
      <c r="CN20" s="613"/>
      <c r="CO20" s="613"/>
      <c r="CP20" s="613"/>
      <c r="CQ20" s="613"/>
      <c r="CR20" s="613"/>
      <c r="CS20" s="613"/>
      <c r="CT20" s="614"/>
      <c r="CU20" s="615" t="s">
        <v>118</v>
      </c>
      <c r="CV20" s="677"/>
      <c r="CW20" s="677"/>
      <c r="CX20" s="679"/>
      <c r="CY20" s="618" t="s">
        <v>118</v>
      </c>
      <c r="CZ20" s="613"/>
      <c r="DA20" s="613"/>
      <c r="DB20" s="613"/>
      <c r="DC20" s="613"/>
      <c r="DD20" s="613"/>
      <c r="DE20" s="613"/>
      <c r="DF20" s="613"/>
      <c r="DG20" s="613"/>
      <c r="DH20" s="613"/>
      <c r="DI20" s="613"/>
      <c r="DJ20" s="613"/>
      <c r="DK20" s="614"/>
      <c r="DL20" s="618" t="s">
        <v>117</v>
      </c>
      <c r="DM20" s="613"/>
      <c r="DN20" s="613"/>
      <c r="DO20" s="613"/>
      <c r="DP20" s="613"/>
      <c r="DQ20" s="613"/>
      <c r="DR20" s="613"/>
      <c r="DS20" s="613"/>
      <c r="DT20" s="613"/>
      <c r="DU20" s="613"/>
      <c r="DV20" s="613"/>
      <c r="DW20" s="613"/>
      <c r="DX20" s="696"/>
    </row>
    <row r="21" spans="2:128" ht="11.25" customHeight="1" x14ac:dyDescent="0.2">
      <c r="B21" s="609" t="s">
        <v>247</v>
      </c>
      <c r="C21" s="610"/>
      <c r="D21" s="610"/>
      <c r="E21" s="610"/>
      <c r="F21" s="610"/>
      <c r="G21" s="610"/>
      <c r="H21" s="610"/>
      <c r="I21" s="610"/>
      <c r="J21" s="610"/>
      <c r="K21" s="610"/>
      <c r="L21" s="610"/>
      <c r="M21" s="610"/>
      <c r="N21" s="610"/>
      <c r="O21" s="610"/>
      <c r="P21" s="610"/>
      <c r="Q21" s="611"/>
      <c r="R21" s="612">
        <v>131601724</v>
      </c>
      <c r="S21" s="613"/>
      <c r="T21" s="613"/>
      <c r="U21" s="613"/>
      <c r="V21" s="613"/>
      <c r="W21" s="613"/>
      <c r="X21" s="613"/>
      <c r="Y21" s="614"/>
      <c r="Z21" s="615">
        <v>37.5</v>
      </c>
      <c r="AA21" s="677"/>
      <c r="AB21" s="677"/>
      <c r="AC21" s="679"/>
      <c r="AD21" s="618">
        <v>131601724</v>
      </c>
      <c r="AE21" s="613"/>
      <c r="AF21" s="613"/>
      <c r="AG21" s="613"/>
      <c r="AH21" s="613"/>
      <c r="AI21" s="613"/>
      <c r="AJ21" s="613"/>
      <c r="AK21" s="614"/>
      <c r="AL21" s="615">
        <v>66.7</v>
      </c>
      <c r="AM21" s="677"/>
      <c r="AN21" s="677"/>
      <c r="AO21" s="678"/>
      <c r="AP21" s="680" t="s">
        <v>248</v>
      </c>
      <c r="AQ21" s="681"/>
      <c r="AR21" s="681"/>
      <c r="AS21" s="681"/>
      <c r="AT21" s="681"/>
      <c r="AU21" s="681"/>
      <c r="AV21" s="681"/>
      <c r="AW21" s="681"/>
      <c r="AX21" s="681"/>
      <c r="AY21" s="681"/>
      <c r="AZ21" s="681"/>
      <c r="BA21" s="681"/>
      <c r="BB21" s="681"/>
      <c r="BC21" s="682"/>
      <c r="BD21" s="612">
        <v>93519</v>
      </c>
      <c r="BE21" s="613"/>
      <c r="BF21" s="613"/>
      <c r="BG21" s="613"/>
      <c r="BH21" s="613"/>
      <c r="BI21" s="613"/>
      <c r="BJ21" s="613"/>
      <c r="BK21" s="614"/>
      <c r="BL21" s="676">
        <v>0.1</v>
      </c>
      <c r="BM21" s="676"/>
      <c r="BN21" s="676"/>
      <c r="BO21" s="676"/>
      <c r="BP21" s="671" t="s">
        <v>117</v>
      </c>
      <c r="BQ21" s="671"/>
      <c r="BR21" s="671"/>
      <c r="BS21" s="671"/>
      <c r="BT21" s="671"/>
      <c r="BU21" s="671"/>
      <c r="BV21" s="671"/>
      <c r="BW21" s="672"/>
      <c r="BY21" s="680" t="s">
        <v>249</v>
      </c>
      <c r="BZ21" s="681"/>
      <c r="CA21" s="681"/>
      <c r="CB21" s="681"/>
      <c r="CC21" s="681"/>
      <c r="CD21" s="681"/>
      <c r="CE21" s="681"/>
      <c r="CF21" s="681"/>
      <c r="CG21" s="681"/>
      <c r="CH21" s="681"/>
      <c r="CI21" s="681"/>
      <c r="CJ21" s="681"/>
      <c r="CK21" s="681"/>
      <c r="CL21" s="682"/>
      <c r="CM21" s="612">
        <v>78357</v>
      </c>
      <c r="CN21" s="613"/>
      <c r="CO21" s="613"/>
      <c r="CP21" s="613"/>
      <c r="CQ21" s="613"/>
      <c r="CR21" s="613"/>
      <c r="CS21" s="613"/>
      <c r="CT21" s="614"/>
      <c r="CU21" s="615">
        <v>0</v>
      </c>
      <c r="CV21" s="677"/>
      <c r="CW21" s="677"/>
      <c r="CX21" s="679"/>
      <c r="CY21" s="618" t="s">
        <v>117</v>
      </c>
      <c r="CZ21" s="613"/>
      <c r="DA21" s="613"/>
      <c r="DB21" s="613"/>
      <c r="DC21" s="613"/>
      <c r="DD21" s="613"/>
      <c r="DE21" s="613"/>
      <c r="DF21" s="613"/>
      <c r="DG21" s="613"/>
      <c r="DH21" s="613"/>
      <c r="DI21" s="613"/>
      <c r="DJ21" s="613"/>
      <c r="DK21" s="614"/>
      <c r="DL21" s="618">
        <v>78357</v>
      </c>
      <c r="DM21" s="613"/>
      <c r="DN21" s="613"/>
      <c r="DO21" s="613"/>
      <c r="DP21" s="613"/>
      <c r="DQ21" s="613"/>
      <c r="DR21" s="613"/>
      <c r="DS21" s="613"/>
      <c r="DT21" s="613"/>
      <c r="DU21" s="613"/>
      <c r="DV21" s="613"/>
      <c r="DW21" s="613"/>
      <c r="DX21" s="696"/>
    </row>
    <row r="22" spans="2:128" ht="11.25" customHeight="1" x14ac:dyDescent="0.2">
      <c r="B22" s="609" t="s">
        <v>250</v>
      </c>
      <c r="C22" s="610"/>
      <c r="D22" s="610"/>
      <c r="E22" s="610"/>
      <c r="F22" s="610"/>
      <c r="G22" s="610"/>
      <c r="H22" s="610"/>
      <c r="I22" s="610"/>
      <c r="J22" s="610"/>
      <c r="K22" s="610"/>
      <c r="L22" s="610"/>
      <c r="M22" s="610"/>
      <c r="N22" s="610"/>
      <c r="O22" s="610"/>
      <c r="P22" s="610"/>
      <c r="Q22" s="611"/>
      <c r="R22" s="612">
        <v>3598082</v>
      </c>
      <c r="S22" s="613"/>
      <c r="T22" s="613"/>
      <c r="U22" s="613"/>
      <c r="V22" s="613"/>
      <c r="W22" s="613"/>
      <c r="X22" s="613"/>
      <c r="Y22" s="614"/>
      <c r="Z22" s="615">
        <v>1</v>
      </c>
      <c r="AA22" s="677"/>
      <c r="AB22" s="677"/>
      <c r="AC22" s="679"/>
      <c r="AD22" s="618" t="s">
        <v>118</v>
      </c>
      <c r="AE22" s="613"/>
      <c r="AF22" s="613"/>
      <c r="AG22" s="613"/>
      <c r="AH22" s="613"/>
      <c r="AI22" s="613"/>
      <c r="AJ22" s="613"/>
      <c r="AK22" s="614"/>
      <c r="AL22" s="615" t="s">
        <v>117</v>
      </c>
      <c r="AM22" s="677"/>
      <c r="AN22" s="677"/>
      <c r="AO22" s="678"/>
      <c r="AP22" s="680" t="s">
        <v>251</v>
      </c>
      <c r="AQ22" s="681"/>
      <c r="AR22" s="681"/>
      <c r="AS22" s="681"/>
      <c r="AT22" s="681"/>
      <c r="AU22" s="681"/>
      <c r="AV22" s="681"/>
      <c r="AW22" s="681"/>
      <c r="AX22" s="681"/>
      <c r="AY22" s="681"/>
      <c r="AZ22" s="681"/>
      <c r="BA22" s="681"/>
      <c r="BB22" s="681"/>
      <c r="BC22" s="682"/>
      <c r="BD22" s="612">
        <v>464708</v>
      </c>
      <c r="BE22" s="613"/>
      <c r="BF22" s="613"/>
      <c r="BG22" s="613"/>
      <c r="BH22" s="613"/>
      <c r="BI22" s="613"/>
      <c r="BJ22" s="613"/>
      <c r="BK22" s="614"/>
      <c r="BL22" s="676">
        <v>0.7</v>
      </c>
      <c r="BM22" s="676"/>
      <c r="BN22" s="676"/>
      <c r="BO22" s="676"/>
      <c r="BP22" s="671" t="s">
        <v>117</v>
      </c>
      <c r="BQ22" s="671"/>
      <c r="BR22" s="671"/>
      <c r="BS22" s="671"/>
      <c r="BT22" s="671"/>
      <c r="BU22" s="671"/>
      <c r="BV22" s="671"/>
      <c r="BW22" s="672"/>
      <c r="BY22" s="680" t="s">
        <v>252</v>
      </c>
      <c r="BZ22" s="681"/>
      <c r="CA22" s="681"/>
      <c r="CB22" s="681"/>
      <c r="CC22" s="681"/>
      <c r="CD22" s="681"/>
      <c r="CE22" s="681"/>
      <c r="CF22" s="681"/>
      <c r="CG22" s="681"/>
      <c r="CH22" s="681"/>
      <c r="CI22" s="681"/>
      <c r="CJ22" s="681"/>
      <c r="CK22" s="681"/>
      <c r="CL22" s="682"/>
      <c r="CM22" s="612">
        <v>277364</v>
      </c>
      <c r="CN22" s="613"/>
      <c r="CO22" s="613"/>
      <c r="CP22" s="613"/>
      <c r="CQ22" s="613"/>
      <c r="CR22" s="613"/>
      <c r="CS22" s="613"/>
      <c r="CT22" s="614"/>
      <c r="CU22" s="615">
        <v>0.1</v>
      </c>
      <c r="CV22" s="677"/>
      <c r="CW22" s="677"/>
      <c r="CX22" s="679"/>
      <c r="CY22" s="618" t="s">
        <v>117</v>
      </c>
      <c r="CZ22" s="613"/>
      <c r="DA22" s="613"/>
      <c r="DB22" s="613"/>
      <c r="DC22" s="613"/>
      <c r="DD22" s="613"/>
      <c r="DE22" s="613"/>
      <c r="DF22" s="613"/>
      <c r="DG22" s="613"/>
      <c r="DH22" s="613"/>
      <c r="DI22" s="613"/>
      <c r="DJ22" s="613"/>
      <c r="DK22" s="614"/>
      <c r="DL22" s="618">
        <v>277364</v>
      </c>
      <c r="DM22" s="613"/>
      <c r="DN22" s="613"/>
      <c r="DO22" s="613"/>
      <c r="DP22" s="613"/>
      <c r="DQ22" s="613"/>
      <c r="DR22" s="613"/>
      <c r="DS22" s="613"/>
      <c r="DT22" s="613"/>
      <c r="DU22" s="613"/>
      <c r="DV22" s="613"/>
      <c r="DW22" s="613"/>
      <c r="DX22" s="696"/>
    </row>
    <row r="23" spans="2:128" ht="11.25" customHeight="1" x14ac:dyDescent="0.2">
      <c r="B23" s="609" t="s">
        <v>253</v>
      </c>
      <c r="C23" s="610"/>
      <c r="D23" s="610"/>
      <c r="E23" s="610"/>
      <c r="F23" s="610"/>
      <c r="G23" s="610"/>
      <c r="H23" s="610"/>
      <c r="I23" s="610"/>
      <c r="J23" s="610"/>
      <c r="K23" s="610"/>
      <c r="L23" s="610"/>
      <c r="M23" s="610"/>
      <c r="N23" s="610"/>
      <c r="O23" s="610"/>
      <c r="P23" s="610"/>
      <c r="Q23" s="611"/>
      <c r="R23" s="612">
        <v>4853</v>
      </c>
      <c r="S23" s="613"/>
      <c r="T23" s="613"/>
      <c r="U23" s="613"/>
      <c r="V23" s="613"/>
      <c r="W23" s="613"/>
      <c r="X23" s="613"/>
      <c r="Y23" s="614"/>
      <c r="Z23" s="615">
        <v>0</v>
      </c>
      <c r="AA23" s="677"/>
      <c r="AB23" s="677"/>
      <c r="AC23" s="679"/>
      <c r="AD23" s="618" t="s">
        <v>117</v>
      </c>
      <c r="AE23" s="613"/>
      <c r="AF23" s="613"/>
      <c r="AG23" s="613"/>
      <c r="AH23" s="613"/>
      <c r="AI23" s="613"/>
      <c r="AJ23" s="613"/>
      <c r="AK23" s="614"/>
      <c r="AL23" s="615" t="s">
        <v>117</v>
      </c>
      <c r="AM23" s="677"/>
      <c r="AN23" s="677"/>
      <c r="AO23" s="678"/>
      <c r="AP23" s="680" t="s">
        <v>254</v>
      </c>
      <c r="AQ23" s="681"/>
      <c r="AR23" s="681"/>
      <c r="AS23" s="681"/>
      <c r="AT23" s="681"/>
      <c r="AU23" s="681"/>
      <c r="AV23" s="681"/>
      <c r="AW23" s="681"/>
      <c r="AX23" s="681"/>
      <c r="AY23" s="681"/>
      <c r="AZ23" s="681"/>
      <c r="BA23" s="681"/>
      <c r="BB23" s="681"/>
      <c r="BC23" s="682"/>
      <c r="BD23" s="612">
        <v>4950238</v>
      </c>
      <c r="BE23" s="613"/>
      <c r="BF23" s="613"/>
      <c r="BG23" s="613"/>
      <c r="BH23" s="613"/>
      <c r="BI23" s="613"/>
      <c r="BJ23" s="613"/>
      <c r="BK23" s="614"/>
      <c r="BL23" s="676">
        <v>7.6</v>
      </c>
      <c r="BM23" s="676"/>
      <c r="BN23" s="676"/>
      <c r="BO23" s="676"/>
      <c r="BP23" s="671" t="s">
        <v>117</v>
      </c>
      <c r="BQ23" s="671"/>
      <c r="BR23" s="671"/>
      <c r="BS23" s="671"/>
      <c r="BT23" s="671"/>
      <c r="BU23" s="671"/>
      <c r="BV23" s="671"/>
      <c r="BW23" s="672"/>
      <c r="BY23" s="680" t="s">
        <v>255</v>
      </c>
      <c r="BZ23" s="681"/>
      <c r="CA23" s="681"/>
      <c r="CB23" s="681"/>
      <c r="CC23" s="681"/>
      <c r="CD23" s="681"/>
      <c r="CE23" s="681"/>
      <c r="CF23" s="681"/>
      <c r="CG23" s="681"/>
      <c r="CH23" s="681"/>
      <c r="CI23" s="681"/>
      <c r="CJ23" s="681"/>
      <c r="CK23" s="681"/>
      <c r="CL23" s="682"/>
      <c r="CM23" s="612">
        <v>194165</v>
      </c>
      <c r="CN23" s="613"/>
      <c r="CO23" s="613"/>
      <c r="CP23" s="613"/>
      <c r="CQ23" s="613"/>
      <c r="CR23" s="613"/>
      <c r="CS23" s="613"/>
      <c r="CT23" s="614"/>
      <c r="CU23" s="615">
        <v>0.1</v>
      </c>
      <c r="CV23" s="677"/>
      <c r="CW23" s="677"/>
      <c r="CX23" s="679"/>
      <c r="CY23" s="618" t="s">
        <v>117</v>
      </c>
      <c r="CZ23" s="613"/>
      <c r="DA23" s="613"/>
      <c r="DB23" s="613"/>
      <c r="DC23" s="613"/>
      <c r="DD23" s="613"/>
      <c r="DE23" s="613"/>
      <c r="DF23" s="613"/>
      <c r="DG23" s="613"/>
      <c r="DH23" s="613"/>
      <c r="DI23" s="613"/>
      <c r="DJ23" s="613"/>
      <c r="DK23" s="614"/>
      <c r="DL23" s="618">
        <v>194165</v>
      </c>
      <c r="DM23" s="613"/>
      <c r="DN23" s="613"/>
      <c r="DO23" s="613"/>
      <c r="DP23" s="613"/>
      <c r="DQ23" s="613"/>
      <c r="DR23" s="613"/>
      <c r="DS23" s="613"/>
      <c r="DT23" s="613"/>
      <c r="DU23" s="613"/>
      <c r="DV23" s="613"/>
      <c r="DW23" s="613"/>
      <c r="DX23" s="696"/>
    </row>
    <row r="24" spans="2:128" ht="11.25" customHeight="1" x14ac:dyDescent="0.2">
      <c r="B24" s="609" t="s">
        <v>256</v>
      </c>
      <c r="C24" s="610"/>
      <c r="D24" s="610"/>
      <c r="E24" s="610"/>
      <c r="F24" s="610"/>
      <c r="G24" s="610"/>
      <c r="H24" s="610"/>
      <c r="I24" s="610"/>
      <c r="J24" s="610"/>
      <c r="K24" s="610"/>
      <c r="L24" s="610"/>
      <c r="M24" s="610"/>
      <c r="N24" s="610"/>
      <c r="O24" s="610"/>
      <c r="P24" s="610"/>
      <c r="Q24" s="611"/>
      <c r="R24" s="612">
        <v>211577674</v>
      </c>
      <c r="S24" s="613"/>
      <c r="T24" s="613"/>
      <c r="U24" s="613"/>
      <c r="V24" s="613"/>
      <c r="W24" s="613"/>
      <c r="X24" s="613"/>
      <c r="Y24" s="614"/>
      <c r="Z24" s="615">
        <v>60.2</v>
      </c>
      <c r="AA24" s="677"/>
      <c r="AB24" s="677"/>
      <c r="AC24" s="679"/>
      <c r="AD24" s="618">
        <v>196583032</v>
      </c>
      <c r="AE24" s="613"/>
      <c r="AF24" s="613"/>
      <c r="AG24" s="613"/>
      <c r="AH24" s="613"/>
      <c r="AI24" s="613"/>
      <c r="AJ24" s="613"/>
      <c r="AK24" s="614"/>
      <c r="AL24" s="615">
        <v>99.6</v>
      </c>
      <c r="AM24" s="677"/>
      <c r="AN24" s="677"/>
      <c r="AO24" s="678"/>
      <c r="AP24" s="680" t="s">
        <v>257</v>
      </c>
      <c r="AQ24" s="681"/>
      <c r="AR24" s="681"/>
      <c r="AS24" s="681"/>
      <c r="AT24" s="681"/>
      <c r="AU24" s="681"/>
      <c r="AV24" s="681"/>
      <c r="AW24" s="681"/>
      <c r="AX24" s="681"/>
      <c r="AY24" s="681"/>
      <c r="AZ24" s="681"/>
      <c r="BA24" s="681"/>
      <c r="BB24" s="681"/>
      <c r="BC24" s="682"/>
      <c r="BD24" s="612">
        <v>7174295</v>
      </c>
      <c r="BE24" s="613"/>
      <c r="BF24" s="613"/>
      <c r="BG24" s="613"/>
      <c r="BH24" s="613"/>
      <c r="BI24" s="613"/>
      <c r="BJ24" s="613"/>
      <c r="BK24" s="614"/>
      <c r="BL24" s="676">
        <v>11</v>
      </c>
      <c r="BM24" s="676"/>
      <c r="BN24" s="676"/>
      <c r="BO24" s="676"/>
      <c r="BP24" s="671" t="s">
        <v>117</v>
      </c>
      <c r="BQ24" s="671"/>
      <c r="BR24" s="671"/>
      <c r="BS24" s="671"/>
      <c r="BT24" s="671"/>
      <c r="BU24" s="671"/>
      <c r="BV24" s="671"/>
      <c r="BW24" s="672"/>
      <c r="BY24" s="680" t="s">
        <v>258</v>
      </c>
      <c r="BZ24" s="681"/>
      <c r="CA24" s="681"/>
      <c r="CB24" s="681"/>
      <c r="CC24" s="681"/>
      <c r="CD24" s="681"/>
      <c r="CE24" s="681"/>
      <c r="CF24" s="681"/>
      <c r="CG24" s="681"/>
      <c r="CH24" s="681"/>
      <c r="CI24" s="681"/>
      <c r="CJ24" s="681"/>
      <c r="CK24" s="681"/>
      <c r="CL24" s="682"/>
      <c r="CM24" s="612" t="s">
        <v>117</v>
      </c>
      <c r="CN24" s="613"/>
      <c r="CO24" s="613"/>
      <c r="CP24" s="613"/>
      <c r="CQ24" s="613"/>
      <c r="CR24" s="613"/>
      <c r="CS24" s="613"/>
      <c r="CT24" s="614"/>
      <c r="CU24" s="615" t="s">
        <v>117</v>
      </c>
      <c r="CV24" s="677"/>
      <c r="CW24" s="677"/>
      <c r="CX24" s="679"/>
      <c r="CY24" s="618" t="s">
        <v>117</v>
      </c>
      <c r="CZ24" s="613"/>
      <c r="DA24" s="613"/>
      <c r="DB24" s="613"/>
      <c r="DC24" s="613"/>
      <c r="DD24" s="613"/>
      <c r="DE24" s="613"/>
      <c r="DF24" s="613"/>
      <c r="DG24" s="613"/>
      <c r="DH24" s="613"/>
      <c r="DI24" s="613"/>
      <c r="DJ24" s="613"/>
      <c r="DK24" s="614"/>
      <c r="DL24" s="618" t="s">
        <v>117</v>
      </c>
      <c r="DM24" s="613"/>
      <c r="DN24" s="613"/>
      <c r="DO24" s="613"/>
      <c r="DP24" s="613"/>
      <c r="DQ24" s="613"/>
      <c r="DR24" s="613"/>
      <c r="DS24" s="613"/>
      <c r="DT24" s="613"/>
      <c r="DU24" s="613"/>
      <c r="DV24" s="613"/>
      <c r="DW24" s="613"/>
      <c r="DX24" s="696"/>
    </row>
    <row r="25" spans="2:128" ht="11.25" customHeight="1" x14ac:dyDescent="0.2">
      <c r="B25" s="609" t="s">
        <v>259</v>
      </c>
      <c r="C25" s="610"/>
      <c r="D25" s="610"/>
      <c r="E25" s="610"/>
      <c r="F25" s="610"/>
      <c r="G25" s="610"/>
      <c r="H25" s="610"/>
      <c r="I25" s="610"/>
      <c r="J25" s="610"/>
      <c r="K25" s="610"/>
      <c r="L25" s="610"/>
      <c r="M25" s="610"/>
      <c r="N25" s="610"/>
      <c r="O25" s="610"/>
      <c r="P25" s="610"/>
      <c r="Q25" s="611"/>
      <c r="R25" s="612">
        <v>123979</v>
      </c>
      <c r="S25" s="613"/>
      <c r="T25" s="613"/>
      <c r="U25" s="613"/>
      <c r="V25" s="613"/>
      <c r="W25" s="613"/>
      <c r="X25" s="613"/>
      <c r="Y25" s="614"/>
      <c r="Z25" s="615">
        <v>0</v>
      </c>
      <c r="AA25" s="677"/>
      <c r="AB25" s="677"/>
      <c r="AC25" s="679"/>
      <c r="AD25" s="618">
        <v>123979</v>
      </c>
      <c r="AE25" s="613"/>
      <c r="AF25" s="613"/>
      <c r="AG25" s="613"/>
      <c r="AH25" s="613"/>
      <c r="AI25" s="613"/>
      <c r="AJ25" s="613"/>
      <c r="AK25" s="614"/>
      <c r="AL25" s="615">
        <v>0.1</v>
      </c>
      <c r="AM25" s="677"/>
      <c r="AN25" s="677"/>
      <c r="AO25" s="678"/>
      <c r="AP25" s="680" t="s">
        <v>260</v>
      </c>
      <c r="AQ25" s="681"/>
      <c r="AR25" s="681"/>
      <c r="AS25" s="681"/>
      <c r="AT25" s="681"/>
      <c r="AU25" s="681"/>
      <c r="AV25" s="681"/>
      <c r="AW25" s="681"/>
      <c r="AX25" s="681"/>
      <c r="AY25" s="681"/>
      <c r="AZ25" s="681"/>
      <c r="BA25" s="681"/>
      <c r="BB25" s="681"/>
      <c r="BC25" s="682"/>
      <c r="BD25" s="612">
        <v>734</v>
      </c>
      <c r="BE25" s="613"/>
      <c r="BF25" s="613"/>
      <c r="BG25" s="613"/>
      <c r="BH25" s="613"/>
      <c r="BI25" s="613"/>
      <c r="BJ25" s="613"/>
      <c r="BK25" s="614"/>
      <c r="BL25" s="676">
        <v>0</v>
      </c>
      <c r="BM25" s="676"/>
      <c r="BN25" s="676"/>
      <c r="BO25" s="676"/>
      <c r="BP25" s="671" t="s">
        <v>117</v>
      </c>
      <c r="BQ25" s="671"/>
      <c r="BR25" s="671"/>
      <c r="BS25" s="671"/>
      <c r="BT25" s="671"/>
      <c r="BU25" s="671"/>
      <c r="BV25" s="671"/>
      <c r="BW25" s="672"/>
      <c r="BY25" s="680" t="s">
        <v>261</v>
      </c>
      <c r="BZ25" s="681"/>
      <c r="CA25" s="681"/>
      <c r="CB25" s="681"/>
      <c r="CC25" s="681"/>
      <c r="CD25" s="681"/>
      <c r="CE25" s="681"/>
      <c r="CF25" s="681"/>
      <c r="CG25" s="681"/>
      <c r="CH25" s="681"/>
      <c r="CI25" s="681"/>
      <c r="CJ25" s="681"/>
      <c r="CK25" s="681"/>
      <c r="CL25" s="682"/>
      <c r="CM25" s="612">
        <v>10011075</v>
      </c>
      <c r="CN25" s="613"/>
      <c r="CO25" s="613"/>
      <c r="CP25" s="613"/>
      <c r="CQ25" s="613"/>
      <c r="CR25" s="613"/>
      <c r="CS25" s="613"/>
      <c r="CT25" s="614"/>
      <c r="CU25" s="615">
        <v>2.9</v>
      </c>
      <c r="CV25" s="677"/>
      <c r="CW25" s="677"/>
      <c r="CX25" s="679"/>
      <c r="CY25" s="618" t="s">
        <v>117</v>
      </c>
      <c r="CZ25" s="613"/>
      <c r="DA25" s="613"/>
      <c r="DB25" s="613"/>
      <c r="DC25" s="613"/>
      <c r="DD25" s="613"/>
      <c r="DE25" s="613"/>
      <c r="DF25" s="613"/>
      <c r="DG25" s="613"/>
      <c r="DH25" s="613"/>
      <c r="DI25" s="613"/>
      <c r="DJ25" s="613"/>
      <c r="DK25" s="614"/>
      <c r="DL25" s="618">
        <v>10011075</v>
      </c>
      <c r="DM25" s="613"/>
      <c r="DN25" s="613"/>
      <c r="DO25" s="613"/>
      <c r="DP25" s="613"/>
      <c r="DQ25" s="613"/>
      <c r="DR25" s="613"/>
      <c r="DS25" s="613"/>
      <c r="DT25" s="613"/>
      <c r="DU25" s="613"/>
      <c r="DV25" s="613"/>
      <c r="DW25" s="613"/>
      <c r="DX25" s="696"/>
    </row>
    <row r="26" spans="2:128" ht="11.25" customHeight="1" x14ac:dyDescent="0.2">
      <c r="B26" s="609" t="s">
        <v>262</v>
      </c>
      <c r="C26" s="610"/>
      <c r="D26" s="610"/>
      <c r="E26" s="610"/>
      <c r="F26" s="610"/>
      <c r="G26" s="610"/>
      <c r="H26" s="610"/>
      <c r="I26" s="610"/>
      <c r="J26" s="610"/>
      <c r="K26" s="610"/>
      <c r="L26" s="610"/>
      <c r="M26" s="610"/>
      <c r="N26" s="610"/>
      <c r="O26" s="610"/>
      <c r="P26" s="610"/>
      <c r="Q26" s="611"/>
      <c r="R26" s="612">
        <v>720327</v>
      </c>
      <c r="S26" s="613"/>
      <c r="T26" s="613"/>
      <c r="U26" s="613"/>
      <c r="V26" s="613"/>
      <c r="W26" s="613"/>
      <c r="X26" s="613"/>
      <c r="Y26" s="614"/>
      <c r="Z26" s="615">
        <v>0.2</v>
      </c>
      <c r="AA26" s="677"/>
      <c r="AB26" s="677"/>
      <c r="AC26" s="679"/>
      <c r="AD26" s="618" t="s">
        <v>117</v>
      </c>
      <c r="AE26" s="613"/>
      <c r="AF26" s="613"/>
      <c r="AG26" s="613"/>
      <c r="AH26" s="613"/>
      <c r="AI26" s="613"/>
      <c r="AJ26" s="613"/>
      <c r="AK26" s="614"/>
      <c r="AL26" s="615" t="s">
        <v>117</v>
      </c>
      <c r="AM26" s="677"/>
      <c r="AN26" s="677"/>
      <c r="AO26" s="678"/>
      <c r="AP26" s="680" t="s">
        <v>263</v>
      </c>
      <c r="AQ26" s="681"/>
      <c r="AR26" s="681"/>
      <c r="AS26" s="681"/>
      <c r="AT26" s="681"/>
      <c r="AU26" s="681"/>
      <c r="AV26" s="681"/>
      <c r="AW26" s="681"/>
      <c r="AX26" s="681"/>
      <c r="AY26" s="681"/>
      <c r="AZ26" s="681"/>
      <c r="BA26" s="681"/>
      <c r="BB26" s="681"/>
      <c r="BC26" s="682"/>
      <c r="BD26" s="612" t="s">
        <v>117</v>
      </c>
      <c r="BE26" s="613"/>
      <c r="BF26" s="613"/>
      <c r="BG26" s="613"/>
      <c r="BH26" s="613"/>
      <c r="BI26" s="613"/>
      <c r="BJ26" s="613"/>
      <c r="BK26" s="614"/>
      <c r="BL26" s="676" t="s">
        <v>117</v>
      </c>
      <c r="BM26" s="676"/>
      <c r="BN26" s="676"/>
      <c r="BO26" s="676"/>
      <c r="BP26" s="671" t="s">
        <v>117</v>
      </c>
      <c r="BQ26" s="671"/>
      <c r="BR26" s="671"/>
      <c r="BS26" s="671"/>
      <c r="BT26" s="671"/>
      <c r="BU26" s="671"/>
      <c r="BV26" s="671"/>
      <c r="BW26" s="672"/>
      <c r="BY26" s="680" t="s">
        <v>264</v>
      </c>
      <c r="BZ26" s="681"/>
      <c r="CA26" s="681"/>
      <c r="CB26" s="681"/>
      <c r="CC26" s="681"/>
      <c r="CD26" s="681"/>
      <c r="CE26" s="681"/>
      <c r="CF26" s="681"/>
      <c r="CG26" s="681"/>
      <c r="CH26" s="681"/>
      <c r="CI26" s="681"/>
      <c r="CJ26" s="681"/>
      <c r="CK26" s="681"/>
      <c r="CL26" s="682"/>
      <c r="CM26" s="612">
        <v>64921</v>
      </c>
      <c r="CN26" s="613"/>
      <c r="CO26" s="613"/>
      <c r="CP26" s="613"/>
      <c r="CQ26" s="613"/>
      <c r="CR26" s="613"/>
      <c r="CS26" s="613"/>
      <c r="CT26" s="614"/>
      <c r="CU26" s="615">
        <v>0</v>
      </c>
      <c r="CV26" s="677"/>
      <c r="CW26" s="677"/>
      <c r="CX26" s="679"/>
      <c r="CY26" s="618" t="s">
        <v>117</v>
      </c>
      <c r="CZ26" s="613"/>
      <c r="DA26" s="613"/>
      <c r="DB26" s="613"/>
      <c r="DC26" s="613"/>
      <c r="DD26" s="613"/>
      <c r="DE26" s="613"/>
      <c r="DF26" s="613"/>
      <c r="DG26" s="613"/>
      <c r="DH26" s="613"/>
      <c r="DI26" s="613"/>
      <c r="DJ26" s="613"/>
      <c r="DK26" s="614"/>
      <c r="DL26" s="618">
        <v>64921</v>
      </c>
      <c r="DM26" s="613"/>
      <c r="DN26" s="613"/>
      <c r="DO26" s="613"/>
      <c r="DP26" s="613"/>
      <c r="DQ26" s="613"/>
      <c r="DR26" s="613"/>
      <c r="DS26" s="613"/>
      <c r="DT26" s="613"/>
      <c r="DU26" s="613"/>
      <c r="DV26" s="613"/>
      <c r="DW26" s="613"/>
      <c r="DX26" s="696"/>
    </row>
    <row r="27" spans="2:128" ht="11.25" customHeight="1" x14ac:dyDescent="0.2">
      <c r="B27" s="609" t="s">
        <v>265</v>
      </c>
      <c r="C27" s="610"/>
      <c r="D27" s="610"/>
      <c r="E27" s="610"/>
      <c r="F27" s="610"/>
      <c r="G27" s="610"/>
      <c r="H27" s="610"/>
      <c r="I27" s="610"/>
      <c r="J27" s="610"/>
      <c r="K27" s="610"/>
      <c r="L27" s="610"/>
      <c r="M27" s="610"/>
      <c r="N27" s="610"/>
      <c r="O27" s="610"/>
      <c r="P27" s="610"/>
      <c r="Q27" s="611"/>
      <c r="R27" s="612">
        <v>3199132</v>
      </c>
      <c r="S27" s="613"/>
      <c r="T27" s="613"/>
      <c r="U27" s="613"/>
      <c r="V27" s="613"/>
      <c r="W27" s="613"/>
      <c r="X27" s="613"/>
      <c r="Y27" s="614"/>
      <c r="Z27" s="615">
        <v>0.9</v>
      </c>
      <c r="AA27" s="677"/>
      <c r="AB27" s="677"/>
      <c r="AC27" s="679"/>
      <c r="AD27" s="618">
        <v>262665</v>
      </c>
      <c r="AE27" s="613"/>
      <c r="AF27" s="613"/>
      <c r="AG27" s="613"/>
      <c r="AH27" s="613"/>
      <c r="AI27" s="613"/>
      <c r="AJ27" s="613"/>
      <c r="AK27" s="614"/>
      <c r="AL27" s="615">
        <v>0.1</v>
      </c>
      <c r="AM27" s="677"/>
      <c r="AN27" s="677"/>
      <c r="AO27" s="678"/>
      <c r="AP27" s="680" t="s">
        <v>266</v>
      </c>
      <c r="AQ27" s="681"/>
      <c r="AR27" s="681"/>
      <c r="AS27" s="681"/>
      <c r="AT27" s="681"/>
      <c r="AU27" s="681"/>
      <c r="AV27" s="681"/>
      <c r="AW27" s="681"/>
      <c r="AX27" s="681"/>
      <c r="AY27" s="681"/>
      <c r="AZ27" s="681"/>
      <c r="BA27" s="681"/>
      <c r="BB27" s="681"/>
      <c r="BC27" s="682"/>
      <c r="BD27" s="612" t="s">
        <v>118</v>
      </c>
      <c r="BE27" s="613"/>
      <c r="BF27" s="613"/>
      <c r="BG27" s="613"/>
      <c r="BH27" s="613"/>
      <c r="BI27" s="613"/>
      <c r="BJ27" s="613"/>
      <c r="BK27" s="614"/>
      <c r="BL27" s="676" t="s">
        <v>117</v>
      </c>
      <c r="BM27" s="676"/>
      <c r="BN27" s="676"/>
      <c r="BO27" s="676"/>
      <c r="BP27" s="671" t="s">
        <v>117</v>
      </c>
      <c r="BQ27" s="671"/>
      <c r="BR27" s="671"/>
      <c r="BS27" s="671"/>
      <c r="BT27" s="671"/>
      <c r="BU27" s="671"/>
      <c r="BV27" s="671"/>
      <c r="BW27" s="672"/>
      <c r="BY27" s="680" t="s">
        <v>267</v>
      </c>
      <c r="BZ27" s="681"/>
      <c r="CA27" s="681"/>
      <c r="CB27" s="681"/>
      <c r="CC27" s="681"/>
      <c r="CD27" s="681"/>
      <c r="CE27" s="681"/>
      <c r="CF27" s="681"/>
      <c r="CG27" s="681"/>
      <c r="CH27" s="681"/>
      <c r="CI27" s="681"/>
      <c r="CJ27" s="681"/>
      <c r="CK27" s="681"/>
      <c r="CL27" s="682"/>
      <c r="CM27" s="612" t="s">
        <v>117</v>
      </c>
      <c r="CN27" s="613"/>
      <c r="CO27" s="613"/>
      <c r="CP27" s="613"/>
      <c r="CQ27" s="613"/>
      <c r="CR27" s="613"/>
      <c r="CS27" s="613"/>
      <c r="CT27" s="614"/>
      <c r="CU27" s="615" t="s">
        <v>117</v>
      </c>
      <c r="CV27" s="677"/>
      <c r="CW27" s="677"/>
      <c r="CX27" s="679"/>
      <c r="CY27" s="618" t="s">
        <v>117</v>
      </c>
      <c r="CZ27" s="613"/>
      <c r="DA27" s="613"/>
      <c r="DB27" s="613"/>
      <c r="DC27" s="613"/>
      <c r="DD27" s="613"/>
      <c r="DE27" s="613"/>
      <c r="DF27" s="613"/>
      <c r="DG27" s="613"/>
      <c r="DH27" s="613"/>
      <c r="DI27" s="613"/>
      <c r="DJ27" s="613"/>
      <c r="DK27" s="614"/>
      <c r="DL27" s="618" t="s">
        <v>117</v>
      </c>
      <c r="DM27" s="613"/>
      <c r="DN27" s="613"/>
      <c r="DO27" s="613"/>
      <c r="DP27" s="613"/>
      <c r="DQ27" s="613"/>
      <c r="DR27" s="613"/>
      <c r="DS27" s="613"/>
      <c r="DT27" s="613"/>
      <c r="DU27" s="613"/>
      <c r="DV27" s="613"/>
      <c r="DW27" s="613"/>
      <c r="DX27" s="696"/>
    </row>
    <row r="28" spans="2:128" ht="11.25" customHeight="1" x14ac:dyDescent="0.2">
      <c r="B28" s="609" t="s">
        <v>268</v>
      </c>
      <c r="C28" s="610"/>
      <c r="D28" s="610"/>
      <c r="E28" s="610"/>
      <c r="F28" s="610"/>
      <c r="G28" s="610"/>
      <c r="H28" s="610"/>
      <c r="I28" s="610"/>
      <c r="J28" s="610"/>
      <c r="K28" s="610"/>
      <c r="L28" s="610"/>
      <c r="M28" s="610"/>
      <c r="N28" s="610"/>
      <c r="O28" s="610"/>
      <c r="P28" s="610"/>
      <c r="Q28" s="611"/>
      <c r="R28" s="612">
        <v>902388</v>
      </c>
      <c r="S28" s="613"/>
      <c r="T28" s="613"/>
      <c r="U28" s="613"/>
      <c r="V28" s="613"/>
      <c r="W28" s="613"/>
      <c r="X28" s="613"/>
      <c r="Y28" s="614"/>
      <c r="Z28" s="615">
        <v>0.3</v>
      </c>
      <c r="AA28" s="677"/>
      <c r="AB28" s="677"/>
      <c r="AC28" s="679"/>
      <c r="AD28" s="618" t="s">
        <v>117</v>
      </c>
      <c r="AE28" s="613"/>
      <c r="AF28" s="613"/>
      <c r="AG28" s="613"/>
      <c r="AH28" s="613"/>
      <c r="AI28" s="613"/>
      <c r="AJ28" s="613"/>
      <c r="AK28" s="614"/>
      <c r="AL28" s="615" t="s">
        <v>117</v>
      </c>
      <c r="AM28" s="677"/>
      <c r="AN28" s="677"/>
      <c r="AO28" s="678"/>
      <c r="AP28" s="680" t="s">
        <v>269</v>
      </c>
      <c r="AQ28" s="681"/>
      <c r="AR28" s="681"/>
      <c r="AS28" s="681"/>
      <c r="AT28" s="681"/>
      <c r="AU28" s="681"/>
      <c r="AV28" s="681"/>
      <c r="AW28" s="681"/>
      <c r="AX28" s="681"/>
      <c r="AY28" s="681"/>
      <c r="AZ28" s="681"/>
      <c r="BA28" s="681"/>
      <c r="BB28" s="681"/>
      <c r="BC28" s="682"/>
      <c r="BD28" s="612">
        <v>14854</v>
      </c>
      <c r="BE28" s="613"/>
      <c r="BF28" s="613"/>
      <c r="BG28" s="613"/>
      <c r="BH28" s="613"/>
      <c r="BI28" s="613"/>
      <c r="BJ28" s="613"/>
      <c r="BK28" s="614"/>
      <c r="BL28" s="676">
        <v>0</v>
      </c>
      <c r="BM28" s="676"/>
      <c r="BN28" s="676"/>
      <c r="BO28" s="676"/>
      <c r="BP28" s="671" t="s">
        <v>117</v>
      </c>
      <c r="BQ28" s="671"/>
      <c r="BR28" s="671"/>
      <c r="BS28" s="671"/>
      <c r="BT28" s="671"/>
      <c r="BU28" s="671"/>
      <c r="BV28" s="671"/>
      <c r="BW28" s="672"/>
      <c r="BY28" s="680" t="s">
        <v>270</v>
      </c>
      <c r="BZ28" s="681"/>
      <c r="CA28" s="681"/>
      <c r="CB28" s="681"/>
      <c r="CC28" s="681"/>
      <c r="CD28" s="681"/>
      <c r="CE28" s="681"/>
      <c r="CF28" s="681"/>
      <c r="CG28" s="681"/>
      <c r="CH28" s="681"/>
      <c r="CI28" s="681"/>
      <c r="CJ28" s="681"/>
      <c r="CK28" s="681"/>
      <c r="CL28" s="682"/>
      <c r="CM28" s="612">
        <v>301457</v>
      </c>
      <c r="CN28" s="613"/>
      <c r="CO28" s="613"/>
      <c r="CP28" s="613"/>
      <c r="CQ28" s="613"/>
      <c r="CR28" s="613"/>
      <c r="CS28" s="613"/>
      <c r="CT28" s="614"/>
      <c r="CU28" s="615">
        <v>0.1</v>
      </c>
      <c r="CV28" s="677"/>
      <c r="CW28" s="677"/>
      <c r="CX28" s="679"/>
      <c r="CY28" s="618" t="s">
        <v>117</v>
      </c>
      <c r="CZ28" s="613"/>
      <c r="DA28" s="613"/>
      <c r="DB28" s="613"/>
      <c r="DC28" s="613"/>
      <c r="DD28" s="613"/>
      <c r="DE28" s="613"/>
      <c r="DF28" s="613"/>
      <c r="DG28" s="613"/>
      <c r="DH28" s="613"/>
      <c r="DI28" s="613"/>
      <c r="DJ28" s="613"/>
      <c r="DK28" s="614"/>
      <c r="DL28" s="618">
        <v>301457</v>
      </c>
      <c r="DM28" s="613"/>
      <c r="DN28" s="613"/>
      <c r="DO28" s="613"/>
      <c r="DP28" s="613"/>
      <c r="DQ28" s="613"/>
      <c r="DR28" s="613"/>
      <c r="DS28" s="613"/>
      <c r="DT28" s="613"/>
      <c r="DU28" s="613"/>
      <c r="DV28" s="613"/>
      <c r="DW28" s="613"/>
      <c r="DX28" s="696"/>
    </row>
    <row r="29" spans="2:128" ht="11.25" customHeight="1" x14ac:dyDescent="0.2">
      <c r="B29" s="609" t="s">
        <v>271</v>
      </c>
      <c r="C29" s="610"/>
      <c r="D29" s="610"/>
      <c r="E29" s="610"/>
      <c r="F29" s="610"/>
      <c r="G29" s="610"/>
      <c r="H29" s="610"/>
      <c r="I29" s="610"/>
      <c r="J29" s="610"/>
      <c r="K29" s="610"/>
      <c r="L29" s="610"/>
      <c r="M29" s="610"/>
      <c r="N29" s="610"/>
      <c r="O29" s="610"/>
      <c r="P29" s="610"/>
      <c r="Q29" s="611"/>
      <c r="R29" s="612">
        <v>57080087</v>
      </c>
      <c r="S29" s="613"/>
      <c r="T29" s="613"/>
      <c r="U29" s="613"/>
      <c r="V29" s="613"/>
      <c r="W29" s="613"/>
      <c r="X29" s="613"/>
      <c r="Y29" s="614"/>
      <c r="Z29" s="615">
        <v>16.3</v>
      </c>
      <c r="AA29" s="677"/>
      <c r="AB29" s="677"/>
      <c r="AC29" s="679"/>
      <c r="AD29" s="618" t="s">
        <v>117</v>
      </c>
      <c r="AE29" s="613"/>
      <c r="AF29" s="613"/>
      <c r="AG29" s="613"/>
      <c r="AH29" s="613"/>
      <c r="AI29" s="613"/>
      <c r="AJ29" s="613"/>
      <c r="AK29" s="614"/>
      <c r="AL29" s="615" t="s">
        <v>117</v>
      </c>
      <c r="AM29" s="677"/>
      <c r="AN29" s="677"/>
      <c r="AO29" s="678"/>
      <c r="AP29" s="680" t="s">
        <v>272</v>
      </c>
      <c r="AQ29" s="681"/>
      <c r="AR29" s="681"/>
      <c r="AS29" s="681"/>
      <c r="AT29" s="681"/>
      <c r="AU29" s="681"/>
      <c r="AV29" s="681"/>
      <c r="AW29" s="681"/>
      <c r="AX29" s="681"/>
      <c r="AY29" s="681"/>
      <c r="AZ29" s="681"/>
      <c r="BA29" s="681"/>
      <c r="BB29" s="681"/>
      <c r="BC29" s="682"/>
      <c r="BD29" s="612">
        <v>6035</v>
      </c>
      <c r="BE29" s="613"/>
      <c r="BF29" s="613"/>
      <c r="BG29" s="613"/>
      <c r="BH29" s="613"/>
      <c r="BI29" s="613"/>
      <c r="BJ29" s="613"/>
      <c r="BK29" s="614"/>
      <c r="BL29" s="676">
        <v>0</v>
      </c>
      <c r="BM29" s="676"/>
      <c r="BN29" s="676"/>
      <c r="BO29" s="676"/>
      <c r="BP29" s="671" t="s">
        <v>117</v>
      </c>
      <c r="BQ29" s="671"/>
      <c r="BR29" s="671"/>
      <c r="BS29" s="671"/>
      <c r="BT29" s="671"/>
      <c r="BU29" s="671"/>
      <c r="BV29" s="671"/>
      <c r="BW29" s="672"/>
      <c r="BY29" s="680" t="s">
        <v>273</v>
      </c>
      <c r="BZ29" s="697"/>
      <c r="CA29" s="697"/>
      <c r="CB29" s="697"/>
      <c r="CC29" s="697"/>
      <c r="CD29" s="697"/>
      <c r="CE29" s="697"/>
      <c r="CF29" s="697"/>
      <c r="CG29" s="697"/>
      <c r="CH29" s="697"/>
      <c r="CI29" s="697"/>
      <c r="CJ29" s="697"/>
      <c r="CK29" s="697"/>
      <c r="CL29" s="682"/>
      <c r="CM29" s="612" t="s">
        <v>117</v>
      </c>
      <c r="CN29" s="613"/>
      <c r="CO29" s="613"/>
      <c r="CP29" s="613"/>
      <c r="CQ29" s="613"/>
      <c r="CR29" s="613"/>
      <c r="CS29" s="613"/>
      <c r="CT29" s="614"/>
      <c r="CU29" s="615" t="s">
        <v>117</v>
      </c>
      <c r="CV29" s="677"/>
      <c r="CW29" s="677"/>
      <c r="CX29" s="679"/>
      <c r="CY29" s="618" t="s">
        <v>117</v>
      </c>
      <c r="CZ29" s="613"/>
      <c r="DA29" s="613"/>
      <c r="DB29" s="613"/>
      <c r="DC29" s="613"/>
      <c r="DD29" s="613"/>
      <c r="DE29" s="613"/>
      <c r="DF29" s="613"/>
      <c r="DG29" s="613"/>
      <c r="DH29" s="613"/>
      <c r="DI29" s="613"/>
      <c r="DJ29" s="613"/>
      <c r="DK29" s="614"/>
      <c r="DL29" s="618" t="s">
        <v>117</v>
      </c>
      <c r="DM29" s="613"/>
      <c r="DN29" s="613"/>
      <c r="DO29" s="613"/>
      <c r="DP29" s="613"/>
      <c r="DQ29" s="613"/>
      <c r="DR29" s="613"/>
      <c r="DS29" s="613"/>
      <c r="DT29" s="613"/>
      <c r="DU29" s="613"/>
      <c r="DV29" s="613"/>
      <c r="DW29" s="613"/>
      <c r="DX29" s="696"/>
    </row>
    <row r="30" spans="2:128" ht="11.25" customHeight="1" x14ac:dyDescent="0.2">
      <c r="B30" s="609" t="s">
        <v>274</v>
      </c>
      <c r="C30" s="610"/>
      <c r="D30" s="610"/>
      <c r="E30" s="610"/>
      <c r="F30" s="610"/>
      <c r="G30" s="610"/>
      <c r="H30" s="610"/>
      <c r="I30" s="610"/>
      <c r="J30" s="610"/>
      <c r="K30" s="610"/>
      <c r="L30" s="610"/>
      <c r="M30" s="610"/>
      <c r="N30" s="610"/>
      <c r="O30" s="610"/>
      <c r="P30" s="610"/>
      <c r="Q30" s="611"/>
      <c r="R30" s="612" t="s">
        <v>117</v>
      </c>
      <c r="S30" s="613"/>
      <c r="T30" s="613"/>
      <c r="U30" s="613"/>
      <c r="V30" s="613"/>
      <c r="W30" s="613"/>
      <c r="X30" s="613"/>
      <c r="Y30" s="614"/>
      <c r="Z30" s="615" t="s">
        <v>117</v>
      </c>
      <c r="AA30" s="677"/>
      <c r="AB30" s="677"/>
      <c r="AC30" s="679"/>
      <c r="AD30" s="618" t="s">
        <v>117</v>
      </c>
      <c r="AE30" s="613"/>
      <c r="AF30" s="613"/>
      <c r="AG30" s="613"/>
      <c r="AH30" s="613"/>
      <c r="AI30" s="613"/>
      <c r="AJ30" s="613"/>
      <c r="AK30" s="614"/>
      <c r="AL30" s="615" t="s">
        <v>117</v>
      </c>
      <c r="AM30" s="677"/>
      <c r="AN30" s="677"/>
      <c r="AO30" s="678"/>
      <c r="AP30" s="680" t="s">
        <v>275</v>
      </c>
      <c r="AQ30" s="681"/>
      <c r="AR30" s="681"/>
      <c r="AS30" s="681"/>
      <c r="AT30" s="681"/>
      <c r="AU30" s="681"/>
      <c r="AV30" s="681"/>
      <c r="AW30" s="681"/>
      <c r="AX30" s="681"/>
      <c r="AY30" s="681"/>
      <c r="AZ30" s="681"/>
      <c r="BA30" s="681"/>
      <c r="BB30" s="681"/>
      <c r="BC30" s="682"/>
      <c r="BD30" s="612">
        <v>6035</v>
      </c>
      <c r="BE30" s="613"/>
      <c r="BF30" s="613"/>
      <c r="BG30" s="613"/>
      <c r="BH30" s="613"/>
      <c r="BI30" s="613"/>
      <c r="BJ30" s="613"/>
      <c r="BK30" s="614"/>
      <c r="BL30" s="676">
        <v>0</v>
      </c>
      <c r="BM30" s="676"/>
      <c r="BN30" s="676"/>
      <c r="BO30" s="676"/>
      <c r="BP30" s="671" t="s">
        <v>117</v>
      </c>
      <c r="BQ30" s="671"/>
      <c r="BR30" s="671"/>
      <c r="BS30" s="671"/>
      <c r="BT30" s="671"/>
      <c r="BU30" s="671"/>
      <c r="BV30" s="671"/>
      <c r="BW30" s="672"/>
      <c r="BY30" s="680" t="s">
        <v>276</v>
      </c>
      <c r="BZ30" s="697"/>
      <c r="CA30" s="697"/>
      <c r="CB30" s="697"/>
      <c r="CC30" s="697"/>
      <c r="CD30" s="697"/>
      <c r="CE30" s="697"/>
      <c r="CF30" s="697"/>
      <c r="CG30" s="697"/>
      <c r="CH30" s="697"/>
      <c r="CI30" s="697"/>
      <c r="CJ30" s="697"/>
      <c r="CK30" s="697"/>
      <c r="CL30" s="682"/>
      <c r="CM30" s="612">
        <v>68024</v>
      </c>
      <c r="CN30" s="613"/>
      <c r="CO30" s="613"/>
      <c r="CP30" s="613"/>
      <c r="CQ30" s="613"/>
      <c r="CR30" s="613"/>
      <c r="CS30" s="613"/>
      <c r="CT30" s="614"/>
      <c r="CU30" s="615">
        <v>0</v>
      </c>
      <c r="CV30" s="677"/>
      <c r="CW30" s="677"/>
      <c r="CX30" s="679"/>
      <c r="CY30" s="618" t="s">
        <v>117</v>
      </c>
      <c r="CZ30" s="613"/>
      <c r="DA30" s="613"/>
      <c r="DB30" s="613"/>
      <c r="DC30" s="613"/>
      <c r="DD30" s="613"/>
      <c r="DE30" s="613"/>
      <c r="DF30" s="613"/>
      <c r="DG30" s="613"/>
      <c r="DH30" s="613"/>
      <c r="DI30" s="613"/>
      <c r="DJ30" s="613"/>
      <c r="DK30" s="614"/>
      <c r="DL30" s="618">
        <v>68024</v>
      </c>
      <c r="DM30" s="613"/>
      <c r="DN30" s="613"/>
      <c r="DO30" s="613"/>
      <c r="DP30" s="613"/>
      <c r="DQ30" s="613"/>
      <c r="DR30" s="613"/>
      <c r="DS30" s="613"/>
      <c r="DT30" s="613"/>
      <c r="DU30" s="613"/>
      <c r="DV30" s="613"/>
      <c r="DW30" s="613"/>
      <c r="DX30" s="696"/>
    </row>
    <row r="31" spans="2:128" ht="11.25" customHeight="1" x14ac:dyDescent="0.2">
      <c r="B31" s="609" t="s">
        <v>277</v>
      </c>
      <c r="C31" s="610"/>
      <c r="D31" s="610"/>
      <c r="E31" s="610"/>
      <c r="F31" s="610"/>
      <c r="G31" s="610"/>
      <c r="H31" s="610"/>
      <c r="I31" s="610"/>
      <c r="J31" s="610"/>
      <c r="K31" s="610"/>
      <c r="L31" s="610"/>
      <c r="M31" s="610"/>
      <c r="N31" s="610"/>
      <c r="O31" s="610"/>
      <c r="P31" s="610"/>
      <c r="Q31" s="611"/>
      <c r="R31" s="612">
        <v>1290872</v>
      </c>
      <c r="S31" s="613"/>
      <c r="T31" s="613"/>
      <c r="U31" s="613"/>
      <c r="V31" s="613"/>
      <c r="W31" s="613"/>
      <c r="X31" s="613"/>
      <c r="Y31" s="614"/>
      <c r="Z31" s="615">
        <v>0.4</v>
      </c>
      <c r="AA31" s="677"/>
      <c r="AB31" s="677"/>
      <c r="AC31" s="679"/>
      <c r="AD31" s="618">
        <v>61331</v>
      </c>
      <c r="AE31" s="613"/>
      <c r="AF31" s="613"/>
      <c r="AG31" s="613"/>
      <c r="AH31" s="613"/>
      <c r="AI31" s="613"/>
      <c r="AJ31" s="613"/>
      <c r="AK31" s="614"/>
      <c r="AL31" s="615">
        <v>0</v>
      </c>
      <c r="AM31" s="677"/>
      <c r="AN31" s="677"/>
      <c r="AO31" s="678"/>
      <c r="AP31" s="680" t="s">
        <v>278</v>
      </c>
      <c r="AQ31" s="681"/>
      <c r="AR31" s="681"/>
      <c r="AS31" s="681"/>
      <c r="AT31" s="681"/>
      <c r="AU31" s="681"/>
      <c r="AV31" s="681"/>
      <c r="AW31" s="681"/>
      <c r="AX31" s="681"/>
      <c r="AY31" s="681"/>
      <c r="AZ31" s="681"/>
      <c r="BA31" s="681"/>
      <c r="BB31" s="681"/>
      <c r="BC31" s="682"/>
      <c r="BD31" s="612">
        <v>8819</v>
      </c>
      <c r="BE31" s="613"/>
      <c r="BF31" s="613"/>
      <c r="BG31" s="613"/>
      <c r="BH31" s="613"/>
      <c r="BI31" s="613"/>
      <c r="BJ31" s="613"/>
      <c r="BK31" s="614"/>
      <c r="BL31" s="676">
        <v>0</v>
      </c>
      <c r="BM31" s="676"/>
      <c r="BN31" s="676"/>
      <c r="BO31" s="676"/>
      <c r="BP31" s="671" t="s">
        <v>117</v>
      </c>
      <c r="BQ31" s="671"/>
      <c r="BR31" s="671"/>
      <c r="BS31" s="671"/>
      <c r="BT31" s="671"/>
      <c r="BU31" s="671"/>
      <c r="BV31" s="671"/>
      <c r="BW31" s="672"/>
      <c r="BY31" s="609" t="s">
        <v>279</v>
      </c>
      <c r="BZ31" s="610"/>
      <c r="CA31" s="610"/>
      <c r="CB31" s="610"/>
      <c r="CC31" s="610"/>
      <c r="CD31" s="610"/>
      <c r="CE31" s="610"/>
      <c r="CF31" s="610"/>
      <c r="CG31" s="610"/>
      <c r="CH31" s="610"/>
      <c r="CI31" s="610"/>
      <c r="CJ31" s="610"/>
      <c r="CK31" s="610"/>
      <c r="CL31" s="611"/>
      <c r="CM31" s="612" t="s">
        <v>117</v>
      </c>
      <c r="CN31" s="613"/>
      <c r="CO31" s="613"/>
      <c r="CP31" s="613"/>
      <c r="CQ31" s="613"/>
      <c r="CR31" s="613"/>
      <c r="CS31" s="613"/>
      <c r="CT31" s="614"/>
      <c r="CU31" s="615" t="s">
        <v>118</v>
      </c>
      <c r="CV31" s="677"/>
      <c r="CW31" s="677"/>
      <c r="CX31" s="679"/>
      <c r="CY31" s="618" t="s">
        <v>117</v>
      </c>
      <c r="CZ31" s="613"/>
      <c r="DA31" s="613"/>
      <c r="DB31" s="613"/>
      <c r="DC31" s="613"/>
      <c r="DD31" s="613"/>
      <c r="DE31" s="613"/>
      <c r="DF31" s="613"/>
      <c r="DG31" s="613"/>
      <c r="DH31" s="613"/>
      <c r="DI31" s="613"/>
      <c r="DJ31" s="613"/>
      <c r="DK31" s="614"/>
      <c r="DL31" s="618" t="s">
        <v>117</v>
      </c>
      <c r="DM31" s="613"/>
      <c r="DN31" s="613"/>
      <c r="DO31" s="613"/>
      <c r="DP31" s="613"/>
      <c r="DQ31" s="613"/>
      <c r="DR31" s="613"/>
      <c r="DS31" s="613"/>
      <c r="DT31" s="613"/>
      <c r="DU31" s="613"/>
      <c r="DV31" s="613"/>
      <c r="DW31" s="613"/>
      <c r="DX31" s="696"/>
    </row>
    <row r="32" spans="2:128" ht="11.25" customHeight="1" x14ac:dyDescent="0.2">
      <c r="B32" s="609" t="s">
        <v>280</v>
      </c>
      <c r="C32" s="610"/>
      <c r="D32" s="610"/>
      <c r="E32" s="610"/>
      <c r="F32" s="610"/>
      <c r="G32" s="610"/>
      <c r="H32" s="610"/>
      <c r="I32" s="610"/>
      <c r="J32" s="610"/>
      <c r="K32" s="610"/>
      <c r="L32" s="610"/>
      <c r="M32" s="610"/>
      <c r="N32" s="610"/>
      <c r="O32" s="610"/>
      <c r="P32" s="610"/>
      <c r="Q32" s="611"/>
      <c r="R32" s="612">
        <v>874884</v>
      </c>
      <c r="S32" s="613"/>
      <c r="T32" s="613"/>
      <c r="U32" s="613"/>
      <c r="V32" s="613"/>
      <c r="W32" s="613"/>
      <c r="X32" s="613"/>
      <c r="Y32" s="614"/>
      <c r="Z32" s="615">
        <v>0.2</v>
      </c>
      <c r="AA32" s="677"/>
      <c r="AB32" s="677"/>
      <c r="AC32" s="679"/>
      <c r="AD32" s="618" t="s">
        <v>117</v>
      </c>
      <c r="AE32" s="613"/>
      <c r="AF32" s="613"/>
      <c r="AG32" s="613"/>
      <c r="AH32" s="613"/>
      <c r="AI32" s="613"/>
      <c r="AJ32" s="613"/>
      <c r="AK32" s="614"/>
      <c r="AL32" s="615" t="s">
        <v>117</v>
      </c>
      <c r="AM32" s="677"/>
      <c r="AN32" s="677"/>
      <c r="AO32" s="678"/>
      <c r="AP32" s="680" t="s">
        <v>281</v>
      </c>
      <c r="AQ32" s="681"/>
      <c r="AR32" s="681"/>
      <c r="AS32" s="681"/>
      <c r="AT32" s="681"/>
      <c r="AU32" s="681"/>
      <c r="AV32" s="681"/>
      <c r="AW32" s="681"/>
      <c r="AX32" s="681"/>
      <c r="AY32" s="681"/>
      <c r="AZ32" s="681"/>
      <c r="BA32" s="681"/>
      <c r="BB32" s="681"/>
      <c r="BC32" s="682"/>
      <c r="BD32" s="612" t="s">
        <v>117</v>
      </c>
      <c r="BE32" s="613"/>
      <c r="BF32" s="613"/>
      <c r="BG32" s="613"/>
      <c r="BH32" s="613"/>
      <c r="BI32" s="613"/>
      <c r="BJ32" s="613"/>
      <c r="BK32" s="614"/>
      <c r="BL32" s="676" t="s">
        <v>117</v>
      </c>
      <c r="BM32" s="676"/>
      <c r="BN32" s="676"/>
      <c r="BO32" s="676"/>
      <c r="BP32" s="671" t="s">
        <v>117</v>
      </c>
      <c r="BQ32" s="671"/>
      <c r="BR32" s="671"/>
      <c r="BS32" s="671"/>
      <c r="BT32" s="671"/>
      <c r="BU32" s="671"/>
      <c r="BV32" s="671"/>
      <c r="BW32" s="672"/>
      <c r="BY32" s="591" t="s">
        <v>282</v>
      </c>
      <c r="BZ32" s="592"/>
      <c r="CA32" s="592"/>
      <c r="CB32" s="592"/>
      <c r="CC32" s="592"/>
      <c r="CD32" s="592"/>
      <c r="CE32" s="592"/>
      <c r="CF32" s="592"/>
      <c r="CG32" s="592"/>
      <c r="CH32" s="592"/>
      <c r="CI32" s="592"/>
      <c r="CJ32" s="592"/>
      <c r="CK32" s="592"/>
      <c r="CL32" s="593"/>
      <c r="CM32" s="612">
        <v>346276373</v>
      </c>
      <c r="CN32" s="613"/>
      <c r="CO32" s="613"/>
      <c r="CP32" s="613"/>
      <c r="CQ32" s="613"/>
      <c r="CR32" s="613"/>
      <c r="CS32" s="613"/>
      <c r="CT32" s="614"/>
      <c r="CU32" s="597">
        <v>100</v>
      </c>
      <c r="CV32" s="694"/>
      <c r="CW32" s="694"/>
      <c r="CX32" s="695"/>
      <c r="CY32" s="618">
        <v>75085526</v>
      </c>
      <c r="CZ32" s="613"/>
      <c r="DA32" s="613"/>
      <c r="DB32" s="613"/>
      <c r="DC32" s="613"/>
      <c r="DD32" s="613"/>
      <c r="DE32" s="613"/>
      <c r="DF32" s="613"/>
      <c r="DG32" s="613"/>
      <c r="DH32" s="613"/>
      <c r="DI32" s="613"/>
      <c r="DJ32" s="613"/>
      <c r="DK32" s="614"/>
      <c r="DL32" s="618">
        <v>233063447</v>
      </c>
      <c r="DM32" s="613"/>
      <c r="DN32" s="613"/>
      <c r="DO32" s="613"/>
      <c r="DP32" s="613"/>
      <c r="DQ32" s="613"/>
      <c r="DR32" s="613"/>
      <c r="DS32" s="613"/>
      <c r="DT32" s="613"/>
      <c r="DU32" s="613"/>
      <c r="DV32" s="613"/>
      <c r="DW32" s="613"/>
      <c r="DX32" s="696"/>
    </row>
    <row r="33" spans="2:128" ht="11.25" customHeight="1" x14ac:dyDescent="0.2">
      <c r="B33" s="609" t="s">
        <v>283</v>
      </c>
      <c r="C33" s="610"/>
      <c r="D33" s="610"/>
      <c r="E33" s="610"/>
      <c r="F33" s="610"/>
      <c r="G33" s="610"/>
      <c r="H33" s="610"/>
      <c r="I33" s="610"/>
      <c r="J33" s="610"/>
      <c r="K33" s="610"/>
      <c r="L33" s="610"/>
      <c r="M33" s="610"/>
      <c r="N33" s="610"/>
      <c r="O33" s="610"/>
      <c r="P33" s="610"/>
      <c r="Q33" s="611"/>
      <c r="R33" s="612">
        <v>6126041</v>
      </c>
      <c r="S33" s="613"/>
      <c r="T33" s="613"/>
      <c r="U33" s="613"/>
      <c r="V33" s="613"/>
      <c r="W33" s="613"/>
      <c r="X33" s="613"/>
      <c r="Y33" s="614"/>
      <c r="Z33" s="615">
        <v>1.7</v>
      </c>
      <c r="AA33" s="677"/>
      <c r="AB33" s="677"/>
      <c r="AC33" s="679"/>
      <c r="AD33" s="618" t="s">
        <v>117</v>
      </c>
      <c r="AE33" s="613"/>
      <c r="AF33" s="613"/>
      <c r="AG33" s="613"/>
      <c r="AH33" s="613"/>
      <c r="AI33" s="613"/>
      <c r="AJ33" s="613"/>
      <c r="AK33" s="614"/>
      <c r="AL33" s="615" t="s">
        <v>117</v>
      </c>
      <c r="AM33" s="677"/>
      <c r="AN33" s="677"/>
      <c r="AO33" s="678"/>
      <c r="AP33" s="609" t="s">
        <v>153</v>
      </c>
      <c r="AQ33" s="610"/>
      <c r="AR33" s="610"/>
      <c r="AS33" s="610"/>
      <c r="AT33" s="610"/>
      <c r="AU33" s="610"/>
      <c r="AV33" s="610"/>
      <c r="AW33" s="610"/>
      <c r="AX33" s="610"/>
      <c r="AY33" s="610"/>
      <c r="AZ33" s="610"/>
      <c r="BA33" s="610"/>
      <c r="BB33" s="610"/>
      <c r="BC33" s="611"/>
      <c r="BD33" s="612">
        <v>65117076</v>
      </c>
      <c r="BE33" s="613"/>
      <c r="BF33" s="613"/>
      <c r="BG33" s="613"/>
      <c r="BH33" s="613"/>
      <c r="BI33" s="613"/>
      <c r="BJ33" s="613"/>
      <c r="BK33" s="614"/>
      <c r="BL33" s="676">
        <v>100</v>
      </c>
      <c r="BM33" s="676"/>
      <c r="BN33" s="676"/>
      <c r="BO33" s="676"/>
      <c r="BP33" s="671">
        <v>387525</v>
      </c>
      <c r="BQ33" s="671"/>
      <c r="BR33" s="671"/>
      <c r="BS33" s="671"/>
      <c r="BT33" s="671"/>
      <c r="BU33" s="671"/>
      <c r="BV33" s="671"/>
      <c r="BW33" s="672"/>
      <c r="BY33" s="673" t="s">
        <v>284</v>
      </c>
      <c r="BZ33" s="674"/>
      <c r="CA33" s="674"/>
      <c r="CB33" s="674"/>
      <c r="CC33" s="674"/>
      <c r="CD33" s="674"/>
      <c r="CE33" s="674"/>
      <c r="CF33" s="674"/>
      <c r="CG33" s="674"/>
      <c r="CH33" s="674"/>
      <c r="CI33" s="674"/>
      <c r="CJ33" s="674"/>
      <c r="CK33" s="674"/>
      <c r="CL33" s="674"/>
      <c r="CM33" s="674"/>
      <c r="CN33" s="674"/>
      <c r="CO33" s="674"/>
      <c r="CP33" s="674"/>
      <c r="CQ33" s="674"/>
      <c r="CR33" s="674"/>
      <c r="CS33" s="674"/>
      <c r="CT33" s="674"/>
      <c r="CU33" s="674"/>
      <c r="CV33" s="674"/>
      <c r="CW33" s="674"/>
      <c r="CX33" s="674"/>
      <c r="CY33" s="674"/>
      <c r="CZ33" s="674"/>
      <c r="DA33" s="674"/>
      <c r="DB33" s="674"/>
      <c r="DC33" s="674"/>
      <c r="DD33" s="674"/>
      <c r="DE33" s="674"/>
      <c r="DF33" s="674"/>
      <c r="DG33" s="674"/>
      <c r="DH33" s="674"/>
      <c r="DI33" s="674"/>
      <c r="DJ33" s="674"/>
      <c r="DK33" s="674"/>
      <c r="DL33" s="674"/>
      <c r="DM33" s="674"/>
      <c r="DN33" s="674"/>
      <c r="DO33" s="674"/>
      <c r="DP33" s="674"/>
      <c r="DQ33" s="674"/>
      <c r="DR33" s="674"/>
      <c r="DS33" s="674"/>
      <c r="DT33" s="674"/>
      <c r="DU33" s="674"/>
      <c r="DV33" s="674"/>
      <c r="DW33" s="674"/>
      <c r="DX33" s="675"/>
    </row>
    <row r="34" spans="2:128" ht="11.25" customHeight="1" x14ac:dyDescent="0.2">
      <c r="B34" s="609" t="s">
        <v>285</v>
      </c>
      <c r="C34" s="610"/>
      <c r="D34" s="610"/>
      <c r="E34" s="610"/>
      <c r="F34" s="610"/>
      <c r="G34" s="610"/>
      <c r="H34" s="610"/>
      <c r="I34" s="610"/>
      <c r="J34" s="610"/>
      <c r="K34" s="610"/>
      <c r="L34" s="610"/>
      <c r="M34" s="610"/>
      <c r="N34" s="610"/>
      <c r="O34" s="610"/>
      <c r="P34" s="610"/>
      <c r="Q34" s="611"/>
      <c r="R34" s="612">
        <v>7578438</v>
      </c>
      <c r="S34" s="613"/>
      <c r="T34" s="613"/>
      <c r="U34" s="613"/>
      <c r="V34" s="613"/>
      <c r="W34" s="613"/>
      <c r="X34" s="613"/>
      <c r="Y34" s="614"/>
      <c r="Z34" s="615">
        <v>2.2000000000000002</v>
      </c>
      <c r="AA34" s="677"/>
      <c r="AB34" s="677"/>
      <c r="AC34" s="679"/>
      <c r="AD34" s="618" t="s">
        <v>117</v>
      </c>
      <c r="AE34" s="613"/>
      <c r="AF34" s="613"/>
      <c r="AG34" s="613"/>
      <c r="AH34" s="613"/>
      <c r="AI34" s="613"/>
      <c r="AJ34" s="613"/>
      <c r="AK34" s="614"/>
      <c r="AL34" s="615" t="s">
        <v>117</v>
      </c>
      <c r="AM34" s="677"/>
      <c r="AN34" s="677"/>
      <c r="AO34" s="678"/>
      <c r="AP34" s="680"/>
      <c r="AQ34" s="681"/>
      <c r="AR34" s="681"/>
      <c r="AS34" s="681"/>
      <c r="AT34" s="681"/>
      <c r="AU34" s="681"/>
      <c r="AV34" s="681"/>
      <c r="AW34" s="681"/>
      <c r="AX34" s="681"/>
      <c r="AY34" s="681"/>
      <c r="AZ34" s="681"/>
      <c r="BA34" s="681"/>
      <c r="BB34" s="681"/>
      <c r="BC34" s="682"/>
      <c r="BD34" s="612"/>
      <c r="BE34" s="613"/>
      <c r="BF34" s="613"/>
      <c r="BG34" s="613"/>
      <c r="BH34" s="613"/>
      <c r="BI34" s="613"/>
      <c r="BJ34" s="613"/>
      <c r="BK34" s="614"/>
      <c r="BL34" s="676"/>
      <c r="BM34" s="676"/>
      <c r="BN34" s="676"/>
      <c r="BO34" s="676"/>
      <c r="BP34" s="671"/>
      <c r="BQ34" s="671"/>
      <c r="BR34" s="671"/>
      <c r="BS34" s="671"/>
      <c r="BT34" s="671"/>
      <c r="BU34" s="671"/>
      <c r="BV34" s="671"/>
      <c r="BW34" s="672"/>
      <c r="BY34" s="673" t="s">
        <v>193</v>
      </c>
      <c r="BZ34" s="674"/>
      <c r="CA34" s="674"/>
      <c r="CB34" s="674"/>
      <c r="CC34" s="674"/>
      <c r="CD34" s="674"/>
      <c r="CE34" s="674"/>
      <c r="CF34" s="674"/>
      <c r="CG34" s="674"/>
      <c r="CH34" s="674"/>
      <c r="CI34" s="674"/>
      <c r="CJ34" s="674"/>
      <c r="CK34" s="674"/>
      <c r="CL34" s="675"/>
      <c r="CM34" s="673" t="s">
        <v>286</v>
      </c>
      <c r="CN34" s="674"/>
      <c r="CO34" s="674"/>
      <c r="CP34" s="674"/>
      <c r="CQ34" s="674"/>
      <c r="CR34" s="674"/>
      <c r="CS34" s="674"/>
      <c r="CT34" s="675"/>
      <c r="CU34" s="673" t="s">
        <v>287</v>
      </c>
      <c r="CV34" s="674"/>
      <c r="CW34" s="674"/>
      <c r="CX34" s="675"/>
      <c r="CY34" s="673" t="s">
        <v>288</v>
      </c>
      <c r="CZ34" s="674"/>
      <c r="DA34" s="674"/>
      <c r="DB34" s="674"/>
      <c r="DC34" s="674"/>
      <c r="DD34" s="674"/>
      <c r="DE34" s="674"/>
      <c r="DF34" s="675"/>
      <c r="DG34" s="691" t="s">
        <v>289</v>
      </c>
      <c r="DH34" s="692"/>
      <c r="DI34" s="692"/>
      <c r="DJ34" s="692"/>
      <c r="DK34" s="692"/>
      <c r="DL34" s="692"/>
      <c r="DM34" s="692"/>
      <c r="DN34" s="692"/>
      <c r="DO34" s="692"/>
      <c r="DP34" s="692"/>
      <c r="DQ34" s="693"/>
      <c r="DR34" s="673" t="s">
        <v>290</v>
      </c>
      <c r="DS34" s="674"/>
      <c r="DT34" s="674"/>
      <c r="DU34" s="674"/>
      <c r="DV34" s="674"/>
      <c r="DW34" s="674"/>
      <c r="DX34" s="675"/>
    </row>
    <row r="35" spans="2:128" ht="11.25" customHeight="1" x14ac:dyDescent="0.2">
      <c r="B35" s="609" t="s">
        <v>291</v>
      </c>
      <c r="C35" s="610"/>
      <c r="D35" s="610"/>
      <c r="E35" s="610"/>
      <c r="F35" s="610"/>
      <c r="G35" s="610"/>
      <c r="H35" s="610"/>
      <c r="I35" s="610"/>
      <c r="J35" s="610"/>
      <c r="K35" s="610"/>
      <c r="L35" s="610"/>
      <c r="M35" s="610"/>
      <c r="N35" s="610"/>
      <c r="O35" s="610"/>
      <c r="P35" s="610"/>
      <c r="Q35" s="611"/>
      <c r="R35" s="612">
        <v>7605503</v>
      </c>
      <c r="S35" s="613"/>
      <c r="T35" s="613"/>
      <c r="U35" s="613"/>
      <c r="V35" s="613"/>
      <c r="W35" s="613"/>
      <c r="X35" s="613"/>
      <c r="Y35" s="614"/>
      <c r="Z35" s="615">
        <v>2.2000000000000002</v>
      </c>
      <c r="AA35" s="677"/>
      <c r="AB35" s="677"/>
      <c r="AC35" s="679"/>
      <c r="AD35" s="618">
        <v>299151</v>
      </c>
      <c r="AE35" s="613"/>
      <c r="AF35" s="613"/>
      <c r="AG35" s="613"/>
      <c r="AH35" s="613"/>
      <c r="AI35" s="613"/>
      <c r="AJ35" s="613"/>
      <c r="AK35" s="614"/>
      <c r="AL35" s="615">
        <v>0.2</v>
      </c>
      <c r="AM35" s="677"/>
      <c r="AN35" s="677"/>
      <c r="AO35" s="678"/>
      <c r="AP35" s="680"/>
      <c r="AQ35" s="681"/>
      <c r="AR35" s="681"/>
      <c r="AS35" s="681"/>
      <c r="AT35" s="681"/>
      <c r="AU35" s="681"/>
      <c r="AV35" s="681"/>
      <c r="AW35" s="681"/>
      <c r="AX35" s="681"/>
      <c r="AY35" s="681"/>
      <c r="AZ35" s="681"/>
      <c r="BA35" s="681"/>
      <c r="BB35" s="681"/>
      <c r="BC35" s="682"/>
      <c r="BD35" s="612"/>
      <c r="BE35" s="613"/>
      <c r="BF35" s="613"/>
      <c r="BG35" s="613"/>
      <c r="BH35" s="613"/>
      <c r="BI35" s="613"/>
      <c r="BJ35" s="613"/>
      <c r="BK35" s="614"/>
      <c r="BL35" s="676"/>
      <c r="BM35" s="676"/>
      <c r="BN35" s="676"/>
      <c r="BO35" s="676"/>
      <c r="BP35" s="671"/>
      <c r="BQ35" s="671"/>
      <c r="BR35" s="671"/>
      <c r="BS35" s="671"/>
      <c r="BT35" s="671"/>
      <c r="BU35" s="671"/>
      <c r="BV35" s="671"/>
      <c r="BW35" s="672"/>
      <c r="BY35" s="665" t="s">
        <v>292</v>
      </c>
      <c r="BZ35" s="666"/>
      <c r="CA35" s="666"/>
      <c r="CB35" s="666"/>
      <c r="CC35" s="666"/>
      <c r="CD35" s="666"/>
      <c r="CE35" s="666"/>
      <c r="CF35" s="666"/>
      <c r="CG35" s="666"/>
      <c r="CH35" s="666"/>
      <c r="CI35" s="666"/>
      <c r="CJ35" s="666"/>
      <c r="CK35" s="666"/>
      <c r="CL35" s="667"/>
      <c r="CM35" s="686">
        <v>148778058</v>
      </c>
      <c r="CN35" s="687"/>
      <c r="CO35" s="687"/>
      <c r="CP35" s="687"/>
      <c r="CQ35" s="687"/>
      <c r="CR35" s="687"/>
      <c r="CS35" s="687"/>
      <c r="CT35" s="688"/>
      <c r="CU35" s="683">
        <v>43</v>
      </c>
      <c r="CV35" s="684"/>
      <c r="CW35" s="684"/>
      <c r="CX35" s="689"/>
      <c r="CY35" s="690">
        <v>133398354</v>
      </c>
      <c r="CZ35" s="687"/>
      <c r="DA35" s="687"/>
      <c r="DB35" s="687"/>
      <c r="DC35" s="687"/>
      <c r="DD35" s="687"/>
      <c r="DE35" s="687"/>
      <c r="DF35" s="688"/>
      <c r="DG35" s="690">
        <v>131916319</v>
      </c>
      <c r="DH35" s="687"/>
      <c r="DI35" s="687"/>
      <c r="DJ35" s="687"/>
      <c r="DK35" s="687"/>
      <c r="DL35" s="687"/>
      <c r="DM35" s="687"/>
      <c r="DN35" s="687"/>
      <c r="DO35" s="687"/>
      <c r="DP35" s="687"/>
      <c r="DQ35" s="688"/>
      <c r="DR35" s="683">
        <v>63</v>
      </c>
      <c r="DS35" s="684"/>
      <c r="DT35" s="684"/>
      <c r="DU35" s="684"/>
      <c r="DV35" s="684"/>
      <c r="DW35" s="684"/>
      <c r="DX35" s="685"/>
    </row>
    <row r="36" spans="2:128" ht="11.25" customHeight="1" x14ac:dyDescent="0.2">
      <c r="B36" s="609" t="s">
        <v>293</v>
      </c>
      <c r="C36" s="610"/>
      <c r="D36" s="610"/>
      <c r="E36" s="610"/>
      <c r="F36" s="610"/>
      <c r="G36" s="610"/>
      <c r="H36" s="610"/>
      <c r="I36" s="610"/>
      <c r="J36" s="610"/>
      <c r="K36" s="610"/>
      <c r="L36" s="610"/>
      <c r="M36" s="610"/>
      <c r="N36" s="610"/>
      <c r="O36" s="610"/>
      <c r="P36" s="610"/>
      <c r="Q36" s="611"/>
      <c r="R36" s="612">
        <v>54155000</v>
      </c>
      <c r="S36" s="613"/>
      <c r="T36" s="613"/>
      <c r="U36" s="613"/>
      <c r="V36" s="613"/>
      <c r="W36" s="613"/>
      <c r="X36" s="613"/>
      <c r="Y36" s="614"/>
      <c r="Z36" s="615">
        <v>15.4</v>
      </c>
      <c r="AA36" s="677"/>
      <c r="AB36" s="677"/>
      <c r="AC36" s="679"/>
      <c r="AD36" s="618" t="s">
        <v>117</v>
      </c>
      <c r="AE36" s="613"/>
      <c r="AF36" s="613"/>
      <c r="AG36" s="613"/>
      <c r="AH36" s="613"/>
      <c r="AI36" s="613"/>
      <c r="AJ36" s="613"/>
      <c r="AK36" s="614"/>
      <c r="AL36" s="615" t="s">
        <v>117</v>
      </c>
      <c r="AM36" s="677"/>
      <c r="AN36" s="677"/>
      <c r="AO36" s="678"/>
      <c r="AP36" s="680"/>
      <c r="AQ36" s="681"/>
      <c r="AR36" s="681"/>
      <c r="AS36" s="681"/>
      <c r="AT36" s="681"/>
      <c r="AU36" s="681"/>
      <c r="AV36" s="681"/>
      <c r="AW36" s="681"/>
      <c r="AX36" s="681"/>
      <c r="AY36" s="681"/>
      <c r="AZ36" s="681"/>
      <c r="BA36" s="681"/>
      <c r="BB36" s="681"/>
      <c r="BC36" s="682"/>
      <c r="BD36" s="612"/>
      <c r="BE36" s="613"/>
      <c r="BF36" s="613"/>
      <c r="BG36" s="613"/>
      <c r="BH36" s="613"/>
      <c r="BI36" s="613"/>
      <c r="BJ36" s="613"/>
      <c r="BK36" s="614"/>
      <c r="BL36" s="676"/>
      <c r="BM36" s="676"/>
      <c r="BN36" s="676"/>
      <c r="BO36" s="676"/>
      <c r="BP36" s="671"/>
      <c r="BQ36" s="671"/>
      <c r="BR36" s="671"/>
      <c r="BS36" s="671"/>
      <c r="BT36" s="671"/>
      <c r="BU36" s="671"/>
      <c r="BV36" s="671"/>
      <c r="BW36" s="672"/>
      <c r="BY36" s="609" t="s">
        <v>294</v>
      </c>
      <c r="BZ36" s="610"/>
      <c r="CA36" s="610"/>
      <c r="CB36" s="610"/>
      <c r="CC36" s="610"/>
      <c r="CD36" s="610"/>
      <c r="CE36" s="610"/>
      <c r="CF36" s="610"/>
      <c r="CG36" s="610"/>
      <c r="CH36" s="610"/>
      <c r="CI36" s="610"/>
      <c r="CJ36" s="610"/>
      <c r="CK36" s="610"/>
      <c r="CL36" s="611"/>
      <c r="CM36" s="612">
        <v>88694037</v>
      </c>
      <c r="CN36" s="619"/>
      <c r="CO36" s="619"/>
      <c r="CP36" s="619"/>
      <c r="CQ36" s="619"/>
      <c r="CR36" s="619"/>
      <c r="CS36" s="619"/>
      <c r="CT36" s="620"/>
      <c r="CU36" s="615">
        <v>25.6</v>
      </c>
      <c r="CV36" s="616"/>
      <c r="CW36" s="616"/>
      <c r="CX36" s="617"/>
      <c r="CY36" s="618">
        <v>75971463</v>
      </c>
      <c r="CZ36" s="619"/>
      <c r="DA36" s="619"/>
      <c r="DB36" s="619"/>
      <c r="DC36" s="619"/>
      <c r="DD36" s="619"/>
      <c r="DE36" s="619"/>
      <c r="DF36" s="620"/>
      <c r="DG36" s="618">
        <v>74489428</v>
      </c>
      <c r="DH36" s="619"/>
      <c r="DI36" s="619"/>
      <c r="DJ36" s="619"/>
      <c r="DK36" s="619"/>
      <c r="DL36" s="619"/>
      <c r="DM36" s="619"/>
      <c r="DN36" s="619"/>
      <c r="DO36" s="619"/>
      <c r="DP36" s="619"/>
      <c r="DQ36" s="620"/>
      <c r="DR36" s="615">
        <v>35.6</v>
      </c>
      <c r="DS36" s="616"/>
      <c r="DT36" s="616"/>
      <c r="DU36" s="616"/>
      <c r="DV36" s="616"/>
      <c r="DW36" s="616"/>
      <c r="DX36" s="636"/>
    </row>
    <row r="37" spans="2:128" ht="11.25" customHeight="1" x14ac:dyDescent="0.2">
      <c r="B37" s="609" t="s">
        <v>295</v>
      </c>
      <c r="C37" s="610"/>
      <c r="D37" s="610"/>
      <c r="E37" s="610"/>
      <c r="F37" s="610"/>
      <c r="G37" s="610"/>
      <c r="H37" s="610"/>
      <c r="I37" s="610"/>
      <c r="J37" s="610"/>
      <c r="K37" s="610"/>
      <c r="L37" s="610"/>
      <c r="M37" s="610"/>
      <c r="N37" s="610"/>
      <c r="O37" s="610"/>
      <c r="P37" s="610"/>
      <c r="Q37" s="611"/>
      <c r="R37" s="612">
        <v>609000</v>
      </c>
      <c r="S37" s="613"/>
      <c r="T37" s="613"/>
      <c r="U37" s="613"/>
      <c r="V37" s="613"/>
      <c r="W37" s="613"/>
      <c r="X37" s="613"/>
      <c r="Y37" s="614"/>
      <c r="Z37" s="615">
        <v>0.2</v>
      </c>
      <c r="AA37" s="677"/>
      <c r="AB37" s="677"/>
      <c r="AC37" s="679"/>
      <c r="AD37" s="618" t="s">
        <v>117</v>
      </c>
      <c r="AE37" s="613"/>
      <c r="AF37" s="613"/>
      <c r="AG37" s="613"/>
      <c r="AH37" s="613"/>
      <c r="AI37" s="613"/>
      <c r="AJ37" s="613"/>
      <c r="AK37" s="614"/>
      <c r="AL37" s="615" t="s">
        <v>117</v>
      </c>
      <c r="AM37" s="677"/>
      <c r="AN37" s="677"/>
      <c r="AO37" s="678"/>
      <c r="AP37" s="680"/>
      <c r="AQ37" s="681"/>
      <c r="AR37" s="681"/>
      <c r="AS37" s="681"/>
      <c r="AT37" s="681"/>
      <c r="AU37" s="681"/>
      <c r="AV37" s="681"/>
      <c r="AW37" s="681"/>
      <c r="AX37" s="681"/>
      <c r="AY37" s="681"/>
      <c r="AZ37" s="681"/>
      <c r="BA37" s="681"/>
      <c r="BB37" s="681"/>
      <c r="BC37" s="682"/>
      <c r="BD37" s="612"/>
      <c r="BE37" s="613"/>
      <c r="BF37" s="613"/>
      <c r="BG37" s="613"/>
      <c r="BH37" s="613"/>
      <c r="BI37" s="613"/>
      <c r="BJ37" s="613"/>
      <c r="BK37" s="614"/>
      <c r="BL37" s="676"/>
      <c r="BM37" s="676"/>
      <c r="BN37" s="676"/>
      <c r="BO37" s="676"/>
      <c r="BP37" s="671"/>
      <c r="BQ37" s="671"/>
      <c r="BR37" s="671"/>
      <c r="BS37" s="671"/>
      <c r="BT37" s="671"/>
      <c r="BU37" s="671"/>
      <c r="BV37" s="671"/>
      <c r="BW37" s="672"/>
      <c r="BY37" s="609" t="s">
        <v>296</v>
      </c>
      <c r="BZ37" s="610"/>
      <c r="CA37" s="610"/>
      <c r="CB37" s="610"/>
      <c r="CC37" s="610"/>
      <c r="CD37" s="610"/>
      <c r="CE37" s="610"/>
      <c r="CF37" s="610"/>
      <c r="CG37" s="610"/>
      <c r="CH37" s="610"/>
      <c r="CI37" s="610"/>
      <c r="CJ37" s="610"/>
      <c r="CK37" s="610"/>
      <c r="CL37" s="611"/>
      <c r="CM37" s="612">
        <v>62701013</v>
      </c>
      <c r="CN37" s="613"/>
      <c r="CO37" s="613"/>
      <c r="CP37" s="613"/>
      <c r="CQ37" s="613"/>
      <c r="CR37" s="613"/>
      <c r="CS37" s="613"/>
      <c r="CT37" s="614"/>
      <c r="CU37" s="615">
        <v>18.100000000000001</v>
      </c>
      <c r="CV37" s="616"/>
      <c r="CW37" s="616"/>
      <c r="CX37" s="617"/>
      <c r="CY37" s="618">
        <v>51487325</v>
      </c>
      <c r="CZ37" s="619"/>
      <c r="DA37" s="619"/>
      <c r="DB37" s="619"/>
      <c r="DC37" s="619"/>
      <c r="DD37" s="619"/>
      <c r="DE37" s="619"/>
      <c r="DF37" s="620"/>
      <c r="DG37" s="618">
        <v>51487325</v>
      </c>
      <c r="DH37" s="619"/>
      <c r="DI37" s="619"/>
      <c r="DJ37" s="619"/>
      <c r="DK37" s="619"/>
      <c r="DL37" s="619"/>
      <c r="DM37" s="619"/>
      <c r="DN37" s="619"/>
      <c r="DO37" s="619"/>
      <c r="DP37" s="619"/>
      <c r="DQ37" s="620"/>
      <c r="DR37" s="615">
        <v>24.6</v>
      </c>
      <c r="DS37" s="616"/>
      <c r="DT37" s="616"/>
      <c r="DU37" s="616"/>
      <c r="DV37" s="616"/>
      <c r="DW37" s="616"/>
      <c r="DX37" s="636"/>
    </row>
    <row r="38" spans="2:128" ht="11.25" customHeight="1" x14ac:dyDescent="0.2">
      <c r="B38" s="609" t="s">
        <v>297</v>
      </c>
      <c r="C38" s="610"/>
      <c r="D38" s="610"/>
      <c r="E38" s="610"/>
      <c r="F38" s="610"/>
      <c r="G38" s="610"/>
      <c r="H38" s="610"/>
      <c r="I38" s="610"/>
      <c r="J38" s="610"/>
      <c r="K38" s="610"/>
      <c r="L38" s="610"/>
      <c r="M38" s="610"/>
      <c r="N38" s="610"/>
      <c r="O38" s="610"/>
      <c r="P38" s="610"/>
      <c r="Q38" s="611"/>
      <c r="R38" s="612">
        <v>11582000</v>
      </c>
      <c r="S38" s="613"/>
      <c r="T38" s="613"/>
      <c r="U38" s="613"/>
      <c r="V38" s="613"/>
      <c r="W38" s="613"/>
      <c r="X38" s="613"/>
      <c r="Y38" s="614"/>
      <c r="Z38" s="615">
        <v>3.3</v>
      </c>
      <c r="AA38" s="677"/>
      <c r="AB38" s="677"/>
      <c r="AC38" s="679"/>
      <c r="AD38" s="618" t="s">
        <v>117</v>
      </c>
      <c r="AE38" s="613"/>
      <c r="AF38" s="613"/>
      <c r="AG38" s="613"/>
      <c r="AH38" s="613"/>
      <c r="AI38" s="613"/>
      <c r="AJ38" s="613"/>
      <c r="AK38" s="614"/>
      <c r="AL38" s="615" t="s">
        <v>117</v>
      </c>
      <c r="AM38" s="677"/>
      <c r="AN38" s="677"/>
      <c r="AO38" s="678"/>
      <c r="AP38" s="680"/>
      <c r="AQ38" s="681"/>
      <c r="AR38" s="681"/>
      <c r="AS38" s="681"/>
      <c r="AT38" s="681"/>
      <c r="AU38" s="681"/>
      <c r="AV38" s="681"/>
      <c r="AW38" s="681"/>
      <c r="AX38" s="681"/>
      <c r="AY38" s="681"/>
      <c r="AZ38" s="681"/>
      <c r="BA38" s="681"/>
      <c r="BB38" s="681"/>
      <c r="BC38" s="682"/>
      <c r="BD38" s="612"/>
      <c r="BE38" s="613"/>
      <c r="BF38" s="613"/>
      <c r="BG38" s="613"/>
      <c r="BH38" s="613"/>
      <c r="BI38" s="613"/>
      <c r="BJ38" s="613"/>
      <c r="BK38" s="614"/>
      <c r="BL38" s="676"/>
      <c r="BM38" s="676"/>
      <c r="BN38" s="676"/>
      <c r="BO38" s="676"/>
      <c r="BP38" s="671"/>
      <c r="BQ38" s="671"/>
      <c r="BR38" s="671"/>
      <c r="BS38" s="671"/>
      <c r="BT38" s="671"/>
      <c r="BU38" s="671"/>
      <c r="BV38" s="671"/>
      <c r="BW38" s="672"/>
      <c r="BY38" s="609" t="s">
        <v>298</v>
      </c>
      <c r="BZ38" s="610"/>
      <c r="CA38" s="610"/>
      <c r="CB38" s="610"/>
      <c r="CC38" s="610"/>
      <c r="CD38" s="610"/>
      <c r="CE38" s="610"/>
      <c r="CF38" s="610"/>
      <c r="CG38" s="610"/>
      <c r="CH38" s="610"/>
      <c r="CI38" s="610"/>
      <c r="CJ38" s="610"/>
      <c r="CK38" s="610"/>
      <c r="CL38" s="611"/>
      <c r="CM38" s="612">
        <v>5448545</v>
      </c>
      <c r="CN38" s="619"/>
      <c r="CO38" s="619"/>
      <c r="CP38" s="619"/>
      <c r="CQ38" s="619"/>
      <c r="CR38" s="619"/>
      <c r="CS38" s="619"/>
      <c r="CT38" s="620"/>
      <c r="CU38" s="615">
        <v>1.6</v>
      </c>
      <c r="CV38" s="616"/>
      <c r="CW38" s="616"/>
      <c r="CX38" s="617"/>
      <c r="CY38" s="618">
        <v>2924849</v>
      </c>
      <c r="CZ38" s="619"/>
      <c r="DA38" s="619"/>
      <c r="DB38" s="619"/>
      <c r="DC38" s="619"/>
      <c r="DD38" s="619"/>
      <c r="DE38" s="619"/>
      <c r="DF38" s="620"/>
      <c r="DG38" s="618">
        <v>2924849</v>
      </c>
      <c r="DH38" s="619"/>
      <c r="DI38" s="619"/>
      <c r="DJ38" s="619"/>
      <c r="DK38" s="619"/>
      <c r="DL38" s="619"/>
      <c r="DM38" s="619"/>
      <c r="DN38" s="619"/>
      <c r="DO38" s="619"/>
      <c r="DP38" s="619"/>
      <c r="DQ38" s="620"/>
      <c r="DR38" s="615">
        <v>1.4</v>
      </c>
      <c r="DS38" s="616"/>
      <c r="DT38" s="616"/>
      <c r="DU38" s="616"/>
      <c r="DV38" s="616"/>
      <c r="DW38" s="616"/>
      <c r="DX38" s="636"/>
    </row>
    <row r="39" spans="2:128" ht="11.25" customHeight="1" x14ac:dyDescent="0.2">
      <c r="B39" s="591" t="s">
        <v>299</v>
      </c>
      <c r="C39" s="592"/>
      <c r="D39" s="592"/>
      <c r="E39" s="592"/>
      <c r="F39" s="592"/>
      <c r="G39" s="592"/>
      <c r="H39" s="592"/>
      <c r="I39" s="592"/>
      <c r="J39" s="592"/>
      <c r="K39" s="592"/>
      <c r="L39" s="592"/>
      <c r="M39" s="592"/>
      <c r="N39" s="592"/>
      <c r="O39" s="592"/>
      <c r="P39" s="592"/>
      <c r="Q39" s="593"/>
      <c r="R39" s="612">
        <v>351234325</v>
      </c>
      <c r="S39" s="613"/>
      <c r="T39" s="613"/>
      <c r="U39" s="613"/>
      <c r="V39" s="613"/>
      <c r="W39" s="613"/>
      <c r="X39" s="613"/>
      <c r="Y39" s="614"/>
      <c r="Z39" s="676">
        <v>100</v>
      </c>
      <c r="AA39" s="676"/>
      <c r="AB39" s="676"/>
      <c r="AC39" s="676"/>
      <c r="AD39" s="671">
        <v>197330158</v>
      </c>
      <c r="AE39" s="671"/>
      <c r="AF39" s="671"/>
      <c r="AG39" s="671"/>
      <c r="AH39" s="671"/>
      <c r="AI39" s="671"/>
      <c r="AJ39" s="671"/>
      <c r="AK39" s="671"/>
      <c r="AL39" s="615">
        <v>100</v>
      </c>
      <c r="AM39" s="677"/>
      <c r="AN39" s="677"/>
      <c r="AO39" s="678"/>
      <c r="AP39" s="591"/>
      <c r="AQ39" s="592"/>
      <c r="AR39" s="592"/>
      <c r="AS39" s="592"/>
      <c r="AT39" s="592"/>
      <c r="AU39" s="592"/>
      <c r="AV39" s="592"/>
      <c r="AW39" s="592"/>
      <c r="AX39" s="592"/>
      <c r="AY39" s="592"/>
      <c r="AZ39" s="592"/>
      <c r="BA39" s="592"/>
      <c r="BB39" s="592"/>
      <c r="BC39" s="593"/>
      <c r="BD39" s="612"/>
      <c r="BE39" s="613"/>
      <c r="BF39" s="613"/>
      <c r="BG39" s="613"/>
      <c r="BH39" s="613"/>
      <c r="BI39" s="613"/>
      <c r="BJ39" s="613"/>
      <c r="BK39" s="614"/>
      <c r="BL39" s="676"/>
      <c r="BM39" s="676"/>
      <c r="BN39" s="676"/>
      <c r="BO39" s="676"/>
      <c r="BP39" s="671"/>
      <c r="BQ39" s="671"/>
      <c r="BR39" s="671"/>
      <c r="BS39" s="671"/>
      <c r="BT39" s="671"/>
      <c r="BU39" s="671"/>
      <c r="BV39" s="671"/>
      <c r="BW39" s="672"/>
      <c r="BY39" s="609" t="s">
        <v>300</v>
      </c>
      <c r="BZ39" s="610"/>
      <c r="CA39" s="610"/>
      <c r="CB39" s="610"/>
      <c r="CC39" s="610"/>
      <c r="CD39" s="610"/>
      <c r="CE39" s="610"/>
      <c r="CF39" s="610"/>
      <c r="CG39" s="610"/>
      <c r="CH39" s="610"/>
      <c r="CI39" s="610"/>
      <c r="CJ39" s="610"/>
      <c r="CK39" s="610"/>
      <c r="CL39" s="611"/>
      <c r="CM39" s="612">
        <v>54635476</v>
      </c>
      <c r="CN39" s="613"/>
      <c r="CO39" s="613"/>
      <c r="CP39" s="613"/>
      <c r="CQ39" s="613"/>
      <c r="CR39" s="613"/>
      <c r="CS39" s="613"/>
      <c r="CT39" s="614"/>
      <c r="CU39" s="615">
        <v>15.8</v>
      </c>
      <c r="CV39" s="616"/>
      <c r="CW39" s="616"/>
      <c r="CX39" s="617"/>
      <c r="CY39" s="618">
        <v>54502042</v>
      </c>
      <c r="CZ39" s="619"/>
      <c r="DA39" s="619"/>
      <c r="DB39" s="619"/>
      <c r="DC39" s="619"/>
      <c r="DD39" s="619"/>
      <c r="DE39" s="619"/>
      <c r="DF39" s="620"/>
      <c r="DG39" s="618">
        <v>54502042</v>
      </c>
      <c r="DH39" s="619"/>
      <c r="DI39" s="619"/>
      <c r="DJ39" s="619"/>
      <c r="DK39" s="619"/>
      <c r="DL39" s="619"/>
      <c r="DM39" s="619"/>
      <c r="DN39" s="619"/>
      <c r="DO39" s="619"/>
      <c r="DP39" s="619"/>
      <c r="DQ39" s="620"/>
      <c r="DR39" s="615">
        <v>26</v>
      </c>
      <c r="DS39" s="616"/>
      <c r="DT39" s="616"/>
      <c r="DU39" s="616"/>
      <c r="DV39" s="616"/>
      <c r="DW39" s="616"/>
      <c r="DX39" s="636"/>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29" t="s">
        <v>301</v>
      </c>
      <c r="BZ40" s="630"/>
      <c r="CA40" s="609" t="s">
        <v>66</v>
      </c>
      <c r="CB40" s="610"/>
      <c r="CC40" s="610"/>
      <c r="CD40" s="610"/>
      <c r="CE40" s="610"/>
      <c r="CF40" s="610"/>
      <c r="CG40" s="610"/>
      <c r="CH40" s="610"/>
      <c r="CI40" s="610"/>
      <c r="CJ40" s="610"/>
      <c r="CK40" s="610"/>
      <c r="CL40" s="611"/>
      <c r="CM40" s="612">
        <v>54635357</v>
      </c>
      <c r="CN40" s="619"/>
      <c r="CO40" s="619"/>
      <c r="CP40" s="619"/>
      <c r="CQ40" s="619"/>
      <c r="CR40" s="619"/>
      <c r="CS40" s="619"/>
      <c r="CT40" s="620"/>
      <c r="CU40" s="615">
        <v>15.8</v>
      </c>
      <c r="CV40" s="616"/>
      <c r="CW40" s="616"/>
      <c r="CX40" s="617"/>
      <c r="CY40" s="618">
        <v>54501923</v>
      </c>
      <c r="CZ40" s="619"/>
      <c r="DA40" s="619"/>
      <c r="DB40" s="619"/>
      <c r="DC40" s="619"/>
      <c r="DD40" s="619"/>
      <c r="DE40" s="619"/>
      <c r="DF40" s="620"/>
      <c r="DG40" s="618">
        <v>54501923</v>
      </c>
      <c r="DH40" s="619"/>
      <c r="DI40" s="619"/>
      <c r="DJ40" s="619"/>
      <c r="DK40" s="619"/>
      <c r="DL40" s="619"/>
      <c r="DM40" s="619"/>
      <c r="DN40" s="619"/>
      <c r="DO40" s="619"/>
      <c r="DP40" s="619"/>
      <c r="DQ40" s="620"/>
      <c r="DR40" s="615">
        <v>26</v>
      </c>
      <c r="DS40" s="616"/>
      <c r="DT40" s="616"/>
      <c r="DU40" s="616"/>
      <c r="DV40" s="616"/>
      <c r="DW40" s="616"/>
      <c r="DX40" s="636"/>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31"/>
      <c r="BZ41" s="632"/>
      <c r="CA41" s="609" t="s">
        <v>302</v>
      </c>
      <c r="CB41" s="610"/>
      <c r="CC41" s="610"/>
      <c r="CD41" s="610"/>
      <c r="CE41" s="610"/>
      <c r="CF41" s="610"/>
      <c r="CG41" s="610"/>
      <c r="CH41" s="610"/>
      <c r="CI41" s="610"/>
      <c r="CJ41" s="610"/>
      <c r="CK41" s="610"/>
      <c r="CL41" s="611"/>
      <c r="CM41" s="612">
        <v>49929295</v>
      </c>
      <c r="CN41" s="613"/>
      <c r="CO41" s="613"/>
      <c r="CP41" s="613"/>
      <c r="CQ41" s="613"/>
      <c r="CR41" s="613"/>
      <c r="CS41" s="613"/>
      <c r="CT41" s="614"/>
      <c r="CU41" s="615">
        <v>14.4</v>
      </c>
      <c r="CV41" s="616"/>
      <c r="CW41" s="616"/>
      <c r="CX41" s="617"/>
      <c r="CY41" s="618">
        <v>49824210</v>
      </c>
      <c r="CZ41" s="619"/>
      <c r="DA41" s="619"/>
      <c r="DB41" s="619"/>
      <c r="DC41" s="619"/>
      <c r="DD41" s="619"/>
      <c r="DE41" s="619"/>
      <c r="DF41" s="620"/>
      <c r="DG41" s="618">
        <v>49824210</v>
      </c>
      <c r="DH41" s="619"/>
      <c r="DI41" s="619"/>
      <c r="DJ41" s="619"/>
      <c r="DK41" s="619"/>
      <c r="DL41" s="619"/>
      <c r="DM41" s="619"/>
      <c r="DN41" s="619"/>
      <c r="DO41" s="619"/>
      <c r="DP41" s="619"/>
      <c r="DQ41" s="620"/>
      <c r="DR41" s="615">
        <v>23.8</v>
      </c>
      <c r="DS41" s="616"/>
      <c r="DT41" s="616"/>
      <c r="DU41" s="616"/>
      <c r="DV41" s="616"/>
      <c r="DW41" s="616"/>
      <c r="DX41" s="636"/>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73" t="s">
        <v>303</v>
      </c>
      <c r="AQ42" s="674"/>
      <c r="AR42" s="674"/>
      <c r="AS42" s="674"/>
      <c r="AT42" s="674"/>
      <c r="AU42" s="674"/>
      <c r="AV42" s="674"/>
      <c r="AW42" s="674"/>
      <c r="AX42" s="674"/>
      <c r="AY42" s="674"/>
      <c r="AZ42" s="674"/>
      <c r="BA42" s="674"/>
      <c r="BB42" s="674"/>
      <c r="BC42" s="675"/>
      <c r="BD42" s="673" t="s">
        <v>304</v>
      </c>
      <c r="BE42" s="674"/>
      <c r="BF42" s="674"/>
      <c r="BG42" s="674"/>
      <c r="BH42" s="674"/>
      <c r="BI42" s="674"/>
      <c r="BJ42" s="674"/>
      <c r="BK42" s="674"/>
      <c r="BL42" s="674"/>
      <c r="BM42" s="675"/>
      <c r="BN42" s="673" t="s">
        <v>305</v>
      </c>
      <c r="BO42" s="674"/>
      <c r="BP42" s="674"/>
      <c r="BQ42" s="674"/>
      <c r="BR42" s="674"/>
      <c r="BS42" s="674"/>
      <c r="BT42" s="674"/>
      <c r="BU42" s="674"/>
      <c r="BV42" s="674"/>
      <c r="BW42" s="675"/>
      <c r="BY42" s="631"/>
      <c r="BZ42" s="632"/>
      <c r="CA42" s="609" t="s">
        <v>306</v>
      </c>
      <c r="CB42" s="610"/>
      <c r="CC42" s="610"/>
      <c r="CD42" s="610"/>
      <c r="CE42" s="610"/>
      <c r="CF42" s="610"/>
      <c r="CG42" s="610"/>
      <c r="CH42" s="610"/>
      <c r="CI42" s="610"/>
      <c r="CJ42" s="610"/>
      <c r="CK42" s="610"/>
      <c r="CL42" s="611"/>
      <c r="CM42" s="612">
        <v>4706062</v>
      </c>
      <c r="CN42" s="619"/>
      <c r="CO42" s="619"/>
      <c r="CP42" s="619"/>
      <c r="CQ42" s="619"/>
      <c r="CR42" s="619"/>
      <c r="CS42" s="619"/>
      <c r="CT42" s="620"/>
      <c r="CU42" s="615">
        <v>1.4</v>
      </c>
      <c r="CV42" s="616"/>
      <c r="CW42" s="616"/>
      <c r="CX42" s="617"/>
      <c r="CY42" s="618">
        <v>4677713</v>
      </c>
      <c r="CZ42" s="619"/>
      <c r="DA42" s="619"/>
      <c r="DB42" s="619"/>
      <c r="DC42" s="619"/>
      <c r="DD42" s="619"/>
      <c r="DE42" s="619"/>
      <c r="DF42" s="620"/>
      <c r="DG42" s="618">
        <v>4677713</v>
      </c>
      <c r="DH42" s="619"/>
      <c r="DI42" s="619"/>
      <c r="DJ42" s="619"/>
      <c r="DK42" s="619"/>
      <c r="DL42" s="619"/>
      <c r="DM42" s="619"/>
      <c r="DN42" s="619"/>
      <c r="DO42" s="619"/>
      <c r="DP42" s="619"/>
      <c r="DQ42" s="620"/>
      <c r="DR42" s="615">
        <v>2.2000000000000002</v>
      </c>
      <c r="DS42" s="616"/>
      <c r="DT42" s="616"/>
      <c r="DU42" s="616"/>
      <c r="DV42" s="616"/>
      <c r="DW42" s="616"/>
      <c r="DX42" s="636"/>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6" t="s">
        <v>307</v>
      </c>
      <c r="AQ43" s="657"/>
      <c r="AR43" s="657"/>
      <c r="AS43" s="657"/>
      <c r="AT43" s="662" t="s">
        <v>308</v>
      </c>
      <c r="AU43" s="224"/>
      <c r="AV43" s="224"/>
      <c r="AW43" s="224"/>
      <c r="AX43" s="665" t="s">
        <v>153</v>
      </c>
      <c r="AY43" s="666"/>
      <c r="AZ43" s="666"/>
      <c r="BA43" s="666"/>
      <c r="BB43" s="666"/>
      <c r="BC43" s="667"/>
      <c r="BD43" s="668">
        <v>99.6</v>
      </c>
      <c r="BE43" s="669"/>
      <c r="BF43" s="669"/>
      <c r="BG43" s="669"/>
      <c r="BH43" s="669"/>
      <c r="BI43" s="669">
        <v>99.1</v>
      </c>
      <c r="BJ43" s="669"/>
      <c r="BK43" s="669"/>
      <c r="BL43" s="669"/>
      <c r="BM43" s="670"/>
      <c r="BN43" s="668">
        <v>99.6</v>
      </c>
      <c r="BO43" s="669"/>
      <c r="BP43" s="669"/>
      <c r="BQ43" s="669"/>
      <c r="BR43" s="669"/>
      <c r="BS43" s="669">
        <v>99</v>
      </c>
      <c r="BT43" s="669"/>
      <c r="BU43" s="669"/>
      <c r="BV43" s="669"/>
      <c r="BW43" s="670"/>
      <c r="BY43" s="633"/>
      <c r="BZ43" s="634"/>
      <c r="CA43" s="609" t="s">
        <v>309</v>
      </c>
      <c r="CB43" s="610"/>
      <c r="CC43" s="610"/>
      <c r="CD43" s="610"/>
      <c r="CE43" s="610"/>
      <c r="CF43" s="610"/>
      <c r="CG43" s="610"/>
      <c r="CH43" s="610"/>
      <c r="CI43" s="610"/>
      <c r="CJ43" s="610"/>
      <c r="CK43" s="610"/>
      <c r="CL43" s="611"/>
      <c r="CM43" s="612">
        <v>119</v>
      </c>
      <c r="CN43" s="613"/>
      <c r="CO43" s="613"/>
      <c r="CP43" s="613"/>
      <c r="CQ43" s="613"/>
      <c r="CR43" s="613"/>
      <c r="CS43" s="613"/>
      <c r="CT43" s="614"/>
      <c r="CU43" s="615">
        <v>0</v>
      </c>
      <c r="CV43" s="616"/>
      <c r="CW43" s="616"/>
      <c r="CX43" s="617"/>
      <c r="CY43" s="618">
        <v>119</v>
      </c>
      <c r="CZ43" s="619"/>
      <c r="DA43" s="619"/>
      <c r="DB43" s="619"/>
      <c r="DC43" s="619"/>
      <c r="DD43" s="619"/>
      <c r="DE43" s="619"/>
      <c r="DF43" s="620"/>
      <c r="DG43" s="618">
        <v>119</v>
      </c>
      <c r="DH43" s="619"/>
      <c r="DI43" s="619"/>
      <c r="DJ43" s="619"/>
      <c r="DK43" s="619"/>
      <c r="DL43" s="619"/>
      <c r="DM43" s="619"/>
      <c r="DN43" s="619"/>
      <c r="DO43" s="619"/>
      <c r="DP43" s="619"/>
      <c r="DQ43" s="620"/>
      <c r="DR43" s="615">
        <v>0</v>
      </c>
      <c r="DS43" s="616"/>
      <c r="DT43" s="616"/>
      <c r="DU43" s="616"/>
      <c r="DV43" s="616"/>
      <c r="DW43" s="616"/>
      <c r="DX43" s="636"/>
    </row>
    <row r="44" spans="2:128" ht="11.25" customHeight="1" x14ac:dyDescent="0.2">
      <c r="AP44" s="658"/>
      <c r="AQ44" s="659"/>
      <c r="AR44" s="659"/>
      <c r="AS44" s="659"/>
      <c r="AT44" s="663"/>
      <c r="AU44" s="213" t="s">
        <v>310</v>
      </c>
      <c r="AV44" s="213"/>
      <c r="AW44" s="213"/>
      <c r="AX44" s="609" t="s">
        <v>311</v>
      </c>
      <c r="AY44" s="610"/>
      <c r="AZ44" s="610"/>
      <c r="BA44" s="610"/>
      <c r="BB44" s="610"/>
      <c r="BC44" s="611"/>
      <c r="BD44" s="654">
        <v>99.4</v>
      </c>
      <c r="BE44" s="628"/>
      <c r="BF44" s="628"/>
      <c r="BG44" s="628"/>
      <c r="BH44" s="628"/>
      <c r="BI44" s="628">
        <v>98.1</v>
      </c>
      <c r="BJ44" s="628"/>
      <c r="BK44" s="628"/>
      <c r="BL44" s="628"/>
      <c r="BM44" s="655"/>
      <c r="BN44" s="654">
        <v>99.4</v>
      </c>
      <c r="BO44" s="628"/>
      <c r="BP44" s="628"/>
      <c r="BQ44" s="628"/>
      <c r="BR44" s="628"/>
      <c r="BS44" s="628">
        <v>97.8</v>
      </c>
      <c r="BT44" s="628"/>
      <c r="BU44" s="628"/>
      <c r="BV44" s="628"/>
      <c r="BW44" s="655"/>
      <c r="BY44" s="609" t="s">
        <v>312</v>
      </c>
      <c r="BZ44" s="610"/>
      <c r="CA44" s="610"/>
      <c r="CB44" s="610"/>
      <c r="CC44" s="610"/>
      <c r="CD44" s="610"/>
      <c r="CE44" s="610"/>
      <c r="CF44" s="610"/>
      <c r="CG44" s="610"/>
      <c r="CH44" s="610"/>
      <c r="CI44" s="610"/>
      <c r="CJ44" s="610"/>
      <c r="CK44" s="610"/>
      <c r="CL44" s="611"/>
      <c r="CM44" s="612">
        <v>112034406</v>
      </c>
      <c r="CN44" s="619"/>
      <c r="CO44" s="619"/>
      <c r="CP44" s="619"/>
      <c r="CQ44" s="619"/>
      <c r="CR44" s="619"/>
      <c r="CS44" s="619"/>
      <c r="CT44" s="620"/>
      <c r="CU44" s="615">
        <v>32.4</v>
      </c>
      <c r="CV44" s="616"/>
      <c r="CW44" s="616"/>
      <c r="CX44" s="617"/>
      <c r="CY44" s="618">
        <v>87322464</v>
      </c>
      <c r="CZ44" s="619"/>
      <c r="DA44" s="619"/>
      <c r="DB44" s="619"/>
      <c r="DC44" s="619"/>
      <c r="DD44" s="619"/>
      <c r="DE44" s="619"/>
      <c r="DF44" s="620"/>
      <c r="DG44" s="618">
        <v>61200941</v>
      </c>
      <c r="DH44" s="619"/>
      <c r="DI44" s="619"/>
      <c r="DJ44" s="619"/>
      <c r="DK44" s="619"/>
      <c r="DL44" s="619"/>
      <c r="DM44" s="619"/>
      <c r="DN44" s="619"/>
      <c r="DO44" s="619"/>
      <c r="DP44" s="619"/>
      <c r="DQ44" s="620"/>
      <c r="DR44" s="615">
        <v>29.2</v>
      </c>
      <c r="DS44" s="616"/>
      <c r="DT44" s="616"/>
      <c r="DU44" s="616"/>
      <c r="DV44" s="616"/>
      <c r="DW44" s="616"/>
      <c r="DX44" s="636"/>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0"/>
      <c r="AQ45" s="661"/>
      <c r="AR45" s="661"/>
      <c r="AS45" s="661"/>
      <c r="AT45" s="664"/>
      <c r="AU45" s="226"/>
      <c r="AV45" s="226"/>
      <c r="AW45" s="226"/>
      <c r="AX45" s="591" t="s">
        <v>313</v>
      </c>
      <c r="AY45" s="592"/>
      <c r="AZ45" s="592"/>
      <c r="BA45" s="592"/>
      <c r="BB45" s="592"/>
      <c r="BC45" s="593"/>
      <c r="BD45" s="651">
        <v>99.9</v>
      </c>
      <c r="BE45" s="652"/>
      <c r="BF45" s="652"/>
      <c r="BG45" s="652"/>
      <c r="BH45" s="652"/>
      <c r="BI45" s="652">
        <v>99.8</v>
      </c>
      <c r="BJ45" s="652"/>
      <c r="BK45" s="652"/>
      <c r="BL45" s="652"/>
      <c r="BM45" s="653"/>
      <c r="BN45" s="651">
        <v>99.8</v>
      </c>
      <c r="BO45" s="652"/>
      <c r="BP45" s="652"/>
      <c r="BQ45" s="652"/>
      <c r="BR45" s="652"/>
      <c r="BS45" s="652">
        <v>99.7</v>
      </c>
      <c r="BT45" s="652"/>
      <c r="BU45" s="652"/>
      <c r="BV45" s="652"/>
      <c r="BW45" s="653"/>
      <c r="BY45" s="609" t="s">
        <v>314</v>
      </c>
      <c r="BZ45" s="610"/>
      <c r="CA45" s="610"/>
      <c r="CB45" s="610"/>
      <c r="CC45" s="610"/>
      <c r="CD45" s="610"/>
      <c r="CE45" s="610"/>
      <c r="CF45" s="610"/>
      <c r="CG45" s="610"/>
      <c r="CH45" s="610"/>
      <c r="CI45" s="610"/>
      <c r="CJ45" s="610"/>
      <c r="CK45" s="610"/>
      <c r="CL45" s="611"/>
      <c r="CM45" s="612">
        <v>20352189</v>
      </c>
      <c r="CN45" s="613"/>
      <c r="CO45" s="613"/>
      <c r="CP45" s="613"/>
      <c r="CQ45" s="613"/>
      <c r="CR45" s="613"/>
      <c r="CS45" s="613"/>
      <c r="CT45" s="614"/>
      <c r="CU45" s="615">
        <v>5.9</v>
      </c>
      <c r="CV45" s="616"/>
      <c r="CW45" s="616"/>
      <c r="CX45" s="617"/>
      <c r="CY45" s="618">
        <v>15075377</v>
      </c>
      <c r="CZ45" s="619"/>
      <c r="DA45" s="619"/>
      <c r="DB45" s="619"/>
      <c r="DC45" s="619"/>
      <c r="DD45" s="619"/>
      <c r="DE45" s="619"/>
      <c r="DF45" s="620"/>
      <c r="DG45" s="618">
        <v>11954910</v>
      </c>
      <c r="DH45" s="619"/>
      <c r="DI45" s="619"/>
      <c r="DJ45" s="619"/>
      <c r="DK45" s="619"/>
      <c r="DL45" s="619"/>
      <c r="DM45" s="619"/>
      <c r="DN45" s="619"/>
      <c r="DO45" s="619"/>
      <c r="DP45" s="619"/>
      <c r="DQ45" s="620"/>
      <c r="DR45" s="615">
        <v>5.7</v>
      </c>
      <c r="DS45" s="616"/>
      <c r="DT45" s="616"/>
      <c r="DU45" s="616"/>
      <c r="DV45" s="616"/>
      <c r="DW45" s="616"/>
      <c r="DX45" s="636"/>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4" t="s">
        <v>315</v>
      </c>
      <c r="AQ46" s="645"/>
      <c r="AR46" s="645"/>
      <c r="AS46" s="645"/>
      <c r="AT46" s="645"/>
      <c r="AU46" s="645"/>
      <c r="AV46" s="645"/>
      <c r="AW46" s="646"/>
      <c r="AX46" s="647" t="s">
        <v>316</v>
      </c>
      <c r="AY46" s="647"/>
      <c r="AZ46" s="647"/>
      <c r="BA46" s="647"/>
      <c r="BB46" s="647"/>
      <c r="BC46" s="647"/>
      <c r="BD46" s="648">
        <v>1096017</v>
      </c>
      <c r="BE46" s="649"/>
      <c r="BF46" s="649"/>
      <c r="BG46" s="649"/>
      <c r="BH46" s="649"/>
      <c r="BI46" s="649"/>
      <c r="BJ46" s="649"/>
      <c r="BK46" s="649"/>
      <c r="BL46" s="649"/>
      <c r="BM46" s="650"/>
      <c r="BN46" s="648">
        <v>654308</v>
      </c>
      <c r="BO46" s="649"/>
      <c r="BP46" s="649"/>
      <c r="BQ46" s="649"/>
      <c r="BR46" s="649"/>
      <c r="BS46" s="649"/>
      <c r="BT46" s="649"/>
      <c r="BU46" s="649"/>
      <c r="BV46" s="649"/>
      <c r="BW46" s="650"/>
      <c r="BY46" s="609" t="s">
        <v>317</v>
      </c>
      <c r="BZ46" s="610"/>
      <c r="CA46" s="610"/>
      <c r="CB46" s="610"/>
      <c r="CC46" s="610"/>
      <c r="CD46" s="610"/>
      <c r="CE46" s="610"/>
      <c r="CF46" s="610"/>
      <c r="CG46" s="610"/>
      <c r="CH46" s="610"/>
      <c r="CI46" s="610"/>
      <c r="CJ46" s="610"/>
      <c r="CK46" s="610"/>
      <c r="CL46" s="611"/>
      <c r="CM46" s="612">
        <v>3909084</v>
      </c>
      <c r="CN46" s="619"/>
      <c r="CO46" s="619"/>
      <c r="CP46" s="619"/>
      <c r="CQ46" s="619"/>
      <c r="CR46" s="619"/>
      <c r="CS46" s="619"/>
      <c r="CT46" s="620"/>
      <c r="CU46" s="615">
        <v>1.1000000000000001</v>
      </c>
      <c r="CV46" s="616"/>
      <c r="CW46" s="616"/>
      <c r="CX46" s="617"/>
      <c r="CY46" s="618">
        <v>3299357</v>
      </c>
      <c r="CZ46" s="619"/>
      <c r="DA46" s="619"/>
      <c r="DB46" s="619"/>
      <c r="DC46" s="619"/>
      <c r="DD46" s="619"/>
      <c r="DE46" s="619"/>
      <c r="DF46" s="620"/>
      <c r="DG46" s="618">
        <v>3299357</v>
      </c>
      <c r="DH46" s="619"/>
      <c r="DI46" s="619"/>
      <c r="DJ46" s="619"/>
      <c r="DK46" s="619"/>
      <c r="DL46" s="619"/>
      <c r="DM46" s="619"/>
      <c r="DN46" s="619"/>
      <c r="DO46" s="619"/>
      <c r="DP46" s="619"/>
      <c r="DQ46" s="620"/>
      <c r="DR46" s="615">
        <v>1.6</v>
      </c>
      <c r="DS46" s="616"/>
      <c r="DT46" s="616"/>
      <c r="DU46" s="616"/>
      <c r="DV46" s="616"/>
      <c r="DW46" s="616"/>
      <c r="DX46" s="636"/>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7" t="s">
        <v>318</v>
      </c>
      <c r="AQ47" s="638"/>
      <c r="AR47" s="638"/>
      <c r="AS47" s="638"/>
      <c r="AT47" s="638"/>
      <c r="AU47" s="638"/>
      <c r="AV47" s="638"/>
      <c r="AW47" s="639"/>
      <c r="AX47" s="640" t="s">
        <v>319</v>
      </c>
      <c r="AY47" s="640"/>
      <c r="AZ47" s="640"/>
      <c r="BA47" s="640"/>
      <c r="BB47" s="640"/>
      <c r="BC47" s="640"/>
      <c r="BD47" s="641">
        <v>1096017</v>
      </c>
      <c r="BE47" s="642"/>
      <c r="BF47" s="642"/>
      <c r="BG47" s="642"/>
      <c r="BH47" s="642"/>
      <c r="BI47" s="642"/>
      <c r="BJ47" s="642"/>
      <c r="BK47" s="642"/>
      <c r="BL47" s="642"/>
      <c r="BM47" s="643"/>
      <c r="BN47" s="641">
        <v>654308</v>
      </c>
      <c r="BO47" s="642"/>
      <c r="BP47" s="642"/>
      <c r="BQ47" s="642"/>
      <c r="BR47" s="642"/>
      <c r="BS47" s="642"/>
      <c r="BT47" s="642"/>
      <c r="BU47" s="642"/>
      <c r="BV47" s="642"/>
      <c r="BW47" s="643"/>
      <c r="BY47" s="609" t="s">
        <v>320</v>
      </c>
      <c r="BZ47" s="610"/>
      <c r="CA47" s="610"/>
      <c r="CB47" s="610"/>
      <c r="CC47" s="610"/>
      <c r="CD47" s="610"/>
      <c r="CE47" s="610"/>
      <c r="CF47" s="610"/>
      <c r="CG47" s="610"/>
      <c r="CH47" s="610"/>
      <c r="CI47" s="610"/>
      <c r="CJ47" s="610"/>
      <c r="CK47" s="610"/>
      <c r="CL47" s="611"/>
      <c r="CM47" s="612">
        <v>75237016</v>
      </c>
      <c r="CN47" s="613"/>
      <c r="CO47" s="613"/>
      <c r="CP47" s="613"/>
      <c r="CQ47" s="613"/>
      <c r="CR47" s="613"/>
      <c r="CS47" s="613"/>
      <c r="CT47" s="614"/>
      <c r="CU47" s="615">
        <v>21.7</v>
      </c>
      <c r="CV47" s="616"/>
      <c r="CW47" s="616"/>
      <c r="CX47" s="617"/>
      <c r="CY47" s="618">
        <v>62874881</v>
      </c>
      <c r="CZ47" s="619"/>
      <c r="DA47" s="619"/>
      <c r="DB47" s="619"/>
      <c r="DC47" s="619"/>
      <c r="DD47" s="619"/>
      <c r="DE47" s="619"/>
      <c r="DF47" s="620"/>
      <c r="DG47" s="618">
        <v>41895800</v>
      </c>
      <c r="DH47" s="619"/>
      <c r="DI47" s="619"/>
      <c r="DJ47" s="619"/>
      <c r="DK47" s="619"/>
      <c r="DL47" s="619"/>
      <c r="DM47" s="619"/>
      <c r="DN47" s="619"/>
      <c r="DO47" s="619"/>
      <c r="DP47" s="619"/>
      <c r="DQ47" s="620"/>
      <c r="DR47" s="615">
        <v>20</v>
      </c>
      <c r="DS47" s="616"/>
      <c r="DT47" s="616"/>
      <c r="DU47" s="616"/>
      <c r="DV47" s="616"/>
      <c r="DW47" s="616"/>
      <c r="DX47" s="636"/>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35"/>
      <c r="AQ48" s="635"/>
      <c r="AR48" s="635"/>
      <c r="AS48" s="635"/>
      <c r="AT48" s="219"/>
      <c r="AU48" s="219"/>
      <c r="AV48" s="219"/>
      <c r="AW48" s="219"/>
      <c r="AX48" s="219"/>
      <c r="AY48" s="219"/>
      <c r="AZ48" s="219"/>
      <c r="BA48" s="219"/>
      <c r="BB48" s="219"/>
      <c r="BC48" s="219"/>
      <c r="BD48" s="628"/>
      <c r="BE48" s="628"/>
      <c r="BF48" s="628"/>
      <c r="BG48" s="628"/>
      <c r="BH48" s="628"/>
      <c r="BI48" s="628"/>
      <c r="BJ48" s="628"/>
      <c r="BK48" s="628"/>
      <c r="BL48" s="628"/>
      <c r="BM48" s="628"/>
      <c r="BN48" s="628"/>
      <c r="BO48" s="628"/>
      <c r="BP48" s="628"/>
      <c r="BQ48" s="628"/>
      <c r="BR48" s="628"/>
      <c r="BS48" s="628"/>
      <c r="BT48" s="628"/>
      <c r="BU48" s="628"/>
      <c r="BV48" s="628"/>
      <c r="BW48" s="628"/>
      <c r="BY48" s="609" t="s">
        <v>321</v>
      </c>
      <c r="BZ48" s="610"/>
      <c r="CA48" s="610"/>
      <c r="CB48" s="610"/>
      <c r="CC48" s="610"/>
      <c r="CD48" s="610"/>
      <c r="CE48" s="610"/>
      <c r="CF48" s="610"/>
      <c r="CG48" s="610"/>
      <c r="CH48" s="610"/>
      <c r="CI48" s="610"/>
      <c r="CJ48" s="610"/>
      <c r="CK48" s="610"/>
      <c r="CL48" s="611"/>
      <c r="CM48" s="612">
        <v>3710457</v>
      </c>
      <c r="CN48" s="619"/>
      <c r="CO48" s="619"/>
      <c r="CP48" s="619"/>
      <c r="CQ48" s="619"/>
      <c r="CR48" s="619"/>
      <c r="CS48" s="619"/>
      <c r="CT48" s="620"/>
      <c r="CU48" s="615">
        <v>1.1000000000000001</v>
      </c>
      <c r="CV48" s="616"/>
      <c r="CW48" s="616"/>
      <c r="CX48" s="617"/>
      <c r="CY48" s="618">
        <v>3710457</v>
      </c>
      <c r="CZ48" s="619"/>
      <c r="DA48" s="619"/>
      <c r="DB48" s="619"/>
      <c r="DC48" s="619"/>
      <c r="DD48" s="619"/>
      <c r="DE48" s="619"/>
      <c r="DF48" s="620"/>
      <c r="DG48" s="618">
        <v>3127022</v>
      </c>
      <c r="DH48" s="619"/>
      <c r="DI48" s="619"/>
      <c r="DJ48" s="619"/>
      <c r="DK48" s="619"/>
      <c r="DL48" s="619"/>
      <c r="DM48" s="619"/>
      <c r="DN48" s="619"/>
      <c r="DO48" s="619"/>
      <c r="DP48" s="619"/>
      <c r="DQ48" s="620"/>
      <c r="DR48" s="615">
        <v>1.5</v>
      </c>
      <c r="DS48" s="616"/>
      <c r="DT48" s="616"/>
      <c r="DU48" s="616"/>
      <c r="DV48" s="616"/>
      <c r="DW48" s="616"/>
      <c r="DX48" s="636"/>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35"/>
      <c r="AQ49" s="635"/>
      <c r="AR49" s="635"/>
      <c r="AS49" s="635"/>
      <c r="AT49" s="219"/>
      <c r="AU49" s="219"/>
      <c r="AV49" s="219"/>
      <c r="AW49" s="219"/>
      <c r="AX49" s="219"/>
      <c r="AY49" s="219"/>
      <c r="AZ49" s="219"/>
      <c r="BA49" s="219"/>
      <c r="BB49" s="219"/>
      <c r="BC49" s="219"/>
      <c r="BD49" s="628"/>
      <c r="BE49" s="628"/>
      <c r="BF49" s="628"/>
      <c r="BG49" s="628"/>
      <c r="BH49" s="628"/>
      <c r="BI49" s="628"/>
      <c r="BJ49" s="628"/>
      <c r="BK49" s="628"/>
      <c r="BL49" s="628"/>
      <c r="BM49" s="628"/>
      <c r="BN49" s="628"/>
      <c r="BO49" s="628"/>
      <c r="BP49" s="628"/>
      <c r="BQ49" s="628"/>
      <c r="BR49" s="628"/>
      <c r="BS49" s="628"/>
      <c r="BT49" s="628"/>
      <c r="BU49" s="628"/>
      <c r="BV49" s="628"/>
      <c r="BW49" s="628"/>
      <c r="BY49" s="609" t="s">
        <v>322</v>
      </c>
      <c r="BZ49" s="610"/>
      <c r="CA49" s="610"/>
      <c r="CB49" s="610"/>
      <c r="CC49" s="610"/>
      <c r="CD49" s="610"/>
      <c r="CE49" s="610"/>
      <c r="CF49" s="610"/>
      <c r="CG49" s="610"/>
      <c r="CH49" s="610"/>
      <c r="CI49" s="610"/>
      <c r="CJ49" s="610"/>
      <c r="CK49" s="610"/>
      <c r="CL49" s="611"/>
      <c r="CM49" s="612">
        <v>3116890</v>
      </c>
      <c r="CN49" s="613"/>
      <c r="CO49" s="613"/>
      <c r="CP49" s="613"/>
      <c r="CQ49" s="613"/>
      <c r="CR49" s="613"/>
      <c r="CS49" s="613"/>
      <c r="CT49" s="614"/>
      <c r="CU49" s="615">
        <v>0.9</v>
      </c>
      <c r="CV49" s="616"/>
      <c r="CW49" s="616"/>
      <c r="CX49" s="617"/>
      <c r="CY49" s="618">
        <v>1034580</v>
      </c>
      <c r="CZ49" s="619"/>
      <c r="DA49" s="619"/>
      <c r="DB49" s="619"/>
      <c r="DC49" s="619"/>
      <c r="DD49" s="619"/>
      <c r="DE49" s="619"/>
      <c r="DF49" s="620"/>
      <c r="DG49" s="618" t="s">
        <v>117</v>
      </c>
      <c r="DH49" s="619"/>
      <c r="DI49" s="619"/>
      <c r="DJ49" s="619"/>
      <c r="DK49" s="619"/>
      <c r="DL49" s="619"/>
      <c r="DM49" s="619"/>
      <c r="DN49" s="619"/>
      <c r="DO49" s="619"/>
      <c r="DP49" s="619"/>
      <c r="DQ49" s="620"/>
      <c r="DR49" s="615" t="s">
        <v>117</v>
      </c>
      <c r="DS49" s="616"/>
      <c r="DT49" s="616"/>
      <c r="DU49" s="616"/>
      <c r="DV49" s="616"/>
      <c r="DW49" s="616"/>
      <c r="DX49" s="636"/>
    </row>
    <row r="50" spans="2:128" ht="11.25" customHeight="1" x14ac:dyDescent="0.2">
      <c r="B50" s="213" t="s">
        <v>323</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09" t="s">
        <v>324</v>
      </c>
      <c r="BZ50" s="610"/>
      <c r="CA50" s="610"/>
      <c r="CB50" s="610"/>
      <c r="CC50" s="610"/>
      <c r="CD50" s="610"/>
      <c r="CE50" s="610"/>
      <c r="CF50" s="610"/>
      <c r="CG50" s="610"/>
      <c r="CH50" s="610"/>
      <c r="CI50" s="610"/>
      <c r="CJ50" s="610"/>
      <c r="CK50" s="610"/>
      <c r="CL50" s="611"/>
      <c r="CM50" s="612">
        <v>614963</v>
      </c>
      <c r="CN50" s="619"/>
      <c r="CO50" s="619"/>
      <c r="CP50" s="619"/>
      <c r="CQ50" s="619"/>
      <c r="CR50" s="619"/>
      <c r="CS50" s="619"/>
      <c r="CT50" s="620"/>
      <c r="CU50" s="615">
        <v>0.2</v>
      </c>
      <c r="CV50" s="616"/>
      <c r="CW50" s="616"/>
      <c r="CX50" s="617"/>
      <c r="CY50" s="618">
        <v>314963</v>
      </c>
      <c r="CZ50" s="619"/>
      <c r="DA50" s="619"/>
      <c r="DB50" s="619"/>
      <c r="DC50" s="619"/>
      <c r="DD50" s="619"/>
      <c r="DE50" s="619"/>
      <c r="DF50" s="620"/>
      <c r="DG50" s="618" t="s">
        <v>117</v>
      </c>
      <c r="DH50" s="619"/>
      <c r="DI50" s="619"/>
      <c r="DJ50" s="619"/>
      <c r="DK50" s="619"/>
      <c r="DL50" s="619"/>
      <c r="DM50" s="619"/>
      <c r="DN50" s="619"/>
      <c r="DO50" s="619"/>
      <c r="DP50" s="619"/>
      <c r="DQ50" s="620"/>
      <c r="DR50" s="615" t="s">
        <v>117</v>
      </c>
      <c r="DS50" s="616"/>
      <c r="DT50" s="616"/>
      <c r="DU50" s="616"/>
      <c r="DV50" s="616"/>
      <c r="DW50" s="616"/>
      <c r="DX50" s="636"/>
    </row>
    <row r="51" spans="2:128" ht="11.25" customHeight="1" x14ac:dyDescent="0.2">
      <c r="B51" s="227" t="s">
        <v>325</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09" t="s">
        <v>326</v>
      </c>
      <c r="BZ51" s="610"/>
      <c r="CA51" s="610"/>
      <c r="CB51" s="610"/>
      <c r="CC51" s="610"/>
      <c r="CD51" s="610"/>
      <c r="CE51" s="610"/>
      <c r="CF51" s="610"/>
      <c r="CG51" s="610"/>
      <c r="CH51" s="610"/>
      <c r="CI51" s="610"/>
      <c r="CJ51" s="610"/>
      <c r="CK51" s="610"/>
      <c r="CL51" s="611"/>
      <c r="CM51" s="612">
        <v>5093807</v>
      </c>
      <c r="CN51" s="613"/>
      <c r="CO51" s="613"/>
      <c r="CP51" s="613"/>
      <c r="CQ51" s="613"/>
      <c r="CR51" s="613"/>
      <c r="CS51" s="613"/>
      <c r="CT51" s="614"/>
      <c r="CU51" s="615">
        <v>1.5</v>
      </c>
      <c r="CV51" s="616"/>
      <c r="CW51" s="616"/>
      <c r="CX51" s="617"/>
      <c r="CY51" s="618">
        <v>1012849</v>
      </c>
      <c r="CZ51" s="619"/>
      <c r="DA51" s="619"/>
      <c r="DB51" s="619"/>
      <c r="DC51" s="619"/>
      <c r="DD51" s="619"/>
      <c r="DE51" s="619"/>
      <c r="DF51" s="620"/>
      <c r="DG51" s="618">
        <v>923852</v>
      </c>
      <c r="DH51" s="619"/>
      <c r="DI51" s="619"/>
      <c r="DJ51" s="619"/>
      <c r="DK51" s="619"/>
      <c r="DL51" s="619"/>
      <c r="DM51" s="619"/>
      <c r="DN51" s="619"/>
      <c r="DO51" s="619"/>
      <c r="DP51" s="619"/>
      <c r="DQ51" s="620"/>
      <c r="DR51" s="615">
        <v>0.4</v>
      </c>
      <c r="DS51" s="616"/>
      <c r="DT51" s="616"/>
      <c r="DU51" s="616"/>
      <c r="DV51" s="616"/>
      <c r="DW51" s="616"/>
      <c r="DX51" s="636"/>
    </row>
    <row r="52" spans="2:128" ht="11.25" customHeight="1" x14ac:dyDescent="0.2">
      <c r="B52" s="228" t="s">
        <v>327</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09" t="s">
        <v>328</v>
      </c>
      <c r="BZ52" s="610"/>
      <c r="CA52" s="610"/>
      <c r="CB52" s="610"/>
      <c r="CC52" s="610"/>
      <c r="CD52" s="610"/>
      <c r="CE52" s="610"/>
      <c r="CF52" s="610"/>
      <c r="CG52" s="610"/>
      <c r="CH52" s="610"/>
      <c r="CI52" s="610"/>
      <c r="CJ52" s="610"/>
      <c r="CK52" s="610"/>
      <c r="CL52" s="611"/>
      <c r="CM52" s="612" t="s">
        <v>117</v>
      </c>
      <c r="CN52" s="619"/>
      <c r="CO52" s="619"/>
      <c r="CP52" s="619"/>
      <c r="CQ52" s="619"/>
      <c r="CR52" s="619"/>
      <c r="CS52" s="619"/>
      <c r="CT52" s="620"/>
      <c r="CU52" s="615" t="s">
        <v>117</v>
      </c>
      <c r="CV52" s="616"/>
      <c r="CW52" s="616"/>
      <c r="CX52" s="617"/>
      <c r="CY52" s="618" t="s">
        <v>117</v>
      </c>
      <c r="CZ52" s="619"/>
      <c r="DA52" s="619"/>
      <c r="DB52" s="619"/>
      <c r="DC52" s="619"/>
      <c r="DD52" s="619"/>
      <c r="DE52" s="619"/>
      <c r="DF52" s="620"/>
      <c r="DG52" s="618" t="s">
        <v>117</v>
      </c>
      <c r="DH52" s="619"/>
      <c r="DI52" s="619"/>
      <c r="DJ52" s="619"/>
      <c r="DK52" s="619"/>
      <c r="DL52" s="619"/>
      <c r="DM52" s="619"/>
      <c r="DN52" s="619"/>
      <c r="DO52" s="619"/>
      <c r="DP52" s="619"/>
      <c r="DQ52" s="620"/>
      <c r="DR52" s="615" t="s">
        <v>117</v>
      </c>
      <c r="DS52" s="616"/>
      <c r="DT52" s="616"/>
      <c r="DU52" s="616"/>
      <c r="DV52" s="616"/>
      <c r="DW52" s="616"/>
      <c r="DX52" s="636"/>
    </row>
    <row r="53" spans="2:128" ht="11.25" customHeight="1" x14ac:dyDescent="0.2">
      <c r="AP53" s="635"/>
      <c r="AQ53" s="635"/>
      <c r="AR53" s="635"/>
      <c r="AS53" s="635"/>
      <c r="AT53" s="219"/>
      <c r="AU53" s="219"/>
      <c r="AV53" s="219"/>
      <c r="AW53" s="219"/>
      <c r="AX53" s="219"/>
      <c r="AY53" s="219"/>
      <c r="AZ53" s="219"/>
      <c r="BA53" s="219"/>
      <c r="BB53" s="219"/>
      <c r="BC53" s="219"/>
      <c r="BD53" s="628"/>
      <c r="BE53" s="628"/>
      <c r="BF53" s="628"/>
      <c r="BG53" s="628"/>
      <c r="BH53" s="628"/>
      <c r="BI53" s="628"/>
      <c r="BJ53" s="628"/>
      <c r="BK53" s="628"/>
      <c r="BL53" s="628"/>
      <c r="BM53" s="628"/>
      <c r="BN53" s="628"/>
      <c r="BO53" s="628"/>
      <c r="BP53" s="628"/>
      <c r="BQ53" s="628"/>
      <c r="BR53" s="628"/>
      <c r="BS53" s="628"/>
      <c r="BT53" s="628"/>
      <c r="BU53" s="628"/>
      <c r="BV53" s="628"/>
      <c r="BW53" s="628"/>
      <c r="BY53" s="609" t="s">
        <v>329</v>
      </c>
      <c r="BZ53" s="610"/>
      <c r="CA53" s="610"/>
      <c r="CB53" s="610"/>
      <c r="CC53" s="610"/>
      <c r="CD53" s="610"/>
      <c r="CE53" s="610"/>
      <c r="CF53" s="610"/>
      <c r="CG53" s="610"/>
      <c r="CH53" s="610"/>
      <c r="CI53" s="610"/>
      <c r="CJ53" s="610"/>
      <c r="CK53" s="610"/>
      <c r="CL53" s="611"/>
      <c r="CM53" s="612">
        <v>85463909</v>
      </c>
      <c r="CN53" s="613"/>
      <c r="CO53" s="613"/>
      <c r="CP53" s="613"/>
      <c r="CQ53" s="613"/>
      <c r="CR53" s="613"/>
      <c r="CS53" s="613"/>
      <c r="CT53" s="614"/>
      <c r="CU53" s="615">
        <v>24.7</v>
      </c>
      <c r="CV53" s="616"/>
      <c r="CW53" s="616"/>
      <c r="CX53" s="617"/>
      <c r="CY53" s="618">
        <v>12342629</v>
      </c>
      <c r="CZ53" s="619"/>
      <c r="DA53" s="619"/>
      <c r="DB53" s="619"/>
      <c r="DC53" s="619"/>
      <c r="DD53" s="619"/>
      <c r="DE53" s="619"/>
      <c r="DF53" s="620"/>
      <c r="DG53" s="621"/>
      <c r="DH53" s="622"/>
      <c r="DI53" s="622"/>
      <c r="DJ53" s="622"/>
      <c r="DK53" s="622"/>
      <c r="DL53" s="622"/>
      <c r="DM53" s="622"/>
      <c r="DN53" s="622"/>
      <c r="DO53" s="622"/>
      <c r="DP53" s="622"/>
      <c r="DQ53" s="623"/>
      <c r="DR53" s="624"/>
      <c r="DS53" s="625"/>
      <c r="DT53" s="625"/>
      <c r="DU53" s="625"/>
      <c r="DV53" s="625"/>
      <c r="DW53" s="625"/>
      <c r="DX53" s="626"/>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35"/>
      <c r="AQ54" s="635"/>
      <c r="AR54" s="635"/>
      <c r="AS54" s="635"/>
      <c r="AT54" s="219"/>
      <c r="AU54" s="219"/>
      <c r="AV54" s="219"/>
      <c r="AW54" s="219"/>
      <c r="AX54" s="219"/>
      <c r="AY54" s="219"/>
      <c r="AZ54" s="219"/>
      <c r="BA54" s="219"/>
      <c r="BB54" s="219"/>
      <c r="BC54" s="219"/>
      <c r="BD54" s="628"/>
      <c r="BE54" s="628"/>
      <c r="BF54" s="628"/>
      <c r="BG54" s="628"/>
      <c r="BH54" s="628"/>
      <c r="BI54" s="628"/>
      <c r="BJ54" s="628"/>
      <c r="BK54" s="628"/>
      <c r="BL54" s="628"/>
      <c r="BM54" s="628"/>
      <c r="BN54" s="628"/>
      <c r="BO54" s="628"/>
      <c r="BP54" s="628"/>
      <c r="BQ54" s="628"/>
      <c r="BR54" s="628"/>
      <c r="BS54" s="628"/>
      <c r="BT54" s="628"/>
      <c r="BU54" s="628"/>
      <c r="BV54" s="628"/>
      <c r="BW54" s="628"/>
      <c r="BY54" s="609" t="s">
        <v>330</v>
      </c>
      <c r="BZ54" s="610"/>
      <c r="CA54" s="610"/>
      <c r="CB54" s="610"/>
      <c r="CC54" s="610"/>
      <c r="CD54" s="610"/>
      <c r="CE54" s="610"/>
      <c r="CF54" s="610"/>
      <c r="CG54" s="610"/>
      <c r="CH54" s="610"/>
      <c r="CI54" s="610"/>
      <c r="CJ54" s="610"/>
      <c r="CK54" s="610"/>
      <c r="CL54" s="611"/>
      <c r="CM54" s="612">
        <v>3737747</v>
      </c>
      <c r="CN54" s="613"/>
      <c r="CO54" s="613"/>
      <c r="CP54" s="613"/>
      <c r="CQ54" s="613"/>
      <c r="CR54" s="613"/>
      <c r="CS54" s="613"/>
      <c r="CT54" s="614"/>
      <c r="CU54" s="615">
        <v>1.1000000000000001</v>
      </c>
      <c r="CV54" s="616"/>
      <c r="CW54" s="616"/>
      <c r="CX54" s="617"/>
      <c r="CY54" s="618">
        <v>1880023</v>
      </c>
      <c r="CZ54" s="619"/>
      <c r="DA54" s="619"/>
      <c r="DB54" s="619"/>
      <c r="DC54" s="619"/>
      <c r="DD54" s="619"/>
      <c r="DE54" s="619"/>
      <c r="DF54" s="620"/>
      <c r="DG54" s="621"/>
      <c r="DH54" s="622"/>
      <c r="DI54" s="622"/>
      <c r="DJ54" s="622"/>
      <c r="DK54" s="622"/>
      <c r="DL54" s="622"/>
      <c r="DM54" s="622"/>
      <c r="DN54" s="622"/>
      <c r="DO54" s="622"/>
      <c r="DP54" s="622"/>
      <c r="DQ54" s="623"/>
      <c r="DR54" s="624"/>
      <c r="DS54" s="625"/>
      <c r="DT54" s="625"/>
      <c r="DU54" s="625"/>
      <c r="DV54" s="625"/>
      <c r="DW54" s="625"/>
      <c r="DX54" s="626"/>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35"/>
      <c r="AQ55" s="635"/>
      <c r="AR55" s="635"/>
      <c r="AS55" s="635"/>
      <c r="AT55" s="219"/>
      <c r="AU55" s="219"/>
      <c r="AV55" s="219"/>
      <c r="AW55" s="219"/>
      <c r="AX55" s="219"/>
      <c r="AY55" s="219"/>
      <c r="AZ55" s="219"/>
      <c r="BA55" s="219"/>
      <c r="BB55" s="219"/>
      <c r="BC55" s="219"/>
      <c r="BD55" s="628"/>
      <c r="BE55" s="628"/>
      <c r="BF55" s="628"/>
      <c r="BG55" s="628"/>
      <c r="BH55" s="628"/>
      <c r="BI55" s="628"/>
      <c r="BJ55" s="628"/>
      <c r="BK55" s="628"/>
      <c r="BL55" s="628"/>
      <c r="BM55" s="628"/>
      <c r="BN55" s="628"/>
      <c r="BO55" s="628"/>
      <c r="BP55" s="628"/>
      <c r="BQ55" s="628"/>
      <c r="BR55" s="628"/>
      <c r="BS55" s="628"/>
      <c r="BT55" s="628"/>
      <c r="BU55" s="628"/>
      <c r="BV55" s="628"/>
      <c r="BW55" s="628"/>
      <c r="BY55" s="629" t="s">
        <v>301</v>
      </c>
      <c r="BZ55" s="630"/>
      <c r="CA55" s="609" t="s">
        <v>331</v>
      </c>
      <c r="CB55" s="610"/>
      <c r="CC55" s="610"/>
      <c r="CD55" s="610"/>
      <c r="CE55" s="610"/>
      <c r="CF55" s="610"/>
      <c r="CG55" s="610"/>
      <c r="CH55" s="610"/>
      <c r="CI55" s="610"/>
      <c r="CJ55" s="610"/>
      <c r="CK55" s="610"/>
      <c r="CL55" s="611"/>
      <c r="CM55" s="612">
        <v>75085526</v>
      </c>
      <c r="CN55" s="613"/>
      <c r="CO55" s="613"/>
      <c r="CP55" s="613"/>
      <c r="CQ55" s="613"/>
      <c r="CR55" s="613"/>
      <c r="CS55" s="613"/>
      <c r="CT55" s="614"/>
      <c r="CU55" s="615">
        <v>21.7</v>
      </c>
      <c r="CV55" s="616"/>
      <c r="CW55" s="616"/>
      <c r="CX55" s="617"/>
      <c r="CY55" s="618">
        <v>12228949</v>
      </c>
      <c r="CZ55" s="619"/>
      <c r="DA55" s="619"/>
      <c r="DB55" s="619"/>
      <c r="DC55" s="619"/>
      <c r="DD55" s="619"/>
      <c r="DE55" s="619"/>
      <c r="DF55" s="620"/>
      <c r="DG55" s="621"/>
      <c r="DH55" s="622"/>
      <c r="DI55" s="622"/>
      <c r="DJ55" s="622"/>
      <c r="DK55" s="622"/>
      <c r="DL55" s="622"/>
      <c r="DM55" s="622"/>
      <c r="DN55" s="622"/>
      <c r="DO55" s="622"/>
      <c r="DP55" s="622"/>
      <c r="DQ55" s="623"/>
      <c r="DR55" s="624"/>
      <c r="DS55" s="625"/>
      <c r="DT55" s="625"/>
      <c r="DU55" s="625"/>
      <c r="DV55" s="625"/>
      <c r="DW55" s="625"/>
      <c r="DX55" s="626"/>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31"/>
      <c r="BZ56" s="632"/>
      <c r="CA56" s="609" t="s">
        <v>332</v>
      </c>
      <c r="CB56" s="610"/>
      <c r="CC56" s="610"/>
      <c r="CD56" s="610"/>
      <c r="CE56" s="610"/>
      <c r="CF56" s="610"/>
      <c r="CG56" s="610"/>
      <c r="CH56" s="610"/>
      <c r="CI56" s="610"/>
      <c r="CJ56" s="610"/>
      <c r="CK56" s="610"/>
      <c r="CL56" s="611"/>
      <c r="CM56" s="612">
        <v>46837089</v>
      </c>
      <c r="CN56" s="613"/>
      <c r="CO56" s="613"/>
      <c r="CP56" s="613"/>
      <c r="CQ56" s="613"/>
      <c r="CR56" s="613"/>
      <c r="CS56" s="613"/>
      <c r="CT56" s="614"/>
      <c r="CU56" s="615">
        <v>13.5</v>
      </c>
      <c r="CV56" s="616"/>
      <c r="CW56" s="616"/>
      <c r="CX56" s="617"/>
      <c r="CY56" s="618">
        <v>2773050</v>
      </c>
      <c r="CZ56" s="619"/>
      <c r="DA56" s="619"/>
      <c r="DB56" s="619"/>
      <c r="DC56" s="619"/>
      <c r="DD56" s="619"/>
      <c r="DE56" s="619"/>
      <c r="DF56" s="620"/>
      <c r="DG56" s="621"/>
      <c r="DH56" s="622"/>
      <c r="DI56" s="622"/>
      <c r="DJ56" s="622"/>
      <c r="DK56" s="622"/>
      <c r="DL56" s="622"/>
      <c r="DM56" s="622"/>
      <c r="DN56" s="622"/>
      <c r="DO56" s="622"/>
      <c r="DP56" s="622"/>
      <c r="DQ56" s="623"/>
      <c r="DR56" s="624"/>
      <c r="DS56" s="625"/>
      <c r="DT56" s="625"/>
      <c r="DU56" s="625"/>
      <c r="DV56" s="625"/>
      <c r="DW56" s="625"/>
      <c r="DX56" s="626"/>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27"/>
      <c r="AR57" s="627"/>
      <c r="AS57" s="627"/>
      <c r="AT57" s="627"/>
      <c r="AU57" s="627"/>
      <c r="AV57" s="627"/>
      <c r="AW57" s="627"/>
      <c r="AX57" s="627"/>
      <c r="AY57" s="627"/>
      <c r="AZ57" s="627"/>
      <c r="BA57" s="627"/>
      <c r="BB57" s="627"/>
      <c r="BC57" s="627"/>
      <c r="BD57" s="627"/>
      <c r="BE57" s="627"/>
      <c r="BF57" s="627"/>
      <c r="BG57" s="627"/>
      <c r="BH57" s="627"/>
      <c r="BI57" s="627"/>
      <c r="BJ57" s="627"/>
      <c r="BK57" s="627"/>
      <c r="BL57" s="627"/>
      <c r="BM57" s="627"/>
      <c r="BN57" s="627"/>
      <c r="BO57" s="627"/>
      <c r="BP57" s="627"/>
      <c r="BQ57" s="627"/>
      <c r="BR57" s="627"/>
      <c r="BS57" s="627"/>
      <c r="BT57" s="627"/>
      <c r="BU57" s="627"/>
      <c r="BV57" s="627"/>
      <c r="BW57" s="627"/>
      <c r="BY57" s="631"/>
      <c r="BZ57" s="632"/>
      <c r="CA57" s="609" t="s">
        <v>333</v>
      </c>
      <c r="CB57" s="610"/>
      <c r="CC57" s="610"/>
      <c r="CD57" s="610"/>
      <c r="CE57" s="610"/>
      <c r="CF57" s="610"/>
      <c r="CG57" s="610"/>
      <c r="CH57" s="610"/>
      <c r="CI57" s="610"/>
      <c r="CJ57" s="610"/>
      <c r="CK57" s="610"/>
      <c r="CL57" s="611"/>
      <c r="CM57" s="612">
        <v>19978885</v>
      </c>
      <c r="CN57" s="613"/>
      <c r="CO57" s="613"/>
      <c r="CP57" s="613"/>
      <c r="CQ57" s="613"/>
      <c r="CR57" s="613"/>
      <c r="CS57" s="613"/>
      <c r="CT57" s="614"/>
      <c r="CU57" s="615">
        <v>5.8</v>
      </c>
      <c r="CV57" s="616"/>
      <c r="CW57" s="616"/>
      <c r="CX57" s="617"/>
      <c r="CY57" s="618">
        <v>9411122</v>
      </c>
      <c r="CZ57" s="619"/>
      <c r="DA57" s="619"/>
      <c r="DB57" s="619"/>
      <c r="DC57" s="619"/>
      <c r="DD57" s="619"/>
      <c r="DE57" s="619"/>
      <c r="DF57" s="620"/>
      <c r="DG57" s="621"/>
      <c r="DH57" s="622"/>
      <c r="DI57" s="622"/>
      <c r="DJ57" s="622"/>
      <c r="DK57" s="622"/>
      <c r="DL57" s="622"/>
      <c r="DM57" s="622"/>
      <c r="DN57" s="622"/>
      <c r="DO57" s="622"/>
      <c r="DP57" s="622"/>
      <c r="DQ57" s="623"/>
      <c r="DR57" s="624"/>
      <c r="DS57" s="625"/>
      <c r="DT57" s="625"/>
      <c r="DU57" s="625"/>
      <c r="DV57" s="625"/>
      <c r="DW57" s="625"/>
      <c r="DX57" s="626"/>
    </row>
    <row r="58" spans="2:128" ht="11.25" customHeight="1" x14ac:dyDescent="0.2">
      <c r="B58" s="228"/>
      <c r="AP58" s="223"/>
      <c r="AQ58" s="219"/>
      <c r="AR58" s="219"/>
      <c r="AS58" s="219"/>
      <c r="AT58" s="219"/>
      <c r="AU58" s="219"/>
      <c r="AV58" s="219"/>
      <c r="AW58" s="219"/>
      <c r="AX58" s="219"/>
      <c r="AY58" s="219"/>
      <c r="AZ58" s="590"/>
      <c r="BA58" s="590"/>
      <c r="BB58" s="590"/>
      <c r="BC58" s="590"/>
      <c r="BD58" s="219"/>
      <c r="BE58" s="219"/>
      <c r="BF58" s="219"/>
      <c r="BG58" s="219"/>
      <c r="BH58" s="219"/>
      <c r="BI58" s="219"/>
      <c r="BJ58" s="219"/>
      <c r="BK58" s="219"/>
      <c r="BL58" s="219"/>
      <c r="BM58" s="219"/>
      <c r="BN58" s="219"/>
      <c r="BO58" s="219"/>
      <c r="BP58" s="219"/>
      <c r="BQ58" s="219"/>
      <c r="BR58" s="219"/>
      <c r="BS58" s="590"/>
      <c r="BT58" s="590"/>
      <c r="BU58" s="590"/>
      <c r="BV58" s="590"/>
      <c r="BW58" s="590"/>
      <c r="BY58" s="631"/>
      <c r="BZ58" s="632"/>
      <c r="CA58" s="609" t="s">
        <v>334</v>
      </c>
      <c r="CB58" s="610"/>
      <c r="CC58" s="610"/>
      <c r="CD58" s="610"/>
      <c r="CE58" s="610"/>
      <c r="CF58" s="610"/>
      <c r="CG58" s="610"/>
      <c r="CH58" s="610"/>
      <c r="CI58" s="610"/>
      <c r="CJ58" s="610"/>
      <c r="CK58" s="610"/>
      <c r="CL58" s="611"/>
      <c r="CM58" s="612">
        <v>10378383</v>
      </c>
      <c r="CN58" s="613"/>
      <c r="CO58" s="613"/>
      <c r="CP58" s="613"/>
      <c r="CQ58" s="613"/>
      <c r="CR58" s="613"/>
      <c r="CS58" s="613"/>
      <c r="CT58" s="614"/>
      <c r="CU58" s="615">
        <v>3</v>
      </c>
      <c r="CV58" s="616"/>
      <c r="CW58" s="616"/>
      <c r="CX58" s="617"/>
      <c r="CY58" s="618">
        <v>113680</v>
      </c>
      <c r="CZ58" s="619"/>
      <c r="DA58" s="619"/>
      <c r="DB58" s="619"/>
      <c r="DC58" s="619"/>
      <c r="DD58" s="619"/>
      <c r="DE58" s="619"/>
      <c r="DF58" s="620"/>
      <c r="DG58" s="621"/>
      <c r="DH58" s="622"/>
      <c r="DI58" s="622"/>
      <c r="DJ58" s="622"/>
      <c r="DK58" s="622"/>
      <c r="DL58" s="622"/>
      <c r="DM58" s="622"/>
      <c r="DN58" s="622"/>
      <c r="DO58" s="622"/>
      <c r="DP58" s="622"/>
      <c r="DQ58" s="623"/>
      <c r="DR58" s="624"/>
      <c r="DS58" s="625"/>
      <c r="DT58" s="625"/>
      <c r="DU58" s="625"/>
      <c r="DV58" s="625"/>
      <c r="DW58" s="625"/>
      <c r="DX58" s="626"/>
    </row>
    <row r="59" spans="2:128" ht="11.25" customHeight="1" x14ac:dyDescent="0.2">
      <c r="AP59" s="219"/>
      <c r="AQ59" s="223"/>
      <c r="AR59" s="223"/>
      <c r="AS59" s="223"/>
      <c r="AT59" s="223"/>
      <c r="AU59" s="223"/>
      <c r="AV59" s="223"/>
      <c r="AW59" s="223"/>
      <c r="AX59" s="223"/>
      <c r="AY59" s="219"/>
      <c r="AZ59" s="590"/>
      <c r="BA59" s="590"/>
      <c r="BB59" s="590"/>
      <c r="BC59" s="590"/>
      <c r="BD59" s="219"/>
      <c r="BE59" s="219"/>
      <c r="BF59" s="219"/>
      <c r="BG59" s="219"/>
      <c r="BH59" s="219"/>
      <c r="BI59" s="219"/>
      <c r="BJ59" s="219"/>
      <c r="BK59" s="219"/>
      <c r="BL59" s="219"/>
      <c r="BM59" s="219"/>
      <c r="BN59" s="219"/>
      <c r="BO59" s="219"/>
      <c r="BP59" s="219"/>
      <c r="BQ59" s="219"/>
      <c r="BR59" s="219"/>
      <c r="BS59" s="590"/>
      <c r="BT59" s="590"/>
      <c r="BU59" s="590"/>
      <c r="BV59" s="590"/>
      <c r="BW59" s="590"/>
      <c r="BY59" s="633"/>
      <c r="BZ59" s="634"/>
      <c r="CA59" s="609" t="s">
        <v>335</v>
      </c>
      <c r="CB59" s="610"/>
      <c r="CC59" s="610"/>
      <c r="CD59" s="610"/>
      <c r="CE59" s="610"/>
      <c r="CF59" s="610"/>
      <c r="CG59" s="610"/>
      <c r="CH59" s="610"/>
      <c r="CI59" s="610"/>
      <c r="CJ59" s="610"/>
      <c r="CK59" s="610"/>
      <c r="CL59" s="611"/>
      <c r="CM59" s="612" t="s">
        <v>117</v>
      </c>
      <c r="CN59" s="613"/>
      <c r="CO59" s="613"/>
      <c r="CP59" s="613"/>
      <c r="CQ59" s="613"/>
      <c r="CR59" s="613"/>
      <c r="CS59" s="613"/>
      <c r="CT59" s="614"/>
      <c r="CU59" s="615" t="s">
        <v>117</v>
      </c>
      <c r="CV59" s="616"/>
      <c r="CW59" s="616"/>
      <c r="CX59" s="617"/>
      <c r="CY59" s="618" t="s">
        <v>117</v>
      </c>
      <c r="CZ59" s="619"/>
      <c r="DA59" s="619"/>
      <c r="DB59" s="619"/>
      <c r="DC59" s="619"/>
      <c r="DD59" s="619"/>
      <c r="DE59" s="619"/>
      <c r="DF59" s="620"/>
      <c r="DG59" s="621"/>
      <c r="DH59" s="622"/>
      <c r="DI59" s="622"/>
      <c r="DJ59" s="622"/>
      <c r="DK59" s="622"/>
      <c r="DL59" s="622"/>
      <c r="DM59" s="622"/>
      <c r="DN59" s="622"/>
      <c r="DO59" s="622"/>
      <c r="DP59" s="622"/>
      <c r="DQ59" s="623"/>
      <c r="DR59" s="624"/>
      <c r="DS59" s="625"/>
      <c r="DT59" s="625"/>
      <c r="DU59" s="625"/>
      <c r="DV59" s="625"/>
      <c r="DW59" s="625"/>
      <c r="DX59" s="626"/>
    </row>
    <row r="60" spans="2:128" ht="11.25" customHeight="1" x14ac:dyDescent="0.2">
      <c r="AP60" s="219"/>
      <c r="AQ60" s="223"/>
      <c r="AR60" s="223"/>
      <c r="AS60" s="223"/>
      <c r="AT60" s="223"/>
      <c r="AU60" s="223"/>
      <c r="AV60" s="223"/>
      <c r="AW60" s="223"/>
      <c r="AX60" s="223"/>
      <c r="AY60" s="219"/>
      <c r="AZ60" s="590"/>
      <c r="BA60" s="590"/>
      <c r="BB60" s="590"/>
      <c r="BC60" s="590"/>
      <c r="BD60" s="219"/>
      <c r="BE60" s="219"/>
      <c r="BF60" s="219"/>
      <c r="BG60" s="219"/>
      <c r="BH60" s="219"/>
      <c r="BI60" s="219"/>
      <c r="BJ60" s="219"/>
      <c r="BK60" s="219"/>
      <c r="BL60" s="219"/>
      <c r="BM60" s="219"/>
      <c r="BN60" s="219"/>
      <c r="BO60" s="219"/>
      <c r="BP60" s="219"/>
      <c r="BQ60" s="219"/>
      <c r="BR60" s="219"/>
      <c r="BS60" s="590"/>
      <c r="BT60" s="590"/>
      <c r="BU60" s="590"/>
      <c r="BV60" s="590"/>
      <c r="BW60" s="590"/>
      <c r="BY60" s="591" t="s">
        <v>336</v>
      </c>
      <c r="BZ60" s="592"/>
      <c r="CA60" s="592"/>
      <c r="CB60" s="592"/>
      <c r="CC60" s="592"/>
      <c r="CD60" s="592"/>
      <c r="CE60" s="592"/>
      <c r="CF60" s="592"/>
      <c r="CG60" s="592"/>
      <c r="CH60" s="592"/>
      <c r="CI60" s="592"/>
      <c r="CJ60" s="592"/>
      <c r="CK60" s="592"/>
      <c r="CL60" s="593"/>
      <c r="CM60" s="594">
        <v>346276373</v>
      </c>
      <c r="CN60" s="595"/>
      <c r="CO60" s="595"/>
      <c r="CP60" s="595"/>
      <c r="CQ60" s="595"/>
      <c r="CR60" s="595"/>
      <c r="CS60" s="595"/>
      <c r="CT60" s="596"/>
      <c r="CU60" s="597">
        <v>100</v>
      </c>
      <c r="CV60" s="598"/>
      <c r="CW60" s="598"/>
      <c r="CX60" s="599"/>
      <c r="CY60" s="600">
        <v>233063447</v>
      </c>
      <c r="CZ60" s="601"/>
      <c r="DA60" s="601"/>
      <c r="DB60" s="601"/>
      <c r="DC60" s="601"/>
      <c r="DD60" s="601"/>
      <c r="DE60" s="601"/>
      <c r="DF60" s="602"/>
      <c r="DG60" s="603"/>
      <c r="DH60" s="604"/>
      <c r="DI60" s="604"/>
      <c r="DJ60" s="604"/>
      <c r="DK60" s="604"/>
      <c r="DL60" s="604"/>
      <c r="DM60" s="604"/>
      <c r="DN60" s="604"/>
      <c r="DO60" s="604"/>
      <c r="DP60" s="604"/>
      <c r="DQ60" s="605"/>
      <c r="DR60" s="606"/>
      <c r="DS60" s="607"/>
      <c r="DT60" s="607"/>
      <c r="DU60" s="607"/>
      <c r="DV60" s="607"/>
      <c r="DW60" s="607"/>
      <c r="DX60" s="608"/>
    </row>
    <row r="61" spans="2:128" ht="11.25" customHeight="1" x14ac:dyDescent="0.2">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2">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2">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2">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2">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Kx6d7S+UltXRezZbPfcfmaV8ZGKPitIv1BdwtA18a8OrToRHpAlR69cu3AMiyndMwOz4ymeCzswuDBl9qR41fg==" saltValue="LnoJCLltN583ZMRtSAQVrw==" spinCount="100000" sheet="1" objects="1" scenarios="1"/>
  <mergeCells count="68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39:Q39"/>
    <mergeCell ref="R39:Y39"/>
    <mergeCell ref="Z39:AC39"/>
    <mergeCell ref="AD39:AK39"/>
    <mergeCell ref="AL39:AO39"/>
    <mergeCell ref="AP39:BC39"/>
    <mergeCell ref="BD39:BK39"/>
    <mergeCell ref="BL39:BO39"/>
    <mergeCell ref="BL38:BO38"/>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CM46:CT46"/>
    <mergeCell ref="BD49:BM49"/>
    <mergeCell ref="BN49:BW49"/>
    <mergeCell ref="BY49:CL49"/>
    <mergeCell ref="CM49:CT49"/>
    <mergeCell ref="CU49:CX49"/>
    <mergeCell ref="CY49:DF49"/>
    <mergeCell ref="DG49:DQ49"/>
    <mergeCell ref="CU47:CX47"/>
    <mergeCell ref="CY47:DF47"/>
    <mergeCell ref="DG47:DQ47"/>
    <mergeCell ref="DR49:DX49"/>
    <mergeCell ref="BY50:CL50"/>
    <mergeCell ref="CM50:CT50"/>
    <mergeCell ref="CU50:CX50"/>
    <mergeCell ref="CY50:DF50"/>
    <mergeCell ref="DG50:DQ50"/>
    <mergeCell ref="DR50:DX50"/>
    <mergeCell ref="CY48:DF48"/>
    <mergeCell ref="DG48:DQ48"/>
    <mergeCell ref="DR48:DX48"/>
    <mergeCell ref="CY52:DF52"/>
    <mergeCell ref="DG52:DQ52"/>
    <mergeCell ref="DR52:DX52"/>
    <mergeCell ref="BY51:CL51"/>
    <mergeCell ref="CM51:CT51"/>
    <mergeCell ref="CU51:CX51"/>
    <mergeCell ref="CY51:DF51"/>
    <mergeCell ref="DG51:DQ51"/>
    <mergeCell ref="DR51:DX51"/>
    <mergeCell ref="AP53:AS55"/>
    <mergeCell ref="BD53:BM53"/>
    <mergeCell ref="BN53:BW53"/>
    <mergeCell ref="BY53:CL53"/>
    <mergeCell ref="CM53:CT53"/>
    <mergeCell ref="CU53:CX53"/>
    <mergeCell ref="BY52:CL52"/>
    <mergeCell ref="CM52:CT52"/>
    <mergeCell ref="CU52:CX52"/>
    <mergeCell ref="CY53:DF53"/>
    <mergeCell ref="DG53:DQ53"/>
    <mergeCell ref="DR53:DX53"/>
    <mergeCell ref="BD54:BM54"/>
    <mergeCell ref="BN54:BW54"/>
    <mergeCell ref="BY54:CL54"/>
    <mergeCell ref="CM54:CT54"/>
    <mergeCell ref="CU54:CX54"/>
    <mergeCell ref="CY54:DF54"/>
    <mergeCell ref="DG54:DQ54"/>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337</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23" t="s">
        <v>338</v>
      </c>
      <c r="DK2" s="1124"/>
      <c r="DL2" s="1124"/>
      <c r="DM2" s="1124"/>
      <c r="DN2" s="1124"/>
      <c r="DO2" s="1125"/>
      <c r="DP2" s="238"/>
      <c r="DQ2" s="1123" t="s">
        <v>339</v>
      </c>
      <c r="DR2" s="1124"/>
      <c r="DS2" s="1124"/>
      <c r="DT2" s="1124"/>
      <c r="DU2" s="1124"/>
      <c r="DV2" s="1124"/>
      <c r="DW2" s="1124"/>
      <c r="DX2" s="1124"/>
      <c r="DY2" s="1124"/>
      <c r="DZ2" s="1125"/>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067" t="s">
        <v>340</v>
      </c>
      <c r="B4" s="1067"/>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241"/>
      <c r="BA4" s="241"/>
      <c r="BB4" s="241"/>
      <c r="BC4" s="241"/>
      <c r="BD4" s="241"/>
      <c r="BE4" s="242"/>
      <c r="BF4" s="242"/>
      <c r="BG4" s="242"/>
      <c r="BH4" s="242"/>
      <c r="BI4" s="242"/>
      <c r="BJ4" s="242"/>
      <c r="BK4" s="242"/>
      <c r="BL4" s="242"/>
      <c r="BM4" s="242"/>
      <c r="BN4" s="242"/>
      <c r="BO4" s="242"/>
      <c r="BP4" s="242"/>
      <c r="BQ4" s="241" t="s">
        <v>341</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993" t="s">
        <v>342</v>
      </c>
      <c r="B5" s="994"/>
      <c r="C5" s="994"/>
      <c r="D5" s="994"/>
      <c r="E5" s="994"/>
      <c r="F5" s="994"/>
      <c r="G5" s="994"/>
      <c r="H5" s="994"/>
      <c r="I5" s="994"/>
      <c r="J5" s="994"/>
      <c r="K5" s="994"/>
      <c r="L5" s="994"/>
      <c r="M5" s="994"/>
      <c r="N5" s="994"/>
      <c r="O5" s="994"/>
      <c r="P5" s="995"/>
      <c r="Q5" s="999" t="s">
        <v>343</v>
      </c>
      <c r="R5" s="1000"/>
      <c r="S5" s="1000"/>
      <c r="T5" s="1000"/>
      <c r="U5" s="1001"/>
      <c r="V5" s="999" t="s">
        <v>344</v>
      </c>
      <c r="W5" s="1000"/>
      <c r="X5" s="1000"/>
      <c r="Y5" s="1000"/>
      <c r="Z5" s="1001"/>
      <c r="AA5" s="999" t="s">
        <v>345</v>
      </c>
      <c r="AB5" s="1000"/>
      <c r="AC5" s="1000"/>
      <c r="AD5" s="1000"/>
      <c r="AE5" s="1000"/>
      <c r="AF5" s="1126" t="s">
        <v>346</v>
      </c>
      <c r="AG5" s="1000"/>
      <c r="AH5" s="1000"/>
      <c r="AI5" s="1000"/>
      <c r="AJ5" s="1015"/>
      <c r="AK5" s="1000" t="s">
        <v>347</v>
      </c>
      <c r="AL5" s="1000"/>
      <c r="AM5" s="1000"/>
      <c r="AN5" s="1000"/>
      <c r="AO5" s="1001"/>
      <c r="AP5" s="999" t="s">
        <v>348</v>
      </c>
      <c r="AQ5" s="1000"/>
      <c r="AR5" s="1000"/>
      <c r="AS5" s="1000"/>
      <c r="AT5" s="1001"/>
      <c r="AU5" s="999" t="s">
        <v>349</v>
      </c>
      <c r="AV5" s="1000"/>
      <c r="AW5" s="1000"/>
      <c r="AX5" s="1000"/>
      <c r="AY5" s="1015"/>
      <c r="AZ5" s="245"/>
      <c r="BA5" s="245"/>
      <c r="BB5" s="245"/>
      <c r="BC5" s="245"/>
      <c r="BD5" s="245"/>
      <c r="BE5" s="246"/>
      <c r="BF5" s="246"/>
      <c r="BG5" s="246"/>
      <c r="BH5" s="246"/>
      <c r="BI5" s="246"/>
      <c r="BJ5" s="246"/>
      <c r="BK5" s="246"/>
      <c r="BL5" s="246"/>
      <c r="BM5" s="246"/>
      <c r="BN5" s="246"/>
      <c r="BO5" s="246"/>
      <c r="BP5" s="246"/>
      <c r="BQ5" s="993" t="s">
        <v>350</v>
      </c>
      <c r="BR5" s="994"/>
      <c r="BS5" s="994"/>
      <c r="BT5" s="994"/>
      <c r="BU5" s="994"/>
      <c r="BV5" s="994"/>
      <c r="BW5" s="994"/>
      <c r="BX5" s="994"/>
      <c r="BY5" s="994"/>
      <c r="BZ5" s="994"/>
      <c r="CA5" s="994"/>
      <c r="CB5" s="994"/>
      <c r="CC5" s="994"/>
      <c r="CD5" s="994"/>
      <c r="CE5" s="994"/>
      <c r="CF5" s="994"/>
      <c r="CG5" s="995"/>
      <c r="CH5" s="999" t="s">
        <v>351</v>
      </c>
      <c r="CI5" s="1000"/>
      <c r="CJ5" s="1000"/>
      <c r="CK5" s="1000"/>
      <c r="CL5" s="1001"/>
      <c r="CM5" s="999" t="s">
        <v>352</v>
      </c>
      <c r="CN5" s="1000"/>
      <c r="CO5" s="1000"/>
      <c r="CP5" s="1000"/>
      <c r="CQ5" s="1001"/>
      <c r="CR5" s="999" t="s">
        <v>353</v>
      </c>
      <c r="CS5" s="1000"/>
      <c r="CT5" s="1000"/>
      <c r="CU5" s="1000"/>
      <c r="CV5" s="1001"/>
      <c r="CW5" s="999" t="s">
        <v>354</v>
      </c>
      <c r="CX5" s="1000"/>
      <c r="CY5" s="1000"/>
      <c r="CZ5" s="1000"/>
      <c r="DA5" s="1001"/>
      <c r="DB5" s="999" t="s">
        <v>355</v>
      </c>
      <c r="DC5" s="1000"/>
      <c r="DD5" s="1000"/>
      <c r="DE5" s="1000"/>
      <c r="DF5" s="1001"/>
      <c r="DG5" s="1111" t="s">
        <v>356</v>
      </c>
      <c r="DH5" s="1112"/>
      <c r="DI5" s="1112"/>
      <c r="DJ5" s="1112"/>
      <c r="DK5" s="1113"/>
      <c r="DL5" s="1111" t="s">
        <v>357</v>
      </c>
      <c r="DM5" s="1112"/>
      <c r="DN5" s="1112"/>
      <c r="DO5" s="1112"/>
      <c r="DP5" s="1113"/>
      <c r="DQ5" s="999" t="s">
        <v>358</v>
      </c>
      <c r="DR5" s="1000"/>
      <c r="DS5" s="1000"/>
      <c r="DT5" s="1000"/>
      <c r="DU5" s="1001"/>
      <c r="DV5" s="999" t="s">
        <v>349</v>
      </c>
      <c r="DW5" s="1000"/>
      <c r="DX5" s="1000"/>
      <c r="DY5" s="1000"/>
      <c r="DZ5" s="1015"/>
      <c r="EA5" s="243"/>
    </row>
    <row r="6" spans="1:131" s="244" customFormat="1" ht="26.25" customHeight="1" thickBot="1" x14ac:dyDescent="0.25">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127"/>
      <c r="AG6" s="1003"/>
      <c r="AH6" s="1003"/>
      <c r="AI6" s="1003"/>
      <c r="AJ6" s="1016"/>
      <c r="AK6" s="1003"/>
      <c r="AL6" s="1003"/>
      <c r="AM6" s="1003"/>
      <c r="AN6" s="1003"/>
      <c r="AO6" s="1004"/>
      <c r="AP6" s="1002"/>
      <c r="AQ6" s="1003"/>
      <c r="AR6" s="1003"/>
      <c r="AS6" s="1003"/>
      <c r="AT6" s="1004"/>
      <c r="AU6" s="1002"/>
      <c r="AV6" s="1003"/>
      <c r="AW6" s="1003"/>
      <c r="AX6" s="1003"/>
      <c r="AY6" s="1016"/>
      <c r="AZ6" s="241"/>
      <c r="BA6" s="241"/>
      <c r="BB6" s="241"/>
      <c r="BC6" s="241"/>
      <c r="BD6" s="241"/>
      <c r="BE6" s="242"/>
      <c r="BF6" s="242"/>
      <c r="BG6" s="242"/>
      <c r="BH6" s="242"/>
      <c r="BI6" s="242"/>
      <c r="BJ6" s="242"/>
      <c r="BK6" s="242"/>
      <c r="BL6" s="242"/>
      <c r="BM6" s="242"/>
      <c r="BN6" s="242"/>
      <c r="BO6" s="242"/>
      <c r="BP6" s="242"/>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114"/>
      <c r="DH6" s="1115"/>
      <c r="DI6" s="1115"/>
      <c r="DJ6" s="1115"/>
      <c r="DK6" s="1116"/>
      <c r="DL6" s="1114"/>
      <c r="DM6" s="1115"/>
      <c r="DN6" s="1115"/>
      <c r="DO6" s="1115"/>
      <c r="DP6" s="1116"/>
      <c r="DQ6" s="1002"/>
      <c r="DR6" s="1003"/>
      <c r="DS6" s="1003"/>
      <c r="DT6" s="1003"/>
      <c r="DU6" s="1004"/>
      <c r="DV6" s="1002"/>
      <c r="DW6" s="1003"/>
      <c r="DX6" s="1003"/>
      <c r="DY6" s="1003"/>
      <c r="DZ6" s="1016"/>
      <c r="EA6" s="243"/>
    </row>
    <row r="7" spans="1:131" s="244" customFormat="1" ht="26.25" customHeight="1" thickTop="1" x14ac:dyDescent="0.2">
      <c r="A7" s="247">
        <v>1</v>
      </c>
      <c r="B7" s="1054" t="s">
        <v>359</v>
      </c>
      <c r="C7" s="1055"/>
      <c r="D7" s="1055"/>
      <c r="E7" s="1055"/>
      <c r="F7" s="1055"/>
      <c r="G7" s="1055"/>
      <c r="H7" s="1055"/>
      <c r="I7" s="1055"/>
      <c r="J7" s="1055"/>
      <c r="K7" s="1055"/>
      <c r="L7" s="1055"/>
      <c r="M7" s="1055"/>
      <c r="N7" s="1055"/>
      <c r="O7" s="1055"/>
      <c r="P7" s="1056"/>
      <c r="Q7" s="1117">
        <v>360602</v>
      </c>
      <c r="R7" s="1118"/>
      <c r="S7" s="1118"/>
      <c r="T7" s="1118"/>
      <c r="U7" s="1118"/>
      <c r="V7" s="1118">
        <v>356519</v>
      </c>
      <c r="W7" s="1118"/>
      <c r="X7" s="1118"/>
      <c r="Y7" s="1118"/>
      <c r="Z7" s="1118"/>
      <c r="AA7" s="1118">
        <v>4083</v>
      </c>
      <c r="AB7" s="1118"/>
      <c r="AC7" s="1118"/>
      <c r="AD7" s="1118"/>
      <c r="AE7" s="1119"/>
      <c r="AF7" s="1120">
        <v>2713</v>
      </c>
      <c r="AG7" s="1121"/>
      <c r="AH7" s="1121"/>
      <c r="AI7" s="1121"/>
      <c r="AJ7" s="1122"/>
      <c r="AK7" s="1104">
        <v>7909</v>
      </c>
      <c r="AL7" s="1105"/>
      <c r="AM7" s="1105"/>
      <c r="AN7" s="1105"/>
      <c r="AO7" s="1105"/>
      <c r="AP7" s="1105">
        <v>631743</v>
      </c>
      <c r="AQ7" s="1105"/>
      <c r="AR7" s="1105"/>
      <c r="AS7" s="1105"/>
      <c r="AT7" s="1105"/>
      <c r="AU7" s="1106" t="s">
        <v>563</v>
      </c>
      <c r="AV7" s="1106"/>
      <c r="AW7" s="1106"/>
      <c r="AX7" s="1106"/>
      <c r="AY7" s="1107"/>
      <c r="AZ7" s="241"/>
      <c r="BA7" s="241"/>
      <c r="BB7" s="241"/>
      <c r="BC7" s="241"/>
      <c r="BD7" s="241"/>
      <c r="BE7" s="242"/>
      <c r="BF7" s="242"/>
      <c r="BG7" s="242"/>
      <c r="BH7" s="242"/>
      <c r="BI7" s="242"/>
      <c r="BJ7" s="242"/>
      <c r="BK7" s="242"/>
      <c r="BL7" s="242"/>
      <c r="BM7" s="242"/>
      <c r="BN7" s="242"/>
      <c r="BO7" s="242"/>
      <c r="BP7" s="242"/>
      <c r="BQ7" s="248">
        <v>1</v>
      </c>
      <c r="BR7" s="249"/>
      <c r="BS7" s="1108" t="s">
        <v>568</v>
      </c>
      <c r="BT7" s="1109"/>
      <c r="BU7" s="1109"/>
      <c r="BV7" s="1109"/>
      <c r="BW7" s="1109"/>
      <c r="BX7" s="1109"/>
      <c r="BY7" s="1109"/>
      <c r="BZ7" s="1109"/>
      <c r="CA7" s="1109"/>
      <c r="CB7" s="1109"/>
      <c r="CC7" s="1109"/>
      <c r="CD7" s="1109"/>
      <c r="CE7" s="1109"/>
      <c r="CF7" s="1109"/>
      <c r="CG7" s="1110"/>
      <c r="CH7" s="1101">
        <v>-4</v>
      </c>
      <c r="CI7" s="1102"/>
      <c r="CJ7" s="1102"/>
      <c r="CK7" s="1102"/>
      <c r="CL7" s="1103"/>
      <c r="CM7" s="1101">
        <v>1212</v>
      </c>
      <c r="CN7" s="1102"/>
      <c r="CO7" s="1102"/>
      <c r="CP7" s="1102"/>
      <c r="CQ7" s="1103"/>
      <c r="CR7" s="1101">
        <v>500</v>
      </c>
      <c r="CS7" s="1102"/>
      <c r="CT7" s="1102"/>
      <c r="CU7" s="1102"/>
      <c r="CV7" s="1103"/>
      <c r="CW7" s="1101">
        <v>50</v>
      </c>
      <c r="CX7" s="1102"/>
      <c r="CY7" s="1102"/>
      <c r="CZ7" s="1102"/>
      <c r="DA7" s="1103"/>
      <c r="DB7" s="1101" t="s">
        <v>499</v>
      </c>
      <c r="DC7" s="1102"/>
      <c r="DD7" s="1102"/>
      <c r="DE7" s="1102"/>
      <c r="DF7" s="1103"/>
      <c r="DG7" s="1101" t="s">
        <v>499</v>
      </c>
      <c r="DH7" s="1102"/>
      <c r="DI7" s="1102"/>
      <c r="DJ7" s="1102"/>
      <c r="DK7" s="1103"/>
      <c r="DL7" s="1101" t="s">
        <v>499</v>
      </c>
      <c r="DM7" s="1102"/>
      <c r="DN7" s="1102"/>
      <c r="DO7" s="1102"/>
      <c r="DP7" s="1103"/>
      <c r="DQ7" s="1101" t="s">
        <v>499</v>
      </c>
      <c r="DR7" s="1102"/>
      <c r="DS7" s="1102"/>
      <c r="DT7" s="1102"/>
      <c r="DU7" s="1103"/>
      <c r="DV7" s="1128"/>
      <c r="DW7" s="1129"/>
      <c r="DX7" s="1129"/>
      <c r="DY7" s="1129"/>
      <c r="DZ7" s="1130"/>
      <c r="EA7" s="243"/>
    </row>
    <row r="8" spans="1:131" s="244" customFormat="1" ht="26.25" customHeight="1" x14ac:dyDescent="0.2">
      <c r="A8" s="250">
        <v>2</v>
      </c>
      <c r="B8" s="1039" t="s">
        <v>360</v>
      </c>
      <c r="C8" s="1040"/>
      <c r="D8" s="1040"/>
      <c r="E8" s="1040"/>
      <c r="F8" s="1040"/>
      <c r="G8" s="1040"/>
      <c r="H8" s="1040"/>
      <c r="I8" s="1040"/>
      <c r="J8" s="1040"/>
      <c r="K8" s="1040"/>
      <c r="L8" s="1040"/>
      <c r="M8" s="1040"/>
      <c r="N8" s="1040"/>
      <c r="O8" s="1040"/>
      <c r="P8" s="1041"/>
      <c r="Q8" s="1048">
        <v>4005</v>
      </c>
      <c r="R8" s="1043"/>
      <c r="S8" s="1043"/>
      <c r="T8" s="1043"/>
      <c r="U8" s="1043"/>
      <c r="V8" s="1043">
        <v>3905</v>
      </c>
      <c r="W8" s="1043"/>
      <c r="X8" s="1043"/>
      <c r="Y8" s="1043"/>
      <c r="Z8" s="1043"/>
      <c r="AA8" s="1043">
        <v>100</v>
      </c>
      <c r="AB8" s="1043"/>
      <c r="AC8" s="1043"/>
      <c r="AD8" s="1043"/>
      <c r="AE8" s="1049"/>
      <c r="AF8" s="1096">
        <v>100</v>
      </c>
      <c r="AG8" s="1097"/>
      <c r="AH8" s="1097"/>
      <c r="AI8" s="1097"/>
      <c r="AJ8" s="1098"/>
      <c r="AK8" s="1099"/>
      <c r="AL8" s="1100"/>
      <c r="AM8" s="1100"/>
      <c r="AN8" s="1100"/>
      <c r="AO8" s="1100"/>
      <c r="AP8" s="1100"/>
      <c r="AQ8" s="1100"/>
      <c r="AR8" s="1100"/>
      <c r="AS8" s="1100"/>
      <c r="AT8" s="1100"/>
      <c r="AU8" s="1094"/>
      <c r="AV8" s="1094"/>
      <c r="AW8" s="1094"/>
      <c r="AX8" s="1094"/>
      <c r="AY8" s="1095"/>
      <c r="AZ8" s="241"/>
      <c r="BA8" s="241"/>
      <c r="BB8" s="241"/>
      <c r="BC8" s="241"/>
      <c r="BD8" s="241"/>
      <c r="BE8" s="242"/>
      <c r="BF8" s="242"/>
      <c r="BG8" s="242"/>
      <c r="BH8" s="242"/>
      <c r="BI8" s="242"/>
      <c r="BJ8" s="242"/>
      <c r="BK8" s="242"/>
      <c r="BL8" s="242"/>
      <c r="BM8" s="242"/>
      <c r="BN8" s="242"/>
      <c r="BO8" s="242"/>
      <c r="BP8" s="242"/>
      <c r="BQ8" s="251">
        <v>2</v>
      </c>
      <c r="BR8" s="252"/>
      <c r="BS8" s="1012" t="s">
        <v>569</v>
      </c>
      <c r="BT8" s="1013"/>
      <c r="BU8" s="1013"/>
      <c r="BV8" s="1013"/>
      <c r="BW8" s="1013"/>
      <c r="BX8" s="1013"/>
      <c r="BY8" s="1013"/>
      <c r="BZ8" s="1013"/>
      <c r="CA8" s="1013"/>
      <c r="CB8" s="1013"/>
      <c r="CC8" s="1013"/>
      <c r="CD8" s="1013"/>
      <c r="CE8" s="1013"/>
      <c r="CF8" s="1013"/>
      <c r="CG8" s="1014"/>
      <c r="CH8" s="987">
        <v>219</v>
      </c>
      <c r="CI8" s="988"/>
      <c r="CJ8" s="988"/>
      <c r="CK8" s="988"/>
      <c r="CL8" s="989"/>
      <c r="CM8" s="987">
        <v>5739</v>
      </c>
      <c r="CN8" s="988"/>
      <c r="CO8" s="988"/>
      <c r="CP8" s="988"/>
      <c r="CQ8" s="989"/>
      <c r="CR8" s="987">
        <v>153</v>
      </c>
      <c r="CS8" s="988"/>
      <c r="CT8" s="988"/>
      <c r="CU8" s="988"/>
      <c r="CV8" s="989"/>
      <c r="CW8" s="987" t="s">
        <v>499</v>
      </c>
      <c r="CX8" s="988"/>
      <c r="CY8" s="988"/>
      <c r="CZ8" s="988"/>
      <c r="DA8" s="989"/>
      <c r="DB8" s="987" t="s">
        <v>499</v>
      </c>
      <c r="DC8" s="988"/>
      <c r="DD8" s="988"/>
      <c r="DE8" s="988"/>
      <c r="DF8" s="989"/>
      <c r="DG8" s="987" t="s">
        <v>499</v>
      </c>
      <c r="DH8" s="988"/>
      <c r="DI8" s="988"/>
      <c r="DJ8" s="988"/>
      <c r="DK8" s="989"/>
      <c r="DL8" s="987" t="s">
        <v>499</v>
      </c>
      <c r="DM8" s="988"/>
      <c r="DN8" s="988"/>
      <c r="DO8" s="988"/>
      <c r="DP8" s="989"/>
      <c r="DQ8" s="987" t="s">
        <v>499</v>
      </c>
      <c r="DR8" s="988"/>
      <c r="DS8" s="988"/>
      <c r="DT8" s="988"/>
      <c r="DU8" s="989"/>
      <c r="DV8" s="990"/>
      <c r="DW8" s="991"/>
      <c r="DX8" s="991"/>
      <c r="DY8" s="991"/>
      <c r="DZ8" s="992"/>
      <c r="EA8" s="243"/>
    </row>
    <row r="9" spans="1:131" s="244" customFormat="1" ht="26.25" customHeight="1" x14ac:dyDescent="0.2">
      <c r="A9" s="250">
        <v>3</v>
      </c>
      <c r="B9" s="1039" t="s">
        <v>361</v>
      </c>
      <c r="C9" s="1040"/>
      <c r="D9" s="1040"/>
      <c r="E9" s="1040"/>
      <c r="F9" s="1040"/>
      <c r="G9" s="1040"/>
      <c r="H9" s="1040"/>
      <c r="I9" s="1040"/>
      <c r="J9" s="1040"/>
      <c r="K9" s="1040"/>
      <c r="L9" s="1040"/>
      <c r="M9" s="1040"/>
      <c r="N9" s="1040"/>
      <c r="O9" s="1040"/>
      <c r="P9" s="1041"/>
      <c r="Q9" s="1048">
        <v>1876</v>
      </c>
      <c r="R9" s="1043"/>
      <c r="S9" s="1043"/>
      <c r="T9" s="1043"/>
      <c r="U9" s="1043"/>
      <c r="V9" s="1043">
        <v>1829</v>
      </c>
      <c r="W9" s="1043"/>
      <c r="X9" s="1043"/>
      <c r="Y9" s="1043"/>
      <c r="Z9" s="1043"/>
      <c r="AA9" s="1043">
        <v>47</v>
      </c>
      <c r="AB9" s="1043"/>
      <c r="AC9" s="1043"/>
      <c r="AD9" s="1043"/>
      <c r="AE9" s="1049"/>
      <c r="AF9" s="1096">
        <v>47</v>
      </c>
      <c r="AG9" s="1097"/>
      <c r="AH9" s="1097"/>
      <c r="AI9" s="1097"/>
      <c r="AJ9" s="1098"/>
      <c r="AK9" s="1099"/>
      <c r="AL9" s="1100"/>
      <c r="AM9" s="1100"/>
      <c r="AN9" s="1100"/>
      <c r="AO9" s="1100"/>
      <c r="AP9" s="1100"/>
      <c r="AQ9" s="1100"/>
      <c r="AR9" s="1100"/>
      <c r="AS9" s="1100"/>
      <c r="AT9" s="1100"/>
      <c r="AU9" s="1094"/>
      <c r="AV9" s="1094"/>
      <c r="AW9" s="1094"/>
      <c r="AX9" s="1094"/>
      <c r="AY9" s="1095"/>
      <c r="AZ9" s="241"/>
      <c r="BA9" s="241"/>
      <c r="BB9" s="241"/>
      <c r="BC9" s="241"/>
      <c r="BD9" s="241"/>
      <c r="BE9" s="242"/>
      <c r="BF9" s="242"/>
      <c r="BG9" s="242"/>
      <c r="BH9" s="242"/>
      <c r="BI9" s="242"/>
      <c r="BJ9" s="242"/>
      <c r="BK9" s="242"/>
      <c r="BL9" s="242"/>
      <c r="BM9" s="242"/>
      <c r="BN9" s="242"/>
      <c r="BO9" s="242"/>
      <c r="BP9" s="242"/>
      <c r="BQ9" s="251">
        <v>3</v>
      </c>
      <c r="BR9" s="252"/>
      <c r="BS9" s="1012" t="s">
        <v>570</v>
      </c>
      <c r="BT9" s="1013"/>
      <c r="BU9" s="1013"/>
      <c r="BV9" s="1013"/>
      <c r="BW9" s="1013"/>
      <c r="BX9" s="1013"/>
      <c r="BY9" s="1013"/>
      <c r="BZ9" s="1013"/>
      <c r="CA9" s="1013"/>
      <c r="CB9" s="1013"/>
      <c r="CC9" s="1013"/>
      <c r="CD9" s="1013"/>
      <c r="CE9" s="1013"/>
      <c r="CF9" s="1013"/>
      <c r="CG9" s="1014"/>
      <c r="CH9" s="987">
        <v>54</v>
      </c>
      <c r="CI9" s="988"/>
      <c r="CJ9" s="988"/>
      <c r="CK9" s="988"/>
      <c r="CL9" s="989"/>
      <c r="CM9" s="987">
        <v>1275</v>
      </c>
      <c r="CN9" s="988"/>
      <c r="CO9" s="988"/>
      <c r="CP9" s="988"/>
      <c r="CQ9" s="989"/>
      <c r="CR9" s="987">
        <v>25</v>
      </c>
      <c r="CS9" s="988"/>
      <c r="CT9" s="988"/>
      <c r="CU9" s="988"/>
      <c r="CV9" s="989"/>
      <c r="CW9" s="987" t="s">
        <v>499</v>
      </c>
      <c r="CX9" s="988"/>
      <c r="CY9" s="988"/>
      <c r="CZ9" s="988"/>
      <c r="DA9" s="989"/>
      <c r="DB9" s="987">
        <v>117</v>
      </c>
      <c r="DC9" s="988"/>
      <c r="DD9" s="988"/>
      <c r="DE9" s="988"/>
      <c r="DF9" s="989"/>
      <c r="DG9" s="987" t="s">
        <v>499</v>
      </c>
      <c r="DH9" s="988"/>
      <c r="DI9" s="988"/>
      <c r="DJ9" s="988"/>
      <c r="DK9" s="989"/>
      <c r="DL9" s="987" t="s">
        <v>499</v>
      </c>
      <c r="DM9" s="988"/>
      <c r="DN9" s="988"/>
      <c r="DO9" s="988"/>
      <c r="DP9" s="989"/>
      <c r="DQ9" s="987" t="s">
        <v>499</v>
      </c>
      <c r="DR9" s="988"/>
      <c r="DS9" s="988"/>
      <c r="DT9" s="988"/>
      <c r="DU9" s="989"/>
      <c r="DV9" s="990"/>
      <c r="DW9" s="991"/>
      <c r="DX9" s="991"/>
      <c r="DY9" s="991"/>
      <c r="DZ9" s="992"/>
      <c r="EA9" s="243"/>
    </row>
    <row r="10" spans="1:131" s="244" customFormat="1" ht="26.25" customHeight="1" x14ac:dyDescent="0.2">
      <c r="A10" s="250">
        <v>4</v>
      </c>
      <c r="B10" s="1039" t="s">
        <v>362</v>
      </c>
      <c r="C10" s="1040"/>
      <c r="D10" s="1040"/>
      <c r="E10" s="1040"/>
      <c r="F10" s="1040"/>
      <c r="G10" s="1040"/>
      <c r="H10" s="1040"/>
      <c r="I10" s="1040"/>
      <c r="J10" s="1040"/>
      <c r="K10" s="1040"/>
      <c r="L10" s="1040"/>
      <c r="M10" s="1040"/>
      <c r="N10" s="1040"/>
      <c r="O10" s="1040"/>
      <c r="P10" s="1041"/>
      <c r="Q10" s="1048">
        <v>83424</v>
      </c>
      <c r="R10" s="1043"/>
      <c r="S10" s="1043"/>
      <c r="T10" s="1043"/>
      <c r="U10" s="1043"/>
      <c r="V10" s="1043">
        <v>83424</v>
      </c>
      <c r="W10" s="1043"/>
      <c r="X10" s="1043"/>
      <c r="Y10" s="1043"/>
      <c r="Z10" s="1043"/>
      <c r="AA10" s="1043">
        <v>0</v>
      </c>
      <c r="AB10" s="1043"/>
      <c r="AC10" s="1043"/>
      <c r="AD10" s="1043"/>
      <c r="AE10" s="1049"/>
      <c r="AF10" s="1096" t="s">
        <v>117</v>
      </c>
      <c r="AG10" s="1097"/>
      <c r="AH10" s="1097"/>
      <c r="AI10" s="1097"/>
      <c r="AJ10" s="1098"/>
      <c r="AK10" s="1099">
        <v>56680</v>
      </c>
      <c r="AL10" s="1100"/>
      <c r="AM10" s="1100"/>
      <c r="AN10" s="1100"/>
      <c r="AO10" s="1100"/>
      <c r="AP10" s="1100"/>
      <c r="AQ10" s="1100"/>
      <c r="AR10" s="1100"/>
      <c r="AS10" s="1100"/>
      <c r="AT10" s="1100"/>
      <c r="AU10" s="1094" t="s">
        <v>564</v>
      </c>
      <c r="AV10" s="1094"/>
      <c r="AW10" s="1094"/>
      <c r="AX10" s="1094"/>
      <c r="AY10" s="1095"/>
      <c r="AZ10" s="241"/>
      <c r="BA10" s="241"/>
      <c r="BB10" s="241"/>
      <c r="BC10" s="241"/>
      <c r="BD10" s="241"/>
      <c r="BE10" s="242"/>
      <c r="BF10" s="242"/>
      <c r="BG10" s="242"/>
      <c r="BH10" s="242"/>
      <c r="BI10" s="242"/>
      <c r="BJ10" s="242"/>
      <c r="BK10" s="242"/>
      <c r="BL10" s="242"/>
      <c r="BM10" s="242"/>
      <c r="BN10" s="242"/>
      <c r="BO10" s="242"/>
      <c r="BP10" s="242"/>
      <c r="BQ10" s="251">
        <v>4</v>
      </c>
      <c r="BR10" s="252"/>
      <c r="BS10" s="1012" t="s">
        <v>571</v>
      </c>
      <c r="BT10" s="1013"/>
      <c r="BU10" s="1013"/>
      <c r="BV10" s="1013"/>
      <c r="BW10" s="1013"/>
      <c r="BX10" s="1013"/>
      <c r="BY10" s="1013"/>
      <c r="BZ10" s="1013"/>
      <c r="CA10" s="1013"/>
      <c r="CB10" s="1013"/>
      <c r="CC10" s="1013"/>
      <c r="CD10" s="1013"/>
      <c r="CE10" s="1013"/>
      <c r="CF10" s="1013"/>
      <c r="CG10" s="1014"/>
      <c r="CH10" s="987">
        <v>-16</v>
      </c>
      <c r="CI10" s="988"/>
      <c r="CJ10" s="988"/>
      <c r="CK10" s="988"/>
      <c r="CL10" s="989"/>
      <c r="CM10" s="987">
        <v>2096</v>
      </c>
      <c r="CN10" s="988"/>
      <c r="CO10" s="988"/>
      <c r="CP10" s="988"/>
      <c r="CQ10" s="989"/>
      <c r="CR10" s="987">
        <v>2000</v>
      </c>
      <c r="CS10" s="988"/>
      <c r="CT10" s="988"/>
      <c r="CU10" s="988"/>
      <c r="CV10" s="989"/>
      <c r="CW10" s="987">
        <v>40</v>
      </c>
      <c r="CX10" s="988"/>
      <c r="CY10" s="988"/>
      <c r="CZ10" s="988"/>
      <c r="DA10" s="989"/>
      <c r="DB10" s="987" t="s">
        <v>499</v>
      </c>
      <c r="DC10" s="988"/>
      <c r="DD10" s="988"/>
      <c r="DE10" s="988"/>
      <c r="DF10" s="989"/>
      <c r="DG10" s="987" t="s">
        <v>499</v>
      </c>
      <c r="DH10" s="988"/>
      <c r="DI10" s="988"/>
      <c r="DJ10" s="988"/>
      <c r="DK10" s="989"/>
      <c r="DL10" s="987" t="s">
        <v>499</v>
      </c>
      <c r="DM10" s="988"/>
      <c r="DN10" s="988"/>
      <c r="DO10" s="988"/>
      <c r="DP10" s="989"/>
      <c r="DQ10" s="987" t="s">
        <v>499</v>
      </c>
      <c r="DR10" s="988"/>
      <c r="DS10" s="988"/>
      <c r="DT10" s="988"/>
      <c r="DU10" s="989"/>
      <c r="DV10" s="990"/>
      <c r="DW10" s="991"/>
      <c r="DX10" s="991"/>
      <c r="DY10" s="991"/>
      <c r="DZ10" s="992"/>
      <c r="EA10" s="243"/>
    </row>
    <row r="11" spans="1:131" s="244" customFormat="1" ht="26.25" customHeight="1" x14ac:dyDescent="0.2">
      <c r="A11" s="250">
        <v>5</v>
      </c>
      <c r="B11" s="1039" t="s">
        <v>363</v>
      </c>
      <c r="C11" s="1040"/>
      <c r="D11" s="1040"/>
      <c r="E11" s="1040"/>
      <c r="F11" s="1040"/>
      <c r="G11" s="1040"/>
      <c r="H11" s="1040"/>
      <c r="I11" s="1040"/>
      <c r="J11" s="1040"/>
      <c r="K11" s="1040"/>
      <c r="L11" s="1040"/>
      <c r="M11" s="1040"/>
      <c r="N11" s="1040"/>
      <c r="O11" s="1040"/>
      <c r="P11" s="1041"/>
      <c r="Q11" s="1048">
        <v>24263</v>
      </c>
      <c r="R11" s="1043"/>
      <c r="S11" s="1043"/>
      <c r="T11" s="1043"/>
      <c r="U11" s="1043"/>
      <c r="V11" s="1043">
        <v>24263</v>
      </c>
      <c r="W11" s="1043"/>
      <c r="X11" s="1043"/>
      <c r="Y11" s="1043"/>
      <c r="Z11" s="1043"/>
      <c r="AA11" s="1043">
        <v>0</v>
      </c>
      <c r="AB11" s="1043"/>
      <c r="AC11" s="1043"/>
      <c r="AD11" s="1043"/>
      <c r="AE11" s="1049"/>
      <c r="AF11" s="1096" t="s">
        <v>364</v>
      </c>
      <c r="AG11" s="1097"/>
      <c r="AH11" s="1097"/>
      <c r="AI11" s="1097"/>
      <c r="AJ11" s="1098"/>
      <c r="AK11" s="1099"/>
      <c r="AL11" s="1100"/>
      <c r="AM11" s="1100"/>
      <c r="AN11" s="1100"/>
      <c r="AO11" s="1100"/>
      <c r="AP11" s="1100"/>
      <c r="AQ11" s="1100"/>
      <c r="AR11" s="1100"/>
      <c r="AS11" s="1100"/>
      <c r="AT11" s="1100"/>
      <c r="AU11" s="1094"/>
      <c r="AV11" s="1094"/>
      <c r="AW11" s="1094"/>
      <c r="AX11" s="1094"/>
      <c r="AY11" s="1095"/>
      <c r="AZ11" s="241"/>
      <c r="BA11" s="241"/>
      <c r="BB11" s="241"/>
      <c r="BC11" s="241"/>
      <c r="BD11" s="241"/>
      <c r="BE11" s="242"/>
      <c r="BF11" s="242"/>
      <c r="BG11" s="242"/>
      <c r="BH11" s="242"/>
      <c r="BI11" s="242"/>
      <c r="BJ11" s="242"/>
      <c r="BK11" s="242"/>
      <c r="BL11" s="242"/>
      <c r="BM11" s="242"/>
      <c r="BN11" s="242"/>
      <c r="BO11" s="242"/>
      <c r="BP11" s="242"/>
      <c r="BQ11" s="251">
        <v>5</v>
      </c>
      <c r="BR11" s="252"/>
      <c r="BS11" s="1012" t="s">
        <v>572</v>
      </c>
      <c r="BT11" s="1013"/>
      <c r="BU11" s="1013"/>
      <c r="BV11" s="1013"/>
      <c r="BW11" s="1013"/>
      <c r="BX11" s="1013"/>
      <c r="BY11" s="1013"/>
      <c r="BZ11" s="1013"/>
      <c r="CA11" s="1013"/>
      <c r="CB11" s="1013"/>
      <c r="CC11" s="1013"/>
      <c r="CD11" s="1013"/>
      <c r="CE11" s="1013"/>
      <c r="CF11" s="1013"/>
      <c r="CG11" s="1014"/>
      <c r="CH11" s="987">
        <v>0</v>
      </c>
      <c r="CI11" s="988"/>
      <c r="CJ11" s="988"/>
      <c r="CK11" s="988"/>
      <c r="CL11" s="989"/>
      <c r="CM11" s="987">
        <v>322</v>
      </c>
      <c r="CN11" s="988"/>
      <c r="CO11" s="988"/>
      <c r="CP11" s="988"/>
      <c r="CQ11" s="989"/>
      <c r="CR11" s="987">
        <v>150</v>
      </c>
      <c r="CS11" s="988"/>
      <c r="CT11" s="988"/>
      <c r="CU11" s="988"/>
      <c r="CV11" s="989"/>
      <c r="CW11" s="987" t="s">
        <v>499</v>
      </c>
      <c r="CX11" s="988"/>
      <c r="CY11" s="988"/>
      <c r="CZ11" s="988"/>
      <c r="DA11" s="989"/>
      <c r="DB11" s="987" t="s">
        <v>499</v>
      </c>
      <c r="DC11" s="988"/>
      <c r="DD11" s="988"/>
      <c r="DE11" s="988"/>
      <c r="DF11" s="989"/>
      <c r="DG11" s="987" t="s">
        <v>499</v>
      </c>
      <c r="DH11" s="988"/>
      <c r="DI11" s="988"/>
      <c r="DJ11" s="988"/>
      <c r="DK11" s="989"/>
      <c r="DL11" s="987" t="s">
        <v>499</v>
      </c>
      <c r="DM11" s="988"/>
      <c r="DN11" s="988"/>
      <c r="DO11" s="988"/>
      <c r="DP11" s="989"/>
      <c r="DQ11" s="987" t="s">
        <v>499</v>
      </c>
      <c r="DR11" s="988"/>
      <c r="DS11" s="988"/>
      <c r="DT11" s="988"/>
      <c r="DU11" s="989"/>
      <c r="DV11" s="990"/>
      <c r="DW11" s="991"/>
      <c r="DX11" s="991"/>
      <c r="DY11" s="991"/>
      <c r="DZ11" s="992"/>
      <c r="EA11" s="243"/>
    </row>
    <row r="12" spans="1:131" s="244" customFormat="1" ht="26.25" customHeight="1" x14ac:dyDescent="0.2">
      <c r="A12" s="250">
        <v>6</v>
      </c>
      <c r="B12" s="1039" t="s">
        <v>365</v>
      </c>
      <c r="C12" s="1040"/>
      <c r="D12" s="1040"/>
      <c r="E12" s="1040"/>
      <c r="F12" s="1040"/>
      <c r="G12" s="1040"/>
      <c r="H12" s="1040"/>
      <c r="I12" s="1040"/>
      <c r="J12" s="1040"/>
      <c r="K12" s="1040"/>
      <c r="L12" s="1040"/>
      <c r="M12" s="1040"/>
      <c r="N12" s="1040"/>
      <c r="O12" s="1040"/>
      <c r="P12" s="1041"/>
      <c r="Q12" s="1048">
        <v>59</v>
      </c>
      <c r="R12" s="1043"/>
      <c r="S12" s="1043"/>
      <c r="T12" s="1043"/>
      <c r="U12" s="1043"/>
      <c r="V12" s="1043">
        <v>28</v>
      </c>
      <c r="W12" s="1043"/>
      <c r="X12" s="1043"/>
      <c r="Y12" s="1043"/>
      <c r="Z12" s="1043"/>
      <c r="AA12" s="1043">
        <v>31</v>
      </c>
      <c r="AB12" s="1043"/>
      <c r="AC12" s="1043"/>
      <c r="AD12" s="1043"/>
      <c r="AE12" s="1049"/>
      <c r="AF12" s="1096" t="s">
        <v>366</v>
      </c>
      <c r="AG12" s="1097"/>
      <c r="AH12" s="1097"/>
      <c r="AI12" s="1097"/>
      <c r="AJ12" s="1098"/>
      <c r="AK12" s="1099">
        <v>2</v>
      </c>
      <c r="AL12" s="1100"/>
      <c r="AM12" s="1100"/>
      <c r="AN12" s="1100"/>
      <c r="AO12" s="1100"/>
      <c r="AP12" s="1100">
        <v>317</v>
      </c>
      <c r="AQ12" s="1100"/>
      <c r="AR12" s="1100"/>
      <c r="AS12" s="1100"/>
      <c r="AT12" s="1100"/>
      <c r="AU12" s="1094"/>
      <c r="AV12" s="1094"/>
      <c r="AW12" s="1094"/>
      <c r="AX12" s="1094"/>
      <c r="AY12" s="1095"/>
      <c r="AZ12" s="241"/>
      <c r="BA12" s="241"/>
      <c r="BB12" s="241"/>
      <c r="BC12" s="241"/>
      <c r="BD12" s="241"/>
      <c r="BE12" s="242"/>
      <c r="BF12" s="242"/>
      <c r="BG12" s="242"/>
      <c r="BH12" s="242"/>
      <c r="BI12" s="242"/>
      <c r="BJ12" s="242"/>
      <c r="BK12" s="242"/>
      <c r="BL12" s="242"/>
      <c r="BM12" s="242"/>
      <c r="BN12" s="242"/>
      <c r="BO12" s="242"/>
      <c r="BP12" s="242"/>
      <c r="BQ12" s="251">
        <v>6</v>
      </c>
      <c r="BR12" s="252"/>
      <c r="BS12" s="1012" t="s">
        <v>573</v>
      </c>
      <c r="BT12" s="1013"/>
      <c r="BU12" s="1013"/>
      <c r="BV12" s="1013"/>
      <c r="BW12" s="1013"/>
      <c r="BX12" s="1013"/>
      <c r="BY12" s="1013"/>
      <c r="BZ12" s="1013"/>
      <c r="CA12" s="1013"/>
      <c r="CB12" s="1013"/>
      <c r="CC12" s="1013"/>
      <c r="CD12" s="1013"/>
      <c r="CE12" s="1013"/>
      <c r="CF12" s="1013"/>
      <c r="CG12" s="1014"/>
      <c r="CH12" s="987">
        <v>-1</v>
      </c>
      <c r="CI12" s="988"/>
      <c r="CJ12" s="988"/>
      <c r="CK12" s="988"/>
      <c r="CL12" s="989"/>
      <c r="CM12" s="987">
        <v>28</v>
      </c>
      <c r="CN12" s="988"/>
      <c r="CO12" s="988"/>
      <c r="CP12" s="988"/>
      <c r="CQ12" s="989"/>
      <c r="CR12" s="987">
        <v>10</v>
      </c>
      <c r="CS12" s="988"/>
      <c r="CT12" s="988"/>
      <c r="CU12" s="988"/>
      <c r="CV12" s="989"/>
      <c r="CW12" s="987">
        <v>0</v>
      </c>
      <c r="CX12" s="988"/>
      <c r="CY12" s="988"/>
      <c r="CZ12" s="988"/>
      <c r="DA12" s="989"/>
      <c r="DB12" s="987" t="s">
        <v>499</v>
      </c>
      <c r="DC12" s="988"/>
      <c r="DD12" s="988"/>
      <c r="DE12" s="988"/>
      <c r="DF12" s="989"/>
      <c r="DG12" s="987" t="s">
        <v>499</v>
      </c>
      <c r="DH12" s="988"/>
      <c r="DI12" s="988"/>
      <c r="DJ12" s="988"/>
      <c r="DK12" s="989"/>
      <c r="DL12" s="987" t="s">
        <v>499</v>
      </c>
      <c r="DM12" s="988"/>
      <c r="DN12" s="988"/>
      <c r="DO12" s="988"/>
      <c r="DP12" s="989"/>
      <c r="DQ12" s="987" t="s">
        <v>499</v>
      </c>
      <c r="DR12" s="988"/>
      <c r="DS12" s="988"/>
      <c r="DT12" s="988"/>
      <c r="DU12" s="989"/>
      <c r="DV12" s="990"/>
      <c r="DW12" s="991"/>
      <c r="DX12" s="991"/>
      <c r="DY12" s="991"/>
      <c r="DZ12" s="992"/>
      <c r="EA12" s="243"/>
    </row>
    <row r="13" spans="1:131" s="244" customFormat="1" ht="26.25" customHeight="1" x14ac:dyDescent="0.2">
      <c r="A13" s="250">
        <v>7</v>
      </c>
      <c r="B13" s="1039" t="s">
        <v>367</v>
      </c>
      <c r="C13" s="1040"/>
      <c r="D13" s="1040"/>
      <c r="E13" s="1040"/>
      <c r="F13" s="1040"/>
      <c r="G13" s="1040"/>
      <c r="H13" s="1040"/>
      <c r="I13" s="1040"/>
      <c r="J13" s="1040"/>
      <c r="K13" s="1040"/>
      <c r="L13" s="1040"/>
      <c r="M13" s="1040"/>
      <c r="N13" s="1040"/>
      <c r="O13" s="1040"/>
      <c r="P13" s="1041"/>
      <c r="Q13" s="1048">
        <v>69</v>
      </c>
      <c r="R13" s="1043"/>
      <c r="S13" s="1043"/>
      <c r="T13" s="1043"/>
      <c r="U13" s="1043"/>
      <c r="V13" s="1043">
        <v>66</v>
      </c>
      <c r="W13" s="1043"/>
      <c r="X13" s="1043"/>
      <c r="Y13" s="1043"/>
      <c r="Z13" s="1043"/>
      <c r="AA13" s="1043">
        <v>3</v>
      </c>
      <c r="AB13" s="1043"/>
      <c r="AC13" s="1043"/>
      <c r="AD13" s="1043"/>
      <c r="AE13" s="1049"/>
      <c r="AF13" s="1096" t="s">
        <v>364</v>
      </c>
      <c r="AG13" s="1097"/>
      <c r="AH13" s="1097"/>
      <c r="AI13" s="1097"/>
      <c r="AJ13" s="1098"/>
      <c r="AK13" s="1099">
        <v>21</v>
      </c>
      <c r="AL13" s="1100"/>
      <c r="AM13" s="1100"/>
      <c r="AN13" s="1100"/>
      <c r="AO13" s="1100"/>
      <c r="AP13" s="1100">
        <v>352</v>
      </c>
      <c r="AQ13" s="1100"/>
      <c r="AR13" s="1100"/>
      <c r="AS13" s="1100"/>
      <c r="AT13" s="1100"/>
      <c r="AU13" s="1094"/>
      <c r="AV13" s="1094"/>
      <c r="AW13" s="1094"/>
      <c r="AX13" s="1094"/>
      <c r="AY13" s="1095"/>
      <c r="AZ13" s="241"/>
      <c r="BA13" s="241"/>
      <c r="BB13" s="241"/>
      <c r="BC13" s="241"/>
      <c r="BD13" s="241"/>
      <c r="BE13" s="242"/>
      <c r="BF13" s="242"/>
      <c r="BG13" s="242"/>
      <c r="BH13" s="242"/>
      <c r="BI13" s="242"/>
      <c r="BJ13" s="242"/>
      <c r="BK13" s="242"/>
      <c r="BL13" s="242"/>
      <c r="BM13" s="242"/>
      <c r="BN13" s="242"/>
      <c r="BO13" s="242"/>
      <c r="BP13" s="242"/>
      <c r="BQ13" s="251">
        <v>7</v>
      </c>
      <c r="BR13" s="252"/>
      <c r="BS13" s="1012" t="s">
        <v>574</v>
      </c>
      <c r="BT13" s="1013"/>
      <c r="BU13" s="1013"/>
      <c r="BV13" s="1013"/>
      <c r="BW13" s="1013"/>
      <c r="BX13" s="1013"/>
      <c r="BY13" s="1013"/>
      <c r="BZ13" s="1013"/>
      <c r="CA13" s="1013"/>
      <c r="CB13" s="1013"/>
      <c r="CC13" s="1013"/>
      <c r="CD13" s="1013"/>
      <c r="CE13" s="1013"/>
      <c r="CF13" s="1013"/>
      <c r="CG13" s="1014"/>
      <c r="CH13" s="987">
        <v>6</v>
      </c>
      <c r="CI13" s="988"/>
      <c r="CJ13" s="988"/>
      <c r="CK13" s="988"/>
      <c r="CL13" s="989"/>
      <c r="CM13" s="987">
        <v>1032</v>
      </c>
      <c r="CN13" s="988"/>
      <c r="CO13" s="988"/>
      <c r="CP13" s="988"/>
      <c r="CQ13" s="989"/>
      <c r="CR13" s="987">
        <v>500</v>
      </c>
      <c r="CS13" s="988"/>
      <c r="CT13" s="988"/>
      <c r="CU13" s="988"/>
      <c r="CV13" s="989"/>
      <c r="CW13" s="987">
        <v>54</v>
      </c>
      <c r="CX13" s="988"/>
      <c r="CY13" s="988"/>
      <c r="CZ13" s="988"/>
      <c r="DA13" s="989"/>
      <c r="DB13" s="987" t="s">
        <v>499</v>
      </c>
      <c r="DC13" s="988"/>
      <c r="DD13" s="988"/>
      <c r="DE13" s="988"/>
      <c r="DF13" s="989"/>
      <c r="DG13" s="987" t="s">
        <v>499</v>
      </c>
      <c r="DH13" s="988"/>
      <c r="DI13" s="988"/>
      <c r="DJ13" s="988"/>
      <c r="DK13" s="989"/>
      <c r="DL13" s="987" t="s">
        <v>499</v>
      </c>
      <c r="DM13" s="988"/>
      <c r="DN13" s="988"/>
      <c r="DO13" s="988"/>
      <c r="DP13" s="989"/>
      <c r="DQ13" s="987" t="s">
        <v>499</v>
      </c>
      <c r="DR13" s="988"/>
      <c r="DS13" s="988"/>
      <c r="DT13" s="988"/>
      <c r="DU13" s="989"/>
      <c r="DV13" s="990"/>
      <c r="DW13" s="991"/>
      <c r="DX13" s="991"/>
      <c r="DY13" s="991"/>
      <c r="DZ13" s="992"/>
      <c r="EA13" s="243"/>
    </row>
    <row r="14" spans="1:131" s="244" customFormat="1" ht="26.25" customHeight="1" x14ac:dyDescent="0.2">
      <c r="A14" s="250">
        <v>8</v>
      </c>
      <c r="B14" s="1039" t="s">
        <v>368</v>
      </c>
      <c r="C14" s="1040"/>
      <c r="D14" s="1040"/>
      <c r="E14" s="1040"/>
      <c r="F14" s="1040"/>
      <c r="G14" s="1040"/>
      <c r="H14" s="1040"/>
      <c r="I14" s="1040"/>
      <c r="J14" s="1040"/>
      <c r="K14" s="1040"/>
      <c r="L14" s="1040"/>
      <c r="M14" s="1040"/>
      <c r="N14" s="1040"/>
      <c r="O14" s="1040"/>
      <c r="P14" s="1041"/>
      <c r="Q14" s="1048">
        <v>371</v>
      </c>
      <c r="R14" s="1043"/>
      <c r="S14" s="1043"/>
      <c r="T14" s="1043"/>
      <c r="U14" s="1043"/>
      <c r="V14" s="1043">
        <v>72</v>
      </c>
      <c r="W14" s="1043"/>
      <c r="X14" s="1043"/>
      <c r="Y14" s="1043"/>
      <c r="Z14" s="1043"/>
      <c r="AA14" s="1043">
        <v>299</v>
      </c>
      <c r="AB14" s="1043"/>
      <c r="AC14" s="1043"/>
      <c r="AD14" s="1043"/>
      <c r="AE14" s="1049"/>
      <c r="AF14" s="1096" t="s">
        <v>117</v>
      </c>
      <c r="AG14" s="1097"/>
      <c r="AH14" s="1097"/>
      <c r="AI14" s="1097"/>
      <c r="AJ14" s="1098"/>
      <c r="AK14" s="1099"/>
      <c r="AL14" s="1100"/>
      <c r="AM14" s="1100"/>
      <c r="AN14" s="1100"/>
      <c r="AO14" s="1100"/>
      <c r="AP14" s="1100"/>
      <c r="AQ14" s="1100"/>
      <c r="AR14" s="1100"/>
      <c r="AS14" s="1100"/>
      <c r="AT14" s="1100"/>
      <c r="AU14" s="1094"/>
      <c r="AV14" s="1094"/>
      <c r="AW14" s="1094"/>
      <c r="AX14" s="1094"/>
      <c r="AY14" s="1095"/>
      <c r="AZ14" s="241"/>
      <c r="BA14" s="241"/>
      <c r="BB14" s="241"/>
      <c r="BC14" s="241"/>
      <c r="BD14" s="241"/>
      <c r="BE14" s="242"/>
      <c r="BF14" s="242"/>
      <c r="BG14" s="242"/>
      <c r="BH14" s="242"/>
      <c r="BI14" s="242"/>
      <c r="BJ14" s="242"/>
      <c r="BK14" s="242"/>
      <c r="BL14" s="242"/>
      <c r="BM14" s="242"/>
      <c r="BN14" s="242"/>
      <c r="BO14" s="242"/>
      <c r="BP14" s="242"/>
      <c r="BQ14" s="251">
        <v>8</v>
      </c>
      <c r="BR14" s="252"/>
      <c r="BS14" s="1012" t="s">
        <v>575</v>
      </c>
      <c r="BT14" s="1013"/>
      <c r="BU14" s="1013"/>
      <c r="BV14" s="1013"/>
      <c r="BW14" s="1013"/>
      <c r="BX14" s="1013"/>
      <c r="BY14" s="1013"/>
      <c r="BZ14" s="1013"/>
      <c r="CA14" s="1013"/>
      <c r="CB14" s="1013"/>
      <c r="CC14" s="1013"/>
      <c r="CD14" s="1013"/>
      <c r="CE14" s="1013"/>
      <c r="CF14" s="1013"/>
      <c r="CG14" s="1014"/>
      <c r="CH14" s="987">
        <v>1</v>
      </c>
      <c r="CI14" s="988"/>
      <c r="CJ14" s="988"/>
      <c r="CK14" s="988"/>
      <c r="CL14" s="989"/>
      <c r="CM14" s="987">
        <v>99</v>
      </c>
      <c r="CN14" s="988"/>
      <c r="CO14" s="988"/>
      <c r="CP14" s="988"/>
      <c r="CQ14" s="989"/>
      <c r="CR14" s="987">
        <v>53</v>
      </c>
      <c r="CS14" s="988"/>
      <c r="CT14" s="988"/>
      <c r="CU14" s="988"/>
      <c r="CV14" s="989"/>
      <c r="CW14" s="987">
        <v>13</v>
      </c>
      <c r="CX14" s="988"/>
      <c r="CY14" s="988"/>
      <c r="CZ14" s="988"/>
      <c r="DA14" s="989"/>
      <c r="DB14" s="987" t="s">
        <v>499</v>
      </c>
      <c r="DC14" s="988"/>
      <c r="DD14" s="988"/>
      <c r="DE14" s="988"/>
      <c r="DF14" s="989"/>
      <c r="DG14" s="987" t="s">
        <v>499</v>
      </c>
      <c r="DH14" s="988"/>
      <c r="DI14" s="988"/>
      <c r="DJ14" s="988"/>
      <c r="DK14" s="989"/>
      <c r="DL14" s="987" t="s">
        <v>499</v>
      </c>
      <c r="DM14" s="988"/>
      <c r="DN14" s="988"/>
      <c r="DO14" s="988"/>
      <c r="DP14" s="989"/>
      <c r="DQ14" s="987" t="s">
        <v>499</v>
      </c>
      <c r="DR14" s="988"/>
      <c r="DS14" s="988"/>
      <c r="DT14" s="988"/>
      <c r="DU14" s="989"/>
      <c r="DV14" s="990"/>
      <c r="DW14" s="991"/>
      <c r="DX14" s="991"/>
      <c r="DY14" s="991"/>
      <c r="DZ14" s="992"/>
      <c r="EA14" s="243"/>
    </row>
    <row r="15" spans="1:131" s="244" customFormat="1" ht="26.25" customHeight="1" x14ac:dyDescent="0.2">
      <c r="A15" s="250">
        <v>9</v>
      </c>
      <c r="B15" s="1039" t="s">
        <v>369</v>
      </c>
      <c r="C15" s="1040"/>
      <c r="D15" s="1040"/>
      <c r="E15" s="1040"/>
      <c r="F15" s="1040"/>
      <c r="G15" s="1040"/>
      <c r="H15" s="1040"/>
      <c r="I15" s="1040"/>
      <c r="J15" s="1040"/>
      <c r="K15" s="1040"/>
      <c r="L15" s="1040"/>
      <c r="M15" s="1040"/>
      <c r="N15" s="1040"/>
      <c r="O15" s="1040"/>
      <c r="P15" s="1041"/>
      <c r="Q15" s="1048">
        <v>102</v>
      </c>
      <c r="R15" s="1043"/>
      <c r="S15" s="1043"/>
      <c r="T15" s="1043"/>
      <c r="U15" s="1043"/>
      <c r="V15" s="1043">
        <v>99</v>
      </c>
      <c r="W15" s="1043"/>
      <c r="X15" s="1043"/>
      <c r="Y15" s="1043"/>
      <c r="Z15" s="1043"/>
      <c r="AA15" s="1043">
        <v>3</v>
      </c>
      <c r="AB15" s="1043"/>
      <c r="AC15" s="1043"/>
      <c r="AD15" s="1043"/>
      <c r="AE15" s="1049"/>
      <c r="AF15" s="1096">
        <v>3</v>
      </c>
      <c r="AG15" s="1097"/>
      <c r="AH15" s="1097"/>
      <c r="AI15" s="1097"/>
      <c r="AJ15" s="1098"/>
      <c r="AK15" s="1099">
        <v>76</v>
      </c>
      <c r="AL15" s="1100"/>
      <c r="AM15" s="1100"/>
      <c r="AN15" s="1100"/>
      <c r="AO15" s="1100"/>
      <c r="AP15" s="1100">
        <v>1010</v>
      </c>
      <c r="AQ15" s="1100"/>
      <c r="AR15" s="1100"/>
      <c r="AS15" s="1100"/>
      <c r="AT15" s="1100"/>
      <c r="AU15" s="1094"/>
      <c r="AV15" s="1094"/>
      <c r="AW15" s="1094"/>
      <c r="AX15" s="1094"/>
      <c r="AY15" s="1095"/>
      <c r="AZ15" s="241"/>
      <c r="BA15" s="241"/>
      <c r="BB15" s="241"/>
      <c r="BC15" s="241"/>
      <c r="BD15" s="241"/>
      <c r="BE15" s="242"/>
      <c r="BF15" s="242"/>
      <c r="BG15" s="242"/>
      <c r="BH15" s="242"/>
      <c r="BI15" s="242"/>
      <c r="BJ15" s="242"/>
      <c r="BK15" s="242"/>
      <c r="BL15" s="242"/>
      <c r="BM15" s="242"/>
      <c r="BN15" s="242"/>
      <c r="BO15" s="242"/>
      <c r="BP15" s="242"/>
      <c r="BQ15" s="251">
        <v>9</v>
      </c>
      <c r="BR15" s="252"/>
      <c r="BS15" s="1012" t="s">
        <v>576</v>
      </c>
      <c r="BT15" s="1013"/>
      <c r="BU15" s="1013"/>
      <c r="BV15" s="1013"/>
      <c r="BW15" s="1013"/>
      <c r="BX15" s="1013"/>
      <c r="BY15" s="1013"/>
      <c r="BZ15" s="1013"/>
      <c r="CA15" s="1013"/>
      <c r="CB15" s="1013"/>
      <c r="CC15" s="1013"/>
      <c r="CD15" s="1013"/>
      <c r="CE15" s="1013"/>
      <c r="CF15" s="1013"/>
      <c r="CG15" s="1014"/>
      <c r="CH15" s="987">
        <v>20</v>
      </c>
      <c r="CI15" s="988"/>
      <c r="CJ15" s="988"/>
      <c r="CK15" s="988"/>
      <c r="CL15" s="989"/>
      <c r="CM15" s="987">
        <v>80</v>
      </c>
      <c r="CN15" s="988"/>
      <c r="CO15" s="988"/>
      <c r="CP15" s="988"/>
      <c r="CQ15" s="989"/>
      <c r="CR15" s="987">
        <v>7</v>
      </c>
      <c r="CS15" s="988"/>
      <c r="CT15" s="988"/>
      <c r="CU15" s="988"/>
      <c r="CV15" s="989"/>
      <c r="CW15" s="987">
        <v>55</v>
      </c>
      <c r="CX15" s="988"/>
      <c r="CY15" s="988"/>
      <c r="CZ15" s="988"/>
      <c r="DA15" s="989"/>
      <c r="DB15" s="987">
        <v>161</v>
      </c>
      <c r="DC15" s="988"/>
      <c r="DD15" s="988"/>
      <c r="DE15" s="988"/>
      <c r="DF15" s="989"/>
      <c r="DG15" s="987" t="s">
        <v>499</v>
      </c>
      <c r="DH15" s="988"/>
      <c r="DI15" s="988"/>
      <c r="DJ15" s="988"/>
      <c r="DK15" s="989"/>
      <c r="DL15" s="987" t="s">
        <v>499</v>
      </c>
      <c r="DM15" s="988"/>
      <c r="DN15" s="988"/>
      <c r="DO15" s="988"/>
      <c r="DP15" s="989"/>
      <c r="DQ15" s="987" t="s">
        <v>499</v>
      </c>
      <c r="DR15" s="988"/>
      <c r="DS15" s="988"/>
      <c r="DT15" s="988"/>
      <c r="DU15" s="989"/>
      <c r="DV15" s="990"/>
      <c r="DW15" s="991"/>
      <c r="DX15" s="991"/>
      <c r="DY15" s="991"/>
      <c r="DZ15" s="992"/>
      <c r="EA15" s="243"/>
    </row>
    <row r="16" spans="1:131" s="244" customFormat="1" ht="26.25" customHeight="1" x14ac:dyDescent="0.2">
      <c r="A16" s="250">
        <v>10</v>
      </c>
      <c r="B16" s="1039" t="s">
        <v>370</v>
      </c>
      <c r="C16" s="1040"/>
      <c r="D16" s="1040"/>
      <c r="E16" s="1040"/>
      <c r="F16" s="1040"/>
      <c r="G16" s="1040"/>
      <c r="H16" s="1040"/>
      <c r="I16" s="1040"/>
      <c r="J16" s="1040"/>
      <c r="K16" s="1040"/>
      <c r="L16" s="1040"/>
      <c r="M16" s="1040"/>
      <c r="N16" s="1040"/>
      <c r="O16" s="1040"/>
      <c r="P16" s="1041"/>
      <c r="Q16" s="1048">
        <v>202</v>
      </c>
      <c r="R16" s="1043"/>
      <c r="S16" s="1043"/>
      <c r="T16" s="1043"/>
      <c r="U16" s="1043"/>
      <c r="V16" s="1043">
        <v>59</v>
      </c>
      <c r="W16" s="1043"/>
      <c r="X16" s="1043"/>
      <c r="Y16" s="1043"/>
      <c r="Z16" s="1043"/>
      <c r="AA16" s="1043">
        <v>143</v>
      </c>
      <c r="AB16" s="1043"/>
      <c r="AC16" s="1043"/>
      <c r="AD16" s="1043"/>
      <c r="AE16" s="1049"/>
      <c r="AF16" s="1096" t="s">
        <v>366</v>
      </c>
      <c r="AG16" s="1097"/>
      <c r="AH16" s="1097"/>
      <c r="AI16" s="1097"/>
      <c r="AJ16" s="1098"/>
      <c r="AK16" s="1099">
        <v>1</v>
      </c>
      <c r="AL16" s="1100"/>
      <c r="AM16" s="1100"/>
      <c r="AN16" s="1100"/>
      <c r="AO16" s="1100"/>
      <c r="AP16" s="1100"/>
      <c r="AQ16" s="1100"/>
      <c r="AR16" s="1100"/>
      <c r="AS16" s="1100"/>
      <c r="AT16" s="1100"/>
      <c r="AU16" s="1094"/>
      <c r="AV16" s="1094"/>
      <c r="AW16" s="1094"/>
      <c r="AX16" s="1094"/>
      <c r="AY16" s="1095"/>
      <c r="AZ16" s="241"/>
      <c r="BA16" s="241"/>
      <c r="BB16" s="241"/>
      <c r="BC16" s="241"/>
      <c r="BD16" s="241"/>
      <c r="BE16" s="242"/>
      <c r="BF16" s="242"/>
      <c r="BG16" s="242"/>
      <c r="BH16" s="242"/>
      <c r="BI16" s="242"/>
      <c r="BJ16" s="242"/>
      <c r="BK16" s="242"/>
      <c r="BL16" s="242"/>
      <c r="BM16" s="242"/>
      <c r="BN16" s="242"/>
      <c r="BO16" s="242"/>
      <c r="BP16" s="242"/>
      <c r="BQ16" s="251">
        <v>10</v>
      </c>
      <c r="BR16" s="252"/>
      <c r="BS16" s="1012" t="s">
        <v>577</v>
      </c>
      <c r="BT16" s="1013"/>
      <c r="BU16" s="1013"/>
      <c r="BV16" s="1013"/>
      <c r="BW16" s="1013"/>
      <c r="BX16" s="1013"/>
      <c r="BY16" s="1013"/>
      <c r="BZ16" s="1013"/>
      <c r="CA16" s="1013"/>
      <c r="CB16" s="1013"/>
      <c r="CC16" s="1013"/>
      <c r="CD16" s="1013"/>
      <c r="CE16" s="1013"/>
      <c r="CF16" s="1013"/>
      <c r="CG16" s="1014"/>
      <c r="CH16" s="987">
        <v>2</v>
      </c>
      <c r="CI16" s="988"/>
      <c r="CJ16" s="988"/>
      <c r="CK16" s="988"/>
      <c r="CL16" s="989"/>
      <c r="CM16" s="987">
        <v>739</v>
      </c>
      <c r="CN16" s="988"/>
      <c r="CO16" s="988"/>
      <c r="CP16" s="988"/>
      <c r="CQ16" s="989"/>
      <c r="CR16" s="987">
        <v>600</v>
      </c>
      <c r="CS16" s="988"/>
      <c r="CT16" s="988"/>
      <c r="CU16" s="988"/>
      <c r="CV16" s="989"/>
      <c r="CW16" s="987" t="s">
        <v>499</v>
      </c>
      <c r="CX16" s="988"/>
      <c r="CY16" s="988"/>
      <c r="CZ16" s="988"/>
      <c r="DA16" s="989"/>
      <c r="DB16" s="987" t="s">
        <v>499</v>
      </c>
      <c r="DC16" s="988"/>
      <c r="DD16" s="988"/>
      <c r="DE16" s="988"/>
      <c r="DF16" s="989"/>
      <c r="DG16" s="987" t="s">
        <v>499</v>
      </c>
      <c r="DH16" s="988"/>
      <c r="DI16" s="988"/>
      <c r="DJ16" s="988"/>
      <c r="DK16" s="989"/>
      <c r="DL16" s="987" t="s">
        <v>499</v>
      </c>
      <c r="DM16" s="988"/>
      <c r="DN16" s="988"/>
      <c r="DO16" s="988"/>
      <c r="DP16" s="989"/>
      <c r="DQ16" s="987" t="s">
        <v>499</v>
      </c>
      <c r="DR16" s="988"/>
      <c r="DS16" s="988"/>
      <c r="DT16" s="988"/>
      <c r="DU16" s="989"/>
      <c r="DV16" s="990"/>
      <c r="DW16" s="991"/>
      <c r="DX16" s="991"/>
      <c r="DY16" s="991"/>
      <c r="DZ16" s="992"/>
      <c r="EA16" s="243"/>
    </row>
    <row r="17" spans="1:131" s="244" customFormat="1" ht="26.25" customHeight="1" x14ac:dyDescent="0.2">
      <c r="A17" s="250">
        <v>11</v>
      </c>
      <c r="B17" s="1039" t="s">
        <v>371</v>
      </c>
      <c r="C17" s="1040"/>
      <c r="D17" s="1040"/>
      <c r="E17" s="1040"/>
      <c r="F17" s="1040"/>
      <c r="G17" s="1040"/>
      <c r="H17" s="1040"/>
      <c r="I17" s="1040"/>
      <c r="J17" s="1040"/>
      <c r="K17" s="1040"/>
      <c r="L17" s="1040"/>
      <c r="M17" s="1040"/>
      <c r="N17" s="1040"/>
      <c r="O17" s="1040"/>
      <c r="P17" s="1041"/>
      <c r="Q17" s="1048">
        <v>172</v>
      </c>
      <c r="R17" s="1043"/>
      <c r="S17" s="1043"/>
      <c r="T17" s="1043"/>
      <c r="U17" s="1043"/>
      <c r="V17" s="1043">
        <v>20</v>
      </c>
      <c r="W17" s="1043"/>
      <c r="X17" s="1043"/>
      <c r="Y17" s="1043"/>
      <c r="Z17" s="1043"/>
      <c r="AA17" s="1043">
        <v>152</v>
      </c>
      <c r="AB17" s="1043"/>
      <c r="AC17" s="1043"/>
      <c r="AD17" s="1043"/>
      <c r="AE17" s="1049"/>
      <c r="AF17" s="1096" t="s">
        <v>117</v>
      </c>
      <c r="AG17" s="1097"/>
      <c r="AH17" s="1097"/>
      <c r="AI17" s="1097"/>
      <c r="AJ17" s="1098"/>
      <c r="AK17" s="1099"/>
      <c r="AL17" s="1100"/>
      <c r="AM17" s="1100"/>
      <c r="AN17" s="1100"/>
      <c r="AO17" s="1100"/>
      <c r="AP17" s="1100">
        <v>214</v>
      </c>
      <c r="AQ17" s="1100"/>
      <c r="AR17" s="1100"/>
      <c r="AS17" s="1100"/>
      <c r="AT17" s="1100"/>
      <c r="AU17" s="1094"/>
      <c r="AV17" s="1094"/>
      <c r="AW17" s="1094"/>
      <c r="AX17" s="1094"/>
      <c r="AY17" s="1095"/>
      <c r="AZ17" s="241"/>
      <c r="BA17" s="241"/>
      <c r="BB17" s="241"/>
      <c r="BC17" s="241"/>
      <c r="BD17" s="241"/>
      <c r="BE17" s="242"/>
      <c r="BF17" s="242"/>
      <c r="BG17" s="242"/>
      <c r="BH17" s="242"/>
      <c r="BI17" s="242"/>
      <c r="BJ17" s="242"/>
      <c r="BK17" s="242"/>
      <c r="BL17" s="242"/>
      <c r="BM17" s="242"/>
      <c r="BN17" s="242"/>
      <c r="BO17" s="242"/>
      <c r="BP17" s="242"/>
      <c r="BQ17" s="251">
        <v>11</v>
      </c>
      <c r="BR17" s="252"/>
      <c r="BS17" s="1012" t="s">
        <v>578</v>
      </c>
      <c r="BT17" s="1013"/>
      <c r="BU17" s="1013"/>
      <c r="BV17" s="1013"/>
      <c r="BW17" s="1013"/>
      <c r="BX17" s="1013"/>
      <c r="BY17" s="1013"/>
      <c r="BZ17" s="1013"/>
      <c r="CA17" s="1013"/>
      <c r="CB17" s="1013"/>
      <c r="CC17" s="1013"/>
      <c r="CD17" s="1013"/>
      <c r="CE17" s="1013"/>
      <c r="CF17" s="1013"/>
      <c r="CG17" s="1014"/>
      <c r="CH17" s="987">
        <v>0</v>
      </c>
      <c r="CI17" s="988"/>
      <c r="CJ17" s="988"/>
      <c r="CK17" s="988"/>
      <c r="CL17" s="989"/>
      <c r="CM17" s="987">
        <v>11</v>
      </c>
      <c r="CN17" s="988"/>
      <c r="CO17" s="988"/>
      <c r="CP17" s="988"/>
      <c r="CQ17" s="989"/>
      <c r="CR17" s="987">
        <v>2</v>
      </c>
      <c r="CS17" s="988"/>
      <c r="CT17" s="988"/>
      <c r="CU17" s="988"/>
      <c r="CV17" s="989"/>
      <c r="CW17" s="987">
        <v>16</v>
      </c>
      <c r="CX17" s="988"/>
      <c r="CY17" s="988"/>
      <c r="CZ17" s="988"/>
      <c r="DA17" s="989"/>
      <c r="DB17" s="987" t="s">
        <v>499</v>
      </c>
      <c r="DC17" s="988"/>
      <c r="DD17" s="988"/>
      <c r="DE17" s="988"/>
      <c r="DF17" s="989"/>
      <c r="DG17" s="987" t="s">
        <v>499</v>
      </c>
      <c r="DH17" s="988"/>
      <c r="DI17" s="988"/>
      <c r="DJ17" s="988"/>
      <c r="DK17" s="989"/>
      <c r="DL17" s="987" t="s">
        <v>499</v>
      </c>
      <c r="DM17" s="988"/>
      <c r="DN17" s="988"/>
      <c r="DO17" s="988"/>
      <c r="DP17" s="989"/>
      <c r="DQ17" s="987" t="s">
        <v>499</v>
      </c>
      <c r="DR17" s="988"/>
      <c r="DS17" s="988"/>
      <c r="DT17" s="988"/>
      <c r="DU17" s="989"/>
      <c r="DV17" s="990"/>
      <c r="DW17" s="991"/>
      <c r="DX17" s="991"/>
      <c r="DY17" s="991"/>
      <c r="DZ17" s="992"/>
      <c r="EA17" s="243"/>
    </row>
    <row r="18" spans="1:131" s="244" customFormat="1" ht="26.25" customHeight="1" x14ac:dyDescent="0.2">
      <c r="A18" s="250">
        <v>12</v>
      </c>
      <c r="B18" s="1039" t="s">
        <v>372</v>
      </c>
      <c r="C18" s="1040"/>
      <c r="D18" s="1040"/>
      <c r="E18" s="1040"/>
      <c r="F18" s="1040"/>
      <c r="G18" s="1040"/>
      <c r="H18" s="1040"/>
      <c r="I18" s="1040"/>
      <c r="J18" s="1040"/>
      <c r="K18" s="1040"/>
      <c r="L18" s="1040"/>
      <c r="M18" s="1040"/>
      <c r="N18" s="1040"/>
      <c r="O18" s="1040"/>
      <c r="P18" s="1041"/>
      <c r="Q18" s="1048">
        <v>67</v>
      </c>
      <c r="R18" s="1043"/>
      <c r="S18" s="1043"/>
      <c r="T18" s="1043"/>
      <c r="U18" s="1043"/>
      <c r="V18" s="1043">
        <v>48</v>
      </c>
      <c r="W18" s="1043"/>
      <c r="X18" s="1043"/>
      <c r="Y18" s="1043"/>
      <c r="Z18" s="1043"/>
      <c r="AA18" s="1043">
        <v>19</v>
      </c>
      <c r="AB18" s="1043"/>
      <c r="AC18" s="1043"/>
      <c r="AD18" s="1043"/>
      <c r="AE18" s="1049"/>
      <c r="AF18" s="1096">
        <v>19</v>
      </c>
      <c r="AG18" s="1097"/>
      <c r="AH18" s="1097"/>
      <c r="AI18" s="1097"/>
      <c r="AJ18" s="1098"/>
      <c r="AK18" s="1099"/>
      <c r="AL18" s="1100"/>
      <c r="AM18" s="1100"/>
      <c r="AN18" s="1100"/>
      <c r="AO18" s="1100"/>
      <c r="AP18" s="1100"/>
      <c r="AQ18" s="1100"/>
      <c r="AR18" s="1100"/>
      <c r="AS18" s="1100"/>
      <c r="AT18" s="1100"/>
      <c r="AU18" s="1094"/>
      <c r="AV18" s="1094"/>
      <c r="AW18" s="1094"/>
      <c r="AX18" s="1094"/>
      <c r="AY18" s="1095"/>
      <c r="AZ18" s="241"/>
      <c r="BA18" s="241"/>
      <c r="BB18" s="241"/>
      <c r="BC18" s="241"/>
      <c r="BD18" s="241"/>
      <c r="BE18" s="242"/>
      <c r="BF18" s="242"/>
      <c r="BG18" s="242"/>
      <c r="BH18" s="242"/>
      <c r="BI18" s="242"/>
      <c r="BJ18" s="242"/>
      <c r="BK18" s="242"/>
      <c r="BL18" s="242"/>
      <c r="BM18" s="242"/>
      <c r="BN18" s="242"/>
      <c r="BO18" s="242"/>
      <c r="BP18" s="242"/>
      <c r="BQ18" s="251">
        <v>12</v>
      </c>
      <c r="BR18" s="252"/>
      <c r="BS18" s="1012" t="s">
        <v>579</v>
      </c>
      <c r="BT18" s="1013"/>
      <c r="BU18" s="1013"/>
      <c r="BV18" s="1013"/>
      <c r="BW18" s="1013"/>
      <c r="BX18" s="1013"/>
      <c r="BY18" s="1013"/>
      <c r="BZ18" s="1013"/>
      <c r="CA18" s="1013"/>
      <c r="CB18" s="1013"/>
      <c r="CC18" s="1013"/>
      <c r="CD18" s="1013"/>
      <c r="CE18" s="1013"/>
      <c r="CF18" s="1013"/>
      <c r="CG18" s="1014"/>
      <c r="CH18" s="987">
        <v>0</v>
      </c>
      <c r="CI18" s="988"/>
      <c r="CJ18" s="988"/>
      <c r="CK18" s="988"/>
      <c r="CL18" s="989"/>
      <c r="CM18" s="987">
        <v>4</v>
      </c>
      <c r="CN18" s="988"/>
      <c r="CO18" s="988"/>
      <c r="CP18" s="988"/>
      <c r="CQ18" s="989"/>
      <c r="CR18" s="987">
        <v>2</v>
      </c>
      <c r="CS18" s="988"/>
      <c r="CT18" s="988"/>
      <c r="CU18" s="988"/>
      <c r="CV18" s="989"/>
      <c r="CW18" s="987" t="s">
        <v>499</v>
      </c>
      <c r="CX18" s="988"/>
      <c r="CY18" s="988"/>
      <c r="CZ18" s="988"/>
      <c r="DA18" s="989"/>
      <c r="DB18" s="987" t="s">
        <v>499</v>
      </c>
      <c r="DC18" s="988"/>
      <c r="DD18" s="988"/>
      <c r="DE18" s="988"/>
      <c r="DF18" s="989"/>
      <c r="DG18" s="987" t="s">
        <v>499</v>
      </c>
      <c r="DH18" s="988"/>
      <c r="DI18" s="988"/>
      <c r="DJ18" s="988"/>
      <c r="DK18" s="989"/>
      <c r="DL18" s="987" t="s">
        <v>499</v>
      </c>
      <c r="DM18" s="988"/>
      <c r="DN18" s="988"/>
      <c r="DO18" s="988"/>
      <c r="DP18" s="989"/>
      <c r="DQ18" s="987" t="s">
        <v>499</v>
      </c>
      <c r="DR18" s="988"/>
      <c r="DS18" s="988"/>
      <c r="DT18" s="988"/>
      <c r="DU18" s="989"/>
      <c r="DV18" s="990"/>
      <c r="DW18" s="991"/>
      <c r="DX18" s="991"/>
      <c r="DY18" s="991"/>
      <c r="DZ18" s="992"/>
      <c r="EA18" s="243"/>
    </row>
    <row r="19" spans="1:131" s="244" customFormat="1" ht="26.25" customHeight="1" x14ac:dyDescent="0.2">
      <c r="A19" s="250">
        <v>13</v>
      </c>
      <c r="B19" s="1039" t="s">
        <v>373</v>
      </c>
      <c r="C19" s="1040"/>
      <c r="D19" s="1040"/>
      <c r="E19" s="1040"/>
      <c r="F19" s="1040"/>
      <c r="G19" s="1040"/>
      <c r="H19" s="1040"/>
      <c r="I19" s="1040"/>
      <c r="J19" s="1040"/>
      <c r="K19" s="1040"/>
      <c r="L19" s="1040"/>
      <c r="M19" s="1040"/>
      <c r="N19" s="1040"/>
      <c r="O19" s="1040"/>
      <c r="P19" s="1041"/>
      <c r="Q19" s="1048">
        <v>714</v>
      </c>
      <c r="R19" s="1043"/>
      <c r="S19" s="1043"/>
      <c r="T19" s="1043"/>
      <c r="U19" s="1043"/>
      <c r="V19" s="1043">
        <v>636</v>
      </c>
      <c r="W19" s="1043"/>
      <c r="X19" s="1043"/>
      <c r="Y19" s="1043"/>
      <c r="Z19" s="1043"/>
      <c r="AA19" s="1043">
        <v>78</v>
      </c>
      <c r="AB19" s="1043"/>
      <c r="AC19" s="1043"/>
      <c r="AD19" s="1043"/>
      <c r="AE19" s="1049"/>
      <c r="AF19" s="1096" t="s">
        <v>117</v>
      </c>
      <c r="AG19" s="1097"/>
      <c r="AH19" s="1097"/>
      <c r="AI19" s="1097"/>
      <c r="AJ19" s="1098"/>
      <c r="AK19" s="1099"/>
      <c r="AL19" s="1100"/>
      <c r="AM19" s="1100"/>
      <c r="AN19" s="1100"/>
      <c r="AO19" s="1100"/>
      <c r="AP19" s="1100"/>
      <c r="AQ19" s="1100"/>
      <c r="AR19" s="1100"/>
      <c r="AS19" s="1100"/>
      <c r="AT19" s="1100"/>
      <c r="AU19" s="1094"/>
      <c r="AV19" s="1094"/>
      <c r="AW19" s="1094"/>
      <c r="AX19" s="1094"/>
      <c r="AY19" s="1095"/>
      <c r="AZ19" s="241"/>
      <c r="BA19" s="241"/>
      <c r="BB19" s="241"/>
      <c r="BC19" s="241"/>
      <c r="BD19" s="241"/>
      <c r="BE19" s="242"/>
      <c r="BF19" s="242"/>
      <c r="BG19" s="242"/>
      <c r="BH19" s="242"/>
      <c r="BI19" s="242"/>
      <c r="BJ19" s="242"/>
      <c r="BK19" s="242"/>
      <c r="BL19" s="242"/>
      <c r="BM19" s="242"/>
      <c r="BN19" s="242"/>
      <c r="BO19" s="242"/>
      <c r="BP19" s="242"/>
      <c r="BQ19" s="251">
        <v>13</v>
      </c>
      <c r="BR19" s="252"/>
      <c r="BS19" s="1012" t="s">
        <v>580</v>
      </c>
      <c r="BT19" s="1013"/>
      <c r="BU19" s="1013"/>
      <c r="BV19" s="1013"/>
      <c r="BW19" s="1013"/>
      <c r="BX19" s="1013"/>
      <c r="BY19" s="1013"/>
      <c r="BZ19" s="1013"/>
      <c r="CA19" s="1013"/>
      <c r="CB19" s="1013"/>
      <c r="CC19" s="1013"/>
      <c r="CD19" s="1013"/>
      <c r="CE19" s="1013"/>
      <c r="CF19" s="1013"/>
      <c r="CG19" s="1014"/>
      <c r="CH19" s="987">
        <v>-80</v>
      </c>
      <c r="CI19" s="988"/>
      <c r="CJ19" s="988"/>
      <c r="CK19" s="988"/>
      <c r="CL19" s="989"/>
      <c r="CM19" s="987">
        <v>514</v>
      </c>
      <c r="CN19" s="988"/>
      <c r="CO19" s="988"/>
      <c r="CP19" s="988"/>
      <c r="CQ19" s="989"/>
      <c r="CR19" s="987">
        <v>15</v>
      </c>
      <c r="CS19" s="988"/>
      <c r="CT19" s="988"/>
      <c r="CU19" s="988"/>
      <c r="CV19" s="989"/>
      <c r="CW19" s="987">
        <v>384</v>
      </c>
      <c r="CX19" s="988"/>
      <c r="CY19" s="988"/>
      <c r="CZ19" s="988"/>
      <c r="DA19" s="989"/>
      <c r="DB19" s="987">
        <v>7000</v>
      </c>
      <c r="DC19" s="988"/>
      <c r="DD19" s="988"/>
      <c r="DE19" s="988"/>
      <c r="DF19" s="989"/>
      <c r="DG19" s="987" t="s">
        <v>499</v>
      </c>
      <c r="DH19" s="988"/>
      <c r="DI19" s="988"/>
      <c r="DJ19" s="988"/>
      <c r="DK19" s="989"/>
      <c r="DL19" s="987">
        <v>8100</v>
      </c>
      <c r="DM19" s="988"/>
      <c r="DN19" s="988"/>
      <c r="DO19" s="988"/>
      <c r="DP19" s="989"/>
      <c r="DQ19" s="987" t="s">
        <v>499</v>
      </c>
      <c r="DR19" s="988"/>
      <c r="DS19" s="988"/>
      <c r="DT19" s="988"/>
      <c r="DU19" s="989"/>
      <c r="DV19" s="990"/>
      <c r="DW19" s="991"/>
      <c r="DX19" s="991"/>
      <c r="DY19" s="991"/>
      <c r="DZ19" s="992"/>
      <c r="EA19" s="243"/>
    </row>
    <row r="20" spans="1:131" s="244" customFormat="1" ht="26.25" customHeight="1" x14ac:dyDescent="0.2">
      <c r="A20" s="250">
        <v>14</v>
      </c>
      <c r="B20" s="1039"/>
      <c r="C20" s="1040"/>
      <c r="D20" s="1040"/>
      <c r="E20" s="1040"/>
      <c r="F20" s="1040"/>
      <c r="G20" s="1040"/>
      <c r="H20" s="1040"/>
      <c r="I20" s="1040"/>
      <c r="J20" s="1040"/>
      <c r="K20" s="1040"/>
      <c r="L20" s="1040"/>
      <c r="M20" s="1040"/>
      <c r="N20" s="1040"/>
      <c r="O20" s="1040"/>
      <c r="P20" s="1041"/>
      <c r="Q20" s="1048"/>
      <c r="R20" s="1043"/>
      <c r="S20" s="1043"/>
      <c r="T20" s="1043"/>
      <c r="U20" s="1043"/>
      <c r="V20" s="1043"/>
      <c r="W20" s="1043"/>
      <c r="X20" s="1043"/>
      <c r="Y20" s="1043"/>
      <c r="Z20" s="1043"/>
      <c r="AA20" s="1043"/>
      <c r="AB20" s="1043"/>
      <c r="AC20" s="1043"/>
      <c r="AD20" s="1043"/>
      <c r="AE20" s="1049"/>
      <c r="AF20" s="1096"/>
      <c r="AG20" s="1097"/>
      <c r="AH20" s="1097"/>
      <c r="AI20" s="1097"/>
      <c r="AJ20" s="1098"/>
      <c r="AK20" s="1099"/>
      <c r="AL20" s="1100"/>
      <c r="AM20" s="1100"/>
      <c r="AN20" s="1100"/>
      <c r="AO20" s="1100"/>
      <c r="AP20" s="1100"/>
      <c r="AQ20" s="1100"/>
      <c r="AR20" s="1100"/>
      <c r="AS20" s="1100"/>
      <c r="AT20" s="1100"/>
      <c r="AU20" s="1094"/>
      <c r="AV20" s="1094"/>
      <c r="AW20" s="1094"/>
      <c r="AX20" s="1094"/>
      <c r="AY20" s="1095"/>
      <c r="AZ20" s="241"/>
      <c r="BA20" s="241"/>
      <c r="BB20" s="241"/>
      <c r="BC20" s="241"/>
      <c r="BD20" s="241"/>
      <c r="BE20" s="242"/>
      <c r="BF20" s="242"/>
      <c r="BG20" s="242"/>
      <c r="BH20" s="242"/>
      <c r="BI20" s="242"/>
      <c r="BJ20" s="242"/>
      <c r="BK20" s="242"/>
      <c r="BL20" s="242"/>
      <c r="BM20" s="242"/>
      <c r="BN20" s="242"/>
      <c r="BO20" s="242"/>
      <c r="BP20" s="242"/>
      <c r="BQ20" s="251">
        <v>14</v>
      </c>
      <c r="BR20" s="252"/>
      <c r="BS20" s="1012" t="s">
        <v>581</v>
      </c>
      <c r="BT20" s="1013"/>
      <c r="BU20" s="1013"/>
      <c r="BV20" s="1013"/>
      <c r="BW20" s="1013"/>
      <c r="BX20" s="1013"/>
      <c r="BY20" s="1013"/>
      <c r="BZ20" s="1013"/>
      <c r="CA20" s="1013"/>
      <c r="CB20" s="1013"/>
      <c r="CC20" s="1013"/>
      <c r="CD20" s="1013"/>
      <c r="CE20" s="1013"/>
      <c r="CF20" s="1013"/>
      <c r="CG20" s="1014"/>
      <c r="CH20" s="987">
        <v>0</v>
      </c>
      <c r="CI20" s="988"/>
      <c r="CJ20" s="988"/>
      <c r="CK20" s="988"/>
      <c r="CL20" s="989"/>
      <c r="CM20" s="987">
        <v>1016</v>
      </c>
      <c r="CN20" s="988"/>
      <c r="CO20" s="988"/>
      <c r="CP20" s="988"/>
      <c r="CQ20" s="989"/>
      <c r="CR20" s="987">
        <v>1</v>
      </c>
      <c r="CS20" s="988"/>
      <c r="CT20" s="988"/>
      <c r="CU20" s="988"/>
      <c r="CV20" s="989"/>
      <c r="CW20" s="987">
        <v>1</v>
      </c>
      <c r="CX20" s="988"/>
      <c r="CY20" s="988"/>
      <c r="CZ20" s="988"/>
      <c r="DA20" s="989"/>
      <c r="DB20" s="987" t="s">
        <v>499</v>
      </c>
      <c r="DC20" s="988"/>
      <c r="DD20" s="988"/>
      <c r="DE20" s="988"/>
      <c r="DF20" s="989"/>
      <c r="DG20" s="987" t="s">
        <v>499</v>
      </c>
      <c r="DH20" s="988"/>
      <c r="DI20" s="988"/>
      <c r="DJ20" s="988"/>
      <c r="DK20" s="989"/>
      <c r="DL20" s="987" t="s">
        <v>499</v>
      </c>
      <c r="DM20" s="988"/>
      <c r="DN20" s="988"/>
      <c r="DO20" s="988"/>
      <c r="DP20" s="989"/>
      <c r="DQ20" s="987" t="s">
        <v>499</v>
      </c>
      <c r="DR20" s="988"/>
      <c r="DS20" s="988"/>
      <c r="DT20" s="988"/>
      <c r="DU20" s="989"/>
      <c r="DV20" s="990"/>
      <c r="DW20" s="991"/>
      <c r="DX20" s="991"/>
      <c r="DY20" s="991"/>
      <c r="DZ20" s="992"/>
      <c r="EA20" s="243"/>
    </row>
    <row r="21" spans="1:131" s="244" customFormat="1" ht="26.25" customHeight="1" thickBot="1" x14ac:dyDescent="0.25">
      <c r="A21" s="250">
        <v>15</v>
      </c>
      <c r="B21" s="1039"/>
      <c r="C21" s="1040"/>
      <c r="D21" s="1040"/>
      <c r="E21" s="1040"/>
      <c r="F21" s="1040"/>
      <c r="G21" s="1040"/>
      <c r="H21" s="1040"/>
      <c r="I21" s="1040"/>
      <c r="J21" s="1040"/>
      <c r="K21" s="1040"/>
      <c r="L21" s="1040"/>
      <c r="M21" s="1040"/>
      <c r="N21" s="1040"/>
      <c r="O21" s="1040"/>
      <c r="P21" s="1041"/>
      <c r="Q21" s="1048"/>
      <c r="R21" s="1043"/>
      <c r="S21" s="1043"/>
      <c r="T21" s="1043"/>
      <c r="U21" s="1043"/>
      <c r="V21" s="1043"/>
      <c r="W21" s="1043"/>
      <c r="X21" s="1043"/>
      <c r="Y21" s="1043"/>
      <c r="Z21" s="1043"/>
      <c r="AA21" s="1043"/>
      <c r="AB21" s="1043"/>
      <c r="AC21" s="1043"/>
      <c r="AD21" s="1043"/>
      <c r="AE21" s="1049"/>
      <c r="AF21" s="1096"/>
      <c r="AG21" s="1097"/>
      <c r="AH21" s="1097"/>
      <c r="AI21" s="1097"/>
      <c r="AJ21" s="1098"/>
      <c r="AK21" s="1099"/>
      <c r="AL21" s="1100"/>
      <c r="AM21" s="1100"/>
      <c r="AN21" s="1100"/>
      <c r="AO21" s="1100"/>
      <c r="AP21" s="1100"/>
      <c r="AQ21" s="1100"/>
      <c r="AR21" s="1100"/>
      <c r="AS21" s="1100"/>
      <c r="AT21" s="1100"/>
      <c r="AU21" s="1094"/>
      <c r="AV21" s="1094"/>
      <c r="AW21" s="1094"/>
      <c r="AX21" s="1094"/>
      <c r="AY21" s="1095"/>
      <c r="AZ21" s="241"/>
      <c r="BA21" s="241"/>
      <c r="BB21" s="241"/>
      <c r="BC21" s="241"/>
      <c r="BD21" s="241"/>
      <c r="BE21" s="242"/>
      <c r="BF21" s="242"/>
      <c r="BG21" s="242"/>
      <c r="BH21" s="242"/>
      <c r="BI21" s="242"/>
      <c r="BJ21" s="242"/>
      <c r="BK21" s="242"/>
      <c r="BL21" s="242"/>
      <c r="BM21" s="242"/>
      <c r="BN21" s="242"/>
      <c r="BO21" s="242"/>
      <c r="BP21" s="242"/>
      <c r="BQ21" s="251">
        <v>15</v>
      </c>
      <c r="BR21" s="252"/>
      <c r="BS21" s="1012" t="s">
        <v>582</v>
      </c>
      <c r="BT21" s="1013"/>
      <c r="BU21" s="1013"/>
      <c r="BV21" s="1013"/>
      <c r="BW21" s="1013"/>
      <c r="BX21" s="1013"/>
      <c r="BY21" s="1013"/>
      <c r="BZ21" s="1013"/>
      <c r="CA21" s="1013"/>
      <c r="CB21" s="1013"/>
      <c r="CC21" s="1013"/>
      <c r="CD21" s="1013"/>
      <c r="CE21" s="1013"/>
      <c r="CF21" s="1013"/>
      <c r="CG21" s="1014"/>
      <c r="CH21" s="987">
        <v>-10</v>
      </c>
      <c r="CI21" s="988"/>
      <c r="CJ21" s="988"/>
      <c r="CK21" s="988"/>
      <c r="CL21" s="989"/>
      <c r="CM21" s="987">
        <v>526</v>
      </c>
      <c r="CN21" s="988"/>
      <c r="CO21" s="988"/>
      <c r="CP21" s="988"/>
      <c r="CQ21" s="989"/>
      <c r="CR21" s="987">
        <v>1</v>
      </c>
      <c r="CS21" s="988"/>
      <c r="CT21" s="988"/>
      <c r="CU21" s="988"/>
      <c r="CV21" s="989"/>
      <c r="CW21" s="987">
        <v>173</v>
      </c>
      <c r="CX21" s="988"/>
      <c r="CY21" s="988"/>
      <c r="CZ21" s="988"/>
      <c r="DA21" s="989"/>
      <c r="DB21" s="987">
        <v>9</v>
      </c>
      <c r="DC21" s="988"/>
      <c r="DD21" s="988"/>
      <c r="DE21" s="988"/>
      <c r="DF21" s="989"/>
      <c r="DG21" s="987" t="s">
        <v>499</v>
      </c>
      <c r="DH21" s="988"/>
      <c r="DI21" s="988"/>
      <c r="DJ21" s="988"/>
      <c r="DK21" s="989"/>
      <c r="DL21" s="987">
        <v>10</v>
      </c>
      <c r="DM21" s="988"/>
      <c r="DN21" s="988"/>
      <c r="DO21" s="988"/>
      <c r="DP21" s="989"/>
      <c r="DQ21" s="987">
        <v>7</v>
      </c>
      <c r="DR21" s="988"/>
      <c r="DS21" s="988"/>
      <c r="DT21" s="988"/>
      <c r="DU21" s="989"/>
      <c r="DV21" s="990"/>
      <c r="DW21" s="991"/>
      <c r="DX21" s="991"/>
      <c r="DY21" s="991"/>
      <c r="DZ21" s="992"/>
      <c r="EA21" s="243"/>
    </row>
    <row r="22" spans="1:131" s="244" customFormat="1" ht="26.25" customHeight="1" x14ac:dyDescent="0.2">
      <c r="A22" s="250">
        <v>16</v>
      </c>
      <c r="B22" s="1085"/>
      <c r="C22" s="1086"/>
      <c r="D22" s="1086"/>
      <c r="E22" s="1086"/>
      <c r="F22" s="1086"/>
      <c r="G22" s="1086"/>
      <c r="H22" s="1086"/>
      <c r="I22" s="1086"/>
      <c r="J22" s="1086"/>
      <c r="K22" s="1086"/>
      <c r="L22" s="1086"/>
      <c r="M22" s="1086"/>
      <c r="N22" s="1086"/>
      <c r="O22" s="1086"/>
      <c r="P22" s="1087"/>
      <c r="Q22" s="1088"/>
      <c r="R22" s="1089"/>
      <c r="S22" s="1089"/>
      <c r="T22" s="1089"/>
      <c r="U22" s="1089"/>
      <c r="V22" s="1089"/>
      <c r="W22" s="1089"/>
      <c r="X22" s="1089"/>
      <c r="Y22" s="1089"/>
      <c r="Z22" s="1089"/>
      <c r="AA22" s="1089"/>
      <c r="AB22" s="1089"/>
      <c r="AC22" s="1089"/>
      <c r="AD22" s="1089"/>
      <c r="AE22" s="1090"/>
      <c r="AF22" s="1091"/>
      <c r="AG22" s="1092"/>
      <c r="AH22" s="1092"/>
      <c r="AI22" s="1092"/>
      <c r="AJ22" s="1093"/>
      <c r="AK22" s="1081"/>
      <c r="AL22" s="1082"/>
      <c r="AM22" s="1082"/>
      <c r="AN22" s="1082"/>
      <c r="AO22" s="1082"/>
      <c r="AP22" s="1082"/>
      <c r="AQ22" s="1082"/>
      <c r="AR22" s="1082"/>
      <c r="AS22" s="1082"/>
      <c r="AT22" s="1082"/>
      <c r="AU22" s="1083"/>
      <c r="AV22" s="1083"/>
      <c r="AW22" s="1083"/>
      <c r="AX22" s="1083"/>
      <c r="AY22" s="1084"/>
      <c r="AZ22" s="1027" t="s">
        <v>374</v>
      </c>
      <c r="BA22" s="1027"/>
      <c r="BB22" s="1027"/>
      <c r="BC22" s="1027"/>
      <c r="BD22" s="1028"/>
      <c r="BE22" s="242"/>
      <c r="BF22" s="242"/>
      <c r="BG22" s="242"/>
      <c r="BH22" s="242"/>
      <c r="BI22" s="242"/>
      <c r="BJ22" s="242"/>
      <c r="BK22" s="242"/>
      <c r="BL22" s="242"/>
      <c r="BM22" s="242"/>
      <c r="BN22" s="242"/>
      <c r="BO22" s="242"/>
      <c r="BP22" s="242"/>
      <c r="BQ22" s="251">
        <v>16</v>
      </c>
      <c r="BR22" s="252"/>
      <c r="BS22" s="1012" t="s">
        <v>583</v>
      </c>
      <c r="BT22" s="1013"/>
      <c r="BU22" s="1013"/>
      <c r="BV22" s="1013"/>
      <c r="BW22" s="1013"/>
      <c r="BX22" s="1013"/>
      <c r="BY22" s="1013"/>
      <c r="BZ22" s="1013"/>
      <c r="CA22" s="1013"/>
      <c r="CB22" s="1013"/>
      <c r="CC22" s="1013"/>
      <c r="CD22" s="1013"/>
      <c r="CE22" s="1013"/>
      <c r="CF22" s="1013"/>
      <c r="CG22" s="1014"/>
      <c r="CH22" s="987">
        <v>-2</v>
      </c>
      <c r="CI22" s="988"/>
      <c r="CJ22" s="988"/>
      <c r="CK22" s="988"/>
      <c r="CL22" s="989"/>
      <c r="CM22" s="987">
        <v>43</v>
      </c>
      <c r="CN22" s="988"/>
      <c r="CO22" s="988"/>
      <c r="CP22" s="988"/>
      <c r="CQ22" s="989"/>
      <c r="CR22" s="987">
        <v>15</v>
      </c>
      <c r="CS22" s="988"/>
      <c r="CT22" s="988"/>
      <c r="CU22" s="988"/>
      <c r="CV22" s="989"/>
      <c r="CW22" s="987">
        <v>1</v>
      </c>
      <c r="CX22" s="988"/>
      <c r="CY22" s="988"/>
      <c r="CZ22" s="988"/>
      <c r="DA22" s="989"/>
      <c r="DB22" s="987" t="s">
        <v>499</v>
      </c>
      <c r="DC22" s="988"/>
      <c r="DD22" s="988"/>
      <c r="DE22" s="988"/>
      <c r="DF22" s="989"/>
      <c r="DG22" s="987" t="s">
        <v>499</v>
      </c>
      <c r="DH22" s="988"/>
      <c r="DI22" s="988"/>
      <c r="DJ22" s="988"/>
      <c r="DK22" s="989"/>
      <c r="DL22" s="987" t="s">
        <v>499</v>
      </c>
      <c r="DM22" s="988"/>
      <c r="DN22" s="988"/>
      <c r="DO22" s="988"/>
      <c r="DP22" s="989"/>
      <c r="DQ22" s="987" t="s">
        <v>499</v>
      </c>
      <c r="DR22" s="988"/>
      <c r="DS22" s="988"/>
      <c r="DT22" s="988"/>
      <c r="DU22" s="989"/>
      <c r="DV22" s="990"/>
      <c r="DW22" s="991"/>
      <c r="DX22" s="991"/>
      <c r="DY22" s="991"/>
      <c r="DZ22" s="992"/>
      <c r="EA22" s="243"/>
    </row>
    <row r="23" spans="1:131" s="244" customFormat="1" ht="26.25" customHeight="1" thickBot="1" x14ac:dyDescent="0.25">
      <c r="A23" s="253" t="s">
        <v>375</v>
      </c>
      <c r="B23" s="942" t="s">
        <v>376</v>
      </c>
      <c r="C23" s="943"/>
      <c r="D23" s="943"/>
      <c r="E23" s="943"/>
      <c r="F23" s="943"/>
      <c r="G23" s="943"/>
      <c r="H23" s="943"/>
      <c r="I23" s="943"/>
      <c r="J23" s="943"/>
      <c r="K23" s="943"/>
      <c r="L23" s="943"/>
      <c r="M23" s="943"/>
      <c r="N23" s="943"/>
      <c r="O23" s="943"/>
      <c r="P23" s="944"/>
      <c r="Q23" s="1072">
        <v>380042</v>
      </c>
      <c r="R23" s="1073"/>
      <c r="S23" s="1073"/>
      <c r="T23" s="1073"/>
      <c r="U23" s="1073"/>
      <c r="V23" s="1073">
        <v>375084</v>
      </c>
      <c r="W23" s="1073"/>
      <c r="X23" s="1073"/>
      <c r="Y23" s="1073"/>
      <c r="Z23" s="1073"/>
      <c r="AA23" s="1073">
        <v>4958</v>
      </c>
      <c r="AB23" s="1073"/>
      <c r="AC23" s="1073"/>
      <c r="AD23" s="1073"/>
      <c r="AE23" s="1074"/>
      <c r="AF23" s="1075">
        <v>2883</v>
      </c>
      <c r="AG23" s="1073"/>
      <c r="AH23" s="1073"/>
      <c r="AI23" s="1073"/>
      <c r="AJ23" s="1076"/>
      <c r="AK23" s="1077"/>
      <c r="AL23" s="1078"/>
      <c r="AM23" s="1078"/>
      <c r="AN23" s="1078"/>
      <c r="AO23" s="1078"/>
      <c r="AP23" s="1073">
        <v>633636</v>
      </c>
      <c r="AQ23" s="1073"/>
      <c r="AR23" s="1073"/>
      <c r="AS23" s="1073"/>
      <c r="AT23" s="1073"/>
      <c r="AU23" s="1079"/>
      <c r="AV23" s="1079"/>
      <c r="AW23" s="1079"/>
      <c r="AX23" s="1079"/>
      <c r="AY23" s="1080"/>
      <c r="AZ23" s="1069" t="s">
        <v>364</v>
      </c>
      <c r="BA23" s="1070"/>
      <c r="BB23" s="1070"/>
      <c r="BC23" s="1070"/>
      <c r="BD23" s="1071"/>
      <c r="BE23" s="242"/>
      <c r="BF23" s="242"/>
      <c r="BG23" s="242"/>
      <c r="BH23" s="242"/>
      <c r="BI23" s="242"/>
      <c r="BJ23" s="242"/>
      <c r="BK23" s="242"/>
      <c r="BL23" s="242"/>
      <c r="BM23" s="242"/>
      <c r="BN23" s="242"/>
      <c r="BO23" s="242"/>
      <c r="BP23" s="242"/>
      <c r="BQ23" s="251">
        <v>17</v>
      </c>
      <c r="BR23" s="252"/>
      <c r="BS23" s="1012" t="s">
        <v>584</v>
      </c>
      <c r="BT23" s="1013"/>
      <c r="BU23" s="1013"/>
      <c r="BV23" s="1013"/>
      <c r="BW23" s="1013"/>
      <c r="BX23" s="1013"/>
      <c r="BY23" s="1013"/>
      <c r="BZ23" s="1013"/>
      <c r="CA23" s="1013"/>
      <c r="CB23" s="1013"/>
      <c r="CC23" s="1013"/>
      <c r="CD23" s="1013"/>
      <c r="CE23" s="1013"/>
      <c r="CF23" s="1013"/>
      <c r="CG23" s="1014"/>
      <c r="CH23" s="987">
        <v>0</v>
      </c>
      <c r="CI23" s="988"/>
      <c r="CJ23" s="988"/>
      <c r="CK23" s="988"/>
      <c r="CL23" s="989"/>
      <c r="CM23" s="987">
        <v>54</v>
      </c>
      <c r="CN23" s="988"/>
      <c r="CO23" s="988"/>
      <c r="CP23" s="988"/>
      <c r="CQ23" s="989"/>
      <c r="CR23" s="987">
        <v>8</v>
      </c>
      <c r="CS23" s="988"/>
      <c r="CT23" s="988"/>
      <c r="CU23" s="988"/>
      <c r="CV23" s="989"/>
      <c r="CW23" s="987">
        <v>4</v>
      </c>
      <c r="CX23" s="988"/>
      <c r="CY23" s="988"/>
      <c r="CZ23" s="988"/>
      <c r="DA23" s="989"/>
      <c r="DB23" s="987" t="s">
        <v>499</v>
      </c>
      <c r="DC23" s="988"/>
      <c r="DD23" s="988"/>
      <c r="DE23" s="988"/>
      <c r="DF23" s="989"/>
      <c r="DG23" s="987" t="s">
        <v>499</v>
      </c>
      <c r="DH23" s="988"/>
      <c r="DI23" s="988"/>
      <c r="DJ23" s="988"/>
      <c r="DK23" s="989"/>
      <c r="DL23" s="987" t="s">
        <v>499</v>
      </c>
      <c r="DM23" s="988"/>
      <c r="DN23" s="988"/>
      <c r="DO23" s="988"/>
      <c r="DP23" s="989"/>
      <c r="DQ23" s="987" t="s">
        <v>499</v>
      </c>
      <c r="DR23" s="988"/>
      <c r="DS23" s="988"/>
      <c r="DT23" s="988"/>
      <c r="DU23" s="989"/>
      <c r="DV23" s="990"/>
      <c r="DW23" s="991"/>
      <c r="DX23" s="991"/>
      <c r="DY23" s="991"/>
      <c r="DZ23" s="992"/>
      <c r="EA23" s="243"/>
    </row>
    <row r="24" spans="1:131" s="244" customFormat="1" ht="26.25" customHeight="1" x14ac:dyDescent="0.2">
      <c r="A24" s="1068" t="s">
        <v>377</v>
      </c>
      <c r="B24" s="1068"/>
      <c r="C24" s="1068"/>
      <c r="D24" s="1068"/>
      <c r="E24" s="1068"/>
      <c r="F24" s="1068"/>
      <c r="G24" s="1068"/>
      <c r="H24" s="1068"/>
      <c r="I24" s="1068"/>
      <c r="J24" s="1068"/>
      <c r="K24" s="1068"/>
      <c r="L24" s="1068"/>
      <c r="M24" s="1068"/>
      <c r="N24" s="1068"/>
      <c r="O24" s="1068"/>
      <c r="P24" s="1068"/>
      <c r="Q24" s="1068"/>
      <c r="R24" s="1068"/>
      <c r="S24" s="1068"/>
      <c r="T24" s="1068"/>
      <c r="U24" s="1068"/>
      <c r="V24" s="1068"/>
      <c r="W24" s="1068"/>
      <c r="X24" s="1068"/>
      <c r="Y24" s="1068"/>
      <c r="Z24" s="1068"/>
      <c r="AA24" s="1068"/>
      <c r="AB24" s="1068"/>
      <c r="AC24" s="1068"/>
      <c r="AD24" s="1068"/>
      <c r="AE24" s="1068"/>
      <c r="AF24" s="1068"/>
      <c r="AG24" s="1068"/>
      <c r="AH24" s="1068"/>
      <c r="AI24" s="1068"/>
      <c r="AJ24" s="1068"/>
      <c r="AK24" s="1068"/>
      <c r="AL24" s="1068"/>
      <c r="AM24" s="1068"/>
      <c r="AN24" s="1068"/>
      <c r="AO24" s="1068"/>
      <c r="AP24" s="1068"/>
      <c r="AQ24" s="1068"/>
      <c r="AR24" s="1068"/>
      <c r="AS24" s="1068"/>
      <c r="AT24" s="1068"/>
      <c r="AU24" s="1068"/>
      <c r="AV24" s="1068"/>
      <c r="AW24" s="1068"/>
      <c r="AX24" s="1068"/>
      <c r="AY24" s="1068"/>
      <c r="AZ24" s="241"/>
      <c r="BA24" s="241"/>
      <c r="BB24" s="241"/>
      <c r="BC24" s="241"/>
      <c r="BD24" s="241"/>
      <c r="BE24" s="242"/>
      <c r="BF24" s="242"/>
      <c r="BG24" s="242"/>
      <c r="BH24" s="242"/>
      <c r="BI24" s="242"/>
      <c r="BJ24" s="242"/>
      <c r="BK24" s="242"/>
      <c r="BL24" s="242"/>
      <c r="BM24" s="242"/>
      <c r="BN24" s="242"/>
      <c r="BO24" s="242"/>
      <c r="BP24" s="242"/>
      <c r="BQ24" s="251">
        <v>18</v>
      </c>
      <c r="BR24" s="252"/>
      <c r="BS24" s="1012" t="s">
        <v>585</v>
      </c>
      <c r="BT24" s="1013"/>
      <c r="BU24" s="1013"/>
      <c r="BV24" s="1013"/>
      <c r="BW24" s="1013"/>
      <c r="BX24" s="1013"/>
      <c r="BY24" s="1013"/>
      <c r="BZ24" s="1013"/>
      <c r="CA24" s="1013"/>
      <c r="CB24" s="1013"/>
      <c r="CC24" s="1013"/>
      <c r="CD24" s="1013"/>
      <c r="CE24" s="1013"/>
      <c r="CF24" s="1013"/>
      <c r="CG24" s="1014"/>
      <c r="CH24" s="987">
        <v>-2</v>
      </c>
      <c r="CI24" s="988"/>
      <c r="CJ24" s="988"/>
      <c r="CK24" s="988"/>
      <c r="CL24" s="989"/>
      <c r="CM24" s="987">
        <v>335</v>
      </c>
      <c r="CN24" s="988"/>
      <c r="CO24" s="988"/>
      <c r="CP24" s="988"/>
      <c r="CQ24" s="989"/>
      <c r="CR24" s="987">
        <v>55</v>
      </c>
      <c r="CS24" s="988"/>
      <c r="CT24" s="988"/>
      <c r="CU24" s="988"/>
      <c r="CV24" s="989"/>
      <c r="CW24" s="987">
        <v>121</v>
      </c>
      <c r="CX24" s="988"/>
      <c r="CY24" s="988"/>
      <c r="CZ24" s="988"/>
      <c r="DA24" s="989"/>
      <c r="DB24" s="987" t="s">
        <v>499</v>
      </c>
      <c r="DC24" s="988"/>
      <c r="DD24" s="988"/>
      <c r="DE24" s="988"/>
      <c r="DF24" s="989"/>
      <c r="DG24" s="987" t="s">
        <v>499</v>
      </c>
      <c r="DH24" s="988"/>
      <c r="DI24" s="988"/>
      <c r="DJ24" s="988"/>
      <c r="DK24" s="989"/>
      <c r="DL24" s="987" t="s">
        <v>499</v>
      </c>
      <c r="DM24" s="988"/>
      <c r="DN24" s="988"/>
      <c r="DO24" s="988"/>
      <c r="DP24" s="989"/>
      <c r="DQ24" s="987" t="s">
        <v>499</v>
      </c>
      <c r="DR24" s="988"/>
      <c r="DS24" s="988"/>
      <c r="DT24" s="988"/>
      <c r="DU24" s="989"/>
      <c r="DV24" s="990"/>
      <c r="DW24" s="991"/>
      <c r="DX24" s="991"/>
      <c r="DY24" s="991"/>
      <c r="DZ24" s="992"/>
      <c r="EA24" s="243"/>
    </row>
    <row r="25" spans="1:131" s="236" customFormat="1" ht="26.25" customHeight="1" thickBot="1" x14ac:dyDescent="0.25">
      <c r="A25" s="1067" t="s">
        <v>378</v>
      </c>
      <c r="B25" s="1067"/>
      <c r="C25" s="1067"/>
      <c r="D25" s="1067"/>
      <c r="E25" s="1067"/>
      <c r="F25" s="1067"/>
      <c r="G25" s="1067"/>
      <c r="H25" s="1067"/>
      <c r="I25" s="1067"/>
      <c r="J25" s="1067"/>
      <c r="K25" s="1067"/>
      <c r="L25" s="1067"/>
      <c r="M25" s="1067"/>
      <c r="N25" s="1067"/>
      <c r="O25" s="1067"/>
      <c r="P25" s="1067"/>
      <c r="Q25" s="1067"/>
      <c r="R25" s="1067"/>
      <c r="S25" s="1067"/>
      <c r="T25" s="1067"/>
      <c r="U25" s="1067"/>
      <c r="V25" s="1067"/>
      <c r="W25" s="1067"/>
      <c r="X25" s="1067"/>
      <c r="Y25" s="1067"/>
      <c r="Z25" s="1067"/>
      <c r="AA25" s="1067"/>
      <c r="AB25" s="1067"/>
      <c r="AC25" s="1067"/>
      <c r="AD25" s="1067"/>
      <c r="AE25" s="1067"/>
      <c r="AF25" s="1067"/>
      <c r="AG25" s="1067"/>
      <c r="AH25" s="1067"/>
      <c r="AI25" s="1067"/>
      <c r="AJ25" s="1067"/>
      <c r="AK25" s="1067"/>
      <c r="AL25" s="1067"/>
      <c r="AM25" s="1067"/>
      <c r="AN25" s="1067"/>
      <c r="AO25" s="1067"/>
      <c r="AP25" s="1067"/>
      <c r="AQ25" s="1067"/>
      <c r="AR25" s="1067"/>
      <c r="AS25" s="1067"/>
      <c r="AT25" s="1067"/>
      <c r="AU25" s="1067"/>
      <c r="AV25" s="1067"/>
      <c r="AW25" s="1067"/>
      <c r="AX25" s="1067"/>
      <c r="AY25" s="1067"/>
      <c r="AZ25" s="1067"/>
      <c r="BA25" s="1067"/>
      <c r="BB25" s="1067"/>
      <c r="BC25" s="1067"/>
      <c r="BD25" s="1067"/>
      <c r="BE25" s="1067"/>
      <c r="BF25" s="1067"/>
      <c r="BG25" s="1067"/>
      <c r="BH25" s="1067"/>
      <c r="BI25" s="1067"/>
      <c r="BJ25" s="241"/>
      <c r="BK25" s="241"/>
      <c r="BL25" s="241"/>
      <c r="BM25" s="241"/>
      <c r="BN25" s="241"/>
      <c r="BO25" s="254"/>
      <c r="BP25" s="254"/>
      <c r="BQ25" s="251">
        <v>19</v>
      </c>
      <c r="BR25" s="252"/>
      <c r="BS25" s="1012" t="s">
        <v>586</v>
      </c>
      <c r="BT25" s="1013"/>
      <c r="BU25" s="1013"/>
      <c r="BV25" s="1013"/>
      <c r="BW25" s="1013"/>
      <c r="BX25" s="1013"/>
      <c r="BY25" s="1013"/>
      <c r="BZ25" s="1013"/>
      <c r="CA25" s="1013"/>
      <c r="CB25" s="1013"/>
      <c r="CC25" s="1013"/>
      <c r="CD25" s="1013"/>
      <c r="CE25" s="1013"/>
      <c r="CF25" s="1013"/>
      <c r="CG25" s="1014"/>
      <c r="CH25" s="987">
        <v>4</v>
      </c>
      <c r="CI25" s="988"/>
      <c r="CJ25" s="988"/>
      <c r="CK25" s="988"/>
      <c r="CL25" s="989"/>
      <c r="CM25" s="987">
        <v>309</v>
      </c>
      <c r="CN25" s="988"/>
      <c r="CO25" s="988"/>
      <c r="CP25" s="988"/>
      <c r="CQ25" s="989"/>
      <c r="CR25" s="987">
        <v>101</v>
      </c>
      <c r="CS25" s="988"/>
      <c r="CT25" s="988"/>
      <c r="CU25" s="988"/>
      <c r="CV25" s="989"/>
      <c r="CW25" s="987" t="s">
        <v>499</v>
      </c>
      <c r="CX25" s="988"/>
      <c r="CY25" s="988"/>
      <c r="CZ25" s="988"/>
      <c r="DA25" s="989"/>
      <c r="DB25" s="987" t="s">
        <v>499</v>
      </c>
      <c r="DC25" s="988"/>
      <c r="DD25" s="988"/>
      <c r="DE25" s="988"/>
      <c r="DF25" s="989"/>
      <c r="DG25" s="987" t="s">
        <v>499</v>
      </c>
      <c r="DH25" s="988"/>
      <c r="DI25" s="988"/>
      <c r="DJ25" s="988"/>
      <c r="DK25" s="989"/>
      <c r="DL25" s="987" t="s">
        <v>499</v>
      </c>
      <c r="DM25" s="988"/>
      <c r="DN25" s="988"/>
      <c r="DO25" s="988"/>
      <c r="DP25" s="989"/>
      <c r="DQ25" s="987" t="s">
        <v>499</v>
      </c>
      <c r="DR25" s="988"/>
      <c r="DS25" s="988"/>
      <c r="DT25" s="988"/>
      <c r="DU25" s="989"/>
      <c r="DV25" s="990"/>
      <c r="DW25" s="991"/>
      <c r="DX25" s="991"/>
      <c r="DY25" s="991"/>
      <c r="DZ25" s="992"/>
      <c r="EA25" s="235"/>
    </row>
    <row r="26" spans="1:131" s="236" customFormat="1" ht="26.25" customHeight="1" x14ac:dyDescent="0.2">
      <c r="A26" s="993" t="s">
        <v>342</v>
      </c>
      <c r="B26" s="994"/>
      <c r="C26" s="994"/>
      <c r="D26" s="994"/>
      <c r="E26" s="994"/>
      <c r="F26" s="994"/>
      <c r="G26" s="994"/>
      <c r="H26" s="994"/>
      <c r="I26" s="994"/>
      <c r="J26" s="994"/>
      <c r="K26" s="994"/>
      <c r="L26" s="994"/>
      <c r="M26" s="994"/>
      <c r="N26" s="994"/>
      <c r="O26" s="994"/>
      <c r="P26" s="995"/>
      <c r="Q26" s="999" t="s">
        <v>379</v>
      </c>
      <c r="R26" s="1000"/>
      <c r="S26" s="1000"/>
      <c r="T26" s="1000"/>
      <c r="U26" s="1001"/>
      <c r="V26" s="999" t="s">
        <v>380</v>
      </c>
      <c r="W26" s="1000"/>
      <c r="X26" s="1000"/>
      <c r="Y26" s="1000"/>
      <c r="Z26" s="1001"/>
      <c r="AA26" s="999" t="s">
        <v>381</v>
      </c>
      <c r="AB26" s="1000"/>
      <c r="AC26" s="1000"/>
      <c r="AD26" s="1000"/>
      <c r="AE26" s="1000"/>
      <c r="AF26" s="1063" t="s">
        <v>382</v>
      </c>
      <c r="AG26" s="1006"/>
      <c r="AH26" s="1006"/>
      <c r="AI26" s="1006"/>
      <c r="AJ26" s="1064"/>
      <c r="AK26" s="1000" t="s">
        <v>383</v>
      </c>
      <c r="AL26" s="1000"/>
      <c r="AM26" s="1000"/>
      <c r="AN26" s="1000"/>
      <c r="AO26" s="1001"/>
      <c r="AP26" s="999" t="s">
        <v>384</v>
      </c>
      <c r="AQ26" s="1000"/>
      <c r="AR26" s="1000"/>
      <c r="AS26" s="1000"/>
      <c r="AT26" s="1001"/>
      <c r="AU26" s="999" t="s">
        <v>385</v>
      </c>
      <c r="AV26" s="1000"/>
      <c r="AW26" s="1000"/>
      <c r="AX26" s="1000"/>
      <c r="AY26" s="1001"/>
      <c r="AZ26" s="999" t="s">
        <v>386</v>
      </c>
      <c r="BA26" s="1000"/>
      <c r="BB26" s="1000"/>
      <c r="BC26" s="1000"/>
      <c r="BD26" s="1001"/>
      <c r="BE26" s="999" t="s">
        <v>349</v>
      </c>
      <c r="BF26" s="1000"/>
      <c r="BG26" s="1000"/>
      <c r="BH26" s="1000"/>
      <c r="BI26" s="1015"/>
      <c r="BJ26" s="241"/>
      <c r="BK26" s="241"/>
      <c r="BL26" s="241"/>
      <c r="BM26" s="241"/>
      <c r="BN26" s="241"/>
      <c r="BO26" s="254"/>
      <c r="BP26" s="254"/>
      <c r="BQ26" s="251">
        <v>20</v>
      </c>
      <c r="BR26" s="252"/>
      <c r="BS26" s="1012" t="s">
        <v>587</v>
      </c>
      <c r="BT26" s="1013"/>
      <c r="BU26" s="1013"/>
      <c r="BV26" s="1013"/>
      <c r="BW26" s="1013"/>
      <c r="BX26" s="1013"/>
      <c r="BY26" s="1013"/>
      <c r="BZ26" s="1013"/>
      <c r="CA26" s="1013"/>
      <c r="CB26" s="1013"/>
      <c r="CC26" s="1013"/>
      <c r="CD26" s="1013"/>
      <c r="CE26" s="1013"/>
      <c r="CF26" s="1013"/>
      <c r="CG26" s="1014"/>
      <c r="CH26" s="987">
        <v>0</v>
      </c>
      <c r="CI26" s="988"/>
      <c r="CJ26" s="988"/>
      <c r="CK26" s="988"/>
      <c r="CL26" s="989"/>
      <c r="CM26" s="987">
        <v>16672</v>
      </c>
      <c r="CN26" s="988"/>
      <c r="CO26" s="988"/>
      <c r="CP26" s="988"/>
      <c r="CQ26" s="989"/>
      <c r="CR26" s="987">
        <v>1</v>
      </c>
      <c r="CS26" s="988"/>
      <c r="CT26" s="988"/>
      <c r="CU26" s="988"/>
      <c r="CV26" s="989"/>
      <c r="CW26" s="987">
        <v>134</v>
      </c>
      <c r="CX26" s="988"/>
      <c r="CY26" s="988"/>
      <c r="CZ26" s="988"/>
      <c r="DA26" s="989"/>
      <c r="DB26" s="987">
        <v>25633</v>
      </c>
      <c r="DC26" s="988"/>
      <c r="DD26" s="988"/>
      <c r="DE26" s="988"/>
      <c r="DF26" s="989"/>
      <c r="DG26" s="987" t="s">
        <v>499</v>
      </c>
      <c r="DH26" s="988"/>
      <c r="DI26" s="988"/>
      <c r="DJ26" s="988"/>
      <c r="DK26" s="989"/>
      <c r="DL26" s="987">
        <v>5792</v>
      </c>
      <c r="DM26" s="988"/>
      <c r="DN26" s="988"/>
      <c r="DO26" s="988"/>
      <c r="DP26" s="989"/>
      <c r="DQ26" s="987">
        <v>5213</v>
      </c>
      <c r="DR26" s="988"/>
      <c r="DS26" s="988"/>
      <c r="DT26" s="988"/>
      <c r="DU26" s="989"/>
      <c r="DV26" s="990"/>
      <c r="DW26" s="991"/>
      <c r="DX26" s="991"/>
      <c r="DY26" s="991"/>
      <c r="DZ26" s="992"/>
      <c r="EA26" s="235"/>
    </row>
    <row r="27" spans="1:131" s="236" customFormat="1" ht="26.25" customHeight="1" thickBot="1" x14ac:dyDescent="0.25">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65"/>
      <c r="AG27" s="1009"/>
      <c r="AH27" s="1009"/>
      <c r="AI27" s="1009"/>
      <c r="AJ27" s="1066"/>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6"/>
      <c r="BJ27" s="241"/>
      <c r="BK27" s="241"/>
      <c r="BL27" s="241"/>
      <c r="BM27" s="241"/>
      <c r="BN27" s="241"/>
      <c r="BO27" s="254"/>
      <c r="BP27" s="254"/>
      <c r="BQ27" s="251">
        <v>21</v>
      </c>
      <c r="BR27" s="252"/>
      <c r="BS27" s="1012" t="s">
        <v>588</v>
      </c>
      <c r="BT27" s="1013"/>
      <c r="BU27" s="1013"/>
      <c r="BV27" s="1013"/>
      <c r="BW27" s="1013"/>
      <c r="BX27" s="1013"/>
      <c r="BY27" s="1013"/>
      <c r="BZ27" s="1013"/>
      <c r="CA27" s="1013"/>
      <c r="CB27" s="1013"/>
      <c r="CC27" s="1013"/>
      <c r="CD27" s="1013"/>
      <c r="CE27" s="1013"/>
      <c r="CF27" s="1013"/>
      <c r="CG27" s="1014"/>
      <c r="CH27" s="987">
        <v>-2</v>
      </c>
      <c r="CI27" s="988"/>
      <c r="CJ27" s="988"/>
      <c r="CK27" s="988"/>
      <c r="CL27" s="989"/>
      <c r="CM27" s="987">
        <v>702</v>
      </c>
      <c r="CN27" s="988"/>
      <c r="CO27" s="988"/>
      <c r="CP27" s="988"/>
      <c r="CQ27" s="989"/>
      <c r="CR27" s="987">
        <v>271</v>
      </c>
      <c r="CS27" s="988"/>
      <c r="CT27" s="988"/>
      <c r="CU27" s="988"/>
      <c r="CV27" s="989"/>
      <c r="CW27" s="987">
        <v>25</v>
      </c>
      <c r="CX27" s="988"/>
      <c r="CY27" s="988"/>
      <c r="CZ27" s="988"/>
      <c r="DA27" s="989"/>
      <c r="DB27" s="987">
        <v>1</v>
      </c>
      <c r="DC27" s="988"/>
      <c r="DD27" s="988"/>
      <c r="DE27" s="988"/>
      <c r="DF27" s="989"/>
      <c r="DG27" s="987" t="s">
        <v>499</v>
      </c>
      <c r="DH27" s="988"/>
      <c r="DI27" s="988"/>
      <c r="DJ27" s="988"/>
      <c r="DK27" s="989"/>
      <c r="DL27" s="987" t="s">
        <v>499</v>
      </c>
      <c r="DM27" s="988"/>
      <c r="DN27" s="988"/>
      <c r="DO27" s="988"/>
      <c r="DP27" s="989"/>
      <c r="DQ27" s="987" t="s">
        <v>499</v>
      </c>
      <c r="DR27" s="988"/>
      <c r="DS27" s="988"/>
      <c r="DT27" s="988"/>
      <c r="DU27" s="989"/>
      <c r="DV27" s="990"/>
      <c r="DW27" s="991"/>
      <c r="DX27" s="991"/>
      <c r="DY27" s="991"/>
      <c r="DZ27" s="992"/>
      <c r="EA27" s="235"/>
    </row>
    <row r="28" spans="1:131" s="236" customFormat="1" ht="26.25" customHeight="1" thickTop="1" x14ac:dyDescent="0.2">
      <c r="A28" s="255">
        <v>1</v>
      </c>
      <c r="B28" s="1054" t="s">
        <v>387</v>
      </c>
      <c r="C28" s="1055"/>
      <c r="D28" s="1055"/>
      <c r="E28" s="1055"/>
      <c r="F28" s="1055"/>
      <c r="G28" s="1055"/>
      <c r="H28" s="1055"/>
      <c r="I28" s="1055"/>
      <c r="J28" s="1055"/>
      <c r="K28" s="1055"/>
      <c r="L28" s="1055"/>
      <c r="M28" s="1055"/>
      <c r="N28" s="1055"/>
      <c r="O28" s="1055"/>
      <c r="P28" s="1056"/>
      <c r="Q28" s="1057">
        <v>52826</v>
      </c>
      <c r="R28" s="1058"/>
      <c r="S28" s="1058"/>
      <c r="T28" s="1058"/>
      <c r="U28" s="1058"/>
      <c r="V28" s="1058">
        <v>51730</v>
      </c>
      <c r="W28" s="1058"/>
      <c r="X28" s="1058"/>
      <c r="Y28" s="1058"/>
      <c r="Z28" s="1058"/>
      <c r="AA28" s="1058">
        <v>1096</v>
      </c>
      <c r="AB28" s="1058"/>
      <c r="AC28" s="1058"/>
      <c r="AD28" s="1058"/>
      <c r="AE28" s="1059"/>
      <c r="AF28" s="1060">
        <v>1096</v>
      </c>
      <c r="AG28" s="1058"/>
      <c r="AH28" s="1058"/>
      <c r="AI28" s="1058"/>
      <c r="AJ28" s="1061"/>
      <c r="AK28" s="1062">
        <v>3147</v>
      </c>
      <c r="AL28" s="1050"/>
      <c r="AM28" s="1050"/>
      <c r="AN28" s="1050"/>
      <c r="AO28" s="1050"/>
      <c r="AP28" s="1050"/>
      <c r="AQ28" s="1050"/>
      <c r="AR28" s="1050"/>
      <c r="AS28" s="1050"/>
      <c r="AT28" s="1050"/>
      <c r="AU28" s="1050"/>
      <c r="AV28" s="1050"/>
      <c r="AW28" s="1050"/>
      <c r="AX28" s="1050"/>
      <c r="AY28" s="1050"/>
      <c r="AZ28" s="1051"/>
      <c r="BA28" s="1051"/>
      <c r="BB28" s="1051"/>
      <c r="BC28" s="1051"/>
      <c r="BD28" s="1051"/>
      <c r="BE28" s="1052" t="s">
        <v>565</v>
      </c>
      <c r="BF28" s="1052"/>
      <c r="BG28" s="1052"/>
      <c r="BH28" s="1052"/>
      <c r="BI28" s="1053"/>
      <c r="BJ28" s="241"/>
      <c r="BK28" s="241"/>
      <c r="BL28" s="241"/>
      <c r="BM28" s="241"/>
      <c r="BN28" s="241"/>
      <c r="BO28" s="254"/>
      <c r="BP28" s="254"/>
      <c r="BQ28" s="251">
        <v>22</v>
      </c>
      <c r="BR28" s="252"/>
      <c r="BS28" s="1012" t="s">
        <v>589</v>
      </c>
      <c r="BT28" s="1013"/>
      <c r="BU28" s="1013"/>
      <c r="BV28" s="1013"/>
      <c r="BW28" s="1013"/>
      <c r="BX28" s="1013"/>
      <c r="BY28" s="1013"/>
      <c r="BZ28" s="1013"/>
      <c r="CA28" s="1013"/>
      <c r="CB28" s="1013"/>
      <c r="CC28" s="1013"/>
      <c r="CD28" s="1013"/>
      <c r="CE28" s="1013"/>
      <c r="CF28" s="1013"/>
      <c r="CG28" s="1014"/>
      <c r="CH28" s="987">
        <v>-5</v>
      </c>
      <c r="CI28" s="988"/>
      <c r="CJ28" s="988"/>
      <c r="CK28" s="988"/>
      <c r="CL28" s="989"/>
      <c r="CM28" s="987">
        <v>294</v>
      </c>
      <c r="CN28" s="988"/>
      <c r="CO28" s="988"/>
      <c r="CP28" s="988"/>
      <c r="CQ28" s="989"/>
      <c r="CR28" s="987">
        <v>218</v>
      </c>
      <c r="CS28" s="988"/>
      <c r="CT28" s="988"/>
      <c r="CU28" s="988"/>
      <c r="CV28" s="989"/>
      <c r="CW28" s="987">
        <v>20</v>
      </c>
      <c r="CX28" s="988"/>
      <c r="CY28" s="988"/>
      <c r="CZ28" s="988"/>
      <c r="DA28" s="989"/>
      <c r="DB28" s="987" t="s">
        <v>499</v>
      </c>
      <c r="DC28" s="988"/>
      <c r="DD28" s="988"/>
      <c r="DE28" s="988"/>
      <c r="DF28" s="989"/>
      <c r="DG28" s="987" t="s">
        <v>499</v>
      </c>
      <c r="DH28" s="988"/>
      <c r="DI28" s="988"/>
      <c r="DJ28" s="988"/>
      <c r="DK28" s="989"/>
      <c r="DL28" s="987" t="s">
        <v>499</v>
      </c>
      <c r="DM28" s="988"/>
      <c r="DN28" s="988"/>
      <c r="DO28" s="988"/>
      <c r="DP28" s="989"/>
      <c r="DQ28" s="987" t="s">
        <v>499</v>
      </c>
      <c r="DR28" s="988"/>
      <c r="DS28" s="988"/>
      <c r="DT28" s="988"/>
      <c r="DU28" s="989"/>
      <c r="DV28" s="990"/>
      <c r="DW28" s="991"/>
      <c r="DX28" s="991"/>
      <c r="DY28" s="991"/>
      <c r="DZ28" s="992"/>
      <c r="EA28" s="235"/>
    </row>
    <row r="29" spans="1:131" s="236" customFormat="1" ht="26.25" customHeight="1" x14ac:dyDescent="0.2">
      <c r="A29" s="255">
        <v>2</v>
      </c>
      <c r="B29" s="1039" t="s">
        <v>388</v>
      </c>
      <c r="C29" s="1040"/>
      <c r="D29" s="1040"/>
      <c r="E29" s="1040"/>
      <c r="F29" s="1040"/>
      <c r="G29" s="1040"/>
      <c r="H29" s="1040"/>
      <c r="I29" s="1040"/>
      <c r="J29" s="1040"/>
      <c r="K29" s="1040"/>
      <c r="L29" s="1040"/>
      <c r="M29" s="1040"/>
      <c r="N29" s="1040"/>
      <c r="O29" s="1040"/>
      <c r="P29" s="1041"/>
      <c r="Q29" s="1048">
        <v>1367</v>
      </c>
      <c r="R29" s="1043"/>
      <c r="S29" s="1043"/>
      <c r="T29" s="1043"/>
      <c r="U29" s="1043"/>
      <c r="V29" s="1043">
        <v>1592</v>
      </c>
      <c r="W29" s="1043"/>
      <c r="X29" s="1043"/>
      <c r="Y29" s="1043"/>
      <c r="Z29" s="1043"/>
      <c r="AA29" s="1043">
        <v>-225</v>
      </c>
      <c r="AB29" s="1043"/>
      <c r="AC29" s="1043"/>
      <c r="AD29" s="1043"/>
      <c r="AE29" s="1049"/>
      <c r="AF29" s="1042">
        <v>2096</v>
      </c>
      <c r="AG29" s="1043"/>
      <c r="AH29" s="1043"/>
      <c r="AI29" s="1043"/>
      <c r="AJ29" s="1044"/>
      <c r="AK29" s="978">
        <v>12</v>
      </c>
      <c r="AL29" s="969"/>
      <c r="AM29" s="969"/>
      <c r="AN29" s="969"/>
      <c r="AO29" s="969"/>
      <c r="AP29" s="969">
        <v>7901</v>
      </c>
      <c r="AQ29" s="969"/>
      <c r="AR29" s="969"/>
      <c r="AS29" s="969"/>
      <c r="AT29" s="969"/>
      <c r="AU29" s="969"/>
      <c r="AV29" s="969"/>
      <c r="AW29" s="969"/>
      <c r="AX29" s="969"/>
      <c r="AY29" s="969"/>
      <c r="AZ29" s="1047"/>
      <c r="BA29" s="1047"/>
      <c r="BB29" s="1047"/>
      <c r="BC29" s="1047"/>
      <c r="BD29" s="1047"/>
      <c r="BE29" s="1045" t="s">
        <v>389</v>
      </c>
      <c r="BF29" s="1045"/>
      <c r="BG29" s="1045"/>
      <c r="BH29" s="1045"/>
      <c r="BI29" s="1046"/>
      <c r="BJ29" s="241"/>
      <c r="BK29" s="241"/>
      <c r="BL29" s="241"/>
      <c r="BM29" s="241"/>
      <c r="BN29" s="241"/>
      <c r="BO29" s="254"/>
      <c r="BP29" s="254"/>
      <c r="BQ29" s="251">
        <v>23</v>
      </c>
      <c r="BR29" s="252"/>
      <c r="BS29" s="1012" t="s">
        <v>590</v>
      </c>
      <c r="BT29" s="1013"/>
      <c r="BU29" s="1013"/>
      <c r="BV29" s="1013"/>
      <c r="BW29" s="1013"/>
      <c r="BX29" s="1013"/>
      <c r="BY29" s="1013"/>
      <c r="BZ29" s="1013"/>
      <c r="CA29" s="1013"/>
      <c r="CB29" s="1013"/>
      <c r="CC29" s="1013"/>
      <c r="CD29" s="1013"/>
      <c r="CE29" s="1013"/>
      <c r="CF29" s="1013"/>
      <c r="CG29" s="1014"/>
      <c r="CH29" s="987">
        <v>-1</v>
      </c>
      <c r="CI29" s="988"/>
      <c r="CJ29" s="988"/>
      <c r="CK29" s="988"/>
      <c r="CL29" s="989"/>
      <c r="CM29" s="987">
        <v>579</v>
      </c>
      <c r="CN29" s="988"/>
      <c r="CO29" s="988"/>
      <c r="CP29" s="988"/>
      <c r="CQ29" s="989"/>
      <c r="CR29" s="987">
        <v>275</v>
      </c>
      <c r="CS29" s="988"/>
      <c r="CT29" s="988"/>
      <c r="CU29" s="988"/>
      <c r="CV29" s="989"/>
      <c r="CW29" s="987">
        <v>0</v>
      </c>
      <c r="CX29" s="988"/>
      <c r="CY29" s="988"/>
      <c r="CZ29" s="988"/>
      <c r="DA29" s="989"/>
      <c r="DB29" s="987" t="s">
        <v>499</v>
      </c>
      <c r="DC29" s="988"/>
      <c r="DD29" s="988"/>
      <c r="DE29" s="988"/>
      <c r="DF29" s="989"/>
      <c r="DG29" s="987" t="s">
        <v>499</v>
      </c>
      <c r="DH29" s="988"/>
      <c r="DI29" s="988"/>
      <c r="DJ29" s="988"/>
      <c r="DK29" s="989"/>
      <c r="DL29" s="987" t="s">
        <v>499</v>
      </c>
      <c r="DM29" s="988"/>
      <c r="DN29" s="988"/>
      <c r="DO29" s="988"/>
      <c r="DP29" s="989"/>
      <c r="DQ29" s="987" t="s">
        <v>499</v>
      </c>
      <c r="DR29" s="988"/>
      <c r="DS29" s="988"/>
      <c r="DT29" s="988"/>
      <c r="DU29" s="989"/>
      <c r="DV29" s="990"/>
      <c r="DW29" s="991"/>
      <c r="DX29" s="991"/>
      <c r="DY29" s="991"/>
      <c r="DZ29" s="992"/>
      <c r="EA29" s="235"/>
    </row>
    <row r="30" spans="1:131" s="236" customFormat="1" ht="26.25" customHeight="1" x14ac:dyDescent="0.2">
      <c r="A30" s="255">
        <v>3</v>
      </c>
      <c r="B30" s="1039" t="s">
        <v>390</v>
      </c>
      <c r="C30" s="1040"/>
      <c r="D30" s="1040"/>
      <c r="E30" s="1040"/>
      <c r="F30" s="1040"/>
      <c r="G30" s="1040"/>
      <c r="H30" s="1040"/>
      <c r="I30" s="1040"/>
      <c r="J30" s="1040"/>
      <c r="K30" s="1040"/>
      <c r="L30" s="1040"/>
      <c r="M30" s="1040"/>
      <c r="N30" s="1040"/>
      <c r="O30" s="1040"/>
      <c r="P30" s="1041"/>
      <c r="Q30" s="1048">
        <v>493</v>
      </c>
      <c r="R30" s="1043"/>
      <c r="S30" s="1043"/>
      <c r="T30" s="1043"/>
      <c r="U30" s="1043"/>
      <c r="V30" s="1043">
        <v>679</v>
      </c>
      <c r="W30" s="1043"/>
      <c r="X30" s="1043"/>
      <c r="Y30" s="1043"/>
      <c r="Z30" s="1043"/>
      <c r="AA30" s="1043">
        <v>-186</v>
      </c>
      <c r="AB30" s="1043"/>
      <c r="AC30" s="1043"/>
      <c r="AD30" s="1043"/>
      <c r="AE30" s="1049"/>
      <c r="AF30" s="1042">
        <v>232</v>
      </c>
      <c r="AG30" s="1043"/>
      <c r="AH30" s="1043"/>
      <c r="AI30" s="1043"/>
      <c r="AJ30" s="1044"/>
      <c r="AK30" s="978"/>
      <c r="AL30" s="969"/>
      <c r="AM30" s="969"/>
      <c r="AN30" s="969"/>
      <c r="AO30" s="969"/>
      <c r="AP30" s="969">
        <v>4223</v>
      </c>
      <c r="AQ30" s="969"/>
      <c r="AR30" s="969"/>
      <c r="AS30" s="969"/>
      <c r="AT30" s="969"/>
      <c r="AU30" s="969"/>
      <c r="AV30" s="969"/>
      <c r="AW30" s="969"/>
      <c r="AX30" s="969"/>
      <c r="AY30" s="969"/>
      <c r="AZ30" s="1047"/>
      <c r="BA30" s="1047"/>
      <c r="BB30" s="1047"/>
      <c r="BC30" s="1047"/>
      <c r="BD30" s="1047"/>
      <c r="BE30" s="1045" t="s">
        <v>389</v>
      </c>
      <c r="BF30" s="1045"/>
      <c r="BG30" s="1045"/>
      <c r="BH30" s="1045"/>
      <c r="BI30" s="1046"/>
      <c r="BJ30" s="241"/>
      <c r="BK30" s="241"/>
      <c r="BL30" s="241"/>
      <c r="BM30" s="241"/>
      <c r="BN30" s="241"/>
      <c r="BO30" s="254"/>
      <c r="BP30" s="254"/>
      <c r="BQ30" s="251">
        <v>24</v>
      </c>
      <c r="BR30" s="252"/>
      <c r="BS30" s="1012" t="s">
        <v>591</v>
      </c>
      <c r="BT30" s="1013"/>
      <c r="BU30" s="1013"/>
      <c r="BV30" s="1013"/>
      <c r="BW30" s="1013"/>
      <c r="BX30" s="1013"/>
      <c r="BY30" s="1013"/>
      <c r="BZ30" s="1013"/>
      <c r="CA30" s="1013"/>
      <c r="CB30" s="1013"/>
      <c r="CC30" s="1013"/>
      <c r="CD30" s="1013"/>
      <c r="CE30" s="1013"/>
      <c r="CF30" s="1013"/>
      <c r="CG30" s="1014"/>
      <c r="CH30" s="987">
        <v>0</v>
      </c>
      <c r="CI30" s="988"/>
      <c r="CJ30" s="988"/>
      <c r="CK30" s="988"/>
      <c r="CL30" s="989"/>
      <c r="CM30" s="987">
        <v>81</v>
      </c>
      <c r="CN30" s="988"/>
      <c r="CO30" s="988"/>
      <c r="CP30" s="988"/>
      <c r="CQ30" s="989"/>
      <c r="CR30" s="987">
        <v>10</v>
      </c>
      <c r="CS30" s="988"/>
      <c r="CT30" s="988"/>
      <c r="CU30" s="988"/>
      <c r="CV30" s="989"/>
      <c r="CW30" s="987" t="s">
        <v>499</v>
      </c>
      <c r="CX30" s="988"/>
      <c r="CY30" s="988"/>
      <c r="CZ30" s="988"/>
      <c r="DA30" s="989"/>
      <c r="DB30" s="987" t="s">
        <v>499</v>
      </c>
      <c r="DC30" s="988"/>
      <c r="DD30" s="988"/>
      <c r="DE30" s="988"/>
      <c r="DF30" s="989"/>
      <c r="DG30" s="987" t="s">
        <v>499</v>
      </c>
      <c r="DH30" s="988"/>
      <c r="DI30" s="988"/>
      <c r="DJ30" s="988"/>
      <c r="DK30" s="989"/>
      <c r="DL30" s="987" t="s">
        <v>499</v>
      </c>
      <c r="DM30" s="988"/>
      <c r="DN30" s="988"/>
      <c r="DO30" s="988"/>
      <c r="DP30" s="989"/>
      <c r="DQ30" s="987" t="s">
        <v>499</v>
      </c>
      <c r="DR30" s="988"/>
      <c r="DS30" s="988"/>
      <c r="DT30" s="988"/>
      <c r="DU30" s="989"/>
      <c r="DV30" s="990"/>
      <c r="DW30" s="991"/>
      <c r="DX30" s="991"/>
      <c r="DY30" s="991"/>
      <c r="DZ30" s="992"/>
      <c r="EA30" s="235"/>
    </row>
    <row r="31" spans="1:131" s="236" customFormat="1" ht="26.25" customHeight="1" x14ac:dyDescent="0.2">
      <c r="A31" s="255">
        <v>4</v>
      </c>
      <c r="B31" s="1039" t="s">
        <v>391</v>
      </c>
      <c r="C31" s="1040"/>
      <c r="D31" s="1040"/>
      <c r="E31" s="1040"/>
      <c r="F31" s="1040"/>
      <c r="G31" s="1040"/>
      <c r="H31" s="1040"/>
      <c r="I31" s="1040"/>
      <c r="J31" s="1040"/>
      <c r="K31" s="1040"/>
      <c r="L31" s="1040"/>
      <c r="M31" s="1040"/>
      <c r="N31" s="1040"/>
      <c r="O31" s="1040"/>
      <c r="P31" s="1041"/>
      <c r="Q31" s="1048">
        <v>24597</v>
      </c>
      <c r="R31" s="1043"/>
      <c r="S31" s="1043"/>
      <c r="T31" s="1043"/>
      <c r="U31" s="1043"/>
      <c r="V31" s="1043">
        <v>25700</v>
      </c>
      <c r="W31" s="1043"/>
      <c r="X31" s="1043"/>
      <c r="Y31" s="1043"/>
      <c r="Z31" s="1043"/>
      <c r="AA31" s="1043">
        <v>-1103</v>
      </c>
      <c r="AB31" s="1043"/>
      <c r="AC31" s="1043"/>
      <c r="AD31" s="1043"/>
      <c r="AE31" s="1049"/>
      <c r="AF31" s="1042">
        <v>8314</v>
      </c>
      <c r="AG31" s="1043"/>
      <c r="AH31" s="1043"/>
      <c r="AI31" s="1043"/>
      <c r="AJ31" s="1044"/>
      <c r="AK31" s="978">
        <v>1760</v>
      </c>
      <c r="AL31" s="969"/>
      <c r="AM31" s="969"/>
      <c r="AN31" s="969"/>
      <c r="AO31" s="969"/>
      <c r="AP31" s="969">
        <v>33545</v>
      </c>
      <c r="AQ31" s="969"/>
      <c r="AR31" s="969"/>
      <c r="AS31" s="969"/>
      <c r="AT31" s="969"/>
      <c r="AU31" s="969">
        <v>21142</v>
      </c>
      <c r="AV31" s="969"/>
      <c r="AW31" s="969"/>
      <c r="AX31" s="969"/>
      <c r="AY31" s="969"/>
      <c r="AZ31" s="1047"/>
      <c r="BA31" s="1047"/>
      <c r="BB31" s="1047"/>
      <c r="BC31" s="1047"/>
      <c r="BD31" s="1047"/>
      <c r="BE31" s="1045" t="s">
        <v>392</v>
      </c>
      <c r="BF31" s="1045"/>
      <c r="BG31" s="1045"/>
      <c r="BH31" s="1045"/>
      <c r="BI31" s="1046"/>
      <c r="BJ31" s="241"/>
      <c r="BK31" s="241"/>
      <c r="BL31" s="241"/>
      <c r="BM31" s="241"/>
      <c r="BN31" s="241"/>
      <c r="BO31" s="254"/>
      <c r="BP31" s="254"/>
      <c r="BQ31" s="251">
        <v>25</v>
      </c>
      <c r="BR31" s="252"/>
      <c r="BS31" s="1012" t="s">
        <v>592</v>
      </c>
      <c r="BT31" s="1013"/>
      <c r="BU31" s="1013"/>
      <c r="BV31" s="1013"/>
      <c r="BW31" s="1013"/>
      <c r="BX31" s="1013"/>
      <c r="BY31" s="1013"/>
      <c r="BZ31" s="1013"/>
      <c r="CA31" s="1013"/>
      <c r="CB31" s="1013"/>
      <c r="CC31" s="1013"/>
      <c r="CD31" s="1013"/>
      <c r="CE31" s="1013"/>
      <c r="CF31" s="1013"/>
      <c r="CG31" s="1014"/>
      <c r="CH31" s="987">
        <v>8</v>
      </c>
      <c r="CI31" s="988"/>
      <c r="CJ31" s="988"/>
      <c r="CK31" s="988"/>
      <c r="CL31" s="989"/>
      <c r="CM31" s="987">
        <v>-105</v>
      </c>
      <c r="CN31" s="988"/>
      <c r="CO31" s="988"/>
      <c r="CP31" s="988"/>
      <c r="CQ31" s="989"/>
      <c r="CR31" s="987">
        <v>4</v>
      </c>
      <c r="CS31" s="988"/>
      <c r="CT31" s="988"/>
      <c r="CU31" s="988"/>
      <c r="CV31" s="989"/>
      <c r="CW31" s="987" t="s">
        <v>499</v>
      </c>
      <c r="CX31" s="988"/>
      <c r="CY31" s="988"/>
      <c r="CZ31" s="988"/>
      <c r="DA31" s="989"/>
      <c r="DB31" s="987">
        <v>3071</v>
      </c>
      <c r="DC31" s="988"/>
      <c r="DD31" s="988"/>
      <c r="DE31" s="988"/>
      <c r="DF31" s="989"/>
      <c r="DG31" s="987" t="s">
        <v>499</v>
      </c>
      <c r="DH31" s="988"/>
      <c r="DI31" s="988"/>
      <c r="DJ31" s="988"/>
      <c r="DK31" s="989"/>
      <c r="DL31" s="987" t="s">
        <v>499</v>
      </c>
      <c r="DM31" s="988"/>
      <c r="DN31" s="988"/>
      <c r="DO31" s="988"/>
      <c r="DP31" s="989"/>
      <c r="DQ31" s="987" t="s">
        <v>499</v>
      </c>
      <c r="DR31" s="988"/>
      <c r="DS31" s="988"/>
      <c r="DT31" s="988"/>
      <c r="DU31" s="989"/>
      <c r="DV31" s="990"/>
      <c r="DW31" s="991"/>
      <c r="DX31" s="991"/>
      <c r="DY31" s="991"/>
      <c r="DZ31" s="992"/>
      <c r="EA31" s="235"/>
    </row>
    <row r="32" spans="1:131" s="236" customFormat="1" ht="26.25" customHeight="1" x14ac:dyDescent="0.2">
      <c r="A32" s="255">
        <v>5</v>
      </c>
      <c r="B32" s="1039" t="s">
        <v>393</v>
      </c>
      <c r="C32" s="1040"/>
      <c r="D32" s="1040"/>
      <c r="E32" s="1040"/>
      <c r="F32" s="1040"/>
      <c r="G32" s="1040"/>
      <c r="H32" s="1040"/>
      <c r="I32" s="1040"/>
      <c r="J32" s="1040"/>
      <c r="K32" s="1040"/>
      <c r="L32" s="1040"/>
      <c r="M32" s="1040"/>
      <c r="N32" s="1040"/>
      <c r="O32" s="1040"/>
      <c r="P32" s="1041"/>
      <c r="Q32" s="1048">
        <v>111</v>
      </c>
      <c r="R32" s="1043"/>
      <c r="S32" s="1043"/>
      <c r="T32" s="1043"/>
      <c r="U32" s="1043"/>
      <c r="V32" s="1043">
        <v>36</v>
      </c>
      <c r="W32" s="1043"/>
      <c r="X32" s="1043"/>
      <c r="Y32" s="1043"/>
      <c r="Z32" s="1043"/>
      <c r="AA32" s="1043">
        <v>75</v>
      </c>
      <c r="AB32" s="1043"/>
      <c r="AC32" s="1043"/>
      <c r="AD32" s="1043"/>
      <c r="AE32" s="1049"/>
      <c r="AF32" s="1042">
        <v>1476</v>
      </c>
      <c r="AG32" s="1043"/>
      <c r="AH32" s="1043"/>
      <c r="AI32" s="1043"/>
      <c r="AJ32" s="1044"/>
      <c r="AK32" s="978">
        <v>1</v>
      </c>
      <c r="AL32" s="969"/>
      <c r="AM32" s="969"/>
      <c r="AN32" s="969"/>
      <c r="AO32" s="969"/>
      <c r="AP32" s="969"/>
      <c r="AQ32" s="969"/>
      <c r="AR32" s="969"/>
      <c r="AS32" s="969"/>
      <c r="AT32" s="969"/>
      <c r="AU32" s="969"/>
      <c r="AV32" s="969"/>
      <c r="AW32" s="969"/>
      <c r="AX32" s="969"/>
      <c r="AY32" s="969"/>
      <c r="AZ32" s="1047"/>
      <c r="BA32" s="1047"/>
      <c r="BB32" s="1047"/>
      <c r="BC32" s="1047"/>
      <c r="BD32" s="1047"/>
      <c r="BE32" s="1045" t="s">
        <v>389</v>
      </c>
      <c r="BF32" s="1045"/>
      <c r="BG32" s="1045"/>
      <c r="BH32" s="1045"/>
      <c r="BI32" s="1046"/>
      <c r="BJ32" s="241"/>
      <c r="BK32" s="241"/>
      <c r="BL32" s="241"/>
      <c r="BM32" s="241"/>
      <c r="BN32" s="241"/>
      <c r="BO32" s="254"/>
      <c r="BP32" s="254"/>
      <c r="BQ32" s="251">
        <v>26</v>
      </c>
      <c r="BR32" s="252"/>
      <c r="BS32" s="1012" t="s">
        <v>593</v>
      </c>
      <c r="BT32" s="1013"/>
      <c r="BU32" s="1013"/>
      <c r="BV32" s="1013"/>
      <c r="BW32" s="1013"/>
      <c r="BX32" s="1013"/>
      <c r="BY32" s="1013"/>
      <c r="BZ32" s="1013"/>
      <c r="CA32" s="1013"/>
      <c r="CB32" s="1013"/>
      <c r="CC32" s="1013"/>
      <c r="CD32" s="1013"/>
      <c r="CE32" s="1013"/>
      <c r="CF32" s="1013"/>
      <c r="CG32" s="1014"/>
      <c r="CH32" s="987">
        <v>-1</v>
      </c>
      <c r="CI32" s="988"/>
      <c r="CJ32" s="988"/>
      <c r="CK32" s="988"/>
      <c r="CL32" s="989"/>
      <c r="CM32" s="987">
        <v>470</v>
      </c>
      <c r="CN32" s="988"/>
      <c r="CO32" s="988"/>
      <c r="CP32" s="988"/>
      <c r="CQ32" s="989"/>
      <c r="CR32" s="987">
        <v>260</v>
      </c>
      <c r="CS32" s="988"/>
      <c r="CT32" s="988"/>
      <c r="CU32" s="988"/>
      <c r="CV32" s="989"/>
      <c r="CW32" s="987" t="s">
        <v>499</v>
      </c>
      <c r="CX32" s="988"/>
      <c r="CY32" s="988"/>
      <c r="CZ32" s="988"/>
      <c r="DA32" s="989"/>
      <c r="DB32" s="987" t="s">
        <v>499</v>
      </c>
      <c r="DC32" s="988"/>
      <c r="DD32" s="988"/>
      <c r="DE32" s="988"/>
      <c r="DF32" s="989"/>
      <c r="DG32" s="987" t="s">
        <v>499</v>
      </c>
      <c r="DH32" s="988"/>
      <c r="DI32" s="988"/>
      <c r="DJ32" s="988"/>
      <c r="DK32" s="989"/>
      <c r="DL32" s="987" t="s">
        <v>499</v>
      </c>
      <c r="DM32" s="988"/>
      <c r="DN32" s="988"/>
      <c r="DO32" s="988"/>
      <c r="DP32" s="989"/>
      <c r="DQ32" s="987" t="s">
        <v>499</v>
      </c>
      <c r="DR32" s="988"/>
      <c r="DS32" s="988"/>
      <c r="DT32" s="988"/>
      <c r="DU32" s="989"/>
      <c r="DV32" s="990"/>
      <c r="DW32" s="991"/>
      <c r="DX32" s="991"/>
      <c r="DY32" s="991"/>
      <c r="DZ32" s="992"/>
      <c r="EA32" s="235"/>
    </row>
    <row r="33" spans="1:131" s="236" customFormat="1" ht="26.25" customHeight="1" x14ac:dyDescent="0.2">
      <c r="A33" s="255">
        <v>6</v>
      </c>
      <c r="B33" s="1039" t="s">
        <v>394</v>
      </c>
      <c r="C33" s="1040"/>
      <c r="D33" s="1040"/>
      <c r="E33" s="1040"/>
      <c r="F33" s="1040"/>
      <c r="G33" s="1040"/>
      <c r="H33" s="1040"/>
      <c r="I33" s="1040"/>
      <c r="J33" s="1040"/>
      <c r="K33" s="1040"/>
      <c r="L33" s="1040"/>
      <c r="M33" s="1040"/>
      <c r="N33" s="1040"/>
      <c r="O33" s="1040"/>
      <c r="P33" s="1041"/>
      <c r="Q33" s="1048">
        <v>1404</v>
      </c>
      <c r="R33" s="1043"/>
      <c r="S33" s="1043"/>
      <c r="T33" s="1043"/>
      <c r="U33" s="1043"/>
      <c r="V33" s="1043">
        <v>1026</v>
      </c>
      <c r="W33" s="1043"/>
      <c r="X33" s="1043"/>
      <c r="Y33" s="1043"/>
      <c r="Z33" s="1043"/>
      <c r="AA33" s="1043">
        <v>378</v>
      </c>
      <c r="AB33" s="1043"/>
      <c r="AC33" s="1043"/>
      <c r="AD33" s="1043"/>
      <c r="AE33" s="1049"/>
      <c r="AF33" s="1042">
        <v>369</v>
      </c>
      <c r="AG33" s="1043"/>
      <c r="AH33" s="1043"/>
      <c r="AI33" s="1043"/>
      <c r="AJ33" s="1044"/>
      <c r="AK33" s="978">
        <v>14</v>
      </c>
      <c r="AL33" s="969"/>
      <c r="AM33" s="969"/>
      <c r="AN33" s="969"/>
      <c r="AO33" s="969"/>
      <c r="AP33" s="969">
        <v>1335</v>
      </c>
      <c r="AQ33" s="969"/>
      <c r="AR33" s="969"/>
      <c r="AS33" s="969"/>
      <c r="AT33" s="969"/>
      <c r="AU33" s="969"/>
      <c r="AV33" s="969"/>
      <c r="AW33" s="969"/>
      <c r="AX33" s="969"/>
      <c r="AY33" s="969"/>
      <c r="AZ33" s="1047"/>
      <c r="BA33" s="1047"/>
      <c r="BB33" s="1047"/>
      <c r="BC33" s="1047"/>
      <c r="BD33" s="1047"/>
      <c r="BE33" s="1045" t="s">
        <v>395</v>
      </c>
      <c r="BF33" s="1045"/>
      <c r="BG33" s="1045"/>
      <c r="BH33" s="1045"/>
      <c r="BI33" s="1046"/>
      <c r="BJ33" s="241"/>
      <c r="BK33" s="241"/>
      <c r="BL33" s="241"/>
      <c r="BM33" s="241"/>
      <c r="BN33" s="241"/>
      <c r="BO33" s="254"/>
      <c r="BP33" s="254"/>
      <c r="BQ33" s="251">
        <v>27</v>
      </c>
      <c r="BR33" s="252"/>
      <c r="BS33" s="1012" t="s">
        <v>594</v>
      </c>
      <c r="BT33" s="1013"/>
      <c r="BU33" s="1013"/>
      <c r="BV33" s="1013"/>
      <c r="BW33" s="1013"/>
      <c r="BX33" s="1013"/>
      <c r="BY33" s="1013"/>
      <c r="BZ33" s="1013"/>
      <c r="CA33" s="1013"/>
      <c r="CB33" s="1013"/>
      <c r="CC33" s="1013"/>
      <c r="CD33" s="1013"/>
      <c r="CE33" s="1013"/>
      <c r="CF33" s="1013"/>
      <c r="CG33" s="1014"/>
      <c r="CH33" s="987">
        <v>12</v>
      </c>
      <c r="CI33" s="988"/>
      <c r="CJ33" s="988"/>
      <c r="CK33" s="988"/>
      <c r="CL33" s="989"/>
      <c r="CM33" s="987">
        <v>36</v>
      </c>
      <c r="CN33" s="988"/>
      <c r="CO33" s="988"/>
      <c r="CP33" s="988"/>
      <c r="CQ33" s="989"/>
      <c r="CR33" s="987">
        <v>0</v>
      </c>
      <c r="CS33" s="988"/>
      <c r="CT33" s="988"/>
      <c r="CU33" s="988"/>
      <c r="CV33" s="989"/>
      <c r="CW33" s="987" t="s">
        <v>499</v>
      </c>
      <c r="CX33" s="988"/>
      <c r="CY33" s="988"/>
      <c r="CZ33" s="988"/>
      <c r="DA33" s="989"/>
      <c r="DB33" s="987" t="s">
        <v>499</v>
      </c>
      <c r="DC33" s="988"/>
      <c r="DD33" s="988"/>
      <c r="DE33" s="988"/>
      <c r="DF33" s="989"/>
      <c r="DG33" s="987" t="s">
        <v>499</v>
      </c>
      <c r="DH33" s="988"/>
      <c r="DI33" s="988"/>
      <c r="DJ33" s="988"/>
      <c r="DK33" s="989"/>
      <c r="DL33" s="987" t="s">
        <v>499</v>
      </c>
      <c r="DM33" s="988"/>
      <c r="DN33" s="988"/>
      <c r="DO33" s="988"/>
      <c r="DP33" s="989"/>
      <c r="DQ33" s="987" t="s">
        <v>499</v>
      </c>
      <c r="DR33" s="988"/>
      <c r="DS33" s="988"/>
      <c r="DT33" s="988"/>
      <c r="DU33" s="989"/>
      <c r="DV33" s="990"/>
      <c r="DW33" s="991"/>
      <c r="DX33" s="991"/>
      <c r="DY33" s="991"/>
      <c r="DZ33" s="992"/>
      <c r="EA33" s="235"/>
    </row>
    <row r="34" spans="1:131" s="236" customFormat="1" ht="26.25" customHeight="1" x14ac:dyDescent="0.2">
      <c r="A34" s="255">
        <v>7</v>
      </c>
      <c r="B34" s="1039" t="s">
        <v>396</v>
      </c>
      <c r="C34" s="1040"/>
      <c r="D34" s="1040"/>
      <c r="E34" s="1040"/>
      <c r="F34" s="1040"/>
      <c r="G34" s="1040"/>
      <c r="H34" s="1040"/>
      <c r="I34" s="1040"/>
      <c r="J34" s="1040"/>
      <c r="K34" s="1040"/>
      <c r="L34" s="1040"/>
      <c r="M34" s="1040"/>
      <c r="N34" s="1040"/>
      <c r="O34" s="1040"/>
      <c r="P34" s="1041"/>
      <c r="Q34" s="1048">
        <v>250</v>
      </c>
      <c r="R34" s="1043"/>
      <c r="S34" s="1043"/>
      <c r="T34" s="1043"/>
      <c r="U34" s="1043"/>
      <c r="V34" s="1043">
        <v>250</v>
      </c>
      <c r="W34" s="1043"/>
      <c r="X34" s="1043"/>
      <c r="Y34" s="1043"/>
      <c r="Z34" s="1043"/>
      <c r="AA34" s="1043"/>
      <c r="AB34" s="1043"/>
      <c r="AC34" s="1043"/>
      <c r="AD34" s="1043"/>
      <c r="AE34" s="1049"/>
      <c r="AF34" s="1042">
        <v>0</v>
      </c>
      <c r="AG34" s="1043"/>
      <c r="AH34" s="1043"/>
      <c r="AI34" s="1043"/>
      <c r="AJ34" s="1044"/>
      <c r="AK34" s="978">
        <v>78</v>
      </c>
      <c r="AL34" s="969"/>
      <c r="AM34" s="969"/>
      <c r="AN34" s="969"/>
      <c r="AO34" s="969"/>
      <c r="AP34" s="969">
        <v>255</v>
      </c>
      <c r="AQ34" s="969"/>
      <c r="AR34" s="969"/>
      <c r="AS34" s="969"/>
      <c r="AT34" s="969"/>
      <c r="AU34" s="969">
        <v>155</v>
      </c>
      <c r="AV34" s="969"/>
      <c r="AW34" s="969"/>
      <c r="AX34" s="969"/>
      <c r="AY34" s="969"/>
      <c r="AZ34" s="1047"/>
      <c r="BA34" s="1047"/>
      <c r="BB34" s="1047"/>
      <c r="BC34" s="1047"/>
      <c r="BD34" s="1047"/>
      <c r="BE34" s="1045" t="s">
        <v>397</v>
      </c>
      <c r="BF34" s="1045"/>
      <c r="BG34" s="1045"/>
      <c r="BH34" s="1045"/>
      <c r="BI34" s="1046"/>
      <c r="BJ34" s="241"/>
      <c r="BK34" s="241"/>
      <c r="BL34" s="241"/>
      <c r="BM34" s="241"/>
      <c r="BN34" s="241"/>
      <c r="BO34" s="254"/>
      <c r="BP34" s="254"/>
      <c r="BQ34" s="251">
        <v>28</v>
      </c>
      <c r="BR34" s="252"/>
      <c r="BS34" s="1012" t="s">
        <v>595</v>
      </c>
      <c r="BT34" s="1013"/>
      <c r="BU34" s="1013"/>
      <c r="BV34" s="1013"/>
      <c r="BW34" s="1013"/>
      <c r="BX34" s="1013"/>
      <c r="BY34" s="1013"/>
      <c r="BZ34" s="1013"/>
      <c r="CA34" s="1013"/>
      <c r="CB34" s="1013"/>
      <c r="CC34" s="1013"/>
      <c r="CD34" s="1013"/>
      <c r="CE34" s="1013"/>
      <c r="CF34" s="1013"/>
      <c r="CG34" s="1014"/>
      <c r="CH34" s="987">
        <v>-1</v>
      </c>
      <c r="CI34" s="988"/>
      <c r="CJ34" s="988"/>
      <c r="CK34" s="988"/>
      <c r="CL34" s="989"/>
      <c r="CM34" s="987">
        <v>12</v>
      </c>
      <c r="CN34" s="988"/>
      <c r="CO34" s="988"/>
      <c r="CP34" s="988"/>
      <c r="CQ34" s="989"/>
      <c r="CR34" s="987">
        <v>0</v>
      </c>
      <c r="CS34" s="988"/>
      <c r="CT34" s="988"/>
      <c r="CU34" s="988"/>
      <c r="CV34" s="989"/>
      <c r="CW34" s="987">
        <v>8</v>
      </c>
      <c r="CX34" s="988"/>
      <c r="CY34" s="988"/>
      <c r="CZ34" s="988"/>
      <c r="DA34" s="989"/>
      <c r="DB34" s="987" t="s">
        <v>499</v>
      </c>
      <c r="DC34" s="988"/>
      <c r="DD34" s="988"/>
      <c r="DE34" s="988"/>
      <c r="DF34" s="989"/>
      <c r="DG34" s="987" t="s">
        <v>499</v>
      </c>
      <c r="DH34" s="988"/>
      <c r="DI34" s="988"/>
      <c r="DJ34" s="988"/>
      <c r="DK34" s="989"/>
      <c r="DL34" s="987" t="s">
        <v>499</v>
      </c>
      <c r="DM34" s="988"/>
      <c r="DN34" s="988"/>
      <c r="DO34" s="988"/>
      <c r="DP34" s="989"/>
      <c r="DQ34" s="987" t="s">
        <v>499</v>
      </c>
      <c r="DR34" s="988"/>
      <c r="DS34" s="988"/>
      <c r="DT34" s="988"/>
      <c r="DU34" s="989"/>
      <c r="DV34" s="990"/>
      <c r="DW34" s="991"/>
      <c r="DX34" s="991"/>
      <c r="DY34" s="991"/>
      <c r="DZ34" s="992"/>
      <c r="EA34" s="235"/>
    </row>
    <row r="35" spans="1:131" s="236" customFormat="1" ht="26.25" customHeight="1" x14ac:dyDescent="0.2">
      <c r="A35" s="255">
        <v>8</v>
      </c>
      <c r="B35" s="1039" t="s">
        <v>398</v>
      </c>
      <c r="C35" s="1040"/>
      <c r="D35" s="1040"/>
      <c r="E35" s="1040"/>
      <c r="F35" s="1040"/>
      <c r="G35" s="1040"/>
      <c r="H35" s="1040"/>
      <c r="I35" s="1040"/>
      <c r="J35" s="1040"/>
      <c r="K35" s="1040"/>
      <c r="L35" s="1040"/>
      <c r="M35" s="1040"/>
      <c r="N35" s="1040"/>
      <c r="O35" s="1040"/>
      <c r="P35" s="1041"/>
      <c r="Q35" s="1048">
        <v>95</v>
      </c>
      <c r="R35" s="1043"/>
      <c r="S35" s="1043"/>
      <c r="T35" s="1043"/>
      <c r="U35" s="1043"/>
      <c r="V35" s="1043">
        <v>94</v>
      </c>
      <c r="W35" s="1043"/>
      <c r="X35" s="1043"/>
      <c r="Y35" s="1043"/>
      <c r="Z35" s="1043"/>
      <c r="AA35" s="1043">
        <v>1</v>
      </c>
      <c r="AB35" s="1043"/>
      <c r="AC35" s="1043"/>
      <c r="AD35" s="1043"/>
      <c r="AE35" s="1049"/>
      <c r="AF35" s="1042" t="s">
        <v>117</v>
      </c>
      <c r="AG35" s="1043"/>
      <c r="AH35" s="1043"/>
      <c r="AI35" s="1043"/>
      <c r="AJ35" s="1044"/>
      <c r="AK35" s="978"/>
      <c r="AL35" s="969"/>
      <c r="AM35" s="969"/>
      <c r="AN35" s="969"/>
      <c r="AO35" s="969"/>
      <c r="AP35" s="969">
        <v>252</v>
      </c>
      <c r="AQ35" s="969"/>
      <c r="AR35" s="969"/>
      <c r="AS35" s="969"/>
      <c r="AT35" s="969"/>
      <c r="AU35" s="969"/>
      <c r="AV35" s="969"/>
      <c r="AW35" s="969"/>
      <c r="AX35" s="969"/>
      <c r="AY35" s="969"/>
      <c r="AZ35" s="1047"/>
      <c r="BA35" s="1047"/>
      <c r="BB35" s="1047"/>
      <c r="BC35" s="1047"/>
      <c r="BD35" s="1047"/>
      <c r="BE35" s="1045" t="s">
        <v>397</v>
      </c>
      <c r="BF35" s="1045"/>
      <c r="BG35" s="1045"/>
      <c r="BH35" s="1045"/>
      <c r="BI35" s="1046"/>
      <c r="BJ35" s="241"/>
      <c r="BK35" s="241"/>
      <c r="BL35" s="241"/>
      <c r="BM35" s="241"/>
      <c r="BN35" s="241"/>
      <c r="BO35" s="254"/>
      <c r="BP35" s="254"/>
      <c r="BQ35" s="251">
        <v>29</v>
      </c>
      <c r="BR35" s="252"/>
      <c r="BS35" s="1012" t="s">
        <v>596</v>
      </c>
      <c r="BT35" s="1013"/>
      <c r="BU35" s="1013"/>
      <c r="BV35" s="1013"/>
      <c r="BW35" s="1013"/>
      <c r="BX35" s="1013"/>
      <c r="BY35" s="1013"/>
      <c r="BZ35" s="1013"/>
      <c r="CA35" s="1013"/>
      <c r="CB35" s="1013"/>
      <c r="CC35" s="1013"/>
      <c r="CD35" s="1013"/>
      <c r="CE35" s="1013"/>
      <c r="CF35" s="1013"/>
      <c r="CG35" s="1014"/>
      <c r="CH35" s="987">
        <v>13</v>
      </c>
      <c r="CI35" s="988"/>
      <c r="CJ35" s="988"/>
      <c r="CK35" s="988"/>
      <c r="CL35" s="989"/>
      <c r="CM35" s="987">
        <v>981</v>
      </c>
      <c r="CN35" s="988"/>
      <c r="CO35" s="988"/>
      <c r="CP35" s="988"/>
      <c r="CQ35" s="989"/>
      <c r="CR35" s="987">
        <v>1</v>
      </c>
      <c r="CS35" s="988"/>
      <c r="CT35" s="988"/>
      <c r="CU35" s="988"/>
      <c r="CV35" s="989"/>
      <c r="CW35" s="987">
        <v>147</v>
      </c>
      <c r="CX35" s="988"/>
      <c r="CY35" s="988"/>
      <c r="CZ35" s="988"/>
      <c r="DA35" s="989"/>
      <c r="DB35" s="987" t="s">
        <v>499</v>
      </c>
      <c r="DC35" s="988"/>
      <c r="DD35" s="988"/>
      <c r="DE35" s="988"/>
      <c r="DF35" s="989"/>
      <c r="DG35" s="987" t="s">
        <v>499</v>
      </c>
      <c r="DH35" s="988"/>
      <c r="DI35" s="988"/>
      <c r="DJ35" s="988"/>
      <c r="DK35" s="989"/>
      <c r="DL35" s="987" t="s">
        <v>499</v>
      </c>
      <c r="DM35" s="988"/>
      <c r="DN35" s="988"/>
      <c r="DO35" s="988"/>
      <c r="DP35" s="989"/>
      <c r="DQ35" s="987" t="s">
        <v>499</v>
      </c>
      <c r="DR35" s="988"/>
      <c r="DS35" s="988"/>
      <c r="DT35" s="988"/>
      <c r="DU35" s="989"/>
      <c r="DV35" s="990"/>
      <c r="DW35" s="991"/>
      <c r="DX35" s="991"/>
      <c r="DY35" s="991"/>
      <c r="DZ35" s="992"/>
      <c r="EA35" s="235"/>
    </row>
    <row r="36" spans="1:131" s="236" customFormat="1" ht="26.25" customHeight="1" x14ac:dyDescent="0.2">
      <c r="A36" s="255">
        <v>9</v>
      </c>
      <c r="B36" s="1039"/>
      <c r="C36" s="1040"/>
      <c r="D36" s="1040"/>
      <c r="E36" s="1040"/>
      <c r="F36" s="1040"/>
      <c r="G36" s="1040"/>
      <c r="H36" s="1040"/>
      <c r="I36" s="1040"/>
      <c r="J36" s="1040"/>
      <c r="K36" s="1040"/>
      <c r="L36" s="1040"/>
      <c r="M36" s="1040"/>
      <c r="N36" s="1040"/>
      <c r="O36" s="1040"/>
      <c r="P36" s="1041"/>
      <c r="Q36" s="1048"/>
      <c r="R36" s="1043"/>
      <c r="S36" s="1043"/>
      <c r="T36" s="1043"/>
      <c r="U36" s="1043"/>
      <c r="V36" s="1043"/>
      <c r="W36" s="1043"/>
      <c r="X36" s="1043"/>
      <c r="Y36" s="1043"/>
      <c r="Z36" s="1043"/>
      <c r="AA36" s="1043"/>
      <c r="AB36" s="1043"/>
      <c r="AC36" s="1043"/>
      <c r="AD36" s="1043"/>
      <c r="AE36" s="1049"/>
      <c r="AF36" s="1042"/>
      <c r="AG36" s="1043"/>
      <c r="AH36" s="1043"/>
      <c r="AI36" s="1043"/>
      <c r="AJ36" s="1044"/>
      <c r="AK36" s="978"/>
      <c r="AL36" s="969"/>
      <c r="AM36" s="969"/>
      <c r="AN36" s="969"/>
      <c r="AO36" s="969"/>
      <c r="AP36" s="969"/>
      <c r="AQ36" s="969"/>
      <c r="AR36" s="969"/>
      <c r="AS36" s="969"/>
      <c r="AT36" s="969"/>
      <c r="AU36" s="969"/>
      <c r="AV36" s="969"/>
      <c r="AW36" s="969"/>
      <c r="AX36" s="969"/>
      <c r="AY36" s="969"/>
      <c r="AZ36" s="1047"/>
      <c r="BA36" s="1047"/>
      <c r="BB36" s="1047"/>
      <c r="BC36" s="1047"/>
      <c r="BD36" s="1047"/>
      <c r="BE36" s="1045"/>
      <c r="BF36" s="1045"/>
      <c r="BG36" s="1045"/>
      <c r="BH36" s="1045"/>
      <c r="BI36" s="1046"/>
      <c r="BJ36" s="241"/>
      <c r="BK36" s="241"/>
      <c r="BL36" s="241"/>
      <c r="BM36" s="241"/>
      <c r="BN36" s="241"/>
      <c r="BO36" s="254"/>
      <c r="BP36" s="254"/>
      <c r="BQ36" s="251">
        <v>30</v>
      </c>
      <c r="BR36" s="252"/>
      <c r="BS36" s="1012" t="s">
        <v>597</v>
      </c>
      <c r="BT36" s="1013"/>
      <c r="BU36" s="1013"/>
      <c r="BV36" s="1013"/>
      <c r="BW36" s="1013"/>
      <c r="BX36" s="1013"/>
      <c r="BY36" s="1013"/>
      <c r="BZ36" s="1013"/>
      <c r="CA36" s="1013"/>
      <c r="CB36" s="1013"/>
      <c r="CC36" s="1013"/>
      <c r="CD36" s="1013"/>
      <c r="CE36" s="1013"/>
      <c r="CF36" s="1013"/>
      <c r="CG36" s="1014"/>
      <c r="CH36" s="987">
        <v>52</v>
      </c>
      <c r="CI36" s="988"/>
      <c r="CJ36" s="988"/>
      <c r="CK36" s="988"/>
      <c r="CL36" s="989"/>
      <c r="CM36" s="987">
        <v>2381</v>
      </c>
      <c r="CN36" s="988"/>
      <c r="CO36" s="988"/>
      <c r="CP36" s="988"/>
      <c r="CQ36" s="989"/>
      <c r="CR36" s="987">
        <v>3255</v>
      </c>
      <c r="CS36" s="988"/>
      <c r="CT36" s="988"/>
      <c r="CU36" s="988"/>
      <c r="CV36" s="989"/>
      <c r="CW36" s="987">
        <v>108</v>
      </c>
      <c r="CX36" s="988"/>
      <c r="CY36" s="988"/>
      <c r="CZ36" s="988"/>
      <c r="DA36" s="989"/>
      <c r="DB36" s="987" t="s">
        <v>499</v>
      </c>
      <c r="DC36" s="988"/>
      <c r="DD36" s="988"/>
      <c r="DE36" s="988"/>
      <c r="DF36" s="989"/>
      <c r="DG36" s="987" t="s">
        <v>499</v>
      </c>
      <c r="DH36" s="988"/>
      <c r="DI36" s="988"/>
      <c r="DJ36" s="988"/>
      <c r="DK36" s="989"/>
      <c r="DL36" s="987" t="s">
        <v>499</v>
      </c>
      <c r="DM36" s="988"/>
      <c r="DN36" s="988"/>
      <c r="DO36" s="988"/>
      <c r="DP36" s="989"/>
      <c r="DQ36" s="987" t="s">
        <v>499</v>
      </c>
      <c r="DR36" s="988"/>
      <c r="DS36" s="988"/>
      <c r="DT36" s="988"/>
      <c r="DU36" s="989"/>
      <c r="DV36" s="990"/>
      <c r="DW36" s="991"/>
      <c r="DX36" s="991"/>
      <c r="DY36" s="991"/>
      <c r="DZ36" s="992"/>
      <c r="EA36" s="235"/>
    </row>
    <row r="37" spans="1:131" s="236" customFormat="1" ht="26.25" customHeight="1" x14ac:dyDescent="0.2">
      <c r="A37" s="255">
        <v>10</v>
      </c>
      <c r="B37" s="1039"/>
      <c r="C37" s="1040"/>
      <c r="D37" s="1040"/>
      <c r="E37" s="1040"/>
      <c r="F37" s="1040"/>
      <c r="G37" s="1040"/>
      <c r="H37" s="1040"/>
      <c r="I37" s="1040"/>
      <c r="J37" s="1040"/>
      <c r="K37" s="1040"/>
      <c r="L37" s="1040"/>
      <c r="M37" s="1040"/>
      <c r="N37" s="1040"/>
      <c r="O37" s="1040"/>
      <c r="P37" s="1041"/>
      <c r="Q37" s="1048"/>
      <c r="R37" s="1043"/>
      <c r="S37" s="1043"/>
      <c r="T37" s="1043"/>
      <c r="U37" s="1043"/>
      <c r="V37" s="1043"/>
      <c r="W37" s="1043"/>
      <c r="X37" s="1043"/>
      <c r="Y37" s="1043"/>
      <c r="Z37" s="1043"/>
      <c r="AA37" s="1043"/>
      <c r="AB37" s="1043"/>
      <c r="AC37" s="1043"/>
      <c r="AD37" s="1043"/>
      <c r="AE37" s="1049"/>
      <c r="AF37" s="1042"/>
      <c r="AG37" s="1043"/>
      <c r="AH37" s="1043"/>
      <c r="AI37" s="1043"/>
      <c r="AJ37" s="1044"/>
      <c r="AK37" s="978"/>
      <c r="AL37" s="969"/>
      <c r="AM37" s="969"/>
      <c r="AN37" s="969"/>
      <c r="AO37" s="969"/>
      <c r="AP37" s="969"/>
      <c r="AQ37" s="969"/>
      <c r="AR37" s="969"/>
      <c r="AS37" s="969"/>
      <c r="AT37" s="969"/>
      <c r="AU37" s="969"/>
      <c r="AV37" s="969"/>
      <c r="AW37" s="969"/>
      <c r="AX37" s="969"/>
      <c r="AY37" s="969"/>
      <c r="AZ37" s="1047"/>
      <c r="BA37" s="1047"/>
      <c r="BB37" s="1047"/>
      <c r="BC37" s="1047"/>
      <c r="BD37" s="1047"/>
      <c r="BE37" s="1045"/>
      <c r="BF37" s="1045"/>
      <c r="BG37" s="1045"/>
      <c r="BH37" s="1045"/>
      <c r="BI37" s="1046"/>
      <c r="BJ37" s="241"/>
      <c r="BK37" s="241"/>
      <c r="BL37" s="241"/>
      <c r="BM37" s="241"/>
      <c r="BN37" s="241"/>
      <c r="BO37" s="254"/>
      <c r="BP37" s="254"/>
      <c r="BQ37" s="251">
        <v>31</v>
      </c>
      <c r="BR37" s="252"/>
      <c r="BS37" s="1012" t="s">
        <v>598</v>
      </c>
      <c r="BT37" s="1013"/>
      <c r="BU37" s="1013"/>
      <c r="BV37" s="1013"/>
      <c r="BW37" s="1013"/>
      <c r="BX37" s="1013"/>
      <c r="BY37" s="1013"/>
      <c r="BZ37" s="1013"/>
      <c r="CA37" s="1013"/>
      <c r="CB37" s="1013"/>
      <c r="CC37" s="1013"/>
      <c r="CD37" s="1013"/>
      <c r="CE37" s="1013"/>
      <c r="CF37" s="1013"/>
      <c r="CG37" s="1014"/>
      <c r="CH37" s="987">
        <v>-59</v>
      </c>
      <c r="CI37" s="988"/>
      <c r="CJ37" s="988"/>
      <c r="CK37" s="988"/>
      <c r="CL37" s="989"/>
      <c r="CM37" s="987">
        <v>9273</v>
      </c>
      <c r="CN37" s="988"/>
      <c r="CO37" s="988"/>
      <c r="CP37" s="988"/>
      <c r="CQ37" s="989"/>
      <c r="CR37" s="987">
        <v>4168</v>
      </c>
      <c r="CS37" s="988"/>
      <c r="CT37" s="988"/>
      <c r="CU37" s="988"/>
      <c r="CV37" s="989"/>
      <c r="CW37" s="987">
        <v>381</v>
      </c>
      <c r="CX37" s="988"/>
      <c r="CY37" s="988"/>
      <c r="CZ37" s="988"/>
      <c r="DA37" s="989"/>
      <c r="DB37" s="987" t="s">
        <v>499</v>
      </c>
      <c r="DC37" s="988"/>
      <c r="DD37" s="988"/>
      <c r="DE37" s="988"/>
      <c r="DF37" s="989"/>
      <c r="DG37" s="987" t="s">
        <v>499</v>
      </c>
      <c r="DH37" s="988"/>
      <c r="DI37" s="988"/>
      <c r="DJ37" s="988"/>
      <c r="DK37" s="989"/>
      <c r="DL37" s="987" t="s">
        <v>499</v>
      </c>
      <c r="DM37" s="988"/>
      <c r="DN37" s="988"/>
      <c r="DO37" s="988"/>
      <c r="DP37" s="989"/>
      <c r="DQ37" s="987" t="s">
        <v>499</v>
      </c>
      <c r="DR37" s="988"/>
      <c r="DS37" s="988"/>
      <c r="DT37" s="988"/>
      <c r="DU37" s="989"/>
      <c r="DV37" s="990"/>
      <c r="DW37" s="991"/>
      <c r="DX37" s="991"/>
      <c r="DY37" s="991"/>
      <c r="DZ37" s="992"/>
      <c r="EA37" s="235"/>
    </row>
    <row r="38" spans="1:131" s="236" customFormat="1" ht="26.25" customHeight="1" x14ac:dyDescent="0.2">
      <c r="A38" s="255">
        <v>11</v>
      </c>
      <c r="B38" s="1039"/>
      <c r="C38" s="1040"/>
      <c r="D38" s="1040"/>
      <c r="E38" s="1040"/>
      <c r="F38" s="1040"/>
      <c r="G38" s="1040"/>
      <c r="H38" s="1040"/>
      <c r="I38" s="1040"/>
      <c r="J38" s="1040"/>
      <c r="K38" s="1040"/>
      <c r="L38" s="1040"/>
      <c r="M38" s="1040"/>
      <c r="N38" s="1040"/>
      <c r="O38" s="1040"/>
      <c r="P38" s="1041"/>
      <c r="Q38" s="1048"/>
      <c r="R38" s="1043"/>
      <c r="S38" s="1043"/>
      <c r="T38" s="1043"/>
      <c r="U38" s="1043"/>
      <c r="V38" s="1043"/>
      <c r="W38" s="1043"/>
      <c r="X38" s="1043"/>
      <c r="Y38" s="1043"/>
      <c r="Z38" s="1043"/>
      <c r="AA38" s="1043"/>
      <c r="AB38" s="1043"/>
      <c r="AC38" s="1043"/>
      <c r="AD38" s="1043"/>
      <c r="AE38" s="1049"/>
      <c r="AF38" s="1042"/>
      <c r="AG38" s="1043"/>
      <c r="AH38" s="1043"/>
      <c r="AI38" s="1043"/>
      <c r="AJ38" s="1044"/>
      <c r="AK38" s="978"/>
      <c r="AL38" s="969"/>
      <c r="AM38" s="969"/>
      <c r="AN38" s="969"/>
      <c r="AO38" s="969"/>
      <c r="AP38" s="969"/>
      <c r="AQ38" s="969"/>
      <c r="AR38" s="969"/>
      <c r="AS38" s="969"/>
      <c r="AT38" s="969"/>
      <c r="AU38" s="969"/>
      <c r="AV38" s="969"/>
      <c r="AW38" s="969"/>
      <c r="AX38" s="969"/>
      <c r="AY38" s="969"/>
      <c r="AZ38" s="1047"/>
      <c r="BA38" s="1047"/>
      <c r="BB38" s="1047"/>
      <c r="BC38" s="1047"/>
      <c r="BD38" s="1047"/>
      <c r="BE38" s="1045"/>
      <c r="BF38" s="1045"/>
      <c r="BG38" s="1045"/>
      <c r="BH38" s="1045"/>
      <c r="BI38" s="1046"/>
      <c r="BJ38" s="241"/>
      <c r="BK38" s="241"/>
      <c r="BL38" s="241"/>
      <c r="BM38" s="241"/>
      <c r="BN38" s="241"/>
      <c r="BO38" s="254"/>
      <c r="BP38" s="254"/>
      <c r="BQ38" s="251">
        <v>32</v>
      </c>
      <c r="BR38" s="252"/>
      <c r="BS38" s="1012" t="s">
        <v>599</v>
      </c>
      <c r="BT38" s="1013"/>
      <c r="BU38" s="1013"/>
      <c r="BV38" s="1013"/>
      <c r="BW38" s="1013"/>
      <c r="BX38" s="1013"/>
      <c r="BY38" s="1013"/>
      <c r="BZ38" s="1013"/>
      <c r="CA38" s="1013"/>
      <c r="CB38" s="1013"/>
      <c r="CC38" s="1013"/>
      <c r="CD38" s="1013"/>
      <c r="CE38" s="1013"/>
      <c r="CF38" s="1013"/>
      <c r="CG38" s="1014"/>
      <c r="CH38" s="987">
        <v>-2</v>
      </c>
      <c r="CI38" s="988"/>
      <c r="CJ38" s="988"/>
      <c r="CK38" s="988"/>
      <c r="CL38" s="989"/>
      <c r="CM38" s="987">
        <v>9</v>
      </c>
      <c r="CN38" s="988"/>
      <c r="CO38" s="988"/>
      <c r="CP38" s="988"/>
      <c r="CQ38" s="989"/>
      <c r="CR38" s="987">
        <v>3</v>
      </c>
      <c r="CS38" s="988"/>
      <c r="CT38" s="988"/>
      <c r="CU38" s="988"/>
      <c r="CV38" s="989"/>
      <c r="CW38" s="987">
        <v>11</v>
      </c>
      <c r="CX38" s="988"/>
      <c r="CY38" s="988"/>
      <c r="CZ38" s="988"/>
      <c r="DA38" s="989"/>
      <c r="DB38" s="987" t="s">
        <v>499</v>
      </c>
      <c r="DC38" s="988"/>
      <c r="DD38" s="988"/>
      <c r="DE38" s="988"/>
      <c r="DF38" s="989"/>
      <c r="DG38" s="987" t="s">
        <v>499</v>
      </c>
      <c r="DH38" s="988"/>
      <c r="DI38" s="988"/>
      <c r="DJ38" s="988"/>
      <c r="DK38" s="989"/>
      <c r="DL38" s="987" t="s">
        <v>499</v>
      </c>
      <c r="DM38" s="988"/>
      <c r="DN38" s="988"/>
      <c r="DO38" s="988"/>
      <c r="DP38" s="989"/>
      <c r="DQ38" s="987" t="s">
        <v>499</v>
      </c>
      <c r="DR38" s="988"/>
      <c r="DS38" s="988"/>
      <c r="DT38" s="988"/>
      <c r="DU38" s="989"/>
      <c r="DV38" s="990"/>
      <c r="DW38" s="991"/>
      <c r="DX38" s="991"/>
      <c r="DY38" s="991"/>
      <c r="DZ38" s="992"/>
      <c r="EA38" s="235"/>
    </row>
    <row r="39" spans="1:131" s="236" customFormat="1" ht="26.25" customHeight="1" x14ac:dyDescent="0.2">
      <c r="A39" s="255">
        <v>12</v>
      </c>
      <c r="B39" s="1039"/>
      <c r="C39" s="1040"/>
      <c r="D39" s="1040"/>
      <c r="E39" s="1040"/>
      <c r="F39" s="1040"/>
      <c r="G39" s="1040"/>
      <c r="H39" s="1040"/>
      <c r="I39" s="1040"/>
      <c r="J39" s="1040"/>
      <c r="K39" s="1040"/>
      <c r="L39" s="1040"/>
      <c r="M39" s="1040"/>
      <c r="N39" s="1040"/>
      <c r="O39" s="1040"/>
      <c r="P39" s="1041"/>
      <c r="Q39" s="1048"/>
      <c r="R39" s="1043"/>
      <c r="S39" s="1043"/>
      <c r="T39" s="1043"/>
      <c r="U39" s="1043"/>
      <c r="V39" s="1043"/>
      <c r="W39" s="1043"/>
      <c r="X39" s="1043"/>
      <c r="Y39" s="1043"/>
      <c r="Z39" s="1043"/>
      <c r="AA39" s="1043"/>
      <c r="AB39" s="1043"/>
      <c r="AC39" s="1043"/>
      <c r="AD39" s="1043"/>
      <c r="AE39" s="1049"/>
      <c r="AF39" s="1042"/>
      <c r="AG39" s="1043"/>
      <c r="AH39" s="1043"/>
      <c r="AI39" s="1043"/>
      <c r="AJ39" s="1044"/>
      <c r="AK39" s="978"/>
      <c r="AL39" s="969"/>
      <c r="AM39" s="969"/>
      <c r="AN39" s="969"/>
      <c r="AO39" s="969"/>
      <c r="AP39" s="969"/>
      <c r="AQ39" s="969"/>
      <c r="AR39" s="969"/>
      <c r="AS39" s="969"/>
      <c r="AT39" s="969"/>
      <c r="AU39" s="969"/>
      <c r="AV39" s="969"/>
      <c r="AW39" s="969"/>
      <c r="AX39" s="969"/>
      <c r="AY39" s="969"/>
      <c r="AZ39" s="1047"/>
      <c r="BA39" s="1047"/>
      <c r="BB39" s="1047"/>
      <c r="BC39" s="1047"/>
      <c r="BD39" s="1047"/>
      <c r="BE39" s="1045"/>
      <c r="BF39" s="1045"/>
      <c r="BG39" s="1045"/>
      <c r="BH39" s="1045"/>
      <c r="BI39" s="1046"/>
      <c r="BJ39" s="241"/>
      <c r="BK39" s="241"/>
      <c r="BL39" s="241"/>
      <c r="BM39" s="241"/>
      <c r="BN39" s="241"/>
      <c r="BO39" s="254"/>
      <c r="BP39" s="254"/>
      <c r="BQ39" s="251">
        <v>33</v>
      </c>
      <c r="BR39" s="252"/>
      <c r="BS39" s="1012" t="s">
        <v>600</v>
      </c>
      <c r="BT39" s="1013"/>
      <c r="BU39" s="1013"/>
      <c r="BV39" s="1013"/>
      <c r="BW39" s="1013"/>
      <c r="BX39" s="1013"/>
      <c r="BY39" s="1013"/>
      <c r="BZ39" s="1013"/>
      <c r="CA39" s="1013"/>
      <c r="CB39" s="1013"/>
      <c r="CC39" s="1013"/>
      <c r="CD39" s="1013"/>
      <c r="CE39" s="1013"/>
      <c r="CF39" s="1013"/>
      <c r="CG39" s="1014"/>
      <c r="CH39" s="987">
        <v>0</v>
      </c>
      <c r="CI39" s="988"/>
      <c r="CJ39" s="988"/>
      <c r="CK39" s="988"/>
      <c r="CL39" s="989"/>
      <c r="CM39" s="987">
        <v>45</v>
      </c>
      <c r="CN39" s="988"/>
      <c r="CO39" s="988"/>
      <c r="CP39" s="988"/>
      <c r="CQ39" s="989"/>
      <c r="CR39" s="987">
        <v>12</v>
      </c>
      <c r="CS39" s="988"/>
      <c r="CT39" s="988"/>
      <c r="CU39" s="988"/>
      <c r="CV39" s="989"/>
      <c r="CW39" s="987">
        <v>0</v>
      </c>
      <c r="CX39" s="988"/>
      <c r="CY39" s="988"/>
      <c r="CZ39" s="988"/>
      <c r="DA39" s="989"/>
      <c r="DB39" s="987" t="s">
        <v>499</v>
      </c>
      <c r="DC39" s="988"/>
      <c r="DD39" s="988"/>
      <c r="DE39" s="988"/>
      <c r="DF39" s="989"/>
      <c r="DG39" s="987" t="s">
        <v>499</v>
      </c>
      <c r="DH39" s="988"/>
      <c r="DI39" s="988"/>
      <c r="DJ39" s="988"/>
      <c r="DK39" s="989"/>
      <c r="DL39" s="987" t="s">
        <v>499</v>
      </c>
      <c r="DM39" s="988"/>
      <c r="DN39" s="988"/>
      <c r="DO39" s="988"/>
      <c r="DP39" s="989"/>
      <c r="DQ39" s="987" t="s">
        <v>499</v>
      </c>
      <c r="DR39" s="988"/>
      <c r="DS39" s="988"/>
      <c r="DT39" s="988"/>
      <c r="DU39" s="989"/>
      <c r="DV39" s="990"/>
      <c r="DW39" s="991"/>
      <c r="DX39" s="991"/>
      <c r="DY39" s="991"/>
      <c r="DZ39" s="992"/>
      <c r="EA39" s="235"/>
    </row>
    <row r="40" spans="1:131" s="236" customFormat="1" ht="26.25" customHeight="1" x14ac:dyDescent="0.2">
      <c r="A40" s="250">
        <v>13</v>
      </c>
      <c r="B40" s="1039"/>
      <c r="C40" s="1040"/>
      <c r="D40" s="1040"/>
      <c r="E40" s="1040"/>
      <c r="F40" s="1040"/>
      <c r="G40" s="1040"/>
      <c r="H40" s="1040"/>
      <c r="I40" s="1040"/>
      <c r="J40" s="1040"/>
      <c r="K40" s="1040"/>
      <c r="L40" s="1040"/>
      <c r="M40" s="1040"/>
      <c r="N40" s="1040"/>
      <c r="O40" s="1040"/>
      <c r="P40" s="1041"/>
      <c r="Q40" s="1048"/>
      <c r="R40" s="1043"/>
      <c r="S40" s="1043"/>
      <c r="T40" s="1043"/>
      <c r="U40" s="1043"/>
      <c r="V40" s="1043"/>
      <c r="W40" s="1043"/>
      <c r="X40" s="1043"/>
      <c r="Y40" s="1043"/>
      <c r="Z40" s="1043"/>
      <c r="AA40" s="1043"/>
      <c r="AB40" s="1043"/>
      <c r="AC40" s="1043"/>
      <c r="AD40" s="1043"/>
      <c r="AE40" s="1049"/>
      <c r="AF40" s="1042"/>
      <c r="AG40" s="1043"/>
      <c r="AH40" s="1043"/>
      <c r="AI40" s="1043"/>
      <c r="AJ40" s="1044"/>
      <c r="AK40" s="978"/>
      <c r="AL40" s="969"/>
      <c r="AM40" s="969"/>
      <c r="AN40" s="969"/>
      <c r="AO40" s="969"/>
      <c r="AP40" s="969"/>
      <c r="AQ40" s="969"/>
      <c r="AR40" s="969"/>
      <c r="AS40" s="969"/>
      <c r="AT40" s="969"/>
      <c r="AU40" s="969"/>
      <c r="AV40" s="969"/>
      <c r="AW40" s="969"/>
      <c r="AX40" s="969"/>
      <c r="AY40" s="969"/>
      <c r="AZ40" s="1047"/>
      <c r="BA40" s="1047"/>
      <c r="BB40" s="1047"/>
      <c r="BC40" s="1047"/>
      <c r="BD40" s="1047"/>
      <c r="BE40" s="1045"/>
      <c r="BF40" s="1045"/>
      <c r="BG40" s="1045"/>
      <c r="BH40" s="1045"/>
      <c r="BI40" s="1046"/>
      <c r="BJ40" s="241"/>
      <c r="BK40" s="241"/>
      <c r="BL40" s="241"/>
      <c r="BM40" s="241"/>
      <c r="BN40" s="241"/>
      <c r="BO40" s="254"/>
      <c r="BP40" s="254"/>
      <c r="BQ40" s="251">
        <v>34</v>
      </c>
      <c r="BR40" s="252"/>
      <c r="BS40" s="1012" t="s">
        <v>601</v>
      </c>
      <c r="BT40" s="1013"/>
      <c r="BU40" s="1013"/>
      <c r="BV40" s="1013"/>
      <c r="BW40" s="1013"/>
      <c r="BX40" s="1013"/>
      <c r="BY40" s="1013"/>
      <c r="BZ40" s="1013"/>
      <c r="CA40" s="1013"/>
      <c r="CB40" s="1013"/>
      <c r="CC40" s="1013"/>
      <c r="CD40" s="1013"/>
      <c r="CE40" s="1013"/>
      <c r="CF40" s="1013"/>
      <c r="CG40" s="1014"/>
      <c r="CH40" s="987">
        <v>35</v>
      </c>
      <c r="CI40" s="988"/>
      <c r="CJ40" s="988"/>
      <c r="CK40" s="988"/>
      <c r="CL40" s="989"/>
      <c r="CM40" s="987">
        <v>759</v>
      </c>
      <c r="CN40" s="988"/>
      <c r="CO40" s="988"/>
      <c r="CP40" s="988"/>
      <c r="CQ40" s="989"/>
      <c r="CR40" s="987">
        <v>33</v>
      </c>
      <c r="CS40" s="988"/>
      <c r="CT40" s="988"/>
      <c r="CU40" s="988"/>
      <c r="CV40" s="989"/>
      <c r="CW40" s="987" t="s">
        <v>499</v>
      </c>
      <c r="CX40" s="988"/>
      <c r="CY40" s="988"/>
      <c r="CZ40" s="988"/>
      <c r="DA40" s="989"/>
      <c r="DB40" s="987">
        <v>75</v>
      </c>
      <c r="DC40" s="988"/>
      <c r="DD40" s="988"/>
      <c r="DE40" s="988"/>
      <c r="DF40" s="989"/>
      <c r="DG40" s="987" t="s">
        <v>499</v>
      </c>
      <c r="DH40" s="988"/>
      <c r="DI40" s="988"/>
      <c r="DJ40" s="988"/>
      <c r="DK40" s="989"/>
      <c r="DL40" s="987" t="s">
        <v>499</v>
      </c>
      <c r="DM40" s="988"/>
      <c r="DN40" s="988"/>
      <c r="DO40" s="988"/>
      <c r="DP40" s="989"/>
      <c r="DQ40" s="987" t="s">
        <v>499</v>
      </c>
      <c r="DR40" s="988"/>
      <c r="DS40" s="988"/>
      <c r="DT40" s="988"/>
      <c r="DU40" s="989"/>
      <c r="DV40" s="990"/>
      <c r="DW40" s="991"/>
      <c r="DX40" s="991"/>
      <c r="DY40" s="991"/>
      <c r="DZ40" s="992"/>
      <c r="EA40" s="235"/>
    </row>
    <row r="41" spans="1:131" s="236" customFormat="1" ht="26.25" customHeight="1" x14ac:dyDescent="0.2">
      <c r="A41" s="250">
        <v>14</v>
      </c>
      <c r="B41" s="1039"/>
      <c r="C41" s="1040"/>
      <c r="D41" s="1040"/>
      <c r="E41" s="1040"/>
      <c r="F41" s="1040"/>
      <c r="G41" s="1040"/>
      <c r="H41" s="1040"/>
      <c r="I41" s="1040"/>
      <c r="J41" s="1040"/>
      <c r="K41" s="1040"/>
      <c r="L41" s="1040"/>
      <c r="M41" s="1040"/>
      <c r="N41" s="1040"/>
      <c r="O41" s="1040"/>
      <c r="P41" s="1041"/>
      <c r="Q41" s="1048"/>
      <c r="R41" s="1043"/>
      <c r="S41" s="1043"/>
      <c r="T41" s="1043"/>
      <c r="U41" s="1043"/>
      <c r="V41" s="1043"/>
      <c r="W41" s="1043"/>
      <c r="X41" s="1043"/>
      <c r="Y41" s="1043"/>
      <c r="Z41" s="1043"/>
      <c r="AA41" s="1043"/>
      <c r="AB41" s="1043"/>
      <c r="AC41" s="1043"/>
      <c r="AD41" s="1043"/>
      <c r="AE41" s="1049"/>
      <c r="AF41" s="1042"/>
      <c r="AG41" s="1043"/>
      <c r="AH41" s="1043"/>
      <c r="AI41" s="1043"/>
      <c r="AJ41" s="1044"/>
      <c r="AK41" s="978"/>
      <c r="AL41" s="969"/>
      <c r="AM41" s="969"/>
      <c r="AN41" s="969"/>
      <c r="AO41" s="969"/>
      <c r="AP41" s="969"/>
      <c r="AQ41" s="969"/>
      <c r="AR41" s="969"/>
      <c r="AS41" s="969"/>
      <c r="AT41" s="969"/>
      <c r="AU41" s="969"/>
      <c r="AV41" s="969"/>
      <c r="AW41" s="969"/>
      <c r="AX41" s="969"/>
      <c r="AY41" s="969"/>
      <c r="AZ41" s="1047"/>
      <c r="BA41" s="1047"/>
      <c r="BB41" s="1047"/>
      <c r="BC41" s="1047"/>
      <c r="BD41" s="1047"/>
      <c r="BE41" s="1045"/>
      <c r="BF41" s="1045"/>
      <c r="BG41" s="1045"/>
      <c r="BH41" s="1045"/>
      <c r="BI41" s="1046"/>
      <c r="BJ41" s="241"/>
      <c r="BK41" s="241"/>
      <c r="BL41" s="241"/>
      <c r="BM41" s="241"/>
      <c r="BN41" s="241"/>
      <c r="BO41" s="254"/>
      <c r="BP41" s="254"/>
      <c r="BQ41" s="251">
        <v>35</v>
      </c>
      <c r="BR41" s="252"/>
      <c r="BS41" s="1012" t="s">
        <v>602</v>
      </c>
      <c r="BT41" s="1013"/>
      <c r="BU41" s="1013"/>
      <c r="BV41" s="1013"/>
      <c r="BW41" s="1013"/>
      <c r="BX41" s="1013"/>
      <c r="BY41" s="1013"/>
      <c r="BZ41" s="1013"/>
      <c r="CA41" s="1013"/>
      <c r="CB41" s="1013"/>
      <c r="CC41" s="1013"/>
      <c r="CD41" s="1013"/>
      <c r="CE41" s="1013"/>
      <c r="CF41" s="1013"/>
      <c r="CG41" s="1014"/>
      <c r="CH41" s="987">
        <v>-32</v>
      </c>
      <c r="CI41" s="988"/>
      <c r="CJ41" s="988"/>
      <c r="CK41" s="988"/>
      <c r="CL41" s="989"/>
      <c r="CM41" s="987">
        <v>3</v>
      </c>
      <c r="CN41" s="988"/>
      <c r="CO41" s="988"/>
      <c r="CP41" s="988"/>
      <c r="CQ41" s="989"/>
      <c r="CR41" s="987">
        <v>30</v>
      </c>
      <c r="CS41" s="988"/>
      <c r="CT41" s="988"/>
      <c r="CU41" s="988"/>
      <c r="CV41" s="989"/>
      <c r="CW41" s="987">
        <v>12</v>
      </c>
      <c r="CX41" s="988"/>
      <c r="CY41" s="988"/>
      <c r="CZ41" s="988"/>
      <c r="DA41" s="989"/>
      <c r="DB41" s="987" t="s">
        <v>499</v>
      </c>
      <c r="DC41" s="988"/>
      <c r="DD41" s="988"/>
      <c r="DE41" s="988"/>
      <c r="DF41" s="989"/>
      <c r="DG41" s="987" t="s">
        <v>499</v>
      </c>
      <c r="DH41" s="988"/>
      <c r="DI41" s="988"/>
      <c r="DJ41" s="988"/>
      <c r="DK41" s="989"/>
      <c r="DL41" s="987" t="s">
        <v>499</v>
      </c>
      <c r="DM41" s="988"/>
      <c r="DN41" s="988"/>
      <c r="DO41" s="988"/>
      <c r="DP41" s="989"/>
      <c r="DQ41" s="987" t="s">
        <v>499</v>
      </c>
      <c r="DR41" s="988"/>
      <c r="DS41" s="988"/>
      <c r="DT41" s="988"/>
      <c r="DU41" s="989"/>
      <c r="DV41" s="990"/>
      <c r="DW41" s="991"/>
      <c r="DX41" s="991"/>
      <c r="DY41" s="991"/>
      <c r="DZ41" s="992"/>
      <c r="EA41" s="235"/>
    </row>
    <row r="42" spans="1:131" s="236" customFormat="1" ht="26.25" customHeight="1" x14ac:dyDescent="0.2">
      <c r="A42" s="250">
        <v>15</v>
      </c>
      <c r="B42" s="1039"/>
      <c r="C42" s="1040"/>
      <c r="D42" s="1040"/>
      <c r="E42" s="1040"/>
      <c r="F42" s="1040"/>
      <c r="G42" s="1040"/>
      <c r="H42" s="1040"/>
      <c r="I42" s="1040"/>
      <c r="J42" s="1040"/>
      <c r="K42" s="1040"/>
      <c r="L42" s="1040"/>
      <c r="M42" s="1040"/>
      <c r="N42" s="1040"/>
      <c r="O42" s="1040"/>
      <c r="P42" s="1041"/>
      <c r="Q42" s="1048"/>
      <c r="R42" s="1043"/>
      <c r="S42" s="1043"/>
      <c r="T42" s="1043"/>
      <c r="U42" s="1043"/>
      <c r="V42" s="1043"/>
      <c r="W42" s="1043"/>
      <c r="X42" s="1043"/>
      <c r="Y42" s="1043"/>
      <c r="Z42" s="1043"/>
      <c r="AA42" s="1043"/>
      <c r="AB42" s="1043"/>
      <c r="AC42" s="1043"/>
      <c r="AD42" s="1043"/>
      <c r="AE42" s="1049"/>
      <c r="AF42" s="1042"/>
      <c r="AG42" s="1043"/>
      <c r="AH42" s="1043"/>
      <c r="AI42" s="1043"/>
      <c r="AJ42" s="1044"/>
      <c r="AK42" s="978"/>
      <c r="AL42" s="969"/>
      <c r="AM42" s="969"/>
      <c r="AN42" s="969"/>
      <c r="AO42" s="969"/>
      <c r="AP42" s="969"/>
      <c r="AQ42" s="969"/>
      <c r="AR42" s="969"/>
      <c r="AS42" s="969"/>
      <c r="AT42" s="969"/>
      <c r="AU42" s="969"/>
      <c r="AV42" s="969"/>
      <c r="AW42" s="969"/>
      <c r="AX42" s="969"/>
      <c r="AY42" s="969"/>
      <c r="AZ42" s="1047"/>
      <c r="BA42" s="1047"/>
      <c r="BB42" s="1047"/>
      <c r="BC42" s="1047"/>
      <c r="BD42" s="1047"/>
      <c r="BE42" s="1045"/>
      <c r="BF42" s="1045"/>
      <c r="BG42" s="1045"/>
      <c r="BH42" s="1045"/>
      <c r="BI42" s="1046"/>
      <c r="BJ42" s="241"/>
      <c r="BK42" s="241"/>
      <c r="BL42" s="241"/>
      <c r="BM42" s="241"/>
      <c r="BN42" s="241"/>
      <c r="BO42" s="254"/>
      <c r="BP42" s="254"/>
      <c r="BQ42" s="251">
        <v>36</v>
      </c>
      <c r="BR42" s="252"/>
      <c r="BS42" s="1012" t="s">
        <v>603</v>
      </c>
      <c r="BT42" s="1013"/>
      <c r="BU42" s="1013"/>
      <c r="BV42" s="1013"/>
      <c r="BW42" s="1013"/>
      <c r="BX42" s="1013"/>
      <c r="BY42" s="1013"/>
      <c r="BZ42" s="1013"/>
      <c r="CA42" s="1013"/>
      <c r="CB42" s="1013"/>
      <c r="CC42" s="1013"/>
      <c r="CD42" s="1013"/>
      <c r="CE42" s="1013"/>
      <c r="CF42" s="1013"/>
      <c r="CG42" s="1014"/>
      <c r="CH42" s="987">
        <v>-163</v>
      </c>
      <c r="CI42" s="988"/>
      <c r="CJ42" s="988"/>
      <c r="CK42" s="988"/>
      <c r="CL42" s="989"/>
      <c r="CM42" s="987">
        <v>52</v>
      </c>
      <c r="CN42" s="988"/>
      <c r="CO42" s="988"/>
      <c r="CP42" s="988"/>
      <c r="CQ42" s="989"/>
      <c r="CR42" s="987" t="s">
        <v>499</v>
      </c>
      <c r="CS42" s="988"/>
      <c r="CT42" s="988"/>
      <c r="CU42" s="988"/>
      <c r="CV42" s="989"/>
      <c r="CW42" s="987">
        <v>90</v>
      </c>
      <c r="CX42" s="988"/>
      <c r="CY42" s="988"/>
      <c r="CZ42" s="988"/>
      <c r="DA42" s="989"/>
      <c r="DB42" s="987" t="s">
        <v>499</v>
      </c>
      <c r="DC42" s="988"/>
      <c r="DD42" s="988"/>
      <c r="DE42" s="988"/>
      <c r="DF42" s="989"/>
      <c r="DG42" s="987" t="s">
        <v>499</v>
      </c>
      <c r="DH42" s="988"/>
      <c r="DI42" s="988"/>
      <c r="DJ42" s="988"/>
      <c r="DK42" s="989"/>
      <c r="DL42" s="987" t="s">
        <v>499</v>
      </c>
      <c r="DM42" s="988"/>
      <c r="DN42" s="988"/>
      <c r="DO42" s="988"/>
      <c r="DP42" s="989"/>
      <c r="DQ42" s="987" t="s">
        <v>499</v>
      </c>
      <c r="DR42" s="988"/>
      <c r="DS42" s="988"/>
      <c r="DT42" s="988"/>
      <c r="DU42" s="989"/>
      <c r="DV42" s="990"/>
      <c r="DW42" s="991"/>
      <c r="DX42" s="991"/>
      <c r="DY42" s="991"/>
      <c r="DZ42" s="992"/>
      <c r="EA42" s="235"/>
    </row>
    <row r="43" spans="1:131" s="236" customFormat="1" ht="26.25" customHeight="1" x14ac:dyDescent="0.2">
      <c r="A43" s="250">
        <v>16</v>
      </c>
      <c r="B43" s="1039"/>
      <c r="C43" s="1040"/>
      <c r="D43" s="1040"/>
      <c r="E43" s="1040"/>
      <c r="F43" s="1040"/>
      <c r="G43" s="1040"/>
      <c r="H43" s="1040"/>
      <c r="I43" s="1040"/>
      <c r="J43" s="1040"/>
      <c r="K43" s="1040"/>
      <c r="L43" s="1040"/>
      <c r="M43" s="1040"/>
      <c r="N43" s="1040"/>
      <c r="O43" s="1040"/>
      <c r="P43" s="1041"/>
      <c r="Q43" s="1048"/>
      <c r="R43" s="1043"/>
      <c r="S43" s="1043"/>
      <c r="T43" s="1043"/>
      <c r="U43" s="1043"/>
      <c r="V43" s="1043"/>
      <c r="W43" s="1043"/>
      <c r="X43" s="1043"/>
      <c r="Y43" s="1043"/>
      <c r="Z43" s="1043"/>
      <c r="AA43" s="1043"/>
      <c r="AB43" s="1043"/>
      <c r="AC43" s="1043"/>
      <c r="AD43" s="1043"/>
      <c r="AE43" s="1049"/>
      <c r="AF43" s="1042"/>
      <c r="AG43" s="1043"/>
      <c r="AH43" s="1043"/>
      <c r="AI43" s="1043"/>
      <c r="AJ43" s="1044"/>
      <c r="AK43" s="978"/>
      <c r="AL43" s="969"/>
      <c r="AM43" s="969"/>
      <c r="AN43" s="969"/>
      <c r="AO43" s="969"/>
      <c r="AP43" s="969"/>
      <c r="AQ43" s="969"/>
      <c r="AR43" s="969"/>
      <c r="AS43" s="969"/>
      <c r="AT43" s="969"/>
      <c r="AU43" s="969"/>
      <c r="AV43" s="969"/>
      <c r="AW43" s="969"/>
      <c r="AX43" s="969"/>
      <c r="AY43" s="969"/>
      <c r="AZ43" s="1047"/>
      <c r="BA43" s="1047"/>
      <c r="BB43" s="1047"/>
      <c r="BC43" s="1047"/>
      <c r="BD43" s="1047"/>
      <c r="BE43" s="1045"/>
      <c r="BF43" s="1045"/>
      <c r="BG43" s="1045"/>
      <c r="BH43" s="1045"/>
      <c r="BI43" s="1046"/>
      <c r="BJ43" s="241"/>
      <c r="BK43" s="241"/>
      <c r="BL43" s="241"/>
      <c r="BM43" s="241"/>
      <c r="BN43" s="241"/>
      <c r="BO43" s="254"/>
      <c r="BP43" s="254"/>
      <c r="BQ43" s="251">
        <v>37</v>
      </c>
      <c r="BR43" s="252"/>
      <c r="BS43" s="1012"/>
      <c r="BT43" s="1013"/>
      <c r="BU43" s="1013"/>
      <c r="BV43" s="1013"/>
      <c r="BW43" s="1013"/>
      <c r="BX43" s="1013"/>
      <c r="BY43" s="1013"/>
      <c r="BZ43" s="1013"/>
      <c r="CA43" s="1013"/>
      <c r="CB43" s="1013"/>
      <c r="CC43" s="1013"/>
      <c r="CD43" s="1013"/>
      <c r="CE43" s="1013"/>
      <c r="CF43" s="1013"/>
      <c r="CG43" s="1014"/>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235"/>
    </row>
    <row r="44" spans="1:131" s="236" customFormat="1" ht="26.25" customHeight="1" x14ac:dyDescent="0.2">
      <c r="A44" s="250">
        <v>17</v>
      </c>
      <c r="B44" s="1039"/>
      <c r="C44" s="1040"/>
      <c r="D44" s="1040"/>
      <c r="E44" s="1040"/>
      <c r="F44" s="1040"/>
      <c r="G44" s="1040"/>
      <c r="H44" s="1040"/>
      <c r="I44" s="1040"/>
      <c r="J44" s="1040"/>
      <c r="K44" s="1040"/>
      <c r="L44" s="1040"/>
      <c r="M44" s="1040"/>
      <c r="N44" s="1040"/>
      <c r="O44" s="1040"/>
      <c r="P44" s="1041"/>
      <c r="Q44" s="1048"/>
      <c r="R44" s="1043"/>
      <c r="S44" s="1043"/>
      <c r="T44" s="1043"/>
      <c r="U44" s="1043"/>
      <c r="V44" s="1043"/>
      <c r="W44" s="1043"/>
      <c r="X44" s="1043"/>
      <c r="Y44" s="1043"/>
      <c r="Z44" s="1043"/>
      <c r="AA44" s="1043"/>
      <c r="AB44" s="1043"/>
      <c r="AC44" s="1043"/>
      <c r="AD44" s="1043"/>
      <c r="AE44" s="1049"/>
      <c r="AF44" s="1042"/>
      <c r="AG44" s="1043"/>
      <c r="AH44" s="1043"/>
      <c r="AI44" s="1043"/>
      <c r="AJ44" s="1044"/>
      <c r="AK44" s="978"/>
      <c r="AL44" s="969"/>
      <c r="AM44" s="969"/>
      <c r="AN44" s="969"/>
      <c r="AO44" s="969"/>
      <c r="AP44" s="969"/>
      <c r="AQ44" s="969"/>
      <c r="AR44" s="969"/>
      <c r="AS44" s="969"/>
      <c r="AT44" s="969"/>
      <c r="AU44" s="969"/>
      <c r="AV44" s="969"/>
      <c r="AW44" s="969"/>
      <c r="AX44" s="969"/>
      <c r="AY44" s="969"/>
      <c r="AZ44" s="1047"/>
      <c r="BA44" s="1047"/>
      <c r="BB44" s="1047"/>
      <c r="BC44" s="1047"/>
      <c r="BD44" s="1047"/>
      <c r="BE44" s="1045"/>
      <c r="BF44" s="1045"/>
      <c r="BG44" s="1045"/>
      <c r="BH44" s="1045"/>
      <c r="BI44" s="1046"/>
      <c r="BJ44" s="241"/>
      <c r="BK44" s="241"/>
      <c r="BL44" s="241"/>
      <c r="BM44" s="241"/>
      <c r="BN44" s="241"/>
      <c r="BO44" s="254"/>
      <c r="BP44" s="254"/>
      <c r="BQ44" s="251">
        <v>38</v>
      </c>
      <c r="BR44" s="252"/>
      <c r="BS44" s="1012"/>
      <c r="BT44" s="1013"/>
      <c r="BU44" s="1013"/>
      <c r="BV44" s="1013"/>
      <c r="BW44" s="1013"/>
      <c r="BX44" s="1013"/>
      <c r="BY44" s="1013"/>
      <c r="BZ44" s="1013"/>
      <c r="CA44" s="1013"/>
      <c r="CB44" s="1013"/>
      <c r="CC44" s="1013"/>
      <c r="CD44" s="1013"/>
      <c r="CE44" s="1013"/>
      <c r="CF44" s="1013"/>
      <c r="CG44" s="1014"/>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235"/>
    </row>
    <row r="45" spans="1:131" s="236" customFormat="1" ht="26.25" customHeight="1" x14ac:dyDescent="0.2">
      <c r="A45" s="250">
        <v>18</v>
      </c>
      <c r="B45" s="1039"/>
      <c r="C45" s="1040"/>
      <c r="D45" s="1040"/>
      <c r="E45" s="1040"/>
      <c r="F45" s="1040"/>
      <c r="G45" s="1040"/>
      <c r="H45" s="1040"/>
      <c r="I45" s="1040"/>
      <c r="J45" s="1040"/>
      <c r="K45" s="1040"/>
      <c r="L45" s="1040"/>
      <c r="M45" s="1040"/>
      <c r="N45" s="1040"/>
      <c r="O45" s="1040"/>
      <c r="P45" s="1041"/>
      <c r="Q45" s="1048"/>
      <c r="R45" s="1043"/>
      <c r="S45" s="1043"/>
      <c r="T45" s="1043"/>
      <c r="U45" s="1043"/>
      <c r="V45" s="1043"/>
      <c r="W45" s="1043"/>
      <c r="X45" s="1043"/>
      <c r="Y45" s="1043"/>
      <c r="Z45" s="1043"/>
      <c r="AA45" s="1043"/>
      <c r="AB45" s="1043"/>
      <c r="AC45" s="1043"/>
      <c r="AD45" s="1043"/>
      <c r="AE45" s="1049"/>
      <c r="AF45" s="1042"/>
      <c r="AG45" s="1043"/>
      <c r="AH45" s="1043"/>
      <c r="AI45" s="1043"/>
      <c r="AJ45" s="1044"/>
      <c r="AK45" s="978"/>
      <c r="AL45" s="969"/>
      <c r="AM45" s="969"/>
      <c r="AN45" s="969"/>
      <c r="AO45" s="969"/>
      <c r="AP45" s="969"/>
      <c r="AQ45" s="969"/>
      <c r="AR45" s="969"/>
      <c r="AS45" s="969"/>
      <c r="AT45" s="969"/>
      <c r="AU45" s="969"/>
      <c r="AV45" s="969"/>
      <c r="AW45" s="969"/>
      <c r="AX45" s="969"/>
      <c r="AY45" s="969"/>
      <c r="AZ45" s="1047"/>
      <c r="BA45" s="1047"/>
      <c r="BB45" s="1047"/>
      <c r="BC45" s="1047"/>
      <c r="BD45" s="1047"/>
      <c r="BE45" s="1045"/>
      <c r="BF45" s="1045"/>
      <c r="BG45" s="1045"/>
      <c r="BH45" s="1045"/>
      <c r="BI45" s="1046"/>
      <c r="BJ45" s="241"/>
      <c r="BK45" s="241"/>
      <c r="BL45" s="241"/>
      <c r="BM45" s="241"/>
      <c r="BN45" s="241"/>
      <c r="BO45" s="254"/>
      <c r="BP45" s="254"/>
      <c r="BQ45" s="251">
        <v>39</v>
      </c>
      <c r="BR45" s="252"/>
      <c r="BS45" s="1012"/>
      <c r="BT45" s="1013"/>
      <c r="BU45" s="1013"/>
      <c r="BV45" s="1013"/>
      <c r="BW45" s="1013"/>
      <c r="BX45" s="1013"/>
      <c r="BY45" s="1013"/>
      <c r="BZ45" s="1013"/>
      <c r="CA45" s="1013"/>
      <c r="CB45" s="1013"/>
      <c r="CC45" s="1013"/>
      <c r="CD45" s="1013"/>
      <c r="CE45" s="1013"/>
      <c r="CF45" s="1013"/>
      <c r="CG45" s="1014"/>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235"/>
    </row>
    <row r="46" spans="1:131" s="236" customFormat="1" ht="26.25" customHeight="1" x14ac:dyDescent="0.2">
      <c r="A46" s="250">
        <v>19</v>
      </c>
      <c r="B46" s="1039"/>
      <c r="C46" s="1040"/>
      <c r="D46" s="1040"/>
      <c r="E46" s="1040"/>
      <c r="F46" s="1040"/>
      <c r="G46" s="1040"/>
      <c r="H46" s="1040"/>
      <c r="I46" s="1040"/>
      <c r="J46" s="1040"/>
      <c r="K46" s="1040"/>
      <c r="L46" s="1040"/>
      <c r="M46" s="1040"/>
      <c r="N46" s="1040"/>
      <c r="O46" s="1040"/>
      <c r="P46" s="1041"/>
      <c r="Q46" s="1048"/>
      <c r="R46" s="1043"/>
      <c r="S46" s="1043"/>
      <c r="T46" s="1043"/>
      <c r="U46" s="1043"/>
      <c r="V46" s="1043"/>
      <c r="W46" s="1043"/>
      <c r="X46" s="1043"/>
      <c r="Y46" s="1043"/>
      <c r="Z46" s="1043"/>
      <c r="AA46" s="1043"/>
      <c r="AB46" s="1043"/>
      <c r="AC46" s="1043"/>
      <c r="AD46" s="1043"/>
      <c r="AE46" s="1049"/>
      <c r="AF46" s="1042"/>
      <c r="AG46" s="1043"/>
      <c r="AH46" s="1043"/>
      <c r="AI46" s="1043"/>
      <c r="AJ46" s="1044"/>
      <c r="AK46" s="978"/>
      <c r="AL46" s="969"/>
      <c r="AM46" s="969"/>
      <c r="AN46" s="969"/>
      <c r="AO46" s="969"/>
      <c r="AP46" s="969"/>
      <c r="AQ46" s="969"/>
      <c r="AR46" s="969"/>
      <c r="AS46" s="969"/>
      <c r="AT46" s="969"/>
      <c r="AU46" s="969"/>
      <c r="AV46" s="969"/>
      <c r="AW46" s="969"/>
      <c r="AX46" s="969"/>
      <c r="AY46" s="969"/>
      <c r="AZ46" s="1047"/>
      <c r="BA46" s="1047"/>
      <c r="BB46" s="1047"/>
      <c r="BC46" s="1047"/>
      <c r="BD46" s="1047"/>
      <c r="BE46" s="1045"/>
      <c r="BF46" s="1045"/>
      <c r="BG46" s="1045"/>
      <c r="BH46" s="1045"/>
      <c r="BI46" s="1046"/>
      <c r="BJ46" s="241"/>
      <c r="BK46" s="241"/>
      <c r="BL46" s="241"/>
      <c r="BM46" s="241"/>
      <c r="BN46" s="241"/>
      <c r="BO46" s="254"/>
      <c r="BP46" s="254"/>
      <c r="BQ46" s="251">
        <v>40</v>
      </c>
      <c r="BR46" s="252"/>
      <c r="BS46" s="1012"/>
      <c r="BT46" s="1013"/>
      <c r="BU46" s="1013"/>
      <c r="BV46" s="1013"/>
      <c r="BW46" s="1013"/>
      <c r="BX46" s="1013"/>
      <c r="BY46" s="1013"/>
      <c r="BZ46" s="1013"/>
      <c r="CA46" s="1013"/>
      <c r="CB46" s="1013"/>
      <c r="CC46" s="1013"/>
      <c r="CD46" s="1013"/>
      <c r="CE46" s="1013"/>
      <c r="CF46" s="1013"/>
      <c r="CG46" s="1014"/>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235"/>
    </row>
    <row r="47" spans="1:131" s="236" customFormat="1" ht="26.25" customHeight="1" x14ac:dyDescent="0.2">
      <c r="A47" s="250">
        <v>20</v>
      </c>
      <c r="B47" s="1039"/>
      <c r="C47" s="1040"/>
      <c r="D47" s="1040"/>
      <c r="E47" s="1040"/>
      <c r="F47" s="1040"/>
      <c r="G47" s="1040"/>
      <c r="H47" s="1040"/>
      <c r="I47" s="1040"/>
      <c r="J47" s="1040"/>
      <c r="K47" s="1040"/>
      <c r="L47" s="1040"/>
      <c r="M47" s="1040"/>
      <c r="N47" s="1040"/>
      <c r="O47" s="1040"/>
      <c r="P47" s="1041"/>
      <c r="Q47" s="1048"/>
      <c r="R47" s="1043"/>
      <c r="S47" s="1043"/>
      <c r="T47" s="1043"/>
      <c r="U47" s="1043"/>
      <c r="V47" s="1043"/>
      <c r="W47" s="1043"/>
      <c r="X47" s="1043"/>
      <c r="Y47" s="1043"/>
      <c r="Z47" s="1043"/>
      <c r="AA47" s="1043"/>
      <c r="AB47" s="1043"/>
      <c r="AC47" s="1043"/>
      <c r="AD47" s="1043"/>
      <c r="AE47" s="1049"/>
      <c r="AF47" s="1042"/>
      <c r="AG47" s="1043"/>
      <c r="AH47" s="1043"/>
      <c r="AI47" s="1043"/>
      <c r="AJ47" s="1044"/>
      <c r="AK47" s="978"/>
      <c r="AL47" s="969"/>
      <c r="AM47" s="969"/>
      <c r="AN47" s="969"/>
      <c r="AO47" s="969"/>
      <c r="AP47" s="969"/>
      <c r="AQ47" s="969"/>
      <c r="AR47" s="969"/>
      <c r="AS47" s="969"/>
      <c r="AT47" s="969"/>
      <c r="AU47" s="969"/>
      <c r="AV47" s="969"/>
      <c r="AW47" s="969"/>
      <c r="AX47" s="969"/>
      <c r="AY47" s="969"/>
      <c r="AZ47" s="1047"/>
      <c r="BA47" s="1047"/>
      <c r="BB47" s="1047"/>
      <c r="BC47" s="1047"/>
      <c r="BD47" s="1047"/>
      <c r="BE47" s="1045"/>
      <c r="BF47" s="1045"/>
      <c r="BG47" s="1045"/>
      <c r="BH47" s="1045"/>
      <c r="BI47" s="1046"/>
      <c r="BJ47" s="241"/>
      <c r="BK47" s="241"/>
      <c r="BL47" s="241"/>
      <c r="BM47" s="241"/>
      <c r="BN47" s="241"/>
      <c r="BO47" s="254"/>
      <c r="BP47" s="254"/>
      <c r="BQ47" s="251">
        <v>41</v>
      </c>
      <c r="BR47" s="252"/>
      <c r="BS47" s="1012"/>
      <c r="BT47" s="1013"/>
      <c r="BU47" s="1013"/>
      <c r="BV47" s="1013"/>
      <c r="BW47" s="1013"/>
      <c r="BX47" s="1013"/>
      <c r="BY47" s="1013"/>
      <c r="BZ47" s="1013"/>
      <c r="CA47" s="1013"/>
      <c r="CB47" s="1013"/>
      <c r="CC47" s="1013"/>
      <c r="CD47" s="1013"/>
      <c r="CE47" s="1013"/>
      <c r="CF47" s="1013"/>
      <c r="CG47" s="1014"/>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235"/>
    </row>
    <row r="48" spans="1:131" s="236" customFormat="1" ht="26.25" customHeight="1" x14ac:dyDescent="0.2">
      <c r="A48" s="250">
        <v>21</v>
      </c>
      <c r="B48" s="1039"/>
      <c r="C48" s="1040"/>
      <c r="D48" s="1040"/>
      <c r="E48" s="1040"/>
      <c r="F48" s="1040"/>
      <c r="G48" s="1040"/>
      <c r="H48" s="1040"/>
      <c r="I48" s="1040"/>
      <c r="J48" s="1040"/>
      <c r="K48" s="1040"/>
      <c r="L48" s="1040"/>
      <c r="M48" s="1040"/>
      <c r="N48" s="1040"/>
      <c r="O48" s="1040"/>
      <c r="P48" s="1041"/>
      <c r="Q48" s="1048"/>
      <c r="R48" s="1043"/>
      <c r="S48" s="1043"/>
      <c r="T48" s="1043"/>
      <c r="U48" s="1043"/>
      <c r="V48" s="1043"/>
      <c r="W48" s="1043"/>
      <c r="X48" s="1043"/>
      <c r="Y48" s="1043"/>
      <c r="Z48" s="1043"/>
      <c r="AA48" s="1043"/>
      <c r="AB48" s="1043"/>
      <c r="AC48" s="1043"/>
      <c r="AD48" s="1043"/>
      <c r="AE48" s="1049"/>
      <c r="AF48" s="1042"/>
      <c r="AG48" s="1043"/>
      <c r="AH48" s="1043"/>
      <c r="AI48" s="1043"/>
      <c r="AJ48" s="1044"/>
      <c r="AK48" s="978"/>
      <c r="AL48" s="969"/>
      <c r="AM48" s="969"/>
      <c r="AN48" s="969"/>
      <c r="AO48" s="969"/>
      <c r="AP48" s="969"/>
      <c r="AQ48" s="969"/>
      <c r="AR48" s="969"/>
      <c r="AS48" s="969"/>
      <c r="AT48" s="969"/>
      <c r="AU48" s="969"/>
      <c r="AV48" s="969"/>
      <c r="AW48" s="969"/>
      <c r="AX48" s="969"/>
      <c r="AY48" s="969"/>
      <c r="AZ48" s="1047"/>
      <c r="BA48" s="1047"/>
      <c r="BB48" s="1047"/>
      <c r="BC48" s="1047"/>
      <c r="BD48" s="1047"/>
      <c r="BE48" s="1045"/>
      <c r="BF48" s="1045"/>
      <c r="BG48" s="1045"/>
      <c r="BH48" s="1045"/>
      <c r="BI48" s="1046"/>
      <c r="BJ48" s="241"/>
      <c r="BK48" s="241"/>
      <c r="BL48" s="241"/>
      <c r="BM48" s="241"/>
      <c r="BN48" s="241"/>
      <c r="BO48" s="254"/>
      <c r="BP48" s="254"/>
      <c r="BQ48" s="251">
        <v>42</v>
      </c>
      <c r="BR48" s="252"/>
      <c r="BS48" s="1012"/>
      <c r="BT48" s="1013"/>
      <c r="BU48" s="1013"/>
      <c r="BV48" s="1013"/>
      <c r="BW48" s="1013"/>
      <c r="BX48" s="1013"/>
      <c r="BY48" s="1013"/>
      <c r="BZ48" s="1013"/>
      <c r="CA48" s="1013"/>
      <c r="CB48" s="1013"/>
      <c r="CC48" s="1013"/>
      <c r="CD48" s="1013"/>
      <c r="CE48" s="1013"/>
      <c r="CF48" s="1013"/>
      <c r="CG48" s="1014"/>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235"/>
    </row>
    <row r="49" spans="1:131" s="236" customFormat="1" ht="26.25" customHeight="1" x14ac:dyDescent="0.2">
      <c r="A49" s="250">
        <v>22</v>
      </c>
      <c r="B49" s="1039"/>
      <c r="C49" s="1040"/>
      <c r="D49" s="1040"/>
      <c r="E49" s="1040"/>
      <c r="F49" s="1040"/>
      <c r="G49" s="1040"/>
      <c r="H49" s="1040"/>
      <c r="I49" s="1040"/>
      <c r="J49" s="1040"/>
      <c r="K49" s="1040"/>
      <c r="L49" s="1040"/>
      <c r="M49" s="1040"/>
      <c r="N49" s="1040"/>
      <c r="O49" s="1040"/>
      <c r="P49" s="1041"/>
      <c r="Q49" s="1048"/>
      <c r="R49" s="1043"/>
      <c r="S49" s="1043"/>
      <c r="T49" s="1043"/>
      <c r="U49" s="1043"/>
      <c r="V49" s="1043"/>
      <c r="W49" s="1043"/>
      <c r="X49" s="1043"/>
      <c r="Y49" s="1043"/>
      <c r="Z49" s="1043"/>
      <c r="AA49" s="1043"/>
      <c r="AB49" s="1043"/>
      <c r="AC49" s="1043"/>
      <c r="AD49" s="1043"/>
      <c r="AE49" s="1049"/>
      <c r="AF49" s="1042"/>
      <c r="AG49" s="1043"/>
      <c r="AH49" s="1043"/>
      <c r="AI49" s="1043"/>
      <c r="AJ49" s="1044"/>
      <c r="AK49" s="978"/>
      <c r="AL49" s="969"/>
      <c r="AM49" s="969"/>
      <c r="AN49" s="969"/>
      <c r="AO49" s="969"/>
      <c r="AP49" s="969"/>
      <c r="AQ49" s="969"/>
      <c r="AR49" s="969"/>
      <c r="AS49" s="969"/>
      <c r="AT49" s="969"/>
      <c r="AU49" s="969"/>
      <c r="AV49" s="969"/>
      <c r="AW49" s="969"/>
      <c r="AX49" s="969"/>
      <c r="AY49" s="969"/>
      <c r="AZ49" s="1047"/>
      <c r="BA49" s="1047"/>
      <c r="BB49" s="1047"/>
      <c r="BC49" s="1047"/>
      <c r="BD49" s="1047"/>
      <c r="BE49" s="1045"/>
      <c r="BF49" s="1045"/>
      <c r="BG49" s="1045"/>
      <c r="BH49" s="1045"/>
      <c r="BI49" s="1046"/>
      <c r="BJ49" s="241"/>
      <c r="BK49" s="241"/>
      <c r="BL49" s="241"/>
      <c r="BM49" s="241"/>
      <c r="BN49" s="241"/>
      <c r="BO49" s="254"/>
      <c r="BP49" s="254"/>
      <c r="BQ49" s="251">
        <v>43</v>
      </c>
      <c r="BR49" s="252"/>
      <c r="BS49" s="1012"/>
      <c r="BT49" s="1013"/>
      <c r="BU49" s="1013"/>
      <c r="BV49" s="1013"/>
      <c r="BW49" s="1013"/>
      <c r="BX49" s="1013"/>
      <c r="BY49" s="1013"/>
      <c r="BZ49" s="1013"/>
      <c r="CA49" s="1013"/>
      <c r="CB49" s="1013"/>
      <c r="CC49" s="1013"/>
      <c r="CD49" s="1013"/>
      <c r="CE49" s="1013"/>
      <c r="CF49" s="1013"/>
      <c r="CG49" s="1014"/>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235"/>
    </row>
    <row r="50" spans="1:131" s="236" customFormat="1" ht="26.25" customHeight="1" x14ac:dyDescent="0.2">
      <c r="A50" s="250">
        <v>23</v>
      </c>
      <c r="B50" s="1039"/>
      <c r="C50" s="1040"/>
      <c r="D50" s="1040"/>
      <c r="E50" s="1040"/>
      <c r="F50" s="1040"/>
      <c r="G50" s="1040"/>
      <c r="H50" s="1040"/>
      <c r="I50" s="1040"/>
      <c r="J50" s="1040"/>
      <c r="K50" s="1040"/>
      <c r="L50" s="1040"/>
      <c r="M50" s="1040"/>
      <c r="N50" s="1040"/>
      <c r="O50" s="1040"/>
      <c r="P50" s="1041"/>
      <c r="Q50" s="1032"/>
      <c r="R50" s="1033"/>
      <c r="S50" s="1033"/>
      <c r="T50" s="1033"/>
      <c r="U50" s="1033"/>
      <c r="V50" s="1033"/>
      <c r="W50" s="1033"/>
      <c r="X50" s="1033"/>
      <c r="Y50" s="1033"/>
      <c r="Z50" s="1033"/>
      <c r="AA50" s="1033"/>
      <c r="AB50" s="1033"/>
      <c r="AC50" s="1033"/>
      <c r="AD50" s="1033"/>
      <c r="AE50" s="1034"/>
      <c r="AF50" s="1042"/>
      <c r="AG50" s="1043"/>
      <c r="AH50" s="1043"/>
      <c r="AI50" s="1043"/>
      <c r="AJ50" s="1044"/>
      <c r="AK50" s="1037"/>
      <c r="AL50" s="1033"/>
      <c r="AM50" s="1033"/>
      <c r="AN50" s="1033"/>
      <c r="AO50" s="1033"/>
      <c r="AP50" s="1033"/>
      <c r="AQ50" s="1033"/>
      <c r="AR50" s="1033"/>
      <c r="AS50" s="1033"/>
      <c r="AT50" s="1033"/>
      <c r="AU50" s="1033"/>
      <c r="AV50" s="1033"/>
      <c r="AW50" s="1033"/>
      <c r="AX50" s="1033"/>
      <c r="AY50" s="1033"/>
      <c r="AZ50" s="1038"/>
      <c r="BA50" s="1038"/>
      <c r="BB50" s="1038"/>
      <c r="BC50" s="1038"/>
      <c r="BD50" s="1038"/>
      <c r="BE50" s="1045"/>
      <c r="BF50" s="1045"/>
      <c r="BG50" s="1045"/>
      <c r="BH50" s="1045"/>
      <c r="BI50" s="1046"/>
      <c r="BJ50" s="241"/>
      <c r="BK50" s="241"/>
      <c r="BL50" s="241"/>
      <c r="BM50" s="241"/>
      <c r="BN50" s="241"/>
      <c r="BO50" s="254"/>
      <c r="BP50" s="254"/>
      <c r="BQ50" s="251">
        <v>44</v>
      </c>
      <c r="BR50" s="252"/>
      <c r="BS50" s="1012"/>
      <c r="BT50" s="1013"/>
      <c r="BU50" s="1013"/>
      <c r="BV50" s="1013"/>
      <c r="BW50" s="1013"/>
      <c r="BX50" s="1013"/>
      <c r="BY50" s="1013"/>
      <c r="BZ50" s="1013"/>
      <c r="CA50" s="1013"/>
      <c r="CB50" s="1013"/>
      <c r="CC50" s="1013"/>
      <c r="CD50" s="1013"/>
      <c r="CE50" s="1013"/>
      <c r="CF50" s="1013"/>
      <c r="CG50" s="1014"/>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235"/>
    </row>
    <row r="51" spans="1:131" s="236" customFormat="1" ht="26.25" customHeight="1" x14ac:dyDescent="0.2">
      <c r="A51" s="250">
        <v>24</v>
      </c>
      <c r="B51" s="1039"/>
      <c r="C51" s="1040"/>
      <c r="D51" s="1040"/>
      <c r="E51" s="1040"/>
      <c r="F51" s="1040"/>
      <c r="G51" s="1040"/>
      <c r="H51" s="1040"/>
      <c r="I51" s="1040"/>
      <c r="J51" s="1040"/>
      <c r="K51" s="1040"/>
      <c r="L51" s="1040"/>
      <c r="M51" s="1040"/>
      <c r="N51" s="1040"/>
      <c r="O51" s="1040"/>
      <c r="P51" s="1041"/>
      <c r="Q51" s="1032"/>
      <c r="R51" s="1033"/>
      <c r="S51" s="1033"/>
      <c r="T51" s="1033"/>
      <c r="U51" s="1033"/>
      <c r="V51" s="1033"/>
      <c r="W51" s="1033"/>
      <c r="X51" s="1033"/>
      <c r="Y51" s="1033"/>
      <c r="Z51" s="1033"/>
      <c r="AA51" s="1033"/>
      <c r="AB51" s="1033"/>
      <c r="AC51" s="1033"/>
      <c r="AD51" s="1033"/>
      <c r="AE51" s="1034"/>
      <c r="AF51" s="1042"/>
      <c r="AG51" s="1043"/>
      <c r="AH51" s="1043"/>
      <c r="AI51" s="1043"/>
      <c r="AJ51" s="1044"/>
      <c r="AK51" s="1037"/>
      <c r="AL51" s="1033"/>
      <c r="AM51" s="1033"/>
      <c r="AN51" s="1033"/>
      <c r="AO51" s="1033"/>
      <c r="AP51" s="1033"/>
      <c r="AQ51" s="1033"/>
      <c r="AR51" s="1033"/>
      <c r="AS51" s="1033"/>
      <c r="AT51" s="1033"/>
      <c r="AU51" s="1033"/>
      <c r="AV51" s="1033"/>
      <c r="AW51" s="1033"/>
      <c r="AX51" s="1033"/>
      <c r="AY51" s="1033"/>
      <c r="AZ51" s="1038"/>
      <c r="BA51" s="1038"/>
      <c r="BB51" s="1038"/>
      <c r="BC51" s="1038"/>
      <c r="BD51" s="1038"/>
      <c r="BE51" s="1045"/>
      <c r="BF51" s="1045"/>
      <c r="BG51" s="1045"/>
      <c r="BH51" s="1045"/>
      <c r="BI51" s="1046"/>
      <c r="BJ51" s="241"/>
      <c r="BK51" s="241"/>
      <c r="BL51" s="241"/>
      <c r="BM51" s="241"/>
      <c r="BN51" s="241"/>
      <c r="BO51" s="254"/>
      <c r="BP51" s="254"/>
      <c r="BQ51" s="251">
        <v>45</v>
      </c>
      <c r="BR51" s="252"/>
      <c r="BS51" s="1012"/>
      <c r="BT51" s="1013"/>
      <c r="BU51" s="1013"/>
      <c r="BV51" s="1013"/>
      <c r="BW51" s="1013"/>
      <c r="BX51" s="1013"/>
      <c r="BY51" s="1013"/>
      <c r="BZ51" s="1013"/>
      <c r="CA51" s="1013"/>
      <c r="CB51" s="1013"/>
      <c r="CC51" s="1013"/>
      <c r="CD51" s="1013"/>
      <c r="CE51" s="1013"/>
      <c r="CF51" s="1013"/>
      <c r="CG51" s="1014"/>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235"/>
    </row>
    <row r="52" spans="1:131" s="236" customFormat="1" ht="26.25" customHeight="1" x14ac:dyDescent="0.2">
      <c r="A52" s="250">
        <v>25</v>
      </c>
      <c r="B52" s="1039"/>
      <c r="C52" s="1040"/>
      <c r="D52" s="1040"/>
      <c r="E52" s="1040"/>
      <c r="F52" s="1040"/>
      <c r="G52" s="1040"/>
      <c r="H52" s="1040"/>
      <c r="I52" s="1040"/>
      <c r="J52" s="1040"/>
      <c r="K52" s="1040"/>
      <c r="L52" s="1040"/>
      <c r="M52" s="1040"/>
      <c r="N52" s="1040"/>
      <c r="O52" s="1040"/>
      <c r="P52" s="1041"/>
      <c r="Q52" s="1032"/>
      <c r="R52" s="1033"/>
      <c r="S52" s="1033"/>
      <c r="T52" s="1033"/>
      <c r="U52" s="1033"/>
      <c r="V52" s="1033"/>
      <c r="W52" s="1033"/>
      <c r="X52" s="1033"/>
      <c r="Y52" s="1033"/>
      <c r="Z52" s="1033"/>
      <c r="AA52" s="1033"/>
      <c r="AB52" s="1033"/>
      <c r="AC52" s="1033"/>
      <c r="AD52" s="1033"/>
      <c r="AE52" s="1034"/>
      <c r="AF52" s="1042"/>
      <c r="AG52" s="1043"/>
      <c r="AH52" s="1043"/>
      <c r="AI52" s="1043"/>
      <c r="AJ52" s="1044"/>
      <c r="AK52" s="1037"/>
      <c r="AL52" s="1033"/>
      <c r="AM52" s="1033"/>
      <c r="AN52" s="1033"/>
      <c r="AO52" s="1033"/>
      <c r="AP52" s="1033"/>
      <c r="AQ52" s="1033"/>
      <c r="AR52" s="1033"/>
      <c r="AS52" s="1033"/>
      <c r="AT52" s="1033"/>
      <c r="AU52" s="1033"/>
      <c r="AV52" s="1033"/>
      <c r="AW52" s="1033"/>
      <c r="AX52" s="1033"/>
      <c r="AY52" s="1033"/>
      <c r="AZ52" s="1038"/>
      <c r="BA52" s="1038"/>
      <c r="BB52" s="1038"/>
      <c r="BC52" s="1038"/>
      <c r="BD52" s="1038"/>
      <c r="BE52" s="1045"/>
      <c r="BF52" s="1045"/>
      <c r="BG52" s="1045"/>
      <c r="BH52" s="1045"/>
      <c r="BI52" s="1046"/>
      <c r="BJ52" s="241"/>
      <c r="BK52" s="241"/>
      <c r="BL52" s="241"/>
      <c r="BM52" s="241"/>
      <c r="BN52" s="241"/>
      <c r="BO52" s="254"/>
      <c r="BP52" s="254"/>
      <c r="BQ52" s="251">
        <v>46</v>
      </c>
      <c r="BR52" s="252"/>
      <c r="BS52" s="1012"/>
      <c r="BT52" s="1013"/>
      <c r="BU52" s="1013"/>
      <c r="BV52" s="1013"/>
      <c r="BW52" s="1013"/>
      <c r="BX52" s="1013"/>
      <c r="BY52" s="1013"/>
      <c r="BZ52" s="1013"/>
      <c r="CA52" s="1013"/>
      <c r="CB52" s="1013"/>
      <c r="CC52" s="1013"/>
      <c r="CD52" s="1013"/>
      <c r="CE52" s="1013"/>
      <c r="CF52" s="1013"/>
      <c r="CG52" s="1014"/>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235"/>
    </row>
    <row r="53" spans="1:131" s="236" customFormat="1" ht="26.25" customHeight="1" x14ac:dyDescent="0.2">
      <c r="A53" s="250">
        <v>26</v>
      </c>
      <c r="B53" s="1039"/>
      <c r="C53" s="1040"/>
      <c r="D53" s="1040"/>
      <c r="E53" s="1040"/>
      <c r="F53" s="1040"/>
      <c r="G53" s="1040"/>
      <c r="H53" s="1040"/>
      <c r="I53" s="1040"/>
      <c r="J53" s="1040"/>
      <c r="K53" s="1040"/>
      <c r="L53" s="1040"/>
      <c r="M53" s="1040"/>
      <c r="N53" s="1040"/>
      <c r="O53" s="1040"/>
      <c r="P53" s="1041"/>
      <c r="Q53" s="1032"/>
      <c r="R53" s="1033"/>
      <c r="S53" s="1033"/>
      <c r="T53" s="1033"/>
      <c r="U53" s="1033"/>
      <c r="V53" s="1033"/>
      <c r="W53" s="1033"/>
      <c r="X53" s="1033"/>
      <c r="Y53" s="1033"/>
      <c r="Z53" s="1033"/>
      <c r="AA53" s="1033"/>
      <c r="AB53" s="1033"/>
      <c r="AC53" s="1033"/>
      <c r="AD53" s="1033"/>
      <c r="AE53" s="1034"/>
      <c r="AF53" s="1042"/>
      <c r="AG53" s="1043"/>
      <c r="AH53" s="1043"/>
      <c r="AI53" s="1043"/>
      <c r="AJ53" s="1044"/>
      <c r="AK53" s="1037"/>
      <c r="AL53" s="1033"/>
      <c r="AM53" s="1033"/>
      <c r="AN53" s="1033"/>
      <c r="AO53" s="1033"/>
      <c r="AP53" s="1033"/>
      <c r="AQ53" s="1033"/>
      <c r="AR53" s="1033"/>
      <c r="AS53" s="1033"/>
      <c r="AT53" s="1033"/>
      <c r="AU53" s="1033"/>
      <c r="AV53" s="1033"/>
      <c r="AW53" s="1033"/>
      <c r="AX53" s="1033"/>
      <c r="AY53" s="1033"/>
      <c r="AZ53" s="1038"/>
      <c r="BA53" s="1038"/>
      <c r="BB53" s="1038"/>
      <c r="BC53" s="1038"/>
      <c r="BD53" s="1038"/>
      <c r="BE53" s="1045"/>
      <c r="BF53" s="1045"/>
      <c r="BG53" s="1045"/>
      <c r="BH53" s="1045"/>
      <c r="BI53" s="1046"/>
      <c r="BJ53" s="241"/>
      <c r="BK53" s="241"/>
      <c r="BL53" s="241"/>
      <c r="BM53" s="241"/>
      <c r="BN53" s="241"/>
      <c r="BO53" s="254"/>
      <c r="BP53" s="254"/>
      <c r="BQ53" s="251">
        <v>47</v>
      </c>
      <c r="BR53" s="252"/>
      <c r="BS53" s="1012"/>
      <c r="BT53" s="1013"/>
      <c r="BU53" s="1013"/>
      <c r="BV53" s="1013"/>
      <c r="BW53" s="1013"/>
      <c r="BX53" s="1013"/>
      <c r="BY53" s="1013"/>
      <c r="BZ53" s="1013"/>
      <c r="CA53" s="1013"/>
      <c r="CB53" s="1013"/>
      <c r="CC53" s="1013"/>
      <c r="CD53" s="1013"/>
      <c r="CE53" s="1013"/>
      <c r="CF53" s="1013"/>
      <c r="CG53" s="1014"/>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235"/>
    </row>
    <row r="54" spans="1:131" s="236" customFormat="1" ht="26.25" customHeight="1" x14ac:dyDescent="0.2">
      <c r="A54" s="250">
        <v>27</v>
      </c>
      <c r="B54" s="1039"/>
      <c r="C54" s="1040"/>
      <c r="D54" s="1040"/>
      <c r="E54" s="1040"/>
      <c r="F54" s="1040"/>
      <c r="G54" s="1040"/>
      <c r="H54" s="1040"/>
      <c r="I54" s="1040"/>
      <c r="J54" s="1040"/>
      <c r="K54" s="1040"/>
      <c r="L54" s="1040"/>
      <c r="M54" s="1040"/>
      <c r="N54" s="1040"/>
      <c r="O54" s="1040"/>
      <c r="P54" s="1041"/>
      <c r="Q54" s="1032"/>
      <c r="R54" s="1033"/>
      <c r="S54" s="1033"/>
      <c r="T54" s="1033"/>
      <c r="U54" s="1033"/>
      <c r="V54" s="1033"/>
      <c r="W54" s="1033"/>
      <c r="X54" s="1033"/>
      <c r="Y54" s="1033"/>
      <c r="Z54" s="1033"/>
      <c r="AA54" s="1033"/>
      <c r="AB54" s="1033"/>
      <c r="AC54" s="1033"/>
      <c r="AD54" s="1033"/>
      <c r="AE54" s="1034"/>
      <c r="AF54" s="1042"/>
      <c r="AG54" s="1043"/>
      <c r="AH54" s="1043"/>
      <c r="AI54" s="1043"/>
      <c r="AJ54" s="1044"/>
      <c r="AK54" s="1037"/>
      <c r="AL54" s="1033"/>
      <c r="AM54" s="1033"/>
      <c r="AN54" s="1033"/>
      <c r="AO54" s="1033"/>
      <c r="AP54" s="1033"/>
      <c r="AQ54" s="1033"/>
      <c r="AR54" s="1033"/>
      <c r="AS54" s="1033"/>
      <c r="AT54" s="1033"/>
      <c r="AU54" s="1033"/>
      <c r="AV54" s="1033"/>
      <c r="AW54" s="1033"/>
      <c r="AX54" s="1033"/>
      <c r="AY54" s="1033"/>
      <c r="AZ54" s="1038"/>
      <c r="BA54" s="1038"/>
      <c r="BB54" s="1038"/>
      <c r="BC54" s="1038"/>
      <c r="BD54" s="1038"/>
      <c r="BE54" s="1045"/>
      <c r="BF54" s="1045"/>
      <c r="BG54" s="1045"/>
      <c r="BH54" s="1045"/>
      <c r="BI54" s="1046"/>
      <c r="BJ54" s="241"/>
      <c r="BK54" s="241"/>
      <c r="BL54" s="241"/>
      <c r="BM54" s="241"/>
      <c r="BN54" s="241"/>
      <c r="BO54" s="254"/>
      <c r="BP54" s="254"/>
      <c r="BQ54" s="251">
        <v>48</v>
      </c>
      <c r="BR54" s="252"/>
      <c r="BS54" s="1012"/>
      <c r="BT54" s="1013"/>
      <c r="BU54" s="1013"/>
      <c r="BV54" s="1013"/>
      <c r="BW54" s="1013"/>
      <c r="BX54" s="1013"/>
      <c r="BY54" s="1013"/>
      <c r="BZ54" s="1013"/>
      <c r="CA54" s="1013"/>
      <c r="CB54" s="1013"/>
      <c r="CC54" s="1013"/>
      <c r="CD54" s="1013"/>
      <c r="CE54" s="1013"/>
      <c r="CF54" s="1013"/>
      <c r="CG54" s="1014"/>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235"/>
    </row>
    <row r="55" spans="1:131" s="236" customFormat="1" ht="26.25" customHeight="1" x14ac:dyDescent="0.2">
      <c r="A55" s="250">
        <v>28</v>
      </c>
      <c r="B55" s="1039"/>
      <c r="C55" s="1040"/>
      <c r="D55" s="1040"/>
      <c r="E55" s="1040"/>
      <c r="F55" s="1040"/>
      <c r="G55" s="1040"/>
      <c r="H55" s="1040"/>
      <c r="I55" s="1040"/>
      <c r="J55" s="1040"/>
      <c r="K55" s="1040"/>
      <c r="L55" s="1040"/>
      <c r="M55" s="1040"/>
      <c r="N55" s="1040"/>
      <c r="O55" s="1040"/>
      <c r="P55" s="1041"/>
      <c r="Q55" s="1032"/>
      <c r="R55" s="1033"/>
      <c r="S55" s="1033"/>
      <c r="T55" s="1033"/>
      <c r="U55" s="1033"/>
      <c r="V55" s="1033"/>
      <c r="W55" s="1033"/>
      <c r="X55" s="1033"/>
      <c r="Y55" s="1033"/>
      <c r="Z55" s="1033"/>
      <c r="AA55" s="1033"/>
      <c r="AB55" s="1033"/>
      <c r="AC55" s="1033"/>
      <c r="AD55" s="1033"/>
      <c r="AE55" s="1034"/>
      <c r="AF55" s="1042"/>
      <c r="AG55" s="1043"/>
      <c r="AH55" s="1043"/>
      <c r="AI55" s="1043"/>
      <c r="AJ55" s="1044"/>
      <c r="AK55" s="1037"/>
      <c r="AL55" s="1033"/>
      <c r="AM55" s="1033"/>
      <c r="AN55" s="1033"/>
      <c r="AO55" s="1033"/>
      <c r="AP55" s="1033"/>
      <c r="AQ55" s="1033"/>
      <c r="AR55" s="1033"/>
      <c r="AS55" s="1033"/>
      <c r="AT55" s="1033"/>
      <c r="AU55" s="1033"/>
      <c r="AV55" s="1033"/>
      <c r="AW55" s="1033"/>
      <c r="AX55" s="1033"/>
      <c r="AY55" s="1033"/>
      <c r="AZ55" s="1038"/>
      <c r="BA55" s="1038"/>
      <c r="BB55" s="1038"/>
      <c r="BC55" s="1038"/>
      <c r="BD55" s="1038"/>
      <c r="BE55" s="1045"/>
      <c r="BF55" s="1045"/>
      <c r="BG55" s="1045"/>
      <c r="BH55" s="1045"/>
      <c r="BI55" s="1046"/>
      <c r="BJ55" s="241"/>
      <c r="BK55" s="241"/>
      <c r="BL55" s="241"/>
      <c r="BM55" s="241"/>
      <c r="BN55" s="241"/>
      <c r="BO55" s="254"/>
      <c r="BP55" s="254"/>
      <c r="BQ55" s="251">
        <v>49</v>
      </c>
      <c r="BR55" s="252"/>
      <c r="BS55" s="1012"/>
      <c r="BT55" s="1013"/>
      <c r="BU55" s="1013"/>
      <c r="BV55" s="1013"/>
      <c r="BW55" s="1013"/>
      <c r="BX55" s="1013"/>
      <c r="BY55" s="1013"/>
      <c r="BZ55" s="1013"/>
      <c r="CA55" s="1013"/>
      <c r="CB55" s="1013"/>
      <c r="CC55" s="1013"/>
      <c r="CD55" s="1013"/>
      <c r="CE55" s="1013"/>
      <c r="CF55" s="1013"/>
      <c r="CG55" s="1014"/>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235"/>
    </row>
    <row r="56" spans="1:131" s="236" customFormat="1" ht="26.25" customHeight="1" x14ac:dyDescent="0.2">
      <c r="A56" s="250">
        <v>29</v>
      </c>
      <c r="B56" s="1039"/>
      <c r="C56" s="1040"/>
      <c r="D56" s="1040"/>
      <c r="E56" s="1040"/>
      <c r="F56" s="1040"/>
      <c r="G56" s="1040"/>
      <c r="H56" s="1040"/>
      <c r="I56" s="1040"/>
      <c r="J56" s="1040"/>
      <c r="K56" s="1040"/>
      <c r="L56" s="1040"/>
      <c r="M56" s="1040"/>
      <c r="N56" s="1040"/>
      <c r="O56" s="1040"/>
      <c r="P56" s="1041"/>
      <c r="Q56" s="1032"/>
      <c r="R56" s="1033"/>
      <c r="S56" s="1033"/>
      <c r="T56" s="1033"/>
      <c r="U56" s="1033"/>
      <c r="V56" s="1033"/>
      <c r="W56" s="1033"/>
      <c r="X56" s="1033"/>
      <c r="Y56" s="1033"/>
      <c r="Z56" s="1033"/>
      <c r="AA56" s="1033"/>
      <c r="AB56" s="1033"/>
      <c r="AC56" s="1033"/>
      <c r="AD56" s="1033"/>
      <c r="AE56" s="1034"/>
      <c r="AF56" s="1042"/>
      <c r="AG56" s="1043"/>
      <c r="AH56" s="1043"/>
      <c r="AI56" s="1043"/>
      <c r="AJ56" s="1044"/>
      <c r="AK56" s="1037"/>
      <c r="AL56" s="1033"/>
      <c r="AM56" s="1033"/>
      <c r="AN56" s="1033"/>
      <c r="AO56" s="1033"/>
      <c r="AP56" s="1033"/>
      <c r="AQ56" s="1033"/>
      <c r="AR56" s="1033"/>
      <c r="AS56" s="1033"/>
      <c r="AT56" s="1033"/>
      <c r="AU56" s="1033"/>
      <c r="AV56" s="1033"/>
      <c r="AW56" s="1033"/>
      <c r="AX56" s="1033"/>
      <c r="AY56" s="1033"/>
      <c r="AZ56" s="1038"/>
      <c r="BA56" s="1038"/>
      <c r="BB56" s="1038"/>
      <c r="BC56" s="1038"/>
      <c r="BD56" s="1038"/>
      <c r="BE56" s="1045"/>
      <c r="BF56" s="1045"/>
      <c r="BG56" s="1045"/>
      <c r="BH56" s="1045"/>
      <c r="BI56" s="1046"/>
      <c r="BJ56" s="241"/>
      <c r="BK56" s="241"/>
      <c r="BL56" s="241"/>
      <c r="BM56" s="241"/>
      <c r="BN56" s="241"/>
      <c r="BO56" s="254"/>
      <c r="BP56" s="254"/>
      <c r="BQ56" s="251">
        <v>50</v>
      </c>
      <c r="BR56" s="252"/>
      <c r="BS56" s="1012"/>
      <c r="BT56" s="1013"/>
      <c r="BU56" s="1013"/>
      <c r="BV56" s="1013"/>
      <c r="BW56" s="1013"/>
      <c r="BX56" s="1013"/>
      <c r="BY56" s="1013"/>
      <c r="BZ56" s="1013"/>
      <c r="CA56" s="1013"/>
      <c r="CB56" s="1013"/>
      <c r="CC56" s="1013"/>
      <c r="CD56" s="1013"/>
      <c r="CE56" s="1013"/>
      <c r="CF56" s="1013"/>
      <c r="CG56" s="1014"/>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235"/>
    </row>
    <row r="57" spans="1:131" s="236" customFormat="1" ht="26.25" customHeight="1" x14ac:dyDescent="0.2">
      <c r="A57" s="250">
        <v>30</v>
      </c>
      <c r="B57" s="1039"/>
      <c r="C57" s="1040"/>
      <c r="D57" s="1040"/>
      <c r="E57" s="1040"/>
      <c r="F57" s="1040"/>
      <c r="G57" s="1040"/>
      <c r="H57" s="1040"/>
      <c r="I57" s="1040"/>
      <c r="J57" s="1040"/>
      <c r="K57" s="1040"/>
      <c r="L57" s="1040"/>
      <c r="M57" s="1040"/>
      <c r="N57" s="1040"/>
      <c r="O57" s="1040"/>
      <c r="P57" s="1041"/>
      <c r="Q57" s="1032"/>
      <c r="R57" s="1033"/>
      <c r="S57" s="1033"/>
      <c r="T57" s="1033"/>
      <c r="U57" s="1033"/>
      <c r="V57" s="1033"/>
      <c r="W57" s="1033"/>
      <c r="X57" s="1033"/>
      <c r="Y57" s="1033"/>
      <c r="Z57" s="1033"/>
      <c r="AA57" s="1033"/>
      <c r="AB57" s="1033"/>
      <c r="AC57" s="1033"/>
      <c r="AD57" s="1033"/>
      <c r="AE57" s="1034"/>
      <c r="AF57" s="1042"/>
      <c r="AG57" s="1043"/>
      <c r="AH57" s="1043"/>
      <c r="AI57" s="1043"/>
      <c r="AJ57" s="1044"/>
      <c r="AK57" s="1037"/>
      <c r="AL57" s="1033"/>
      <c r="AM57" s="1033"/>
      <c r="AN57" s="1033"/>
      <c r="AO57" s="1033"/>
      <c r="AP57" s="1033"/>
      <c r="AQ57" s="1033"/>
      <c r="AR57" s="1033"/>
      <c r="AS57" s="1033"/>
      <c r="AT57" s="1033"/>
      <c r="AU57" s="1033"/>
      <c r="AV57" s="1033"/>
      <c r="AW57" s="1033"/>
      <c r="AX57" s="1033"/>
      <c r="AY57" s="1033"/>
      <c r="AZ57" s="1038"/>
      <c r="BA57" s="1038"/>
      <c r="BB57" s="1038"/>
      <c r="BC57" s="1038"/>
      <c r="BD57" s="1038"/>
      <c r="BE57" s="1045"/>
      <c r="BF57" s="1045"/>
      <c r="BG57" s="1045"/>
      <c r="BH57" s="1045"/>
      <c r="BI57" s="1046"/>
      <c r="BJ57" s="241"/>
      <c r="BK57" s="241"/>
      <c r="BL57" s="241"/>
      <c r="BM57" s="241"/>
      <c r="BN57" s="241"/>
      <c r="BO57" s="254"/>
      <c r="BP57" s="254"/>
      <c r="BQ57" s="251">
        <v>51</v>
      </c>
      <c r="BR57" s="252"/>
      <c r="BS57" s="1012"/>
      <c r="BT57" s="1013"/>
      <c r="BU57" s="1013"/>
      <c r="BV57" s="1013"/>
      <c r="BW57" s="1013"/>
      <c r="BX57" s="1013"/>
      <c r="BY57" s="1013"/>
      <c r="BZ57" s="1013"/>
      <c r="CA57" s="1013"/>
      <c r="CB57" s="1013"/>
      <c r="CC57" s="1013"/>
      <c r="CD57" s="1013"/>
      <c r="CE57" s="1013"/>
      <c r="CF57" s="1013"/>
      <c r="CG57" s="1014"/>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235"/>
    </row>
    <row r="58" spans="1:131" s="236" customFormat="1" ht="26.25" customHeight="1" x14ac:dyDescent="0.2">
      <c r="A58" s="250">
        <v>31</v>
      </c>
      <c r="B58" s="1039"/>
      <c r="C58" s="1040"/>
      <c r="D58" s="1040"/>
      <c r="E58" s="1040"/>
      <c r="F58" s="1040"/>
      <c r="G58" s="1040"/>
      <c r="H58" s="1040"/>
      <c r="I58" s="1040"/>
      <c r="J58" s="1040"/>
      <c r="K58" s="1040"/>
      <c r="L58" s="1040"/>
      <c r="M58" s="1040"/>
      <c r="N58" s="1040"/>
      <c r="O58" s="1040"/>
      <c r="P58" s="1041"/>
      <c r="Q58" s="1032"/>
      <c r="R58" s="1033"/>
      <c r="S58" s="1033"/>
      <c r="T58" s="1033"/>
      <c r="U58" s="1033"/>
      <c r="V58" s="1033"/>
      <c r="W58" s="1033"/>
      <c r="X58" s="1033"/>
      <c r="Y58" s="1033"/>
      <c r="Z58" s="1033"/>
      <c r="AA58" s="1033"/>
      <c r="AB58" s="1033"/>
      <c r="AC58" s="1033"/>
      <c r="AD58" s="1033"/>
      <c r="AE58" s="1034"/>
      <c r="AF58" s="1042"/>
      <c r="AG58" s="1043"/>
      <c r="AH58" s="1043"/>
      <c r="AI58" s="1043"/>
      <c r="AJ58" s="1044"/>
      <c r="AK58" s="1037"/>
      <c r="AL58" s="1033"/>
      <c r="AM58" s="1033"/>
      <c r="AN58" s="1033"/>
      <c r="AO58" s="1033"/>
      <c r="AP58" s="1033"/>
      <c r="AQ58" s="1033"/>
      <c r="AR58" s="1033"/>
      <c r="AS58" s="1033"/>
      <c r="AT58" s="1033"/>
      <c r="AU58" s="1033"/>
      <c r="AV58" s="1033"/>
      <c r="AW58" s="1033"/>
      <c r="AX58" s="1033"/>
      <c r="AY58" s="1033"/>
      <c r="AZ58" s="1038"/>
      <c r="BA58" s="1038"/>
      <c r="BB58" s="1038"/>
      <c r="BC58" s="1038"/>
      <c r="BD58" s="1038"/>
      <c r="BE58" s="1045"/>
      <c r="BF58" s="1045"/>
      <c r="BG58" s="1045"/>
      <c r="BH58" s="1045"/>
      <c r="BI58" s="1046"/>
      <c r="BJ58" s="241"/>
      <c r="BK58" s="241"/>
      <c r="BL58" s="241"/>
      <c r="BM58" s="241"/>
      <c r="BN58" s="241"/>
      <c r="BO58" s="254"/>
      <c r="BP58" s="254"/>
      <c r="BQ58" s="251">
        <v>52</v>
      </c>
      <c r="BR58" s="252"/>
      <c r="BS58" s="1012"/>
      <c r="BT58" s="1013"/>
      <c r="BU58" s="1013"/>
      <c r="BV58" s="1013"/>
      <c r="BW58" s="1013"/>
      <c r="BX58" s="1013"/>
      <c r="BY58" s="1013"/>
      <c r="BZ58" s="1013"/>
      <c r="CA58" s="1013"/>
      <c r="CB58" s="1013"/>
      <c r="CC58" s="1013"/>
      <c r="CD58" s="1013"/>
      <c r="CE58" s="1013"/>
      <c r="CF58" s="1013"/>
      <c r="CG58" s="1014"/>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235"/>
    </row>
    <row r="59" spans="1:131" s="236" customFormat="1" ht="26.25" customHeight="1" x14ac:dyDescent="0.2">
      <c r="A59" s="250">
        <v>32</v>
      </c>
      <c r="B59" s="1039"/>
      <c r="C59" s="1040"/>
      <c r="D59" s="1040"/>
      <c r="E59" s="1040"/>
      <c r="F59" s="1040"/>
      <c r="G59" s="1040"/>
      <c r="H59" s="1040"/>
      <c r="I59" s="1040"/>
      <c r="J59" s="1040"/>
      <c r="K59" s="1040"/>
      <c r="L59" s="1040"/>
      <c r="M59" s="1040"/>
      <c r="N59" s="1040"/>
      <c r="O59" s="1040"/>
      <c r="P59" s="1041"/>
      <c r="Q59" s="1032"/>
      <c r="R59" s="1033"/>
      <c r="S59" s="1033"/>
      <c r="T59" s="1033"/>
      <c r="U59" s="1033"/>
      <c r="V59" s="1033"/>
      <c r="W59" s="1033"/>
      <c r="X59" s="1033"/>
      <c r="Y59" s="1033"/>
      <c r="Z59" s="1033"/>
      <c r="AA59" s="1033"/>
      <c r="AB59" s="1033"/>
      <c r="AC59" s="1033"/>
      <c r="AD59" s="1033"/>
      <c r="AE59" s="1034"/>
      <c r="AF59" s="1042"/>
      <c r="AG59" s="1043"/>
      <c r="AH59" s="1043"/>
      <c r="AI59" s="1043"/>
      <c r="AJ59" s="1044"/>
      <c r="AK59" s="1037"/>
      <c r="AL59" s="1033"/>
      <c r="AM59" s="1033"/>
      <c r="AN59" s="1033"/>
      <c r="AO59" s="1033"/>
      <c r="AP59" s="1033"/>
      <c r="AQ59" s="1033"/>
      <c r="AR59" s="1033"/>
      <c r="AS59" s="1033"/>
      <c r="AT59" s="1033"/>
      <c r="AU59" s="1033"/>
      <c r="AV59" s="1033"/>
      <c r="AW59" s="1033"/>
      <c r="AX59" s="1033"/>
      <c r="AY59" s="1033"/>
      <c r="AZ59" s="1038"/>
      <c r="BA59" s="1038"/>
      <c r="BB59" s="1038"/>
      <c r="BC59" s="1038"/>
      <c r="BD59" s="1038"/>
      <c r="BE59" s="1045"/>
      <c r="BF59" s="1045"/>
      <c r="BG59" s="1045"/>
      <c r="BH59" s="1045"/>
      <c r="BI59" s="1046"/>
      <c r="BJ59" s="241"/>
      <c r="BK59" s="241"/>
      <c r="BL59" s="241"/>
      <c r="BM59" s="241"/>
      <c r="BN59" s="241"/>
      <c r="BO59" s="254"/>
      <c r="BP59" s="254"/>
      <c r="BQ59" s="251">
        <v>53</v>
      </c>
      <c r="BR59" s="252"/>
      <c r="BS59" s="1012"/>
      <c r="BT59" s="1013"/>
      <c r="BU59" s="1013"/>
      <c r="BV59" s="1013"/>
      <c r="BW59" s="1013"/>
      <c r="BX59" s="1013"/>
      <c r="BY59" s="1013"/>
      <c r="BZ59" s="1013"/>
      <c r="CA59" s="1013"/>
      <c r="CB59" s="1013"/>
      <c r="CC59" s="1013"/>
      <c r="CD59" s="1013"/>
      <c r="CE59" s="1013"/>
      <c r="CF59" s="1013"/>
      <c r="CG59" s="1014"/>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235"/>
    </row>
    <row r="60" spans="1:131" s="236" customFormat="1" ht="26.25" customHeight="1" x14ac:dyDescent="0.2">
      <c r="A60" s="250">
        <v>33</v>
      </c>
      <c r="B60" s="1039"/>
      <c r="C60" s="1040"/>
      <c r="D60" s="1040"/>
      <c r="E60" s="1040"/>
      <c r="F60" s="1040"/>
      <c r="G60" s="1040"/>
      <c r="H60" s="1040"/>
      <c r="I60" s="1040"/>
      <c r="J60" s="1040"/>
      <c r="K60" s="1040"/>
      <c r="L60" s="1040"/>
      <c r="M60" s="1040"/>
      <c r="N60" s="1040"/>
      <c r="O60" s="1040"/>
      <c r="P60" s="1041"/>
      <c r="Q60" s="1032"/>
      <c r="R60" s="1033"/>
      <c r="S60" s="1033"/>
      <c r="T60" s="1033"/>
      <c r="U60" s="1033"/>
      <c r="V60" s="1033"/>
      <c r="W60" s="1033"/>
      <c r="X60" s="1033"/>
      <c r="Y60" s="1033"/>
      <c r="Z60" s="1033"/>
      <c r="AA60" s="1033"/>
      <c r="AB60" s="1033"/>
      <c r="AC60" s="1033"/>
      <c r="AD60" s="1033"/>
      <c r="AE60" s="1034"/>
      <c r="AF60" s="1042"/>
      <c r="AG60" s="1043"/>
      <c r="AH60" s="1043"/>
      <c r="AI60" s="1043"/>
      <c r="AJ60" s="1044"/>
      <c r="AK60" s="1037"/>
      <c r="AL60" s="1033"/>
      <c r="AM60" s="1033"/>
      <c r="AN60" s="1033"/>
      <c r="AO60" s="1033"/>
      <c r="AP60" s="1033"/>
      <c r="AQ60" s="1033"/>
      <c r="AR60" s="1033"/>
      <c r="AS60" s="1033"/>
      <c r="AT60" s="1033"/>
      <c r="AU60" s="1033"/>
      <c r="AV60" s="1033"/>
      <c r="AW60" s="1033"/>
      <c r="AX60" s="1033"/>
      <c r="AY60" s="1033"/>
      <c r="AZ60" s="1038"/>
      <c r="BA60" s="1038"/>
      <c r="BB60" s="1038"/>
      <c r="BC60" s="1038"/>
      <c r="BD60" s="1038"/>
      <c r="BE60" s="1045"/>
      <c r="BF60" s="1045"/>
      <c r="BG60" s="1045"/>
      <c r="BH60" s="1045"/>
      <c r="BI60" s="1046"/>
      <c r="BJ60" s="241"/>
      <c r="BK60" s="241"/>
      <c r="BL60" s="241"/>
      <c r="BM60" s="241"/>
      <c r="BN60" s="241"/>
      <c r="BO60" s="254"/>
      <c r="BP60" s="254"/>
      <c r="BQ60" s="251">
        <v>54</v>
      </c>
      <c r="BR60" s="252"/>
      <c r="BS60" s="1012"/>
      <c r="BT60" s="1013"/>
      <c r="BU60" s="1013"/>
      <c r="BV60" s="1013"/>
      <c r="BW60" s="1013"/>
      <c r="BX60" s="1013"/>
      <c r="BY60" s="1013"/>
      <c r="BZ60" s="1013"/>
      <c r="CA60" s="1013"/>
      <c r="CB60" s="1013"/>
      <c r="CC60" s="1013"/>
      <c r="CD60" s="1013"/>
      <c r="CE60" s="1013"/>
      <c r="CF60" s="1013"/>
      <c r="CG60" s="1014"/>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235"/>
    </row>
    <row r="61" spans="1:131" s="236" customFormat="1" ht="26.25" customHeight="1" thickBot="1" x14ac:dyDescent="0.25">
      <c r="A61" s="250">
        <v>34</v>
      </c>
      <c r="B61" s="1039"/>
      <c r="C61" s="1040"/>
      <c r="D61" s="1040"/>
      <c r="E61" s="1040"/>
      <c r="F61" s="1040"/>
      <c r="G61" s="1040"/>
      <c r="H61" s="1040"/>
      <c r="I61" s="1040"/>
      <c r="J61" s="1040"/>
      <c r="K61" s="1040"/>
      <c r="L61" s="1040"/>
      <c r="M61" s="1040"/>
      <c r="N61" s="1040"/>
      <c r="O61" s="1040"/>
      <c r="P61" s="1041"/>
      <c r="Q61" s="1032"/>
      <c r="R61" s="1033"/>
      <c r="S61" s="1033"/>
      <c r="T61" s="1033"/>
      <c r="U61" s="1033"/>
      <c r="V61" s="1033"/>
      <c r="W61" s="1033"/>
      <c r="X61" s="1033"/>
      <c r="Y61" s="1033"/>
      <c r="Z61" s="1033"/>
      <c r="AA61" s="1033"/>
      <c r="AB61" s="1033"/>
      <c r="AC61" s="1033"/>
      <c r="AD61" s="1033"/>
      <c r="AE61" s="1034"/>
      <c r="AF61" s="1042"/>
      <c r="AG61" s="1043"/>
      <c r="AH61" s="1043"/>
      <c r="AI61" s="1043"/>
      <c r="AJ61" s="1044"/>
      <c r="AK61" s="1037"/>
      <c r="AL61" s="1033"/>
      <c r="AM61" s="1033"/>
      <c r="AN61" s="1033"/>
      <c r="AO61" s="1033"/>
      <c r="AP61" s="1033"/>
      <c r="AQ61" s="1033"/>
      <c r="AR61" s="1033"/>
      <c r="AS61" s="1033"/>
      <c r="AT61" s="1033"/>
      <c r="AU61" s="1033"/>
      <c r="AV61" s="1033"/>
      <c r="AW61" s="1033"/>
      <c r="AX61" s="1033"/>
      <c r="AY61" s="1033"/>
      <c r="AZ61" s="1038"/>
      <c r="BA61" s="1038"/>
      <c r="BB61" s="1038"/>
      <c r="BC61" s="1038"/>
      <c r="BD61" s="1038"/>
      <c r="BE61" s="1045"/>
      <c r="BF61" s="1045"/>
      <c r="BG61" s="1045"/>
      <c r="BH61" s="1045"/>
      <c r="BI61" s="1046"/>
      <c r="BJ61" s="241"/>
      <c r="BK61" s="241"/>
      <c r="BL61" s="241"/>
      <c r="BM61" s="241"/>
      <c r="BN61" s="241"/>
      <c r="BO61" s="254"/>
      <c r="BP61" s="254"/>
      <c r="BQ61" s="251">
        <v>55</v>
      </c>
      <c r="BR61" s="252"/>
      <c r="BS61" s="1012"/>
      <c r="BT61" s="1013"/>
      <c r="BU61" s="1013"/>
      <c r="BV61" s="1013"/>
      <c r="BW61" s="1013"/>
      <c r="BX61" s="1013"/>
      <c r="BY61" s="1013"/>
      <c r="BZ61" s="1013"/>
      <c r="CA61" s="1013"/>
      <c r="CB61" s="1013"/>
      <c r="CC61" s="1013"/>
      <c r="CD61" s="1013"/>
      <c r="CE61" s="1013"/>
      <c r="CF61" s="1013"/>
      <c r="CG61" s="1014"/>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235"/>
    </row>
    <row r="62" spans="1:131" s="236" customFormat="1" ht="26.25" customHeight="1" x14ac:dyDescent="0.2">
      <c r="A62" s="250">
        <v>35</v>
      </c>
      <c r="B62" s="1029"/>
      <c r="C62" s="1030"/>
      <c r="D62" s="1030"/>
      <c r="E62" s="1030"/>
      <c r="F62" s="1030"/>
      <c r="G62" s="1030"/>
      <c r="H62" s="1030"/>
      <c r="I62" s="1030"/>
      <c r="J62" s="1030"/>
      <c r="K62" s="1030"/>
      <c r="L62" s="1030"/>
      <c r="M62" s="1030"/>
      <c r="N62" s="1030"/>
      <c r="O62" s="1030"/>
      <c r="P62" s="1031"/>
      <c r="Q62" s="1032"/>
      <c r="R62" s="1033"/>
      <c r="S62" s="1033"/>
      <c r="T62" s="1033"/>
      <c r="U62" s="1033"/>
      <c r="V62" s="1033"/>
      <c r="W62" s="1033"/>
      <c r="X62" s="1033"/>
      <c r="Y62" s="1033"/>
      <c r="Z62" s="1033"/>
      <c r="AA62" s="1033"/>
      <c r="AB62" s="1033"/>
      <c r="AC62" s="1033"/>
      <c r="AD62" s="1033"/>
      <c r="AE62" s="1034"/>
      <c r="AF62" s="1035"/>
      <c r="AG62" s="1033"/>
      <c r="AH62" s="1033"/>
      <c r="AI62" s="1033"/>
      <c r="AJ62" s="1036"/>
      <c r="AK62" s="1037"/>
      <c r="AL62" s="1033"/>
      <c r="AM62" s="1033"/>
      <c r="AN62" s="1033"/>
      <c r="AO62" s="1033"/>
      <c r="AP62" s="1033"/>
      <c r="AQ62" s="1033"/>
      <c r="AR62" s="1033"/>
      <c r="AS62" s="1033"/>
      <c r="AT62" s="1033"/>
      <c r="AU62" s="1033"/>
      <c r="AV62" s="1033"/>
      <c r="AW62" s="1033"/>
      <c r="AX62" s="1033"/>
      <c r="AY62" s="1033"/>
      <c r="AZ62" s="1038"/>
      <c r="BA62" s="1038"/>
      <c r="BB62" s="1038"/>
      <c r="BC62" s="1038"/>
      <c r="BD62" s="1038"/>
      <c r="BE62" s="1024"/>
      <c r="BF62" s="1024"/>
      <c r="BG62" s="1024"/>
      <c r="BH62" s="1024"/>
      <c r="BI62" s="1025"/>
      <c r="BJ62" s="1026" t="s">
        <v>399</v>
      </c>
      <c r="BK62" s="1027"/>
      <c r="BL62" s="1027"/>
      <c r="BM62" s="1027"/>
      <c r="BN62" s="1028"/>
      <c r="BO62" s="254"/>
      <c r="BP62" s="254"/>
      <c r="BQ62" s="251">
        <v>56</v>
      </c>
      <c r="BR62" s="252"/>
      <c r="BS62" s="1012"/>
      <c r="BT62" s="1013"/>
      <c r="BU62" s="1013"/>
      <c r="BV62" s="1013"/>
      <c r="BW62" s="1013"/>
      <c r="BX62" s="1013"/>
      <c r="BY62" s="1013"/>
      <c r="BZ62" s="1013"/>
      <c r="CA62" s="1013"/>
      <c r="CB62" s="1013"/>
      <c r="CC62" s="1013"/>
      <c r="CD62" s="1013"/>
      <c r="CE62" s="1013"/>
      <c r="CF62" s="1013"/>
      <c r="CG62" s="1014"/>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235"/>
    </row>
    <row r="63" spans="1:131" s="236" customFormat="1" ht="26.25" customHeight="1" thickBot="1" x14ac:dyDescent="0.25">
      <c r="A63" s="253" t="s">
        <v>375</v>
      </c>
      <c r="B63" s="942" t="s">
        <v>400</v>
      </c>
      <c r="C63" s="943"/>
      <c r="D63" s="943"/>
      <c r="E63" s="943"/>
      <c r="F63" s="943"/>
      <c r="G63" s="943"/>
      <c r="H63" s="943"/>
      <c r="I63" s="943"/>
      <c r="J63" s="943"/>
      <c r="K63" s="943"/>
      <c r="L63" s="943"/>
      <c r="M63" s="943"/>
      <c r="N63" s="943"/>
      <c r="O63" s="943"/>
      <c r="P63" s="944"/>
      <c r="Q63" s="960"/>
      <c r="R63" s="961"/>
      <c r="S63" s="961"/>
      <c r="T63" s="961"/>
      <c r="U63" s="961"/>
      <c r="V63" s="961"/>
      <c r="W63" s="961"/>
      <c r="X63" s="961"/>
      <c r="Y63" s="961"/>
      <c r="Z63" s="961"/>
      <c r="AA63" s="961"/>
      <c r="AB63" s="961"/>
      <c r="AC63" s="961"/>
      <c r="AD63" s="961"/>
      <c r="AE63" s="1020"/>
      <c r="AF63" s="1021">
        <v>13582</v>
      </c>
      <c r="AG63" s="957"/>
      <c r="AH63" s="957"/>
      <c r="AI63" s="957"/>
      <c r="AJ63" s="1022"/>
      <c r="AK63" s="1023"/>
      <c r="AL63" s="961"/>
      <c r="AM63" s="961"/>
      <c r="AN63" s="961"/>
      <c r="AO63" s="961"/>
      <c r="AP63" s="957">
        <v>47511</v>
      </c>
      <c r="AQ63" s="957"/>
      <c r="AR63" s="957"/>
      <c r="AS63" s="957"/>
      <c r="AT63" s="957"/>
      <c r="AU63" s="957">
        <v>21297</v>
      </c>
      <c r="AV63" s="957"/>
      <c r="AW63" s="957"/>
      <c r="AX63" s="957"/>
      <c r="AY63" s="957"/>
      <c r="AZ63" s="1017"/>
      <c r="BA63" s="1017"/>
      <c r="BB63" s="1017"/>
      <c r="BC63" s="1017"/>
      <c r="BD63" s="1017"/>
      <c r="BE63" s="958"/>
      <c r="BF63" s="958"/>
      <c r="BG63" s="958"/>
      <c r="BH63" s="958"/>
      <c r="BI63" s="959"/>
      <c r="BJ63" s="1018" t="s">
        <v>117</v>
      </c>
      <c r="BK63" s="949"/>
      <c r="BL63" s="949"/>
      <c r="BM63" s="949"/>
      <c r="BN63" s="1019"/>
      <c r="BO63" s="254"/>
      <c r="BP63" s="254"/>
      <c r="BQ63" s="251">
        <v>57</v>
      </c>
      <c r="BR63" s="252"/>
      <c r="BS63" s="1012"/>
      <c r="BT63" s="1013"/>
      <c r="BU63" s="1013"/>
      <c r="BV63" s="1013"/>
      <c r="BW63" s="1013"/>
      <c r="BX63" s="1013"/>
      <c r="BY63" s="1013"/>
      <c r="BZ63" s="1013"/>
      <c r="CA63" s="1013"/>
      <c r="CB63" s="1013"/>
      <c r="CC63" s="1013"/>
      <c r="CD63" s="1013"/>
      <c r="CE63" s="1013"/>
      <c r="CF63" s="1013"/>
      <c r="CG63" s="1014"/>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12"/>
      <c r="BT64" s="1013"/>
      <c r="BU64" s="1013"/>
      <c r="BV64" s="1013"/>
      <c r="BW64" s="1013"/>
      <c r="BX64" s="1013"/>
      <c r="BY64" s="1013"/>
      <c r="BZ64" s="1013"/>
      <c r="CA64" s="1013"/>
      <c r="CB64" s="1013"/>
      <c r="CC64" s="1013"/>
      <c r="CD64" s="1013"/>
      <c r="CE64" s="1013"/>
      <c r="CF64" s="1013"/>
      <c r="CG64" s="1014"/>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235"/>
    </row>
    <row r="65" spans="1:131" s="236" customFormat="1" ht="26.25" customHeight="1" thickBot="1" x14ac:dyDescent="0.25">
      <c r="A65" s="241" t="s">
        <v>401</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12"/>
      <c r="BT65" s="1013"/>
      <c r="BU65" s="1013"/>
      <c r="BV65" s="1013"/>
      <c r="BW65" s="1013"/>
      <c r="BX65" s="1013"/>
      <c r="BY65" s="1013"/>
      <c r="BZ65" s="1013"/>
      <c r="CA65" s="1013"/>
      <c r="CB65" s="1013"/>
      <c r="CC65" s="1013"/>
      <c r="CD65" s="1013"/>
      <c r="CE65" s="1013"/>
      <c r="CF65" s="1013"/>
      <c r="CG65" s="1014"/>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235"/>
    </row>
    <row r="66" spans="1:131" s="236" customFormat="1" ht="26.25" customHeight="1" x14ac:dyDescent="0.2">
      <c r="A66" s="993" t="s">
        <v>402</v>
      </c>
      <c r="B66" s="994"/>
      <c r="C66" s="994"/>
      <c r="D66" s="994"/>
      <c r="E66" s="994"/>
      <c r="F66" s="994"/>
      <c r="G66" s="994"/>
      <c r="H66" s="994"/>
      <c r="I66" s="994"/>
      <c r="J66" s="994"/>
      <c r="K66" s="994"/>
      <c r="L66" s="994"/>
      <c r="M66" s="994"/>
      <c r="N66" s="994"/>
      <c r="O66" s="994"/>
      <c r="P66" s="995"/>
      <c r="Q66" s="999" t="s">
        <v>403</v>
      </c>
      <c r="R66" s="1000"/>
      <c r="S66" s="1000"/>
      <c r="T66" s="1000"/>
      <c r="U66" s="1001"/>
      <c r="V66" s="999" t="s">
        <v>404</v>
      </c>
      <c r="W66" s="1000"/>
      <c r="X66" s="1000"/>
      <c r="Y66" s="1000"/>
      <c r="Z66" s="1001"/>
      <c r="AA66" s="999" t="s">
        <v>405</v>
      </c>
      <c r="AB66" s="1000"/>
      <c r="AC66" s="1000"/>
      <c r="AD66" s="1000"/>
      <c r="AE66" s="1001"/>
      <c r="AF66" s="1005" t="s">
        <v>382</v>
      </c>
      <c r="AG66" s="1006"/>
      <c r="AH66" s="1006"/>
      <c r="AI66" s="1006"/>
      <c r="AJ66" s="1007"/>
      <c r="AK66" s="999" t="s">
        <v>383</v>
      </c>
      <c r="AL66" s="994"/>
      <c r="AM66" s="994"/>
      <c r="AN66" s="994"/>
      <c r="AO66" s="995"/>
      <c r="AP66" s="999" t="s">
        <v>406</v>
      </c>
      <c r="AQ66" s="1000"/>
      <c r="AR66" s="1000"/>
      <c r="AS66" s="1000"/>
      <c r="AT66" s="1001"/>
      <c r="AU66" s="999" t="s">
        <v>407</v>
      </c>
      <c r="AV66" s="1000"/>
      <c r="AW66" s="1000"/>
      <c r="AX66" s="1000"/>
      <c r="AY66" s="1001"/>
      <c r="AZ66" s="999" t="s">
        <v>349</v>
      </c>
      <c r="BA66" s="1000"/>
      <c r="BB66" s="1000"/>
      <c r="BC66" s="1000"/>
      <c r="BD66" s="1015"/>
      <c r="BE66" s="254"/>
      <c r="BF66" s="254"/>
      <c r="BG66" s="254"/>
      <c r="BH66" s="254"/>
      <c r="BI66" s="254"/>
      <c r="BJ66" s="254"/>
      <c r="BK66" s="254"/>
      <c r="BL66" s="254"/>
      <c r="BM66" s="254"/>
      <c r="BN66" s="254"/>
      <c r="BO66" s="254"/>
      <c r="BP66" s="254"/>
      <c r="BQ66" s="251">
        <v>60</v>
      </c>
      <c r="BR66" s="256"/>
      <c r="BS66" s="951"/>
      <c r="BT66" s="952"/>
      <c r="BU66" s="952"/>
      <c r="BV66" s="952"/>
      <c r="BW66" s="952"/>
      <c r="BX66" s="952"/>
      <c r="BY66" s="952"/>
      <c r="BZ66" s="952"/>
      <c r="CA66" s="952"/>
      <c r="CB66" s="952"/>
      <c r="CC66" s="952"/>
      <c r="CD66" s="952"/>
      <c r="CE66" s="952"/>
      <c r="CF66" s="952"/>
      <c r="CG66" s="953"/>
      <c r="CH66" s="954"/>
      <c r="CI66" s="955"/>
      <c r="CJ66" s="955"/>
      <c r="CK66" s="955"/>
      <c r="CL66" s="956"/>
      <c r="CM66" s="954"/>
      <c r="CN66" s="955"/>
      <c r="CO66" s="955"/>
      <c r="CP66" s="955"/>
      <c r="CQ66" s="956"/>
      <c r="CR66" s="954"/>
      <c r="CS66" s="955"/>
      <c r="CT66" s="955"/>
      <c r="CU66" s="955"/>
      <c r="CV66" s="956"/>
      <c r="CW66" s="954"/>
      <c r="CX66" s="955"/>
      <c r="CY66" s="955"/>
      <c r="CZ66" s="955"/>
      <c r="DA66" s="956"/>
      <c r="DB66" s="954"/>
      <c r="DC66" s="955"/>
      <c r="DD66" s="955"/>
      <c r="DE66" s="955"/>
      <c r="DF66" s="956"/>
      <c r="DG66" s="954"/>
      <c r="DH66" s="955"/>
      <c r="DI66" s="955"/>
      <c r="DJ66" s="955"/>
      <c r="DK66" s="956"/>
      <c r="DL66" s="954"/>
      <c r="DM66" s="955"/>
      <c r="DN66" s="955"/>
      <c r="DO66" s="955"/>
      <c r="DP66" s="956"/>
      <c r="DQ66" s="954"/>
      <c r="DR66" s="955"/>
      <c r="DS66" s="955"/>
      <c r="DT66" s="955"/>
      <c r="DU66" s="956"/>
      <c r="DV66" s="939"/>
      <c r="DW66" s="940"/>
      <c r="DX66" s="940"/>
      <c r="DY66" s="940"/>
      <c r="DZ66" s="941"/>
      <c r="EA66" s="235"/>
    </row>
    <row r="67" spans="1:131" s="236" customFormat="1" ht="26.25" customHeight="1" thickBot="1" x14ac:dyDescent="0.25">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6"/>
      <c r="BE67" s="254"/>
      <c r="BF67" s="254"/>
      <c r="BG67" s="254"/>
      <c r="BH67" s="254"/>
      <c r="BI67" s="254"/>
      <c r="BJ67" s="254"/>
      <c r="BK67" s="254"/>
      <c r="BL67" s="254"/>
      <c r="BM67" s="254"/>
      <c r="BN67" s="254"/>
      <c r="BO67" s="254"/>
      <c r="BP67" s="254"/>
      <c r="BQ67" s="251">
        <v>61</v>
      </c>
      <c r="BR67" s="256"/>
      <c r="BS67" s="951"/>
      <c r="BT67" s="952"/>
      <c r="BU67" s="952"/>
      <c r="BV67" s="952"/>
      <c r="BW67" s="952"/>
      <c r="BX67" s="952"/>
      <c r="BY67" s="952"/>
      <c r="BZ67" s="952"/>
      <c r="CA67" s="952"/>
      <c r="CB67" s="952"/>
      <c r="CC67" s="952"/>
      <c r="CD67" s="952"/>
      <c r="CE67" s="952"/>
      <c r="CF67" s="952"/>
      <c r="CG67" s="953"/>
      <c r="CH67" s="954"/>
      <c r="CI67" s="955"/>
      <c r="CJ67" s="955"/>
      <c r="CK67" s="955"/>
      <c r="CL67" s="956"/>
      <c r="CM67" s="954"/>
      <c r="CN67" s="955"/>
      <c r="CO67" s="955"/>
      <c r="CP67" s="955"/>
      <c r="CQ67" s="956"/>
      <c r="CR67" s="954"/>
      <c r="CS67" s="955"/>
      <c r="CT67" s="955"/>
      <c r="CU67" s="955"/>
      <c r="CV67" s="956"/>
      <c r="CW67" s="954"/>
      <c r="CX67" s="955"/>
      <c r="CY67" s="955"/>
      <c r="CZ67" s="955"/>
      <c r="DA67" s="956"/>
      <c r="DB67" s="954"/>
      <c r="DC67" s="955"/>
      <c r="DD67" s="955"/>
      <c r="DE67" s="955"/>
      <c r="DF67" s="956"/>
      <c r="DG67" s="954"/>
      <c r="DH67" s="955"/>
      <c r="DI67" s="955"/>
      <c r="DJ67" s="955"/>
      <c r="DK67" s="956"/>
      <c r="DL67" s="954"/>
      <c r="DM67" s="955"/>
      <c r="DN67" s="955"/>
      <c r="DO67" s="955"/>
      <c r="DP67" s="956"/>
      <c r="DQ67" s="954"/>
      <c r="DR67" s="955"/>
      <c r="DS67" s="955"/>
      <c r="DT67" s="955"/>
      <c r="DU67" s="956"/>
      <c r="DV67" s="939"/>
      <c r="DW67" s="940"/>
      <c r="DX67" s="940"/>
      <c r="DY67" s="940"/>
      <c r="DZ67" s="941"/>
      <c r="EA67" s="235"/>
    </row>
    <row r="68" spans="1:131" s="236" customFormat="1" ht="26.25" customHeight="1" thickTop="1" x14ac:dyDescent="0.2">
      <c r="A68" s="247">
        <v>1</v>
      </c>
      <c r="B68" s="983" t="s">
        <v>566</v>
      </c>
      <c r="C68" s="984"/>
      <c r="D68" s="984"/>
      <c r="E68" s="984"/>
      <c r="F68" s="984"/>
      <c r="G68" s="984"/>
      <c r="H68" s="984"/>
      <c r="I68" s="984"/>
      <c r="J68" s="984"/>
      <c r="K68" s="984"/>
      <c r="L68" s="984"/>
      <c r="M68" s="984"/>
      <c r="N68" s="984"/>
      <c r="O68" s="984"/>
      <c r="P68" s="985"/>
      <c r="Q68" s="986">
        <v>3583</v>
      </c>
      <c r="R68" s="980"/>
      <c r="S68" s="980"/>
      <c r="T68" s="980"/>
      <c r="U68" s="980"/>
      <c r="V68" s="980">
        <v>3469</v>
      </c>
      <c r="W68" s="980"/>
      <c r="X68" s="980"/>
      <c r="Y68" s="980"/>
      <c r="Z68" s="980"/>
      <c r="AA68" s="980">
        <v>114</v>
      </c>
      <c r="AB68" s="980"/>
      <c r="AC68" s="980"/>
      <c r="AD68" s="980"/>
      <c r="AE68" s="980"/>
      <c r="AF68" s="980">
        <v>114</v>
      </c>
      <c r="AG68" s="980"/>
      <c r="AH68" s="980"/>
      <c r="AI68" s="980"/>
      <c r="AJ68" s="980"/>
      <c r="AK68" s="980">
        <v>8</v>
      </c>
      <c r="AL68" s="980"/>
      <c r="AM68" s="980"/>
      <c r="AN68" s="980"/>
      <c r="AO68" s="980"/>
      <c r="AP68" s="980">
        <v>8960</v>
      </c>
      <c r="AQ68" s="980"/>
      <c r="AR68" s="980"/>
      <c r="AS68" s="980"/>
      <c r="AT68" s="980"/>
      <c r="AU68" s="980">
        <v>7446</v>
      </c>
      <c r="AV68" s="980"/>
      <c r="AW68" s="980"/>
      <c r="AX68" s="980"/>
      <c r="AY68" s="980"/>
      <c r="AZ68" s="981"/>
      <c r="BA68" s="981"/>
      <c r="BB68" s="981"/>
      <c r="BC68" s="981"/>
      <c r="BD68" s="982"/>
      <c r="BE68" s="254"/>
      <c r="BF68" s="254"/>
      <c r="BG68" s="254"/>
      <c r="BH68" s="254"/>
      <c r="BI68" s="254"/>
      <c r="BJ68" s="254"/>
      <c r="BK68" s="254"/>
      <c r="BL68" s="254"/>
      <c r="BM68" s="254"/>
      <c r="BN68" s="254"/>
      <c r="BO68" s="254"/>
      <c r="BP68" s="254"/>
      <c r="BQ68" s="251">
        <v>62</v>
      </c>
      <c r="BR68" s="256"/>
      <c r="BS68" s="951"/>
      <c r="BT68" s="952"/>
      <c r="BU68" s="952"/>
      <c r="BV68" s="952"/>
      <c r="BW68" s="952"/>
      <c r="BX68" s="952"/>
      <c r="BY68" s="952"/>
      <c r="BZ68" s="952"/>
      <c r="CA68" s="952"/>
      <c r="CB68" s="952"/>
      <c r="CC68" s="952"/>
      <c r="CD68" s="952"/>
      <c r="CE68" s="952"/>
      <c r="CF68" s="952"/>
      <c r="CG68" s="953"/>
      <c r="CH68" s="954"/>
      <c r="CI68" s="955"/>
      <c r="CJ68" s="955"/>
      <c r="CK68" s="955"/>
      <c r="CL68" s="956"/>
      <c r="CM68" s="954"/>
      <c r="CN68" s="955"/>
      <c r="CO68" s="955"/>
      <c r="CP68" s="955"/>
      <c r="CQ68" s="956"/>
      <c r="CR68" s="954"/>
      <c r="CS68" s="955"/>
      <c r="CT68" s="955"/>
      <c r="CU68" s="955"/>
      <c r="CV68" s="956"/>
      <c r="CW68" s="954"/>
      <c r="CX68" s="955"/>
      <c r="CY68" s="955"/>
      <c r="CZ68" s="955"/>
      <c r="DA68" s="956"/>
      <c r="DB68" s="954"/>
      <c r="DC68" s="955"/>
      <c r="DD68" s="955"/>
      <c r="DE68" s="955"/>
      <c r="DF68" s="956"/>
      <c r="DG68" s="954"/>
      <c r="DH68" s="955"/>
      <c r="DI68" s="955"/>
      <c r="DJ68" s="955"/>
      <c r="DK68" s="956"/>
      <c r="DL68" s="954"/>
      <c r="DM68" s="955"/>
      <c r="DN68" s="955"/>
      <c r="DO68" s="955"/>
      <c r="DP68" s="956"/>
      <c r="DQ68" s="954"/>
      <c r="DR68" s="955"/>
      <c r="DS68" s="955"/>
      <c r="DT68" s="955"/>
      <c r="DU68" s="956"/>
      <c r="DV68" s="939"/>
      <c r="DW68" s="940"/>
      <c r="DX68" s="940"/>
      <c r="DY68" s="940"/>
      <c r="DZ68" s="941"/>
      <c r="EA68" s="235"/>
    </row>
    <row r="69" spans="1:131" s="236" customFormat="1" ht="26.25" customHeight="1" x14ac:dyDescent="0.2">
      <c r="A69" s="250">
        <v>2</v>
      </c>
      <c r="B69" s="972" t="s">
        <v>567</v>
      </c>
      <c r="C69" s="973"/>
      <c r="D69" s="973"/>
      <c r="E69" s="973"/>
      <c r="F69" s="973"/>
      <c r="G69" s="973"/>
      <c r="H69" s="973"/>
      <c r="I69" s="973"/>
      <c r="J69" s="973"/>
      <c r="K69" s="973"/>
      <c r="L69" s="973"/>
      <c r="M69" s="973"/>
      <c r="N69" s="973"/>
      <c r="O69" s="973"/>
      <c r="P69" s="974"/>
      <c r="Q69" s="975">
        <v>3307</v>
      </c>
      <c r="R69" s="969"/>
      <c r="S69" s="969"/>
      <c r="T69" s="969"/>
      <c r="U69" s="969"/>
      <c r="V69" s="969">
        <v>3297</v>
      </c>
      <c r="W69" s="969"/>
      <c r="X69" s="969"/>
      <c r="Y69" s="969"/>
      <c r="Z69" s="969"/>
      <c r="AA69" s="969">
        <v>10</v>
      </c>
      <c r="AB69" s="969"/>
      <c r="AC69" s="969"/>
      <c r="AD69" s="969"/>
      <c r="AE69" s="969"/>
      <c r="AF69" s="969">
        <v>10</v>
      </c>
      <c r="AG69" s="969"/>
      <c r="AH69" s="969"/>
      <c r="AI69" s="969"/>
      <c r="AJ69" s="969"/>
      <c r="AK69" s="969">
        <v>366</v>
      </c>
      <c r="AL69" s="969"/>
      <c r="AM69" s="969"/>
      <c r="AN69" s="969"/>
      <c r="AO69" s="969"/>
      <c r="AP69" s="969">
        <v>8836</v>
      </c>
      <c r="AQ69" s="969"/>
      <c r="AR69" s="969"/>
      <c r="AS69" s="969"/>
      <c r="AT69" s="969"/>
      <c r="AU69" s="969">
        <v>8834</v>
      </c>
      <c r="AV69" s="969"/>
      <c r="AW69" s="969"/>
      <c r="AX69" s="969"/>
      <c r="AY69" s="969"/>
      <c r="AZ69" s="970"/>
      <c r="BA69" s="970"/>
      <c r="BB69" s="970"/>
      <c r="BC69" s="970"/>
      <c r="BD69" s="971"/>
      <c r="BE69" s="254"/>
      <c r="BF69" s="254"/>
      <c r="BG69" s="254"/>
      <c r="BH69" s="254"/>
      <c r="BI69" s="254"/>
      <c r="BJ69" s="254"/>
      <c r="BK69" s="254"/>
      <c r="BL69" s="254"/>
      <c r="BM69" s="254"/>
      <c r="BN69" s="254"/>
      <c r="BO69" s="254"/>
      <c r="BP69" s="254"/>
      <c r="BQ69" s="251">
        <v>63</v>
      </c>
      <c r="BR69" s="256"/>
      <c r="BS69" s="951"/>
      <c r="BT69" s="952"/>
      <c r="BU69" s="952"/>
      <c r="BV69" s="952"/>
      <c r="BW69" s="952"/>
      <c r="BX69" s="952"/>
      <c r="BY69" s="952"/>
      <c r="BZ69" s="952"/>
      <c r="CA69" s="952"/>
      <c r="CB69" s="952"/>
      <c r="CC69" s="952"/>
      <c r="CD69" s="952"/>
      <c r="CE69" s="952"/>
      <c r="CF69" s="952"/>
      <c r="CG69" s="953"/>
      <c r="CH69" s="954"/>
      <c r="CI69" s="955"/>
      <c r="CJ69" s="955"/>
      <c r="CK69" s="955"/>
      <c r="CL69" s="956"/>
      <c r="CM69" s="954"/>
      <c r="CN69" s="955"/>
      <c r="CO69" s="955"/>
      <c r="CP69" s="955"/>
      <c r="CQ69" s="956"/>
      <c r="CR69" s="954"/>
      <c r="CS69" s="955"/>
      <c r="CT69" s="955"/>
      <c r="CU69" s="955"/>
      <c r="CV69" s="956"/>
      <c r="CW69" s="954"/>
      <c r="CX69" s="955"/>
      <c r="CY69" s="955"/>
      <c r="CZ69" s="955"/>
      <c r="DA69" s="956"/>
      <c r="DB69" s="954"/>
      <c r="DC69" s="955"/>
      <c r="DD69" s="955"/>
      <c r="DE69" s="955"/>
      <c r="DF69" s="956"/>
      <c r="DG69" s="954"/>
      <c r="DH69" s="955"/>
      <c r="DI69" s="955"/>
      <c r="DJ69" s="955"/>
      <c r="DK69" s="956"/>
      <c r="DL69" s="954"/>
      <c r="DM69" s="955"/>
      <c r="DN69" s="955"/>
      <c r="DO69" s="955"/>
      <c r="DP69" s="956"/>
      <c r="DQ69" s="954"/>
      <c r="DR69" s="955"/>
      <c r="DS69" s="955"/>
      <c r="DT69" s="955"/>
      <c r="DU69" s="956"/>
      <c r="DV69" s="939"/>
      <c r="DW69" s="940"/>
      <c r="DX69" s="940"/>
      <c r="DY69" s="940"/>
      <c r="DZ69" s="941"/>
      <c r="EA69" s="235"/>
    </row>
    <row r="70" spans="1:131" s="236" customFormat="1" ht="26.25" customHeight="1" x14ac:dyDescent="0.2">
      <c r="A70" s="250">
        <v>3</v>
      </c>
      <c r="B70" s="972"/>
      <c r="C70" s="973"/>
      <c r="D70" s="973"/>
      <c r="E70" s="973"/>
      <c r="F70" s="973"/>
      <c r="G70" s="973"/>
      <c r="H70" s="973"/>
      <c r="I70" s="973"/>
      <c r="J70" s="973"/>
      <c r="K70" s="973"/>
      <c r="L70" s="973"/>
      <c r="M70" s="973"/>
      <c r="N70" s="973"/>
      <c r="O70" s="973"/>
      <c r="P70" s="974"/>
      <c r="Q70" s="975"/>
      <c r="R70" s="969"/>
      <c r="S70" s="969"/>
      <c r="T70" s="969"/>
      <c r="U70" s="969"/>
      <c r="V70" s="969"/>
      <c r="W70" s="969"/>
      <c r="X70" s="969"/>
      <c r="Y70" s="969"/>
      <c r="Z70" s="969"/>
      <c r="AA70" s="969"/>
      <c r="AB70" s="969"/>
      <c r="AC70" s="969"/>
      <c r="AD70" s="969"/>
      <c r="AE70" s="969"/>
      <c r="AF70" s="969"/>
      <c r="AG70" s="969"/>
      <c r="AH70" s="969"/>
      <c r="AI70" s="969"/>
      <c r="AJ70" s="969"/>
      <c r="AK70" s="969"/>
      <c r="AL70" s="969"/>
      <c r="AM70" s="969"/>
      <c r="AN70" s="969"/>
      <c r="AO70" s="969"/>
      <c r="AP70" s="969"/>
      <c r="AQ70" s="969"/>
      <c r="AR70" s="969"/>
      <c r="AS70" s="969"/>
      <c r="AT70" s="969"/>
      <c r="AU70" s="969"/>
      <c r="AV70" s="969"/>
      <c r="AW70" s="969"/>
      <c r="AX70" s="969"/>
      <c r="AY70" s="969"/>
      <c r="AZ70" s="970"/>
      <c r="BA70" s="970"/>
      <c r="BB70" s="970"/>
      <c r="BC70" s="970"/>
      <c r="BD70" s="971"/>
      <c r="BE70" s="254"/>
      <c r="BF70" s="254"/>
      <c r="BG70" s="254"/>
      <c r="BH70" s="254"/>
      <c r="BI70" s="254"/>
      <c r="BJ70" s="254"/>
      <c r="BK70" s="254"/>
      <c r="BL70" s="254"/>
      <c r="BM70" s="254"/>
      <c r="BN70" s="254"/>
      <c r="BO70" s="254"/>
      <c r="BP70" s="254"/>
      <c r="BQ70" s="251">
        <v>64</v>
      </c>
      <c r="BR70" s="256"/>
      <c r="BS70" s="951"/>
      <c r="BT70" s="952"/>
      <c r="BU70" s="952"/>
      <c r="BV70" s="952"/>
      <c r="BW70" s="952"/>
      <c r="BX70" s="952"/>
      <c r="BY70" s="952"/>
      <c r="BZ70" s="952"/>
      <c r="CA70" s="952"/>
      <c r="CB70" s="952"/>
      <c r="CC70" s="952"/>
      <c r="CD70" s="952"/>
      <c r="CE70" s="952"/>
      <c r="CF70" s="952"/>
      <c r="CG70" s="953"/>
      <c r="CH70" s="954"/>
      <c r="CI70" s="955"/>
      <c r="CJ70" s="955"/>
      <c r="CK70" s="955"/>
      <c r="CL70" s="956"/>
      <c r="CM70" s="954"/>
      <c r="CN70" s="955"/>
      <c r="CO70" s="955"/>
      <c r="CP70" s="955"/>
      <c r="CQ70" s="956"/>
      <c r="CR70" s="954"/>
      <c r="CS70" s="955"/>
      <c r="CT70" s="955"/>
      <c r="CU70" s="955"/>
      <c r="CV70" s="956"/>
      <c r="CW70" s="954"/>
      <c r="CX70" s="955"/>
      <c r="CY70" s="955"/>
      <c r="CZ70" s="955"/>
      <c r="DA70" s="956"/>
      <c r="DB70" s="954"/>
      <c r="DC70" s="955"/>
      <c r="DD70" s="955"/>
      <c r="DE70" s="955"/>
      <c r="DF70" s="956"/>
      <c r="DG70" s="954"/>
      <c r="DH70" s="955"/>
      <c r="DI70" s="955"/>
      <c r="DJ70" s="955"/>
      <c r="DK70" s="956"/>
      <c r="DL70" s="954"/>
      <c r="DM70" s="955"/>
      <c r="DN70" s="955"/>
      <c r="DO70" s="955"/>
      <c r="DP70" s="956"/>
      <c r="DQ70" s="954"/>
      <c r="DR70" s="955"/>
      <c r="DS70" s="955"/>
      <c r="DT70" s="955"/>
      <c r="DU70" s="956"/>
      <c r="DV70" s="939"/>
      <c r="DW70" s="940"/>
      <c r="DX70" s="940"/>
      <c r="DY70" s="940"/>
      <c r="DZ70" s="941"/>
      <c r="EA70" s="235"/>
    </row>
    <row r="71" spans="1:131" s="236" customFormat="1" ht="26.25" customHeight="1" x14ac:dyDescent="0.2">
      <c r="A71" s="250">
        <v>4</v>
      </c>
      <c r="B71" s="972"/>
      <c r="C71" s="973"/>
      <c r="D71" s="973"/>
      <c r="E71" s="973"/>
      <c r="F71" s="973"/>
      <c r="G71" s="973"/>
      <c r="H71" s="973"/>
      <c r="I71" s="973"/>
      <c r="J71" s="973"/>
      <c r="K71" s="973"/>
      <c r="L71" s="973"/>
      <c r="M71" s="973"/>
      <c r="N71" s="973"/>
      <c r="O71" s="973"/>
      <c r="P71" s="974"/>
      <c r="Q71" s="975"/>
      <c r="R71" s="969"/>
      <c r="S71" s="969"/>
      <c r="T71" s="969"/>
      <c r="U71" s="969"/>
      <c r="V71" s="969"/>
      <c r="W71" s="969"/>
      <c r="X71" s="969"/>
      <c r="Y71" s="969"/>
      <c r="Z71" s="969"/>
      <c r="AA71" s="969"/>
      <c r="AB71" s="969"/>
      <c r="AC71" s="969"/>
      <c r="AD71" s="969"/>
      <c r="AE71" s="969"/>
      <c r="AF71" s="969"/>
      <c r="AG71" s="969"/>
      <c r="AH71" s="969"/>
      <c r="AI71" s="969"/>
      <c r="AJ71" s="969"/>
      <c r="AK71" s="969"/>
      <c r="AL71" s="969"/>
      <c r="AM71" s="969"/>
      <c r="AN71" s="969"/>
      <c r="AO71" s="969"/>
      <c r="AP71" s="969"/>
      <c r="AQ71" s="969"/>
      <c r="AR71" s="969"/>
      <c r="AS71" s="969"/>
      <c r="AT71" s="969"/>
      <c r="AU71" s="969"/>
      <c r="AV71" s="969"/>
      <c r="AW71" s="969"/>
      <c r="AX71" s="969"/>
      <c r="AY71" s="969"/>
      <c r="AZ71" s="970"/>
      <c r="BA71" s="970"/>
      <c r="BB71" s="970"/>
      <c r="BC71" s="970"/>
      <c r="BD71" s="971"/>
      <c r="BE71" s="254"/>
      <c r="BF71" s="254"/>
      <c r="BG71" s="254"/>
      <c r="BH71" s="254"/>
      <c r="BI71" s="254"/>
      <c r="BJ71" s="254"/>
      <c r="BK71" s="254"/>
      <c r="BL71" s="254"/>
      <c r="BM71" s="254"/>
      <c r="BN71" s="254"/>
      <c r="BO71" s="254"/>
      <c r="BP71" s="254"/>
      <c r="BQ71" s="251">
        <v>65</v>
      </c>
      <c r="BR71" s="256"/>
      <c r="BS71" s="951"/>
      <c r="BT71" s="952"/>
      <c r="BU71" s="952"/>
      <c r="BV71" s="952"/>
      <c r="BW71" s="952"/>
      <c r="BX71" s="952"/>
      <c r="BY71" s="952"/>
      <c r="BZ71" s="952"/>
      <c r="CA71" s="952"/>
      <c r="CB71" s="952"/>
      <c r="CC71" s="952"/>
      <c r="CD71" s="952"/>
      <c r="CE71" s="952"/>
      <c r="CF71" s="952"/>
      <c r="CG71" s="953"/>
      <c r="CH71" s="954"/>
      <c r="CI71" s="955"/>
      <c r="CJ71" s="955"/>
      <c r="CK71" s="955"/>
      <c r="CL71" s="956"/>
      <c r="CM71" s="954"/>
      <c r="CN71" s="955"/>
      <c r="CO71" s="955"/>
      <c r="CP71" s="955"/>
      <c r="CQ71" s="956"/>
      <c r="CR71" s="954"/>
      <c r="CS71" s="955"/>
      <c r="CT71" s="955"/>
      <c r="CU71" s="955"/>
      <c r="CV71" s="956"/>
      <c r="CW71" s="954"/>
      <c r="CX71" s="955"/>
      <c r="CY71" s="955"/>
      <c r="CZ71" s="955"/>
      <c r="DA71" s="956"/>
      <c r="DB71" s="954"/>
      <c r="DC71" s="955"/>
      <c r="DD71" s="955"/>
      <c r="DE71" s="955"/>
      <c r="DF71" s="956"/>
      <c r="DG71" s="954"/>
      <c r="DH71" s="955"/>
      <c r="DI71" s="955"/>
      <c r="DJ71" s="955"/>
      <c r="DK71" s="956"/>
      <c r="DL71" s="954"/>
      <c r="DM71" s="955"/>
      <c r="DN71" s="955"/>
      <c r="DO71" s="955"/>
      <c r="DP71" s="956"/>
      <c r="DQ71" s="954"/>
      <c r="DR71" s="955"/>
      <c r="DS71" s="955"/>
      <c r="DT71" s="955"/>
      <c r="DU71" s="956"/>
      <c r="DV71" s="939"/>
      <c r="DW71" s="940"/>
      <c r="DX71" s="940"/>
      <c r="DY71" s="940"/>
      <c r="DZ71" s="941"/>
      <c r="EA71" s="235"/>
    </row>
    <row r="72" spans="1:131" s="236" customFormat="1" ht="26.25" customHeight="1" x14ac:dyDescent="0.2">
      <c r="A72" s="250">
        <v>5</v>
      </c>
      <c r="B72" s="972"/>
      <c r="C72" s="973"/>
      <c r="D72" s="973"/>
      <c r="E72" s="973"/>
      <c r="F72" s="973"/>
      <c r="G72" s="973"/>
      <c r="H72" s="973"/>
      <c r="I72" s="973"/>
      <c r="J72" s="973"/>
      <c r="K72" s="973"/>
      <c r="L72" s="973"/>
      <c r="M72" s="973"/>
      <c r="N72" s="973"/>
      <c r="O72" s="973"/>
      <c r="P72" s="974"/>
      <c r="Q72" s="975"/>
      <c r="R72" s="969"/>
      <c r="S72" s="969"/>
      <c r="T72" s="969"/>
      <c r="U72" s="969"/>
      <c r="V72" s="969"/>
      <c r="W72" s="969"/>
      <c r="X72" s="969"/>
      <c r="Y72" s="969"/>
      <c r="Z72" s="969"/>
      <c r="AA72" s="969"/>
      <c r="AB72" s="969"/>
      <c r="AC72" s="969"/>
      <c r="AD72" s="969"/>
      <c r="AE72" s="969"/>
      <c r="AF72" s="969"/>
      <c r="AG72" s="969"/>
      <c r="AH72" s="969"/>
      <c r="AI72" s="969"/>
      <c r="AJ72" s="969"/>
      <c r="AK72" s="969"/>
      <c r="AL72" s="969"/>
      <c r="AM72" s="969"/>
      <c r="AN72" s="969"/>
      <c r="AO72" s="969"/>
      <c r="AP72" s="969"/>
      <c r="AQ72" s="969"/>
      <c r="AR72" s="969"/>
      <c r="AS72" s="969"/>
      <c r="AT72" s="969"/>
      <c r="AU72" s="969"/>
      <c r="AV72" s="969"/>
      <c r="AW72" s="969"/>
      <c r="AX72" s="969"/>
      <c r="AY72" s="969"/>
      <c r="AZ72" s="970"/>
      <c r="BA72" s="970"/>
      <c r="BB72" s="970"/>
      <c r="BC72" s="970"/>
      <c r="BD72" s="971"/>
      <c r="BE72" s="254"/>
      <c r="BF72" s="254"/>
      <c r="BG72" s="254"/>
      <c r="BH72" s="254"/>
      <c r="BI72" s="254"/>
      <c r="BJ72" s="254"/>
      <c r="BK72" s="254"/>
      <c r="BL72" s="254"/>
      <c r="BM72" s="254"/>
      <c r="BN72" s="254"/>
      <c r="BO72" s="254"/>
      <c r="BP72" s="254"/>
      <c r="BQ72" s="251">
        <v>66</v>
      </c>
      <c r="BR72" s="256"/>
      <c r="BS72" s="951"/>
      <c r="BT72" s="952"/>
      <c r="BU72" s="952"/>
      <c r="BV72" s="952"/>
      <c r="BW72" s="952"/>
      <c r="BX72" s="952"/>
      <c r="BY72" s="952"/>
      <c r="BZ72" s="952"/>
      <c r="CA72" s="952"/>
      <c r="CB72" s="952"/>
      <c r="CC72" s="952"/>
      <c r="CD72" s="952"/>
      <c r="CE72" s="952"/>
      <c r="CF72" s="952"/>
      <c r="CG72" s="953"/>
      <c r="CH72" s="954"/>
      <c r="CI72" s="955"/>
      <c r="CJ72" s="955"/>
      <c r="CK72" s="955"/>
      <c r="CL72" s="956"/>
      <c r="CM72" s="954"/>
      <c r="CN72" s="955"/>
      <c r="CO72" s="955"/>
      <c r="CP72" s="955"/>
      <c r="CQ72" s="956"/>
      <c r="CR72" s="954"/>
      <c r="CS72" s="955"/>
      <c r="CT72" s="955"/>
      <c r="CU72" s="955"/>
      <c r="CV72" s="956"/>
      <c r="CW72" s="954"/>
      <c r="CX72" s="955"/>
      <c r="CY72" s="955"/>
      <c r="CZ72" s="955"/>
      <c r="DA72" s="956"/>
      <c r="DB72" s="954"/>
      <c r="DC72" s="955"/>
      <c r="DD72" s="955"/>
      <c r="DE72" s="955"/>
      <c r="DF72" s="956"/>
      <c r="DG72" s="954"/>
      <c r="DH72" s="955"/>
      <c r="DI72" s="955"/>
      <c r="DJ72" s="955"/>
      <c r="DK72" s="956"/>
      <c r="DL72" s="954"/>
      <c r="DM72" s="955"/>
      <c r="DN72" s="955"/>
      <c r="DO72" s="955"/>
      <c r="DP72" s="956"/>
      <c r="DQ72" s="954"/>
      <c r="DR72" s="955"/>
      <c r="DS72" s="955"/>
      <c r="DT72" s="955"/>
      <c r="DU72" s="956"/>
      <c r="DV72" s="939"/>
      <c r="DW72" s="940"/>
      <c r="DX72" s="940"/>
      <c r="DY72" s="940"/>
      <c r="DZ72" s="941"/>
      <c r="EA72" s="235"/>
    </row>
    <row r="73" spans="1:131" s="236" customFormat="1" ht="26.25" customHeight="1" x14ac:dyDescent="0.2">
      <c r="A73" s="250">
        <v>6</v>
      </c>
      <c r="B73" s="972"/>
      <c r="C73" s="973"/>
      <c r="D73" s="973"/>
      <c r="E73" s="973"/>
      <c r="F73" s="973"/>
      <c r="G73" s="973"/>
      <c r="H73" s="973"/>
      <c r="I73" s="973"/>
      <c r="J73" s="973"/>
      <c r="K73" s="973"/>
      <c r="L73" s="973"/>
      <c r="M73" s="973"/>
      <c r="N73" s="973"/>
      <c r="O73" s="973"/>
      <c r="P73" s="974"/>
      <c r="Q73" s="975"/>
      <c r="R73" s="969"/>
      <c r="S73" s="969"/>
      <c r="T73" s="969"/>
      <c r="U73" s="969"/>
      <c r="V73" s="969"/>
      <c r="W73" s="969"/>
      <c r="X73" s="969"/>
      <c r="Y73" s="969"/>
      <c r="Z73" s="969"/>
      <c r="AA73" s="969"/>
      <c r="AB73" s="969"/>
      <c r="AC73" s="969"/>
      <c r="AD73" s="969"/>
      <c r="AE73" s="969"/>
      <c r="AF73" s="969"/>
      <c r="AG73" s="969"/>
      <c r="AH73" s="969"/>
      <c r="AI73" s="969"/>
      <c r="AJ73" s="969"/>
      <c r="AK73" s="969"/>
      <c r="AL73" s="969"/>
      <c r="AM73" s="969"/>
      <c r="AN73" s="969"/>
      <c r="AO73" s="969"/>
      <c r="AP73" s="969"/>
      <c r="AQ73" s="969"/>
      <c r="AR73" s="969"/>
      <c r="AS73" s="969"/>
      <c r="AT73" s="969"/>
      <c r="AU73" s="969"/>
      <c r="AV73" s="969"/>
      <c r="AW73" s="969"/>
      <c r="AX73" s="969"/>
      <c r="AY73" s="969"/>
      <c r="AZ73" s="970"/>
      <c r="BA73" s="970"/>
      <c r="BB73" s="970"/>
      <c r="BC73" s="970"/>
      <c r="BD73" s="971"/>
      <c r="BE73" s="254"/>
      <c r="BF73" s="254"/>
      <c r="BG73" s="254"/>
      <c r="BH73" s="254"/>
      <c r="BI73" s="254"/>
      <c r="BJ73" s="254"/>
      <c r="BK73" s="254"/>
      <c r="BL73" s="254"/>
      <c r="BM73" s="254"/>
      <c r="BN73" s="254"/>
      <c r="BO73" s="254"/>
      <c r="BP73" s="254"/>
      <c r="BQ73" s="251">
        <v>67</v>
      </c>
      <c r="BR73" s="256"/>
      <c r="BS73" s="951"/>
      <c r="BT73" s="952"/>
      <c r="BU73" s="952"/>
      <c r="BV73" s="952"/>
      <c r="BW73" s="952"/>
      <c r="BX73" s="952"/>
      <c r="BY73" s="952"/>
      <c r="BZ73" s="952"/>
      <c r="CA73" s="952"/>
      <c r="CB73" s="952"/>
      <c r="CC73" s="952"/>
      <c r="CD73" s="952"/>
      <c r="CE73" s="952"/>
      <c r="CF73" s="952"/>
      <c r="CG73" s="953"/>
      <c r="CH73" s="954"/>
      <c r="CI73" s="955"/>
      <c r="CJ73" s="955"/>
      <c r="CK73" s="955"/>
      <c r="CL73" s="956"/>
      <c r="CM73" s="954"/>
      <c r="CN73" s="955"/>
      <c r="CO73" s="955"/>
      <c r="CP73" s="955"/>
      <c r="CQ73" s="956"/>
      <c r="CR73" s="954"/>
      <c r="CS73" s="955"/>
      <c r="CT73" s="955"/>
      <c r="CU73" s="955"/>
      <c r="CV73" s="956"/>
      <c r="CW73" s="954"/>
      <c r="CX73" s="955"/>
      <c r="CY73" s="955"/>
      <c r="CZ73" s="955"/>
      <c r="DA73" s="956"/>
      <c r="DB73" s="954"/>
      <c r="DC73" s="955"/>
      <c r="DD73" s="955"/>
      <c r="DE73" s="955"/>
      <c r="DF73" s="956"/>
      <c r="DG73" s="954"/>
      <c r="DH73" s="955"/>
      <c r="DI73" s="955"/>
      <c r="DJ73" s="955"/>
      <c r="DK73" s="956"/>
      <c r="DL73" s="954"/>
      <c r="DM73" s="955"/>
      <c r="DN73" s="955"/>
      <c r="DO73" s="955"/>
      <c r="DP73" s="956"/>
      <c r="DQ73" s="954"/>
      <c r="DR73" s="955"/>
      <c r="DS73" s="955"/>
      <c r="DT73" s="955"/>
      <c r="DU73" s="956"/>
      <c r="DV73" s="939"/>
      <c r="DW73" s="940"/>
      <c r="DX73" s="940"/>
      <c r="DY73" s="940"/>
      <c r="DZ73" s="941"/>
      <c r="EA73" s="235"/>
    </row>
    <row r="74" spans="1:131" s="236" customFormat="1" ht="26.25" customHeight="1" x14ac:dyDescent="0.2">
      <c r="A74" s="250">
        <v>7</v>
      </c>
      <c r="B74" s="972"/>
      <c r="C74" s="973"/>
      <c r="D74" s="973"/>
      <c r="E74" s="973"/>
      <c r="F74" s="973"/>
      <c r="G74" s="973"/>
      <c r="H74" s="973"/>
      <c r="I74" s="973"/>
      <c r="J74" s="973"/>
      <c r="K74" s="973"/>
      <c r="L74" s="973"/>
      <c r="M74" s="973"/>
      <c r="N74" s="973"/>
      <c r="O74" s="973"/>
      <c r="P74" s="974"/>
      <c r="Q74" s="975"/>
      <c r="R74" s="969"/>
      <c r="S74" s="969"/>
      <c r="T74" s="969"/>
      <c r="U74" s="969"/>
      <c r="V74" s="969"/>
      <c r="W74" s="969"/>
      <c r="X74" s="969"/>
      <c r="Y74" s="969"/>
      <c r="Z74" s="969"/>
      <c r="AA74" s="969"/>
      <c r="AB74" s="969"/>
      <c r="AC74" s="969"/>
      <c r="AD74" s="969"/>
      <c r="AE74" s="969"/>
      <c r="AF74" s="969"/>
      <c r="AG74" s="969"/>
      <c r="AH74" s="969"/>
      <c r="AI74" s="969"/>
      <c r="AJ74" s="969"/>
      <c r="AK74" s="969"/>
      <c r="AL74" s="969"/>
      <c r="AM74" s="969"/>
      <c r="AN74" s="969"/>
      <c r="AO74" s="969"/>
      <c r="AP74" s="969"/>
      <c r="AQ74" s="969"/>
      <c r="AR74" s="969"/>
      <c r="AS74" s="969"/>
      <c r="AT74" s="969"/>
      <c r="AU74" s="969"/>
      <c r="AV74" s="969"/>
      <c r="AW74" s="969"/>
      <c r="AX74" s="969"/>
      <c r="AY74" s="969"/>
      <c r="AZ74" s="970"/>
      <c r="BA74" s="970"/>
      <c r="BB74" s="970"/>
      <c r="BC74" s="970"/>
      <c r="BD74" s="971"/>
      <c r="BE74" s="254"/>
      <c r="BF74" s="254"/>
      <c r="BG74" s="254"/>
      <c r="BH74" s="254"/>
      <c r="BI74" s="254"/>
      <c r="BJ74" s="254"/>
      <c r="BK74" s="254"/>
      <c r="BL74" s="254"/>
      <c r="BM74" s="254"/>
      <c r="BN74" s="254"/>
      <c r="BO74" s="254"/>
      <c r="BP74" s="254"/>
      <c r="BQ74" s="251">
        <v>68</v>
      </c>
      <c r="BR74" s="256"/>
      <c r="BS74" s="951"/>
      <c r="BT74" s="952"/>
      <c r="BU74" s="952"/>
      <c r="BV74" s="952"/>
      <c r="BW74" s="952"/>
      <c r="BX74" s="952"/>
      <c r="BY74" s="952"/>
      <c r="BZ74" s="952"/>
      <c r="CA74" s="952"/>
      <c r="CB74" s="952"/>
      <c r="CC74" s="952"/>
      <c r="CD74" s="952"/>
      <c r="CE74" s="952"/>
      <c r="CF74" s="952"/>
      <c r="CG74" s="953"/>
      <c r="CH74" s="954"/>
      <c r="CI74" s="955"/>
      <c r="CJ74" s="955"/>
      <c r="CK74" s="955"/>
      <c r="CL74" s="956"/>
      <c r="CM74" s="954"/>
      <c r="CN74" s="955"/>
      <c r="CO74" s="955"/>
      <c r="CP74" s="955"/>
      <c r="CQ74" s="956"/>
      <c r="CR74" s="954"/>
      <c r="CS74" s="955"/>
      <c r="CT74" s="955"/>
      <c r="CU74" s="955"/>
      <c r="CV74" s="956"/>
      <c r="CW74" s="954"/>
      <c r="CX74" s="955"/>
      <c r="CY74" s="955"/>
      <c r="CZ74" s="955"/>
      <c r="DA74" s="956"/>
      <c r="DB74" s="954"/>
      <c r="DC74" s="955"/>
      <c r="DD74" s="955"/>
      <c r="DE74" s="955"/>
      <c r="DF74" s="956"/>
      <c r="DG74" s="954"/>
      <c r="DH74" s="955"/>
      <c r="DI74" s="955"/>
      <c r="DJ74" s="955"/>
      <c r="DK74" s="956"/>
      <c r="DL74" s="954"/>
      <c r="DM74" s="955"/>
      <c r="DN74" s="955"/>
      <c r="DO74" s="955"/>
      <c r="DP74" s="956"/>
      <c r="DQ74" s="954"/>
      <c r="DR74" s="955"/>
      <c r="DS74" s="955"/>
      <c r="DT74" s="955"/>
      <c r="DU74" s="956"/>
      <c r="DV74" s="939"/>
      <c r="DW74" s="940"/>
      <c r="DX74" s="940"/>
      <c r="DY74" s="940"/>
      <c r="DZ74" s="941"/>
      <c r="EA74" s="235"/>
    </row>
    <row r="75" spans="1:131" s="236" customFormat="1" ht="26.25" customHeight="1" x14ac:dyDescent="0.2">
      <c r="A75" s="250">
        <v>8</v>
      </c>
      <c r="B75" s="972"/>
      <c r="C75" s="973"/>
      <c r="D75" s="973"/>
      <c r="E75" s="973"/>
      <c r="F75" s="973"/>
      <c r="G75" s="973"/>
      <c r="H75" s="973"/>
      <c r="I75" s="973"/>
      <c r="J75" s="973"/>
      <c r="K75" s="973"/>
      <c r="L75" s="973"/>
      <c r="M75" s="973"/>
      <c r="N75" s="973"/>
      <c r="O75" s="973"/>
      <c r="P75" s="974"/>
      <c r="Q75" s="976"/>
      <c r="R75" s="977"/>
      <c r="S75" s="977"/>
      <c r="T75" s="977"/>
      <c r="U75" s="978"/>
      <c r="V75" s="979"/>
      <c r="W75" s="977"/>
      <c r="X75" s="977"/>
      <c r="Y75" s="977"/>
      <c r="Z75" s="978"/>
      <c r="AA75" s="979"/>
      <c r="AB75" s="977"/>
      <c r="AC75" s="977"/>
      <c r="AD75" s="977"/>
      <c r="AE75" s="978"/>
      <c r="AF75" s="979"/>
      <c r="AG75" s="977"/>
      <c r="AH75" s="977"/>
      <c r="AI75" s="977"/>
      <c r="AJ75" s="978"/>
      <c r="AK75" s="979"/>
      <c r="AL75" s="977"/>
      <c r="AM75" s="977"/>
      <c r="AN75" s="977"/>
      <c r="AO75" s="978"/>
      <c r="AP75" s="979"/>
      <c r="AQ75" s="977"/>
      <c r="AR75" s="977"/>
      <c r="AS75" s="977"/>
      <c r="AT75" s="978"/>
      <c r="AU75" s="979"/>
      <c r="AV75" s="977"/>
      <c r="AW75" s="977"/>
      <c r="AX75" s="977"/>
      <c r="AY75" s="978"/>
      <c r="AZ75" s="970"/>
      <c r="BA75" s="970"/>
      <c r="BB75" s="970"/>
      <c r="BC75" s="970"/>
      <c r="BD75" s="971"/>
      <c r="BE75" s="254"/>
      <c r="BF75" s="254"/>
      <c r="BG75" s="254"/>
      <c r="BH75" s="254"/>
      <c r="BI75" s="254"/>
      <c r="BJ75" s="254"/>
      <c r="BK75" s="254"/>
      <c r="BL75" s="254"/>
      <c r="BM75" s="254"/>
      <c r="BN75" s="254"/>
      <c r="BO75" s="254"/>
      <c r="BP75" s="254"/>
      <c r="BQ75" s="251">
        <v>69</v>
      </c>
      <c r="BR75" s="256"/>
      <c r="BS75" s="951"/>
      <c r="BT75" s="952"/>
      <c r="BU75" s="952"/>
      <c r="BV75" s="952"/>
      <c r="BW75" s="952"/>
      <c r="BX75" s="952"/>
      <c r="BY75" s="952"/>
      <c r="BZ75" s="952"/>
      <c r="CA75" s="952"/>
      <c r="CB75" s="952"/>
      <c r="CC75" s="952"/>
      <c r="CD75" s="952"/>
      <c r="CE75" s="952"/>
      <c r="CF75" s="952"/>
      <c r="CG75" s="953"/>
      <c r="CH75" s="954"/>
      <c r="CI75" s="955"/>
      <c r="CJ75" s="955"/>
      <c r="CK75" s="955"/>
      <c r="CL75" s="956"/>
      <c r="CM75" s="954"/>
      <c r="CN75" s="955"/>
      <c r="CO75" s="955"/>
      <c r="CP75" s="955"/>
      <c r="CQ75" s="956"/>
      <c r="CR75" s="954"/>
      <c r="CS75" s="955"/>
      <c r="CT75" s="955"/>
      <c r="CU75" s="955"/>
      <c r="CV75" s="956"/>
      <c r="CW75" s="954"/>
      <c r="CX75" s="955"/>
      <c r="CY75" s="955"/>
      <c r="CZ75" s="955"/>
      <c r="DA75" s="956"/>
      <c r="DB75" s="954"/>
      <c r="DC75" s="955"/>
      <c r="DD75" s="955"/>
      <c r="DE75" s="955"/>
      <c r="DF75" s="956"/>
      <c r="DG75" s="954"/>
      <c r="DH75" s="955"/>
      <c r="DI75" s="955"/>
      <c r="DJ75" s="955"/>
      <c r="DK75" s="956"/>
      <c r="DL75" s="954"/>
      <c r="DM75" s="955"/>
      <c r="DN75" s="955"/>
      <c r="DO75" s="955"/>
      <c r="DP75" s="956"/>
      <c r="DQ75" s="954"/>
      <c r="DR75" s="955"/>
      <c r="DS75" s="955"/>
      <c r="DT75" s="955"/>
      <c r="DU75" s="956"/>
      <c r="DV75" s="939"/>
      <c r="DW75" s="940"/>
      <c r="DX75" s="940"/>
      <c r="DY75" s="940"/>
      <c r="DZ75" s="941"/>
      <c r="EA75" s="235"/>
    </row>
    <row r="76" spans="1:131" s="236" customFormat="1" ht="26.25" customHeight="1" x14ac:dyDescent="0.2">
      <c r="A76" s="250">
        <v>9</v>
      </c>
      <c r="B76" s="972"/>
      <c r="C76" s="973"/>
      <c r="D76" s="973"/>
      <c r="E76" s="973"/>
      <c r="F76" s="973"/>
      <c r="G76" s="973"/>
      <c r="H76" s="973"/>
      <c r="I76" s="973"/>
      <c r="J76" s="973"/>
      <c r="K76" s="973"/>
      <c r="L76" s="973"/>
      <c r="M76" s="973"/>
      <c r="N76" s="973"/>
      <c r="O76" s="973"/>
      <c r="P76" s="974"/>
      <c r="Q76" s="976"/>
      <c r="R76" s="977"/>
      <c r="S76" s="977"/>
      <c r="T76" s="977"/>
      <c r="U76" s="978"/>
      <c r="V76" s="979"/>
      <c r="W76" s="977"/>
      <c r="X76" s="977"/>
      <c r="Y76" s="977"/>
      <c r="Z76" s="978"/>
      <c r="AA76" s="979"/>
      <c r="AB76" s="977"/>
      <c r="AC76" s="977"/>
      <c r="AD76" s="977"/>
      <c r="AE76" s="978"/>
      <c r="AF76" s="979"/>
      <c r="AG76" s="977"/>
      <c r="AH76" s="977"/>
      <c r="AI76" s="977"/>
      <c r="AJ76" s="978"/>
      <c r="AK76" s="979"/>
      <c r="AL76" s="977"/>
      <c r="AM76" s="977"/>
      <c r="AN76" s="977"/>
      <c r="AO76" s="978"/>
      <c r="AP76" s="979"/>
      <c r="AQ76" s="977"/>
      <c r="AR76" s="977"/>
      <c r="AS76" s="977"/>
      <c r="AT76" s="978"/>
      <c r="AU76" s="979"/>
      <c r="AV76" s="977"/>
      <c r="AW76" s="977"/>
      <c r="AX76" s="977"/>
      <c r="AY76" s="978"/>
      <c r="AZ76" s="970"/>
      <c r="BA76" s="970"/>
      <c r="BB76" s="970"/>
      <c r="BC76" s="970"/>
      <c r="BD76" s="971"/>
      <c r="BE76" s="254"/>
      <c r="BF76" s="254"/>
      <c r="BG76" s="254"/>
      <c r="BH76" s="254"/>
      <c r="BI76" s="254"/>
      <c r="BJ76" s="254"/>
      <c r="BK76" s="254"/>
      <c r="BL76" s="254"/>
      <c r="BM76" s="254"/>
      <c r="BN76" s="254"/>
      <c r="BO76" s="254"/>
      <c r="BP76" s="254"/>
      <c r="BQ76" s="251">
        <v>70</v>
      </c>
      <c r="BR76" s="256"/>
      <c r="BS76" s="951"/>
      <c r="BT76" s="952"/>
      <c r="BU76" s="952"/>
      <c r="BV76" s="952"/>
      <c r="BW76" s="952"/>
      <c r="BX76" s="952"/>
      <c r="BY76" s="952"/>
      <c r="BZ76" s="952"/>
      <c r="CA76" s="952"/>
      <c r="CB76" s="952"/>
      <c r="CC76" s="952"/>
      <c r="CD76" s="952"/>
      <c r="CE76" s="952"/>
      <c r="CF76" s="952"/>
      <c r="CG76" s="953"/>
      <c r="CH76" s="954"/>
      <c r="CI76" s="955"/>
      <c r="CJ76" s="955"/>
      <c r="CK76" s="955"/>
      <c r="CL76" s="956"/>
      <c r="CM76" s="954"/>
      <c r="CN76" s="955"/>
      <c r="CO76" s="955"/>
      <c r="CP76" s="955"/>
      <c r="CQ76" s="956"/>
      <c r="CR76" s="954"/>
      <c r="CS76" s="955"/>
      <c r="CT76" s="955"/>
      <c r="CU76" s="955"/>
      <c r="CV76" s="956"/>
      <c r="CW76" s="954"/>
      <c r="CX76" s="955"/>
      <c r="CY76" s="955"/>
      <c r="CZ76" s="955"/>
      <c r="DA76" s="956"/>
      <c r="DB76" s="954"/>
      <c r="DC76" s="955"/>
      <c r="DD76" s="955"/>
      <c r="DE76" s="955"/>
      <c r="DF76" s="956"/>
      <c r="DG76" s="954"/>
      <c r="DH76" s="955"/>
      <c r="DI76" s="955"/>
      <c r="DJ76" s="955"/>
      <c r="DK76" s="956"/>
      <c r="DL76" s="954"/>
      <c r="DM76" s="955"/>
      <c r="DN76" s="955"/>
      <c r="DO76" s="955"/>
      <c r="DP76" s="956"/>
      <c r="DQ76" s="954"/>
      <c r="DR76" s="955"/>
      <c r="DS76" s="955"/>
      <c r="DT76" s="955"/>
      <c r="DU76" s="956"/>
      <c r="DV76" s="939"/>
      <c r="DW76" s="940"/>
      <c r="DX76" s="940"/>
      <c r="DY76" s="940"/>
      <c r="DZ76" s="941"/>
      <c r="EA76" s="235"/>
    </row>
    <row r="77" spans="1:131" s="236" customFormat="1" ht="26.25" customHeight="1" x14ac:dyDescent="0.2">
      <c r="A77" s="250">
        <v>10</v>
      </c>
      <c r="B77" s="972"/>
      <c r="C77" s="973"/>
      <c r="D77" s="973"/>
      <c r="E77" s="973"/>
      <c r="F77" s="973"/>
      <c r="G77" s="973"/>
      <c r="H77" s="973"/>
      <c r="I77" s="973"/>
      <c r="J77" s="973"/>
      <c r="K77" s="973"/>
      <c r="L77" s="973"/>
      <c r="M77" s="973"/>
      <c r="N77" s="973"/>
      <c r="O77" s="973"/>
      <c r="P77" s="974"/>
      <c r="Q77" s="976"/>
      <c r="R77" s="977"/>
      <c r="S77" s="977"/>
      <c r="T77" s="977"/>
      <c r="U77" s="978"/>
      <c r="V77" s="979"/>
      <c r="W77" s="977"/>
      <c r="X77" s="977"/>
      <c r="Y77" s="977"/>
      <c r="Z77" s="978"/>
      <c r="AA77" s="979"/>
      <c r="AB77" s="977"/>
      <c r="AC77" s="977"/>
      <c r="AD77" s="977"/>
      <c r="AE77" s="978"/>
      <c r="AF77" s="979"/>
      <c r="AG77" s="977"/>
      <c r="AH77" s="977"/>
      <c r="AI77" s="977"/>
      <c r="AJ77" s="978"/>
      <c r="AK77" s="979"/>
      <c r="AL77" s="977"/>
      <c r="AM77" s="977"/>
      <c r="AN77" s="977"/>
      <c r="AO77" s="978"/>
      <c r="AP77" s="979"/>
      <c r="AQ77" s="977"/>
      <c r="AR77" s="977"/>
      <c r="AS77" s="977"/>
      <c r="AT77" s="978"/>
      <c r="AU77" s="979"/>
      <c r="AV77" s="977"/>
      <c r="AW77" s="977"/>
      <c r="AX77" s="977"/>
      <c r="AY77" s="978"/>
      <c r="AZ77" s="970"/>
      <c r="BA77" s="970"/>
      <c r="BB77" s="970"/>
      <c r="BC77" s="970"/>
      <c r="BD77" s="971"/>
      <c r="BE77" s="254"/>
      <c r="BF77" s="254"/>
      <c r="BG77" s="254"/>
      <c r="BH77" s="254"/>
      <c r="BI77" s="254"/>
      <c r="BJ77" s="254"/>
      <c r="BK77" s="254"/>
      <c r="BL77" s="254"/>
      <c r="BM77" s="254"/>
      <c r="BN77" s="254"/>
      <c r="BO77" s="254"/>
      <c r="BP77" s="254"/>
      <c r="BQ77" s="251">
        <v>71</v>
      </c>
      <c r="BR77" s="256"/>
      <c r="BS77" s="951"/>
      <c r="BT77" s="952"/>
      <c r="BU77" s="952"/>
      <c r="BV77" s="952"/>
      <c r="BW77" s="952"/>
      <c r="BX77" s="952"/>
      <c r="BY77" s="952"/>
      <c r="BZ77" s="952"/>
      <c r="CA77" s="952"/>
      <c r="CB77" s="952"/>
      <c r="CC77" s="952"/>
      <c r="CD77" s="952"/>
      <c r="CE77" s="952"/>
      <c r="CF77" s="952"/>
      <c r="CG77" s="953"/>
      <c r="CH77" s="954"/>
      <c r="CI77" s="955"/>
      <c r="CJ77" s="955"/>
      <c r="CK77" s="955"/>
      <c r="CL77" s="956"/>
      <c r="CM77" s="954"/>
      <c r="CN77" s="955"/>
      <c r="CO77" s="955"/>
      <c r="CP77" s="955"/>
      <c r="CQ77" s="956"/>
      <c r="CR77" s="954"/>
      <c r="CS77" s="955"/>
      <c r="CT77" s="955"/>
      <c r="CU77" s="955"/>
      <c r="CV77" s="956"/>
      <c r="CW77" s="954"/>
      <c r="CX77" s="955"/>
      <c r="CY77" s="955"/>
      <c r="CZ77" s="955"/>
      <c r="DA77" s="956"/>
      <c r="DB77" s="954"/>
      <c r="DC77" s="955"/>
      <c r="DD77" s="955"/>
      <c r="DE77" s="955"/>
      <c r="DF77" s="956"/>
      <c r="DG77" s="954"/>
      <c r="DH77" s="955"/>
      <c r="DI77" s="955"/>
      <c r="DJ77" s="955"/>
      <c r="DK77" s="956"/>
      <c r="DL77" s="954"/>
      <c r="DM77" s="955"/>
      <c r="DN77" s="955"/>
      <c r="DO77" s="955"/>
      <c r="DP77" s="956"/>
      <c r="DQ77" s="954"/>
      <c r="DR77" s="955"/>
      <c r="DS77" s="955"/>
      <c r="DT77" s="955"/>
      <c r="DU77" s="956"/>
      <c r="DV77" s="939"/>
      <c r="DW77" s="940"/>
      <c r="DX77" s="940"/>
      <c r="DY77" s="940"/>
      <c r="DZ77" s="941"/>
      <c r="EA77" s="235"/>
    </row>
    <row r="78" spans="1:131" s="236" customFormat="1" ht="26.25" customHeight="1" x14ac:dyDescent="0.2">
      <c r="A78" s="250">
        <v>11</v>
      </c>
      <c r="B78" s="972"/>
      <c r="C78" s="973"/>
      <c r="D78" s="973"/>
      <c r="E78" s="973"/>
      <c r="F78" s="973"/>
      <c r="G78" s="973"/>
      <c r="H78" s="973"/>
      <c r="I78" s="973"/>
      <c r="J78" s="973"/>
      <c r="K78" s="973"/>
      <c r="L78" s="973"/>
      <c r="M78" s="973"/>
      <c r="N78" s="973"/>
      <c r="O78" s="973"/>
      <c r="P78" s="974"/>
      <c r="Q78" s="975"/>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c r="AU78" s="969"/>
      <c r="AV78" s="969"/>
      <c r="AW78" s="969"/>
      <c r="AX78" s="969"/>
      <c r="AY78" s="969"/>
      <c r="AZ78" s="970"/>
      <c r="BA78" s="970"/>
      <c r="BB78" s="970"/>
      <c r="BC78" s="970"/>
      <c r="BD78" s="971"/>
      <c r="BE78" s="254"/>
      <c r="BF78" s="254"/>
      <c r="BG78" s="254"/>
      <c r="BH78" s="254"/>
      <c r="BI78" s="254"/>
      <c r="BJ78" s="257"/>
      <c r="BK78" s="257"/>
      <c r="BL78" s="257"/>
      <c r="BM78" s="257"/>
      <c r="BN78" s="257"/>
      <c r="BO78" s="254"/>
      <c r="BP78" s="254"/>
      <c r="BQ78" s="251">
        <v>72</v>
      </c>
      <c r="BR78" s="256"/>
      <c r="BS78" s="951"/>
      <c r="BT78" s="952"/>
      <c r="BU78" s="952"/>
      <c r="BV78" s="952"/>
      <c r="BW78" s="952"/>
      <c r="BX78" s="952"/>
      <c r="BY78" s="952"/>
      <c r="BZ78" s="952"/>
      <c r="CA78" s="952"/>
      <c r="CB78" s="952"/>
      <c r="CC78" s="952"/>
      <c r="CD78" s="952"/>
      <c r="CE78" s="952"/>
      <c r="CF78" s="952"/>
      <c r="CG78" s="953"/>
      <c r="CH78" s="954"/>
      <c r="CI78" s="955"/>
      <c r="CJ78" s="955"/>
      <c r="CK78" s="955"/>
      <c r="CL78" s="956"/>
      <c r="CM78" s="954"/>
      <c r="CN78" s="955"/>
      <c r="CO78" s="955"/>
      <c r="CP78" s="955"/>
      <c r="CQ78" s="956"/>
      <c r="CR78" s="954"/>
      <c r="CS78" s="955"/>
      <c r="CT78" s="955"/>
      <c r="CU78" s="955"/>
      <c r="CV78" s="956"/>
      <c r="CW78" s="954"/>
      <c r="CX78" s="955"/>
      <c r="CY78" s="955"/>
      <c r="CZ78" s="955"/>
      <c r="DA78" s="956"/>
      <c r="DB78" s="954"/>
      <c r="DC78" s="955"/>
      <c r="DD78" s="955"/>
      <c r="DE78" s="955"/>
      <c r="DF78" s="956"/>
      <c r="DG78" s="954"/>
      <c r="DH78" s="955"/>
      <c r="DI78" s="955"/>
      <c r="DJ78" s="955"/>
      <c r="DK78" s="956"/>
      <c r="DL78" s="954"/>
      <c r="DM78" s="955"/>
      <c r="DN78" s="955"/>
      <c r="DO78" s="955"/>
      <c r="DP78" s="956"/>
      <c r="DQ78" s="954"/>
      <c r="DR78" s="955"/>
      <c r="DS78" s="955"/>
      <c r="DT78" s="955"/>
      <c r="DU78" s="956"/>
      <c r="DV78" s="939"/>
      <c r="DW78" s="940"/>
      <c r="DX78" s="940"/>
      <c r="DY78" s="940"/>
      <c r="DZ78" s="941"/>
      <c r="EA78" s="235"/>
    </row>
    <row r="79" spans="1:131" s="236" customFormat="1" ht="26.25" customHeight="1" x14ac:dyDescent="0.2">
      <c r="A79" s="250">
        <v>12</v>
      </c>
      <c r="B79" s="972"/>
      <c r="C79" s="973"/>
      <c r="D79" s="973"/>
      <c r="E79" s="973"/>
      <c r="F79" s="973"/>
      <c r="G79" s="973"/>
      <c r="H79" s="973"/>
      <c r="I79" s="973"/>
      <c r="J79" s="973"/>
      <c r="K79" s="973"/>
      <c r="L79" s="973"/>
      <c r="M79" s="973"/>
      <c r="N79" s="973"/>
      <c r="O79" s="973"/>
      <c r="P79" s="974"/>
      <c r="Q79" s="975"/>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c r="AU79" s="969"/>
      <c r="AV79" s="969"/>
      <c r="AW79" s="969"/>
      <c r="AX79" s="969"/>
      <c r="AY79" s="969"/>
      <c r="AZ79" s="970"/>
      <c r="BA79" s="970"/>
      <c r="BB79" s="970"/>
      <c r="BC79" s="970"/>
      <c r="BD79" s="971"/>
      <c r="BE79" s="254"/>
      <c r="BF79" s="254"/>
      <c r="BG79" s="254"/>
      <c r="BH79" s="254"/>
      <c r="BI79" s="254"/>
      <c r="BJ79" s="257"/>
      <c r="BK79" s="257"/>
      <c r="BL79" s="257"/>
      <c r="BM79" s="257"/>
      <c r="BN79" s="257"/>
      <c r="BO79" s="254"/>
      <c r="BP79" s="254"/>
      <c r="BQ79" s="251">
        <v>73</v>
      </c>
      <c r="BR79" s="256"/>
      <c r="BS79" s="951"/>
      <c r="BT79" s="952"/>
      <c r="BU79" s="952"/>
      <c r="BV79" s="952"/>
      <c r="BW79" s="952"/>
      <c r="BX79" s="952"/>
      <c r="BY79" s="952"/>
      <c r="BZ79" s="952"/>
      <c r="CA79" s="952"/>
      <c r="CB79" s="952"/>
      <c r="CC79" s="952"/>
      <c r="CD79" s="952"/>
      <c r="CE79" s="952"/>
      <c r="CF79" s="952"/>
      <c r="CG79" s="953"/>
      <c r="CH79" s="954"/>
      <c r="CI79" s="955"/>
      <c r="CJ79" s="955"/>
      <c r="CK79" s="955"/>
      <c r="CL79" s="956"/>
      <c r="CM79" s="954"/>
      <c r="CN79" s="955"/>
      <c r="CO79" s="955"/>
      <c r="CP79" s="955"/>
      <c r="CQ79" s="956"/>
      <c r="CR79" s="954"/>
      <c r="CS79" s="955"/>
      <c r="CT79" s="955"/>
      <c r="CU79" s="955"/>
      <c r="CV79" s="956"/>
      <c r="CW79" s="954"/>
      <c r="CX79" s="955"/>
      <c r="CY79" s="955"/>
      <c r="CZ79" s="955"/>
      <c r="DA79" s="956"/>
      <c r="DB79" s="954"/>
      <c r="DC79" s="955"/>
      <c r="DD79" s="955"/>
      <c r="DE79" s="955"/>
      <c r="DF79" s="956"/>
      <c r="DG79" s="954"/>
      <c r="DH79" s="955"/>
      <c r="DI79" s="955"/>
      <c r="DJ79" s="955"/>
      <c r="DK79" s="956"/>
      <c r="DL79" s="954"/>
      <c r="DM79" s="955"/>
      <c r="DN79" s="955"/>
      <c r="DO79" s="955"/>
      <c r="DP79" s="956"/>
      <c r="DQ79" s="954"/>
      <c r="DR79" s="955"/>
      <c r="DS79" s="955"/>
      <c r="DT79" s="955"/>
      <c r="DU79" s="956"/>
      <c r="DV79" s="939"/>
      <c r="DW79" s="940"/>
      <c r="DX79" s="940"/>
      <c r="DY79" s="940"/>
      <c r="DZ79" s="941"/>
      <c r="EA79" s="235"/>
    </row>
    <row r="80" spans="1:131" s="236" customFormat="1" ht="26.25" customHeight="1" x14ac:dyDescent="0.2">
      <c r="A80" s="250">
        <v>13</v>
      </c>
      <c r="B80" s="972"/>
      <c r="C80" s="973"/>
      <c r="D80" s="973"/>
      <c r="E80" s="973"/>
      <c r="F80" s="973"/>
      <c r="G80" s="973"/>
      <c r="H80" s="973"/>
      <c r="I80" s="973"/>
      <c r="J80" s="973"/>
      <c r="K80" s="973"/>
      <c r="L80" s="973"/>
      <c r="M80" s="973"/>
      <c r="N80" s="973"/>
      <c r="O80" s="973"/>
      <c r="P80" s="974"/>
      <c r="Q80" s="975"/>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69"/>
      <c r="AZ80" s="970"/>
      <c r="BA80" s="970"/>
      <c r="BB80" s="970"/>
      <c r="BC80" s="970"/>
      <c r="BD80" s="971"/>
      <c r="BE80" s="254"/>
      <c r="BF80" s="254"/>
      <c r="BG80" s="254"/>
      <c r="BH80" s="254"/>
      <c r="BI80" s="254"/>
      <c r="BJ80" s="254"/>
      <c r="BK80" s="254"/>
      <c r="BL80" s="254"/>
      <c r="BM80" s="254"/>
      <c r="BN80" s="254"/>
      <c r="BO80" s="254"/>
      <c r="BP80" s="254"/>
      <c r="BQ80" s="251">
        <v>74</v>
      </c>
      <c r="BR80" s="256"/>
      <c r="BS80" s="951"/>
      <c r="BT80" s="952"/>
      <c r="BU80" s="952"/>
      <c r="BV80" s="952"/>
      <c r="BW80" s="952"/>
      <c r="BX80" s="952"/>
      <c r="BY80" s="952"/>
      <c r="BZ80" s="952"/>
      <c r="CA80" s="952"/>
      <c r="CB80" s="952"/>
      <c r="CC80" s="952"/>
      <c r="CD80" s="952"/>
      <c r="CE80" s="952"/>
      <c r="CF80" s="952"/>
      <c r="CG80" s="953"/>
      <c r="CH80" s="954"/>
      <c r="CI80" s="955"/>
      <c r="CJ80" s="955"/>
      <c r="CK80" s="955"/>
      <c r="CL80" s="956"/>
      <c r="CM80" s="954"/>
      <c r="CN80" s="955"/>
      <c r="CO80" s="955"/>
      <c r="CP80" s="955"/>
      <c r="CQ80" s="956"/>
      <c r="CR80" s="954"/>
      <c r="CS80" s="955"/>
      <c r="CT80" s="955"/>
      <c r="CU80" s="955"/>
      <c r="CV80" s="956"/>
      <c r="CW80" s="954"/>
      <c r="CX80" s="955"/>
      <c r="CY80" s="955"/>
      <c r="CZ80" s="955"/>
      <c r="DA80" s="956"/>
      <c r="DB80" s="954"/>
      <c r="DC80" s="955"/>
      <c r="DD80" s="955"/>
      <c r="DE80" s="955"/>
      <c r="DF80" s="956"/>
      <c r="DG80" s="954"/>
      <c r="DH80" s="955"/>
      <c r="DI80" s="955"/>
      <c r="DJ80" s="955"/>
      <c r="DK80" s="956"/>
      <c r="DL80" s="954"/>
      <c r="DM80" s="955"/>
      <c r="DN80" s="955"/>
      <c r="DO80" s="955"/>
      <c r="DP80" s="956"/>
      <c r="DQ80" s="954"/>
      <c r="DR80" s="955"/>
      <c r="DS80" s="955"/>
      <c r="DT80" s="955"/>
      <c r="DU80" s="956"/>
      <c r="DV80" s="939"/>
      <c r="DW80" s="940"/>
      <c r="DX80" s="940"/>
      <c r="DY80" s="940"/>
      <c r="DZ80" s="941"/>
      <c r="EA80" s="235"/>
    </row>
    <row r="81" spans="1:131" s="236" customFormat="1" ht="26.25" customHeight="1" x14ac:dyDescent="0.2">
      <c r="A81" s="250">
        <v>14</v>
      </c>
      <c r="B81" s="972"/>
      <c r="C81" s="973"/>
      <c r="D81" s="973"/>
      <c r="E81" s="973"/>
      <c r="F81" s="973"/>
      <c r="G81" s="973"/>
      <c r="H81" s="973"/>
      <c r="I81" s="973"/>
      <c r="J81" s="973"/>
      <c r="K81" s="973"/>
      <c r="L81" s="973"/>
      <c r="M81" s="973"/>
      <c r="N81" s="973"/>
      <c r="O81" s="973"/>
      <c r="P81" s="974"/>
      <c r="Q81" s="975"/>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70"/>
      <c r="BA81" s="970"/>
      <c r="BB81" s="970"/>
      <c r="BC81" s="970"/>
      <c r="BD81" s="971"/>
      <c r="BE81" s="254"/>
      <c r="BF81" s="254"/>
      <c r="BG81" s="254"/>
      <c r="BH81" s="254"/>
      <c r="BI81" s="254"/>
      <c r="BJ81" s="254"/>
      <c r="BK81" s="254"/>
      <c r="BL81" s="254"/>
      <c r="BM81" s="254"/>
      <c r="BN81" s="254"/>
      <c r="BO81" s="254"/>
      <c r="BP81" s="254"/>
      <c r="BQ81" s="251">
        <v>75</v>
      </c>
      <c r="BR81" s="256"/>
      <c r="BS81" s="951"/>
      <c r="BT81" s="952"/>
      <c r="BU81" s="952"/>
      <c r="BV81" s="952"/>
      <c r="BW81" s="952"/>
      <c r="BX81" s="952"/>
      <c r="BY81" s="952"/>
      <c r="BZ81" s="952"/>
      <c r="CA81" s="952"/>
      <c r="CB81" s="952"/>
      <c r="CC81" s="952"/>
      <c r="CD81" s="952"/>
      <c r="CE81" s="952"/>
      <c r="CF81" s="952"/>
      <c r="CG81" s="953"/>
      <c r="CH81" s="954"/>
      <c r="CI81" s="955"/>
      <c r="CJ81" s="955"/>
      <c r="CK81" s="955"/>
      <c r="CL81" s="956"/>
      <c r="CM81" s="954"/>
      <c r="CN81" s="955"/>
      <c r="CO81" s="955"/>
      <c r="CP81" s="955"/>
      <c r="CQ81" s="956"/>
      <c r="CR81" s="954"/>
      <c r="CS81" s="955"/>
      <c r="CT81" s="955"/>
      <c r="CU81" s="955"/>
      <c r="CV81" s="956"/>
      <c r="CW81" s="954"/>
      <c r="CX81" s="955"/>
      <c r="CY81" s="955"/>
      <c r="CZ81" s="955"/>
      <c r="DA81" s="956"/>
      <c r="DB81" s="954"/>
      <c r="DC81" s="955"/>
      <c r="DD81" s="955"/>
      <c r="DE81" s="955"/>
      <c r="DF81" s="956"/>
      <c r="DG81" s="954"/>
      <c r="DH81" s="955"/>
      <c r="DI81" s="955"/>
      <c r="DJ81" s="955"/>
      <c r="DK81" s="956"/>
      <c r="DL81" s="954"/>
      <c r="DM81" s="955"/>
      <c r="DN81" s="955"/>
      <c r="DO81" s="955"/>
      <c r="DP81" s="956"/>
      <c r="DQ81" s="954"/>
      <c r="DR81" s="955"/>
      <c r="DS81" s="955"/>
      <c r="DT81" s="955"/>
      <c r="DU81" s="956"/>
      <c r="DV81" s="939"/>
      <c r="DW81" s="940"/>
      <c r="DX81" s="940"/>
      <c r="DY81" s="940"/>
      <c r="DZ81" s="941"/>
      <c r="EA81" s="235"/>
    </row>
    <row r="82" spans="1:131" s="236" customFormat="1" ht="26.25" customHeight="1" x14ac:dyDescent="0.2">
      <c r="A82" s="250">
        <v>15</v>
      </c>
      <c r="B82" s="972"/>
      <c r="C82" s="973"/>
      <c r="D82" s="973"/>
      <c r="E82" s="973"/>
      <c r="F82" s="973"/>
      <c r="G82" s="973"/>
      <c r="H82" s="973"/>
      <c r="I82" s="973"/>
      <c r="J82" s="973"/>
      <c r="K82" s="973"/>
      <c r="L82" s="973"/>
      <c r="M82" s="973"/>
      <c r="N82" s="973"/>
      <c r="O82" s="973"/>
      <c r="P82" s="974"/>
      <c r="Q82" s="975"/>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c r="AU82" s="969"/>
      <c r="AV82" s="969"/>
      <c r="AW82" s="969"/>
      <c r="AX82" s="969"/>
      <c r="AY82" s="969"/>
      <c r="AZ82" s="970"/>
      <c r="BA82" s="970"/>
      <c r="BB82" s="970"/>
      <c r="BC82" s="970"/>
      <c r="BD82" s="971"/>
      <c r="BE82" s="254"/>
      <c r="BF82" s="254"/>
      <c r="BG82" s="254"/>
      <c r="BH82" s="254"/>
      <c r="BI82" s="254"/>
      <c r="BJ82" s="254"/>
      <c r="BK82" s="254"/>
      <c r="BL82" s="254"/>
      <c r="BM82" s="254"/>
      <c r="BN82" s="254"/>
      <c r="BO82" s="254"/>
      <c r="BP82" s="254"/>
      <c r="BQ82" s="251">
        <v>76</v>
      </c>
      <c r="BR82" s="256"/>
      <c r="BS82" s="951"/>
      <c r="BT82" s="952"/>
      <c r="BU82" s="952"/>
      <c r="BV82" s="952"/>
      <c r="BW82" s="952"/>
      <c r="BX82" s="952"/>
      <c r="BY82" s="952"/>
      <c r="BZ82" s="952"/>
      <c r="CA82" s="952"/>
      <c r="CB82" s="952"/>
      <c r="CC82" s="952"/>
      <c r="CD82" s="952"/>
      <c r="CE82" s="952"/>
      <c r="CF82" s="952"/>
      <c r="CG82" s="953"/>
      <c r="CH82" s="954"/>
      <c r="CI82" s="955"/>
      <c r="CJ82" s="955"/>
      <c r="CK82" s="955"/>
      <c r="CL82" s="956"/>
      <c r="CM82" s="954"/>
      <c r="CN82" s="955"/>
      <c r="CO82" s="955"/>
      <c r="CP82" s="955"/>
      <c r="CQ82" s="956"/>
      <c r="CR82" s="954"/>
      <c r="CS82" s="955"/>
      <c r="CT82" s="955"/>
      <c r="CU82" s="955"/>
      <c r="CV82" s="956"/>
      <c r="CW82" s="954"/>
      <c r="CX82" s="955"/>
      <c r="CY82" s="955"/>
      <c r="CZ82" s="955"/>
      <c r="DA82" s="956"/>
      <c r="DB82" s="954"/>
      <c r="DC82" s="955"/>
      <c r="DD82" s="955"/>
      <c r="DE82" s="955"/>
      <c r="DF82" s="956"/>
      <c r="DG82" s="954"/>
      <c r="DH82" s="955"/>
      <c r="DI82" s="955"/>
      <c r="DJ82" s="955"/>
      <c r="DK82" s="956"/>
      <c r="DL82" s="954"/>
      <c r="DM82" s="955"/>
      <c r="DN82" s="955"/>
      <c r="DO82" s="955"/>
      <c r="DP82" s="956"/>
      <c r="DQ82" s="954"/>
      <c r="DR82" s="955"/>
      <c r="DS82" s="955"/>
      <c r="DT82" s="955"/>
      <c r="DU82" s="956"/>
      <c r="DV82" s="939"/>
      <c r="DW82" s="940"/>
      <c r="DX82" s="940"/>
      <c r="DY82" s="940"/>
      <c r="DZ82" s="941"/>
      <c r="EA82" s="235"/>
    </row>
    <row r="83" spans="1:131" s="236" customFormat="1" ht="26.25" customHeight="1" x14ac:dyDescent="0.2">
      <c r="A83" s="250">
        <v>16</v>
      </c>
      <c r="B83" s="972"/>
      <c r="C83" s="973"/>
      <c r="D83" s="973"/>
      <c r="E83" s="973"/>
      <c r="F83" s="973"/>
      <c r="G83" s="973"/>
      <c r="H83" s="973"/>
      <c r="I83" s="973"/>
      <c r="J83" s="973"/>
      <c r="K83" s="973"/>
      <c r="L83" s="973"/>
      <c r="M83" s="973"/>
      <c r="N83" s="973"/>
      <c r="O83" s="973"/>
      <c r="P83" s="974"/>
      <c r="Q83" s="975"/>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70"/>
      <c r="BA83" s="970"/>
      <c r="BB83" s="970"/>
      <c r="BC83" s="970"/>
      <c r="BD83" s="971"/>
      <c r="BE83" s="254"/>
      <c r="BF83" s="254"/>
      <c r="BG83" s="254"/>
      <c r="BH83" s="254"/>
      <c r="BI83" s="254"/>
      <c r="BJ83" s="254"/>
      <c r="BK83" s="254"/>
      <c r="BL83" s="254"/>
      <c r="BM83" s="254"/>
      <c r="BN83" s="254"/>
      <c r="BO83" s="254"/>
      <c r="BP83" s="254"/>
      <c r="BQ83" s="251">
        <v>77</v>
      </c>
      <c r="BR83" s="256"/>
      <c r="BS83" s="951"/>
      <c r="BT83" s="952"/>
      <c r="BU83" s="952"/>
      <c r="BV83" s="952"/>
      <c r="BW83" s="952"/>
      <c r="BX83" s="952"/>
      <c r="BY83" s="952"/>
      <c r="BZ83" s="952"/>
      <c r="CA83" s="952"/>
      <c r="CB83" s="952"/>
      <c r="CC83" s="952"/>
      <c r="CD83" s="952"/>
      <c r="CE83" s="952"/>
      <c r="CF83" s="952"/>
      <c r="CG83" s="953"/>
      <c r="CH83" s="954"/>
      <c r="CI83" s="955"/>
      <c r="CJ83" s="955"/>
      <c r="CK83" s="955"/>
      <c r="CL83" s="956"/>
      <c r="CM83" s="954"/>
      <c r="CN83" s="955"/>
      <c r="CO83" s="955"/>
      <c r="CP83" s="955"/>
      <c r="CQ83" s="956"/>
      <c r="CR83" s="954"/>
      <c r="CS83" s="955"/>
      <c r="CT83" s="955"/>
      <c r="CU83" s="955"/>
      <c r="CV83" s="956"/>
      <c r="CW83" s="954"/>
      <c r="CX83" s="955"/>
      <c r="CY83" s="955"/>
      <c r="CZ83" s="955"/>
      <c r="DA83" s="956"/>
      <c r="DB83" s="954"/>
      <c r="DC83" s="955"/>
      <c r="DD83" s="955"/>
      <c r="DE83" s="955"/>
      <c r="DF83" s="956"/>
      <c r="DG83" s="954"/>
      <c r="DH83" s="955"/>
      <c r="DI83" s="955"/>
      <c r="DJ83" s="955"/>
      <c r="DK83" s="956"/>
      <c r="DL83" s="954"/>
      <c r="DM83" s="955"/>
      <c r="DN83" s="955"/>
      <c r="DO83" s="955"/>
      <c r="DP83" s="956"/>
      <c r="DQ83" s="954"/>
      <c r="DR83" s="955"/>
      <c r="DS83" s="955"/>
      <c r="DT83" s="955"/>
      <c r="DU83" s="956"/>
      <c r="DV83" s="939"/>
      <c r="DW83" s="940"/>
      <c r="DX83" s="940"/>
      <c r="DY83" s="940"/>
      <c r="DZ83" s="941"/>
      <c r="EA83" s="235"/>
    </row>
    <row r="84" spans="1:131" s="236" customFormat="1" ht="26.25" customHeight="1" x14ac:dyDescent="0.2">
      <c r="A84" s="250">
        <v>17</v>
      </c>
      <c r="B84" s="972"/>
      <c r="C84" s="973"/>
      <c r="D84" s="973"/>
      <c r="E84" s="973"/>
      <c r="F84" s="973"/>
      <c r="G84" s="973"/>
      <c r="H84" s="973"/>
      <c r="I84" s="973"/>
      <c r="J84" s="973"/>
      <c r="K84" s="973"/>
      <c r="L84" s="973"/>
      <c r="M84" s="973"/>
      <c r="N84" s="973"/>
      <c r="O84" s="973"/>
      <c r="P84" s="974"/>
      <c r="Q84" s="975"/>
      <c r="R84" s="969"/>
      <c r="S84" s="969"/>
      <c r="T84" s="969"/>
      <c r="U84" s="969"/>
      <c r="V84" s="969"/>
      <c r="W84" s="969"/>
      <c r="X84" s="969"/>
      <c r="Y84" s="969"/>
      <c r="Z84" s="969"/>
      <c r="AA84" s="969"/>
      <c r="AB84" s="969"/>
      <c r="AC84" s="969"/>
      <c r="AD84" s="969"/>
      <c r="AE84" s="969"/>
      <c r="AF84" s="969"/>
      <c r="AG84" s="969"/>
      <c r="AH84" s="969"/>
      <c r="AI84" s="969"/>
      <c r="AJ84" s="969"/>
      <c r="AK84" s="969"/>
      <c r="AL84" s="969"/>
      <c r="AM84" s="969"/>
      <c r="AN84" s="969"/>
      <c r="AO84" s="969"/>
      <c r="AP84" s="969"/>
      <c r="AQ84" s="969"/>
      <c r="AR84" s="969"/>
      <c r="AS84" s="969"/>
      <c r="AT84" s="969"/>
      <c r="AU84" s="969"/>
      <c r="AV84" s="969"/>
      <c r="AW84" s="969"/>
      <c r="AX84" s="969"/>
      <c r="AY84" s="969"/>
      <c r="AZ84" s="970"/>
      <c r="BA84" s="970"/>
      <c r="BB84" s="970"/>
      <c r="BC84" s="970"/>
      <c r="BD84" s="971"/>
      <c r="BE84" s="254"/>
      <c r="BF84" s="254"/>
      <c r="BG84" s="254"/>
      <c r="BH84" s="254"/>
      <c r="BI84" s="254"/>
      <c r="BJ84" s="254"/>
      <c r="BK84" s="254"/>
      <c r="BL84" s="254"/>
      <c r="BM84" s="254"/>
      <c r="BN84" s="254"/>
      <c r="BO84" s="254"/>
      <c r="BP84" s="254"/>
      <c r="BQ84" s="251">
        <v>78</v>
      </c>
      <c r="BR84" s="256"/>
      <c r="BS84" s="951"/>
      <c r="BT84" s="952"/>
      <c r="BU84" s="952"/>
      <c r="BV84" s="952"/>
      <c r="BW84" s="952"/>
      <c r="BX84" s="952"/>
      <c r="BY84" s="952"/>
      <c r="BZ84" s="952"/>
      <c r="CA84" s="952"/>
      <c r="CB84" s="952"/>
      <c r="CC84" s="952"/>
      <c r="CD84" s="952"/>
      <c r="CE84" s="952"/>
      <c r="CF84" s="952"/>
      <c r="CG84" s="953"/>
      <c r="CH84" s="954"/>
      <c r="CI84" s="955"/>
      <c r="CJ84" s="955"/>
      <c r="CK84" s="955"/>
      <c r="CL84" s="956"/>
      <c r="CM84" s="954"/>
      <c r="CN84" s="955"/>
      <c r="CO84" s="955"/>
      <c r="CP84" s="955"/>
      <c r="CQ84" s="956"/>
      <c r="CR84" s="954"/>
      <c r="CS84" s="955"/>
      <c r="CT84" s="955"/>
      <c r="CU84" s="955"/>
      <c r="CV84" s="956"/>
      <c r="CW84" s="954"/>
      <c r="CX84" s="955"/>
      <c r="CY84" s="955"/>
      <c r="CZ84" s="955"/>
      <c r="DA84" s="956"/>
      <c r="DB84" s="954"/>
      <c r="DC84" s="955"/>
      <c r="DD84" s="955"/>
      <c r="DE84" s="955"/>
      <c r="DF84" s="956"/>
      <c r="DG84" s="954"/>
      <c r="DH84" s="955"/>
      <c r="DI84" s="955"/>
      <c r="DJ84" s="955"/>
      <c r="DK84" s="956"/>
      <c r="DL84" s="954"/>
      <c r="DM84" s="955"/>
      <c r="DN84" s="955"/>
      <c r="DO84" s="955"/>
      <c r="DP84" s="956"/>
      <c r="DQ84" s="954"/>
      <c r="DR84" s="955"/>
      <c r="DS84" s="955"/>
      <c r="DT84" s="955"/>
      <c r="DU84" s="956"/>
      <c r="DV84" s="939"/>
      <c r="DW84" s="940"/>
      <c r="DX84" s="940"/>
      <c r="DY84" s="940"/>
      <c r="DZ84" s="941"/>
      <c r="EA84" s="235"/>
    </row>
    <row r="85" spans="1:131" s="236" customFormat="1" ht="26.25" customHeight="1" x14ac:dyDescent="0.2">
      <c r="A85" s="250">
        <v>18</v>
      </c>
      <c r="B85" s="972"/>
      <c r="C85" s="973"/>
      <c r="D85" s="973"/>
      <c r="E85" s="973"/>
      <c r="F85" s="973"/>
      <c r="G85" s="973"/>
      <c r="H85" s="973"/>
      <c r="I85" s="973"/>
      <c r="J85" s="973"/>
      <c r="K85" s="973"/>
      <c r="L85" s="973"/>
      <c r="M85" s="973"/>
      <c r="N85" s="973"/>
      <c r="O85" s="973"/>
      <c r="P85" s="974"/>
      <c r="Q85" s="975"/>
      <c r="R85" s="969"/>
      <c r="S85" s="969"/>
      <c r="T85" s="969"/>
      <c r="U85" s="969"/>
      <c r="V85" s="969"/>
      <c r="W85" s="969"/>
      <c r="X85" s="969"/>
      <c r="Y85" s="969"/>
      <c r="Z85" s="969"/>
      <c r="AA85" s="969"/>
      <c r="AB85" s="969"/>
      <c r="AC85" s="969"/>
      <c r="AD85" s="969"/>
      <c r="AE85" s="969"/>
      <c r="AF85" s="969"/>
      <c r="AG85" s="969"/>
      <c r="AH85" s="969"/>
      <c r="AI85" s="969"/>
      <c r="AJ85" s="969"/>
      <c r="AK85" s="969"/>
      <c r="AL85" s="969"/>
      <c r="AM85" s="969"/>
      <c r="AN85" s="969"/>
      <c r="AO85" s="969"/>
      <c r="AP85" s="969"/>
      <c r="AQ85" s="969"/>
      <c r="AR85" s="969"/>
      <c r="AS85" s="969"/>
      <c r="AT85" s="969"/>
      <c r="AU85" s="969"/>
      <c r="AV85" s="969"/>
      <c r="AW85" s="969"/>
      <c r="AX85" s="969"/>
      <c r="AY85" s="969"/>
      <c r="AZ85" s="970"/>
      <c r="BA85" s="970"/>
      <c r="BB85" s="970"/>
      <c r="BC85" s="970"/>
      <c r="BD85" s="971"/>
      <c r="BE85" s="254"/>
      <c r="BF85" s="254"/>
      <c r="BG85" s="254"/>
      <c r="BH85" s="254"/>
      <c r="BI85" s="254"/>
      <c r="BJ85" s="254"/>
      <c r="BK85" s="254"/>
      <c r="BL85" s="254"/>
      <c r="BM85" s="254"/>
      <c r="BN85" s="254"/>
      <c r="BO85" s="254"/>
      <c r="BP85" s="254"/>
      <c r="BQ85" s="251">
        <v>79</v>
      </c>
      <c r="BR85" s="256"/>
      <c r="BS85" s="951"/>
      <c r="BT85" s="952"/>
      <c r="BU85" s="952"/>
      <c r="BV85" s="952"/>
      <c r="BW85" s="952"/>
      <c r="BX85" s="952"/>
      <c r="BY85" s="952"/>
      <c r="BZ85" s="952"/>
      <c r="CA85" s="952"/>
      <c r="CB85" s="952"/>
      <c r="CC85" s="952"/>
      <c r="CD85" s="952"/>
      <c r="CE85" s="952"/>
      <c r="CF85" s="952"/>
      <c r="CG85" s="953"/>
      <c r="CH85" s="954"/>
      <c r="CI85" s="955"/>
      <c r="CJ85" s="955"/>
      <c r="CK85" s="955"/>
      <c r="CL85" s="956"/>
      <c r="CM85" s="954"/>
      <c r="CN85" s="955"/>
      <c r="CO85" s="955"/>
      <c r="CP85" s="955"/>
      <c r="CQ85" s="956"/>
      <c r="CR85" s="954"/>
      <c r="CS85" s="955"/>
      <c r="CT85" s="955"/>
      <c r="CU85" s="955"/>
      <c r="CV85" s="956"/>
      <c r="CW85" s="954"/>
      <c r="CX85" s="955"/>
      <c r="CY85" s="955"/>
      <c r="CZ85" s="955"/>
      <c r="DA85" s="956"/>
      <c r="DB85" s="954"/>
      <c r="DC85" s="955"/>
      <c r="DD85" s="955"/>
      <c r="DE85" s="955"/>
      <c r="DF85" s="956"/>
      <c r="DG85" s="954"/>
      <c r="DH85" s="955"/>
      <c r="DI85" s="955"/>
      <c r="DJ85" s="955"/>
      <c r="DK85" s="956"/>
      <c r="DL85" s="954"/>
      <c r="DM85" s="955"/>
      <c r="DN85" s="955"/>
      <c r="DO85" s="955"/>
      <c r="DP85" s="956"/>
      <c r="DQ85" s="954"/>
      <c r="DR85" s="955"/>
      <c r="DS85" s="955"/>
      <c r="DT85" s="955"/>
      <c r="DU85" s="956"/>
      <c r="DV85" s="939"/>
      <c r="DW85" s="940"/>
      <c r="DX85" s="940"/>
      <c r="DY85" s="940"/>
      <c r="DZ85" s="941"/>
      <c r="EA85" s="235"/>
    </row>
    <row r="86" spans="1:131" s="236" customFormat="1" ht="26.25" customHeight="1" x14ac:dyDescent="0.2">
      <c r="A86" s="250">
        <v>19</v>
      </c>
      <c r="B86" s="972"/>
      <c r="C86" s="973"/>
      <c r="D86" s="973"/>
      <c r="E86" s="973"/>
      <c r="F86" s="973"/>
      <c r="G86" s="973"/>
      <c r="H86" s="973"/>
      <c r="I86" s="973"/>
      <c r="J86" s="973"/>
      <c r="K86" s="973"/>
      <c r="L86" s="973"/>
      <c r="M86" s="973"/>
      <c r="N86" s="973"/>
      <c r="O86" s="973"/>
      <c r="P86" s="974"/>
      <c r="Q86" s="975"/>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69"/>
      <c r="AX86" s="969"/>
      <c r="AY86" s="969"/>
      <c r="AZ86" s="970"/>
      <c r="BA86" s="970"/>
      <c r="BB86" s="970"/>
      <c r="BC86" s="970"/>
      <c r="BD86" s="971"/>
      <c r="BE86" s="254"/>
      <c r="BF86" s="254"/>
      <c r="BG86" s="254"/>
      <c r="BH86" s="254"/>
      <c r="BI86" s="254"/>
      <c r="BJ86" s="254"/>
      <c r="BK86" s="254"/>
      <c r="BL86" s="254"/>
      <c r="BM86" s="254"/>
      <c r="BN86" s="254"/>
      <c r="BO86" s="254"/>
      <c r="BP86" s="254"/>
      <c r="BQ86" s="251">
        <v>80</v>
      </c>
      <c r="BR86" s="256"/>
      <c r="BS86" s="951"/>
      <c r="BT86" s="952"/>
      <c r="BU86" s="952"/>
      <c r="BV86" s="952"/>
      <c r="BW86" s="952"/>
      <c r="BX86" s="952"/>
      <c r="BY86" s="952"/>
      <c r="BZ86" s="952"/>
      <c r="CA86" s="952"/>
      <c r="CB86" s="952"/>
      <c r="CC86" s="952"/>
      <c r="CD86" s="952"/>
      <c r="CE86" s="952"/>
      <c r="CF86" s="952"/>
      <c r="CG86" s="953"/>
      <c r="CH86" s="954"/>
      <c r="CI86" s="955"/>
      <c r="CJ86" s="955"/>
      <c r="CK86" s="955"/>
      <c r="CL86" s="956"/>
      <c r="CM86" s="954"/>
      <c r="CN86" s="955"/>
      <c r="CO86" s="955"/>
      <c r="CP86" s="955"/>
      <c r="CQ86" s="956"/>
      <c r="CR86" s="954"/>
      <c r="CS86" s="955"/>
      <c r="CT86" s="955"/>
      <c r="CU86" s="955"/>
      <c r="CV86" s="956"/>
      <c r="CW86" s="954"/>
      <c r="CX86" s="955"/>
      <c r="CY86" s="955"/>
      <c r="CZ86" s="955"/>
      <c r="DA86" s="956"/>
      <c r="DB86" s="954"/>
      <c r="DC86" s="955"/>
      <c r="DD86" s="955"/>
      <c r="DE86" s="955"/>
      <c r="DF86" s="956"/>
      <c r="DG86" s="954"/>
      <c r="DH86" s="955"/>
      <c r="DI86" s="955"/>
      <c r="DJ86" s="955"/>
      <c r="DK86" s="956"/>
      <c r="DL86" s="954"/>
      <c r="DM86" s="955"/>
      <c r="DN86" s="955"/>
      <c r="DO86" s="955"/>
      <c r="DP86" s="956"/>
      <c r="DQ86" s="954"/>
      <c r="DR86" s="955"/>
      <c r="DS86" s="955"/>
      <c r="DT86" s="955"/>
      <c r="DU86" s="956"/>
      <c r="DV86" s="939"/>
      <c r="DW86" s="940"/>
      <c r="DX86" s="940"/>
      <c r="DY86" s="940"/>
      <c r="DZ86" s="941"/>
      <c r="EA86" s="235"/>
    </row>
    <row r="87" spans="1:131" s="236" customFormat="1" ht="26.25" customHeight="1" x14ac:dyDescent="0.2">
      <c r="A87" s="258">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54"/>
      <c r="BF87" s="254"/>
      <c r="BG87" s="254"/>
      <c r="BH87" s="254"/>
      <c r="BI87" s="254"/>
      <c r="BJ87" s="254"/>
      <c r="BK87" s="254"/>
      <c r="BL87" s="254"/>
      <c r="BM87" s="254"/>
      <c r="BN87" s="254"/>
      <c r="BO87" s="254"/>
      <c r="BP87" s="254"/>
      <c r="BQ87" s="251">
        <v>81</v>
      </c>
      <c r="BR87" s="256"/>
      <c r="BS87" s="951"/>
      <c r="BT87" s="952"/>
      <c r="BU87" s="952"/>
      <c r="BV87" s="952"/>
      <c r="BW87" s="952"/>
      <c r="BX87" s="952"/>
      <c r="BY87" s="952"/>
      <c r="BZ87" s="952"/>
      <c r="CA87" s="952"/>
      <c r="CB87" s="952"/>
      <c r="CC87" s="952"/>
      <c r="CD87" s="952"/>
      <c r="CE87" s="952"/>
      <c r="CF87" s="952"/>
      <c r="CG87" s="953"/>
      <c r="CH87" s="954"/>
      <c r="CI87" s="955"/>
      <c r="CJ87" s="955"/>
      <c r="CK87" s="955"/>
      <c r="CL87" s="956"/>
      <c r="CM87" s="954"/>
      <c r="CN87" s="955"/>
      <c r="CO87" s="955"/>
      <c r="CP87" s="955"/>
      <c r="CQ87" s="956"/>
      <c r="CR87" s="954"/>
      <c r="CS87" s="955"/>
      <c r="CT87" s="955"/>
      <c r="CU87" s="955"/>
      <c r="CV87" s="956"/>
      <c r="CW87" s="954"/>
      <c r="CX87" s="955"/>
      <c r="CY87" s="955"/>
      <c r="CZ87" s="955"/>
      <c r="DA87" s="956"/>
      <c r="DB87" s="954"/>
      <c r="DC87" s="955"/>
      <c r="DD87" s="955"/>
      <c r="DE87" s="955"/>
      <c r="DF87" s="956"/>
      <c r="DG87" s="954"/>
      <c r="DH87" s="955"/>
      <c r="DI87" s="955"/>
      <c r="DJ87" s="955"/>
      <c r="DK87" s="956"/>
      <c r="DL87" s="954"/>
      <c r="DM87" s="955"/>
      <c r="DN87" s="955"/>
      <c r="DO87" s="955"/>
      <c r="DP87" s="956"/>
      <c r="DQ87" s="954"/>
      <c r="DR87" s="955"/>
      <c r="DS87" s="955"/>
      <c r="DT87" s="955"/>
      <c r="DU87" s="956"/>
      <c r="DV87" s="939"/>
      <c r="DW87" s="940"/>
      <c r="DX87" s="940"/>
      <c r="DY87" s="940"/>
      <c r="DZ87" s="941"/>
      <c r="EA87" s="235"/>
    </row>
    <row r="88" spans="1:131" s="236" customFormat="1" ht="26.25" customHeight="1" thickBot="1" x14ac:dyDescent="0.25">
      <c r="A88" s="253" t="s">
        <v>375</v>
      </c>
      <c r="B88" s="942" t="s">
        <v>408</v>
      </c>
      <c r="C88" s="943"/>
      <c r="D88" s="943"/>
      <c r="E88" s="943"/>
      <c r="F88" s="943"/>
      <c r="G88" s="943"/>
      <c r="H88" s="943"/>
      <c r="I88" s="943"/>
      <c r="J88" s="943"/>
      <c r="K88" s="943"/>
      <c r="L88" s="943"/>
      <c r="M88" s="943"/>
      <c r="N88" s="943"/>
      <c r="O88" s="943"/>
      <c r="P88" s="944"/>
      <c r="Q88" s="960"/>
      <c r="R88" s="961"/>
      <c r="S88" s="961"/>
      <c r="T88" s="961"/>
      <c r="U88" s="961"/>
      <c r="V88" s="961"/>
      <c r="W88" s="961"/>
      <c r="X88" s="961"/>
      <c r="Y88" s="961"/>
      <c r="Z88" s="961"/>
      <c r="AA88" s="961"/>
      <c r="AB88" s="961"/>
      <c r="AC88" s="961"/>
      <c r="AD88" s="961"/>
      <c r="AE88" s="961"/>
      <c r="AF88" s="957">
        <v>124</v>
      </c>
      <c r="AG88" s="957"/>
      <c r="AH88" s="957"/>
      <c r="AI88" s="957"/>
      <c r="AJ88" s="957"/>
      <c r="AK88" s="961"/>
      <c r="AL88" s="961"/>
      <c r="AM88" s="961"/>
      <c r="AN88" s="961"/>
      <c r="AO88" s="961"/>
      <c r="AP88" s="957">
        <v>17796</v>
      </c>
      <c r="AQ88" s="957"/>
      <c r="AR88" s="957"/>
      <c r="AS88" s="957"/>
      <c r="AT88" s="957"/>
      <c r="AU88" s="957">
        <v>16280</v>
      </c>
      <c r="AV88" s="957"/>
      <c r="AW88" s="957"/>
      <c r="AX88" s="957"/>
      <c r="AY88" s="957"/>
      <c r="AZ88" s="958"/>
      <c r="BA88" s="958"/>
      <c r="BB88" s="958"/>
      <c r="BC88" s="958"/>
      <c r="BD88" s="959"/>
      <c r="BE88" s="254"/>
      <c r="BF88" s="254"/>
      <c r="BG88" s="254"/>
      <c r="BH88" s="254"/>
      <c r="BI88" s="254"/>
      <c r="BJ88" s="254"/>
      <c r="BK88" s="254"/>
      <c r="BL88" s="254"/>
      <c r="BM88" s="254"/>
      <c r="BN88" s="254"/>
      <c r="BO88" s="254"/>
      <c r="BP88" s="254"/>
      <c r="BQ88" s="251">
        <v>82</v>
      </c>
      <c r="BR88" s="256"/>
      <c r="BS88" s="951"/>
      <c r="BT88" s="952"/>
      <c r="BU88" s="952"/>
      <c r="BV88" s="952"/>
      <c r="BW88" s="952"/>
      <c r="BX88" s="952"/>
      <c r="BY88" s="952"/>
      <c r="BZ88" s="952"/>
      <c r="CA88" s="952"/>
      <c r="CB88" s="952"/>
      <c r="CC88" s="952"/>
      <c r="CD88" s="952"/>
      <c r="CE88" s="952"/>
      <c r="CF88" s="952"/>
      <c r="CG88" s="953"/>
      <c r="CH88" s="954"/>
      <c r="CI88" s="955"/>
      <c r="CJ88" s="955"/>
      <c r="CK88" s="955"/>
      <c r="CL88" s="956"/>
      <c r="CM88" s="954"/>
      <c r="CN88" s="955"/>
      <c r="CO88" s="955"/>
      <c r="CP88" s="955"/>
      <c r="CQ88" s="956"/>
      <c r="CR88" s="954"/>
      <c r="CS88" s="955"/>
      <c r="CT88" s="955"/>
      <c r="CU88" s="955"/>
      <c r="CV88" s="956"/>
      <c r="CW88" s="954"/>
      <c r="CX88" s="955"/>
      <c r="CY88" s="955"/>
      <c r="CZ88" s="955"/>
      <c r="DA88" s="956"/>
      <c r="DB88" s="954"/>
      <c r="DC88" s="955"/>
      <c r="DD88" s="955"/>
      <c r="DE88" s="955"/>
      <c r="DF88" s="956"/>
      <c r="DG88" s="954"/>
      <c r="DH88" s="955"/>
      <c r="DI88" s="955"/>
      <c r="DJ88" s="955"/>
      <c r="DK88" s="956"/>
      <c r="DL88" s="954"/>
      <c r="DM88" s="955"/>
      <c r="DN88" s="955"/>
      <c r="DO88" s="955"/>
      <c r="DP88" s="956"/>
      <c r="DQ88" s="954"/>
      <c r="DR88" s="955"/>
      <c r="DS88" s="955"/>
      <c r="DT88" s="955"/>
      <c r="DU88" s="956"/>
      <c r="DV88" s="939"/>
      <c r="DW88" s="940"/>
      <c r="DX88" s="940"/>
      <c r="DY88" s="940"/>
      <c r="DZ88" s="941"/>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51"/>
      <c r="BT89" s="952"/>
      <c r="BU89" s="952"/>
      <c r="BV89" s="952"/>
      <c r="BW89" s="952"/>
      <c r="BX89" s="952"/>
      <c r="BY89" s="952"/>
      <c r="BZ89" s="952"/>
      <c r="CA89" s="952"/>
      <c r="CB89" s="952"/>
      <c r="CC89" s="952"/>
      <c r="CD89" s="952"/>
      <c r="CE89" s="952"/>
      <c r="CF89" s="952"/>
      <c r="CG89" s="953"/>
      <c r="CH89" s="954"/>
      <c r="CI89" s="955"/>
      <c r="CJ89" s="955"/>
      <c r="CK89" s="955"/>
      <c r="CL89" s="956"/>
      <c r="CM89" s="954"/>
      <c r="CN89" s="955"/>
      <c r="CO89" s="955"/>
      <c r="CP89" s="955"/>
      <c r="CQ89" s="956"/>
      <c r="CR89" s="954"/>
      <c r="CS89" s="955"/>
      <c r="CT89" s="955"/>
      <c r="CU89" s="955"/>
      <c r="CV89" s="956"/>
      <c r="CW89" s="954"/>
      <c r="CX89" s="955"/>
      <c r="CY89" s="955"/>
      <c r="CZ89" s="955"/>
      <c r="DA89" s="956"/>
      <c r="DB89" s="954"/>
      <c r="DC89" s="955"/>
      <c r="DD89" s="955"/>
      <c r="DE89" s="955"/>
      <c r="DF89" s="956"/>
      <c r="DG89" s="954"/>
      <c r="DH89" s="955"/>
      <c r="DI89" s="955"/>
      <c r="DJ89" s="955"/>
      <c r="DK89" s="956"/>
      <c r="DL89" s="954"/>
      <c r="DM89" s="955"/>
      <c r="DN89" s="955"/>
      <c r="DO89" s="955"/>
      <c r="DP89" s="956"/>
      <c r="DQ89" s="954"/>
      <c r="DR89" s="955"/>
      <c r="DS89" s="955"/>
      <c r="DT89" s="955"/>
      <c r="DU89" s="956"/>
      <c r="DV89" s="939"/>
      <c r="DW89" s="940"/>
      <c r="DX89" s="940"/>
      <c r="DY89" s="940"/>
      <c r="DZ89" s="941"/>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51"/>
      <c r="BT90" s="952"/>
      <c r="BU90" s="952"/>
      <c r="BV90" s="952"/>
      <c r="BW90" s="952"/>
      <c r="BX90" s="952"/>
      <c r="BY90" s="952"/>
      <c r="BZ90" s="952"/>
      <c r="CA90" s="952"/>
      <c r="CB90" s="952"/>
      <c r="CC90" s="952"/>
      <c r="CD90" s="952"/>
      <c r="CE90" s="952"/>
      <c r="CF90" s="952"/>
      <c r="CG90" s="953"/>
      <c r="CH90" s="954"/>
      <c r="CI90" s="955"/>
      <c r="CJ90" s="955"/>
      <c r="CK90" s="955"/>
      <c r="CL90" s="956"/>
      <c r="CM90" s="954"/>
      <c r="CN90" s="955"/>
      <c r="CO90" s="955"/>
      <c r="CP90" s="955"/>
      <c r="CQ90" s="956"/>
      <c r="CR90" s="954"/>
      <c r="CS90" s="955"/>
      <c r="CT90" s="955"/>
      <c r="CU90" s="955"/>
      <c r="CV90" s="956"/>
      <c r="CW90" s="954"/>
      <c r="CX90" s="955"/>
      <c r="CY90" s="955"/>
      <c r="CZ90" s="955"/>
      <c r="DA90" s="956"/>
      <c r="DB90" s="954"/>
      <c r="DC90" s="955"/>
      <c r="DD90" s="955"/>
      <c r="DE90" s="955"/>
      <c r="DF90" s="956"/>
      <c r="DG90" s="954"/>
      <c r="DH90" s="955"/>
      <c r="DI90" s="955"/>
      <c r="DJ90" s="955"/>
      <c r="DK90" s="956"/>
      <c r="DL90" s="954"/>
      <c r="DM90" s="955"/>
      <c r="DN90" s="955"/>
      <c r="DO90" s="955"/>
      <c r="DP90" s="956"/>
      <c r="DQ90" s="954"/>
      <c r="DR90" s="955"/>
      <c r="DS90" s="955"/>
      <c r="DT90" s="955"/>
      <c r="DU90" s="956"/>
      <c r="DV90" s="939"/>
      <c r="DW90" s="940"/>
      <c r="DX90" s="940"/>
      <c r="DY90" s="940"/>
      <c r="DZ90" s="941"/>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51"/>
      <c r="BT91" s="952"/>
      <c r="BU91" s="952"/>
      <c r="BV91" s="952"/>
      <c r="BW91" s="952"/>
      <c r="BX91" s="952"/>
      <c r="BY91" s="952"/>
      <c r="BZ91" s="952"/>
      <c r="CA91" s="952"/>
      <c r="CB91" s="952"/>
      <c r="CC91" s="952"/>
      <c r="CD91" s="952"/>
      <c r="CE91" s="952"/>
      <c r="CF91" s="952"/>
      <c r="CG91" s="953"/>
      <c r="CH91" s="954"/>
      <c r="CI91" s="955"/>
      <c r="CJ91" s="955"/>
      <c r="CK91" s="955"/>
      <c r="CL91" s="956"/>
      <c r="CM91" s="954"/>
      <c r="CN91" s="955"/>
      <c r="CO91" s="955"/>
      <c r="CP91" s="955"/>
      <c r="CQ91" s="956"/>
      <c r="CR91" s="954"/>
      <c r="CS91" s="955"/>
      <c r="CT91" s="955"/>
      <c r="CU91" s="955"/>
      <c r="CV91" s="956"/>
      <c r="CW91" s="954"/>
      <c r="CX91" s="955"/>
      <c r="CY91" s="955"/>
      <c r="CZ91" s="955"/>
      <c r="DA91" s="956"/>
      <c r="DB91" s="954"/>
      <c r="DC91" s="955"/>
      <c r="DD91" s="955"/>
      <c r="DE91" s="955"/>
      <c r="DF91" s="956"/>
      <c r="DG91" s="954"/>
      <c r="DH91" s="955"/>
      <c r="DI91" s="955"/>
      <c r="DJ91" s="955"/>
      <c r="DK91" s="956"/>
      <c r="DL91" s="954"/>
      <c r="DM91" s="955"/>
      <c r="DN91" s="955"/>
      <c r="DO91" s="955"/>
      <c r="DP91" s="956"/>
      <c r="DQ91" s="954"/>
      <c r="DR91" s="955"/>
      <c r="DS91" s="955"/>
      <c r="DT91" s="955"/>
      <c r="DU91" s="956"/>
      <c r="DV91" s="939"/>
      <c r="DW91" s="940"/>
      <c r="DX91" s="940"/>
      <c r="DY91" s="940"/>
      <c r="DZ91" s="941"/>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51"/>
      <c r="BT92" s="952"/>
      <c r="BU92" s="952"/>
      <c r="BV92" s="952"/>
      <c r="BW92" s="952"/>
      <c r="BX92" s="952"/>
      <c r="BY92" s="952"/>
      <c r="BZ92" s="952"/>
      <c r="CA92" s="952"/>
      <c r="CB92" s="952"/>
      <c r="CC92" s="952"/>
      <c r="CD92" s="952"/>
      <c r="CE92" s="952"/>
      <c r="CF92" s="952"/>
      <c r="CG92" s="953"/>
      <c r="CH92" s="954"/>
      <c r="CI92" s="955"/>
      <c r="CJ92" s="955"/>
      <c r="CK92" s="955"/>
      <c r="CL92" s="956"/>
      <c r="CM92" s="954"/>
      <c r="CN92" s="955"/>
      <c r="CO92" s="955"/>
      <c r="CP92" s="955"/>
      <c r="CQ92" s="956"/>
      <c r="CR92" s="954"/>
      <c r="CS92" s="955"/>
      <c r="CT92" s="955"/>
      <c r="CU92" s="955"/>
      <c r="CV92" s="956"/>
      <c r="CW92" s="954"/>
      <c r="CX92" s="955"/>
      <c r="CY92" s="955"/>
      <c r="CZ92" s="955"/>
      <c r="DA92" s="956"/>
      <c r="DB92" s="954"/>
      <c r="DC92" s="955"/>
      <c r="DD92" s="955"/>
      <c r="DE92" s="955"/>
      <c r="DF92" s="956"/>
      <c r="DG92" s="954"/>
      <c r="DH92" s="955"/>
      <c r="DI92" s="955"/>
      <c r="DJ92" s="955"/>
      <c r="DK92" s="956"/>
      <c r="DL92" s="954"/>
      <c r="DM92" s="955"/>
      <c r="DN92" s="955"/>
      <c r="DO92" s="955"/>
      <c r="DP92" s="956"/>
      <c r="DQ92" s="954"/>
      <c r="DR92" s="955"/>
      <c r="DS92" s="955"/>
      <c r="DT92" s="955"/>
      <c r="DU92" s="956"/>
      <c r="DV92" s="939"/>
      <c r="DW92" s="940"/>
      <c r="DX92" s="940"/>
      <c r="DY92" s="940"/>
      <c r="DZ92" s="941"/>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51"/>
      <c r="BT93" s="952"/>
      <c r="BU93" s="952"/>
      <c r="BV93" s="952"/>
      <c r="BW93" s="952"/>
      <c r="BX93" s="952"/>
      <c r="BY93" s="952"/>
      <c r="BZ93" s="952"/>
      <c r="CA93" s="952"/>
      <c r="CB93" s="952"/>
      <c r="CC93" s="952"/>
      <c r="CD93" s="952"/>
      <c r="CE93" s="952"/>
      <c r="CF93" s="952"/>
      <c r="CG93" s="953"/>
      <c r="CH93" s="954"/>
      <c r="CI93" s="955"/>
      <c r="CJ93" s="955"/>
      <c r="CK93" s="955"/>
      <c r="CL93" s="956"/>
      <c r="CM93" s="954"/>
      <c r="CN93" s="955"/>
      <c r="CO93" s="955"/>
      <c r="CP93" s="955"/>
      <c r="CQ93" s="956"/>
      <c r="CR93" s="954"/>
      <c r="CS93" s="955"/>
      <c r="CT93" s="955"/>
      <c r="CU93" s="955"/>
      <c r="CV93" s="956"/>
      <c r="CW93" s="954"/>
      <c r="CX93" s="955"/>
      <c r="CY93" s="955"/>
      <c r="CZ93" s="955"/>
      <c r="DA93" s="956"/>
      <c r="DB93" s="954"/>
      <c r="DC93" s="955"/>
      <c r="DD93" s="955"/>
      <c r="DE93" s="955"/>
      <c r="DF93" s="956"/>
      <c r="DG93" s="954"/>
      <c r="DH93" s="955"/>
      <c r="DI93" s="955"/>
      <c r="DJ93" s="955"/>
      <c r="DK93" s="956"/>
      <c r="DL93" s="954"/>
      <c r="DM93" s="955"/>
      <c r="DN93" s="955"/>
      <c r="DO93" s="955"/>
      <c r="DP93" s="956"/>
      <c r="DQ93" s="954"/>
      <c r="DR93" s="955"/>
      <c r="DS93" s="955"/>
      <c r="DT93" s="955"/>
      <c r="DU93" s="956"/>
      <c r="DV93" s="939"/>
      <c r="DW93" s="940"/>
      <c r="DX93" s="940"/>
      <c r="DY93" s="940"/>
      <c r="DZ93" s="941"/>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51"/>
      <c r="BT94" s="952"/>
      <c r="BU94" s="952"/>
      <c r="BV94" s="952"/>
      <c r="BW94" s="952"/>
      <c r="BX94" s="952"/>
      <c r="BY94" s="952"/>
      <c r="BZ94" s="952"/>
      <c r="CA94" s="952"/>
      <c r="CB94" s="952"/>
      <c r="CC94" s="952"/>
      <c r="CD94" s="952"/>
      <c r="CE94" s="952"/>
      <c r="CF94" s="952"/>
      <c r="CG94" s="953"/>
      <c r="CH94" s="954"/>
      <c r="CI94" s="955"/>
      <c r="CJ94" s="955"/>
      <c r="CK94" s="955"/>
      <c r="CL94" s="956"/>
      <c r="CM94" s="954"/>
      <c r="CN94" s="955"/>
      <c r="CO94" s="955"/>
      <c r="CP94" s="955"/>
      <c r="CQ94" s="956"/>
      <c r="CR94" s="954"/>
      <c r="CS94" s="955"/>
      <c r="CT94" s="955"/>
      <c r="CU94" s="955"/>
      <c r="CV94" s="956"/>
      <c r="CW94" s="954"/>
      <c r="CX94" s="955"/>
      <c r="CY94" s="955"/>
      <c r="CZ94" s="955"/>
      <c r="DA94" s="956"/>
      <c r="DB94" s="954"/>
      <c r="DC94" s="955"/>
      <c r="DD94" s="955"/>
      <c r="DE94" s="955"/>
      <c r="DF94" s="956"/>
      <c r="DG94" s="954"/>
      <c r="DH94" s="955"/>
      <c r="DI94" s="955"/>
      <c r="DJ94" s="955"/>
      <c r="DK94" s="956"/>
      <c r="DL94" s="954"/>
      <c r="DM94" s="955"/>
      <c r="DN94" s="955"/>
      <c r="DO94" s="955"/>
      <c r="DP94" s="956"/>
      <c r="DQ94" s="954"/>
      <c r="DR94" s="955"/>
      <c r="DS94" s="955"/>
      <c r="DT94" s="955"/>
      <c r="DU94" s="956"/>
      <c r="DV94" s="939"/>
      <c r="DW94" s="940"/>
      <c r="DX94" s="940"/>
      <c r="DY94" s="940"/>
      <c r="DZ94" s="941"/>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51"/>
      <c r="BT95" s="952"/>
      <c r="BU95" s="952"/>
      <c r="BV95" s="952"/>
      <c r="BW95" s="952"/>
      <c r="BX95" s="952"/>
      <c r="BY95" s="952"/>
      <c r="BZ95" s="952"/>
      <c r="CA95" s="952"/>
      <c r="CB95" s="952"/>
      <c r="CC95" s="952"/>
      <c r="CD95" s="952"/>
      <c r="CE95" s="952"/>
      <c r="CF95" s="952"/>
      <c r="CG95" s="953"/>
      <c r="CH95" s="954"/>
      <c r="CI95" s="955"/>
      <c r="CJ95" s="955"/>
      <c r="CK95" s="955"/>
      <c r="CL95" s="956"/>
      <c r="CM95" s="954"/>
      <c r="CN95" s="955"/>
      <c r="CO95" s="955"/>
      <c r="CP95" s="955"/>
      <c r="CQ95" s="956"/>
      <c r="CR95" s="954"/>
      <c r="CS95" s="955"/>
      <c r="CT95" s="955"/>
      <c r="CU95" s="955"/>
      <c r="CV95" s="956"/>
      <c r="CW95" s="954"/>
      <c r="CX95" s="955"/>
      <c r="CY95" s="955"/>
      <c r="CZ95" s="955"/>
      <c r="DA95" s="956"/>
      <c r="DB95" s="954"/>
      <c r="DC95" s="955"/>
      <c r="DD95" s="955"/>
      <c r="DE95" s="955"/>
      <c r="DF95" s="956"/>
      <c r="DG95" s="954"/>
      <c r="DH95" s="955"/>
      <c r="DI95" s="955"/>
      <c r="DJ95" s="955"/>
      <c r="DK95" s="956"/>
      <c r="DL95" s="954"/>
      <c r="DM95" s="955"/>
      <c r="DN95" s="955"/>
      <c r="DO95" s="955"/>
      <c r="DP95" s="956"/>
      <c r="DQ95" s="954"/>
      <c r="DR95" s="955"/>
      <c r="DS95" s="955"/>
      <c r="DT95" s="955"/>
      <c r="DU95" s="956"/>
      <c r="DV95" s="939"/>
      <c r="DW95" s="940"/>
      <c r="DX95" s="940"/>
      <c r="DY95" s="940"/>
      <c r="DZ95" s="941"/>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51"/>
      <c r="BT96" s="952"/>
      <c r="BU96" s="952"/>
      <c r="BV96" s="952"/>
      <c r="BW96" s="952"/>
      <c r="BX96" s="952"/>
      <c r="BY96" s="952"/>
      <c r="BZ96" s="952"/>
      <c r="CA96" s="952"/>
      <c r="CB96" s="952"/>
      <c r="CC96" s="952"/>
      <c r="CD96" s="952"/>
      <c r="CE96" s="952"/>
      <c r="CF96" s="952"/>
      <c r="CG96" s="953"/>
      <c r="CH96" s="954"/>
      <c r="CI96" s="955"/>
      <c r="CJ96" s="955"/>
      <c r="CK96" s="955"/>
      <c r="CL96" s="956"/>
      <c r="CM96" s="954"/>
      <c r="CN96" s="955"/>
      <c r="CO96" s="955"/>
      <c r="CP96" s="955"/>
      <c r="CQ96" s="956"/>
      <c r="CR96" s="954"/>
      <c r="CS96" s="955"/>
      <c r="CT96" s="955"/>
      <c r="CU96" s="955"/>
      <c r="CV96" s="956"/>
      <c r="CW96" s="954"/>
      <c r="CX96" s="955"/>
      <c r="CY96" s="955"/>
      <c r="CZ96" s="955"/>
      <c r="DA96" s="956"/>
      <c r="DB96" s="954"/>
      <c r="DC96" s="955"/>
      <c r="DD96" s="955"/>
      <c r="DE96" s="955"/>
      <c r="DF96" s="956"/>
      <c r="DG96" s="954"/>
      <c r="DH96" s="955"/>
      <c r="DI96" s="955"/>
      <c r="DJ96" s="955"/>
      <c r="DK96" s="956"/>
      <c r="DL96" s="954"/>
      <c r="DM96" s="955"/>
      <c r="DN96" s="955"/>
      <c r="DO96" s="955"/>
      <c r="DP96" s="956"/>
      <c r="DQ96" s="954"/>
      <c r="DR96" s="955"/>
      <c r="DS96" s="955"/>
      <c r="DT96" s="955"/>
      <c r="DU96" s="956"/>
      <c r="DV96" s="939"/>
      <c r="DW96" s="940"/>
      <c r="DX96" s="940"/>
      <c r="DY96" s="940"/>
      <c r="DZ96" s="941"/>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51"/>
      <c r="BT97" s="952"/>
      <c r="BU97" s="952"/>
      <c r="BV97" s="952"/>
      <c r="BW97" s="952"/>
      <c r="BX97" s="952"/>
      <c r="BY97" s="952"/>
      <c r="BZ97" s="952"/>
      <c r="CA97" s="952"/>
      <c r="CB97" s="952"/>
      <c r="CC97" s="952"/>
      <c r="CD97" s="952"/>
      <c r="CE97" s="952"/>
      <c r="CF97" s="952"/>
      <c r="CG97" s="953"/>
      <c r="CH97" s="954"/>
      <c r="CI97" s="955"/>
      <c r="CJ97" s="955"/>
      <c r="CK97" s="955"/>
      <c r="CL97" s="956"/>
      <c r="CM97" s="954"/>
      <c r="CN97" s="955"/>
      <c r="CO97" s="955"/>
      <c r="CP97" s="955"/>
      <c r="CQ97" s="956"/>
      <c r="CR97" s="954"/>
      <c r="CS97" s="955"/>
      <c r="CT97" s="955"/>
      <c r="CU97" s="955"/>
      <c r="CV97" s="956"/>
      <c r="CW97" s="954"/>
      <c r="CX97" s="955"/>
      <c r="CY97" s="955"/>
      <c r="CZ97" s="955"/>
      <c r="DA97" s="956"/>
      <c r="DB97" s="954"/>
      <c r="DC97" s="955"/>
      <c r="DD97" s="955"/>
      <c r="DE97" s="955"/>
      <c r="DF97" s="956"/>
      <c r="DG97" s="954"/>
      <c r="DH97" s="955"/>
      <c r="DI97" s="955"/>
      <c r="DJ97" s="955"/>
      <c r="DK97" s="956"/>
      <c r="DL97" s="954"/>
      <c r="DM97" s="955"/>
      <c r="DN97" s="955"/>
      <c r="DO97" s="955"/>
      <c r="DP97" s="956"/>
      <c r="DQ97" s="954"/>
      <c r="DR97" s="955"/>
      <c r="DS97" s="955"/>
      <c r="DT97" s="955"/>
      <c r="DU97" s="956"/>
      <c r="DV97" s="939"/>
      <c r="DW97" s="940"/>
      <c r="DX97" s="940"/>
      <c r="DY97" s="940"/>
      <c r="DZ97" s="941"/>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51"/>
      <c r="BT98" s="952"/>
      <c r="BU98" s="952"/>
      <c r="BV98" s="952"/>
      <c r="BW98" s="952"/>
      <c r="BX98" s="952"/>
      <c r="BY98" s="952"/>
      <c r="BZ98" s="952"/>
      <c r="CA98" s="952"/>
      <c r="CB98" s="952"/>
      <c r="CC98" s="952"/>
      <c r="CD98" s="952"/>
      <c r="CE98" s="952"/>
      <c r="CF98" s="952"/>
      <c r="CG98" s="953"/>
      <c r="CH98" s="954"/>
      <c r="CI98" s="955"/>
      <c r="CJ98" s="955"/>
      <c r="CK98" s="955"/>
      <c r="CL98" s="956"/>
      <c r="CM98" s="954"/>
      <c r="CN98" s="955"/>
      <c r="CO98" s="955"/>
      <c r="CP98" s="955"/>
      <c r="CQ98" s="956"/>
      <c r="CR98" s="954"/>
      <c r="CS98" s="955"/>
      <c r="CT98" s="955"/>
      <c r="CU98" s="955"/>
      <c r="CV98" s="956"/>
      <c r="CW98" s="954"/>
      <c r="CX98" s="955"/>
      <c r="CY98" s="955"/>
      <c r="CZ98" s="955"/>
      <c r="DA98" s="956"/>
      <c r="DB98" s="954"/>
      <c r="DC98" s="955"/>
      <c r="DD98" s="955"/>
      <c r="DE98" s="955"/>
      <c r="DF98" s="956"/>
      <c r="DG98" s="954"/>
      <c r="DH98" s="955"/>
      <c r="DI98" s="955"/>
      <c r="DJ98" s="955"/>
      <c r="DK98" s="956"/>
      <c r="DL98" s="954"/>
      <c r="DM98" s="955"/>
      <c r="DN98" s="955"/>
      <c r="DO98" s="955"/>
      <c r="DP98" s="956"/>
      <c r="DQ98" s="954"/>
      <c r="DR98" s="955"/>
      <c r="DS98" s="955"/>
      <c r="DT98" s="955"/>
      <c r="DU98" s="956"/>
      <c r="DV98" s="939"/>
      <c r="DW98" s="940"/>
      <c r="DX98" s="940"/>
      <c r="DY98" s="940"/>
      <c r="DZ98" s="941"/>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51"/>
      <c r="BT99" s="952"/>
      <c r="BU99" s="952"/>
      <c r="BV99" s="952"/>
      <c r="BW99" s="952"/>
      <c r="BX99" s="952"/>
      <c r="BY99" s="952"/>
      <c r="BZ99" s="952"/>
      <c r="CA99" s="952"/>
      <c r="CB99" s="952"/>
      <c r="CC99" s="952"/>
      <c r="CD99" s="952"/>
      <c r="CE99" s="952"/>
      <c r="CF99" s="952"/>
      <c r="CG99" s="953"/>
      <c r="CH99" s="954"/>
      <c r="CI99" s="955"/>
      <c r="CJ99" s="955"/>
      <c r="CK99" s="955"/>
      <c r="CL99" s="956"/>
      <c r="CM99" s="954"/>
      <c r="CN99" s="955"/>
      <c r="CO99" s="955"/>
      <c r="CP99" s="955"/>
      <c r="CQ99" s="956"/>
      <c r="CR99" s="954"/>
      <c r="CS99" s="955"/>
      <c r="CT99" s="955"/>
      <c r="CU99" s="955"/>
      <c r="CV99" s="956"/>
      <c r="CW99" s="954"/>
      <c r="CX99" s="955"/>
      <c r="CY99" s="955"/>
      <c r="CZ99" s="955"/>
      <c r="DA99" s="956"/>
      <c r="DB99" s="954"/>
      <c r="DC99" s="955"/>
      <c r="DD99" s="955"/>
      <c r="DE99" s="955"/>
      <c r="DF99" s="956"/>
      <c r="DG99" s="954"/>
      <c r="DH99" s="955"/>
      <c r="DI99" s="955"/>
      <c r="DJ99" s="955"/>
      <c r="DK99" s="956"/>
      <c r="DL99" s="954"/>
      <c r="DM99" s="955"/>
      <c r="DN99" s="955"/>
      <c r="DO99" s="955"/>
      <c r="DP99" s="956"/>
      <c r="DQ99" s="954"/>
      <c r="DR99" s="955"/>
      <c r="DS99" s="955"/>
      <c r="DT99" s="955"/>
      <c r="DU99" s="956"/>
      <c r="DV99" s="939"/>
      <c r="DW99" s="940"/>
      <c r="DX99" s="940"/>
      <c r="DY99" s="940"/>
      <c r="DZ99" s="941"/>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51"/>
      <c r="BT100" s="952"/>
      <c r="BU100" s="952"/>
      <c r="BV100" s="952"/>
      <c r="BW100" s="952"/>
      <c r="BX100" s="952"/>
      <c r="BY100" s="952"/>
      <c r="BZ100" s="952"/>
      <c r="CA100" s="952"/>
      <c r="CB100" s="952"/>
      <c r="CC100" s="952"/>
      <c r="CD100" s="952"/>
      <c r="CE100" s="952"/>
      <c r="CF100" s="952"/>
      <c r="CG100" s="953"/>
      <c r="CH100" s="954"/>
      <c r="CI100" s="955"/>
      <c r="CJ100" s="955"/>
      <c r="CK100" s="955"/>
      <c r="CL100" s="956"/>
      <c r="CM100" s="954"/>
      <c r="CN100" s="955"/>
      <c r="CO100" s="955"/>
      <c r="CP100" s="955"/>
      <c r="CQ100" s="956"/>
      <c r="CR100" s="954"/>
      <c r="CS100" s="955"/>
      <c r="CT100" s="955"/>
      <c r="CU100" s="955"/>
      <c r="CV100" s="956"/>
      <c r="CW100" s="954"/>
      <c r="CX100" s="955"/>
      <c r="CY100" s="955"/>
      <c r="CZ100" s="955"/>
      <c r="DA100" s="956"/>
      <c r="DB100" s="954"/>
      <c r="DC100" s="955"/>
      <c r="DD100" s="955"/>
      <c r="DE100" s="955"/>
      <c r="DF100" s="956"/>
      <c r="DG100" s="954"/>
      <c r="DH100" s="955"/>
      <c r="DI100" s="955"/>
      <c r="DJ100" s="955"/>
      <c r="DK100" s="956"/>
      <c r="DL100" s="954"/>
      <c r="DM100" s="955"/>
      <c r="DN100" s="955"/>
      <c r="DO100" s="955"/>
      <c r="DP100" s="956"/>
      <c r="DQ100" s="954"/>
      <c r="DR100" s="955"/>
      <c r="DS100" s="955"/>
      <c r="DT100" s="955"/>
      <c r="DU100" s="956"/>
      <c r="DV100" s="939"/>
      <c r="DW100" s="940"/>
      <c r="DX100" s="940"/>
      <c r="DY100" s="940"/>
      <c r="DZ100" s="941"/>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51"/>
      <c r="BT101" s="952"/>
      <c r="BU101" s="952"/>
      <c r="BV101" s="952"/>
      <c r="BW101" s="952"/>
      <c r="BX101" s="952"/>
      <c r="BY101" s="952"/>
      <c r="BZ101" s="952"/>
      <c r="CA101" s="952"/>
      <c r="CB101" s="952"/>
      <c r="CC101" s="952"/>
      <c r="CD101" s="952"/>
      <c r="CE101" s="952"/>
      <c r="CF101" s="952"/>
      <c r="CG101" s="953"/>
      <c r="CH101" s="954"/>
      <c r="CI101" s="955"/>
      <c r="CJ101" s="955"/>
      <c r="CK101" s="955"/>
      <c r="CL101" s="956"/>
      <c r="CM101" s="954"/>
      <c r="CN101" s="955"/>
      <c r="CO101" s="955"/>
      <c r="CP101" s="955"/>
      <c r="CQ101" s="956"/>
      <c r="CR101" s="954"/>
      <c r="CS101" s="955"/>
      <c r="CT101" s="955"/>
      <c r="CU101" s="955"/>
      <c r="CV101" s="956"/>
      <c r="CW101" s="954"/>
      <c r="CX101" s="955"/>
      <c r="CY101" s="955"/>
      <c r="CZ101" s="955"/>
      <c r="DA101" s="956"/>
      <c r="DB101" s="954"/>
      <c r="DC101" s="955"/>
      <c r="DD101" s="955"/>
      <c r="DE101" s="955"/>
      <c r="DF101" s="956"/>
      <c r="DG101" s="954"/>
      <c r="DH101" s="955"/>
      <c r="DI101" s="955"/>
      <c r="DJ101" s="955"/>
      <c r="DK101" s="956"/>
      <c r="DL101" s="954"/>
      <c r="DM101" s="955"/>
      <c r="DN101" s="955"/>
      <c r="DO101" s="955"/>
      <c r="DP101" s="956"/>
      <c r="DQ101" s="954"/>
      <c r="DR101" s="955"/>
      <c r="DS101" s="955"/>
      <c r="DT101" s="955"/>
      <c r="DU101" s="956"/>
      <c r="DV101" s="939"/>
      <c r="DW101" s="940"/>
      <c r="DX101" s="940"/>
      <c r="DY101" s="940"/>
      <c r="DZ101" s="941"/>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375</v>
      </c>
      <c r="BR102" s="942" t="s">
        <v>409</v>
      </c>
      <c r="BS102" s="943"/>
      <c r="BT102" s="943"/>
      <c r="BU102" s="943"/>
      <c r="BV102" s="943"/>
      <c r="BW102" s="943"/>
      <c r="BX102" s="943"/>
      <c r="BY102" s="943"/>
      <c r="BZ102" s="943"/>
      <c r="CA102" s="943"/>
      <c r="CB102" s="943"/>
      <c r="CC102" s="943"/>
      <c r="CD102" s="943"/>
      <c r="CE102" s="943"/>
      <c r="CF102" s="943"/>
      <c r="CG102" s="944"/>
      <c r="CH102" s="945"/>
      <c r="CI102" s="946"/>
      <c r="CJ102" s="946"/>
      <c r="CK102" s="946"/>
      <c r="CL102" s="947"/>
      <c r="CM102" s="945"/>
      <c r="CN102" s="946"/>
      <c r="CO102" s="946"/>
      <c r="CP102" s="946"/>
      <c r="CQ102" s="947"/>
      <c r="CR102" s="948"/>
      <c r="CS102" s="949"/>
      <c r="CT102" s="949"/>
      <c r="CU102" s="949"/>
      <c r="CV102" s="950"/>
      <c r="CW102" s="948"/>
      <c r="CX102" s="949"/>
      <c r="CY102" s="949"/>
      <c r="CZ102" s="949"/>
      <c r="DA102" s="950"/>
      <c r="DB102" s="948"/>
      <c r="DC102" s="949"/>
      <c r="DD102" s="949"/>
      <c r="DE102" s="949"/>
      <c r="DF102" s="950"/>
      <c r="DG102" s="948"/>
      <c r="DH102" s="949"/>
      <c r="DI102" s="949"/>
      <c r="DJ102" s="949"/>
      <c r="DK102" s="950"/>
      <c r="DL102" s="948"/>
      <c r="DM102" s="949"/>
      <c r="DN102" s="949"/>
      <c r="DO102" s="949"/>
      <c r="DP102" s="950"/>
      <c r="DQ102" s="948"/>
      <c r="DR102" s="949"/>
      <c r="DS102" s="949"/>
      <c r="DT102" s="949"/>
      <c r="DU102" s="950"/>
      <c r="DV102" s="931"/>
      <c r="DW102" s="932"/>
      <c r="DX102" s="932"/>
      <c r="DY102" s="932"/>
      <c r="DZ102" s="933"/>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4" t="s">
        <v>410</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5" t="s">
        <v>411</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412</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413</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36" t="s">
        <v>414</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415</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235" customFormat="1" ht="26.25" customHeight="1" x14ac:dyDescent="0.2">
      <c r="A109" s="891" t="s">
        <v>416</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417</v>
      </c>
      <c r="AB109" s="892"/>
      <c r="AC109" s="892"/>
      <c r="AD109" s="892"/>
      <c r="AE109" s="893"/>
      <c r="AF109" s="894" t="s">
        <v>305</v>
      </c>
      <c r="AG109" s="892"/>
      <c r="AH109" s="892"/>
      <c r="AI109" s="892"/>
      <c r="AJ109" s="893"/>
      <c r="AK109" s="894" t="s">
        <v>304</v>
      </c>
      <c r="AL109" s="892"/>
      <c r="AM109" s="892"/>
      <c r="AN109" s="892"/>
      <c r="AO109" s="893"/>
      <c r="AP109" s="894" t="s">
        <v>418</v>
      </c>
      <c r="AQ109" s="892"/>
      <c r="AR109" s="892"/>
      <c r="AS109" s="892"/>
      <c r="AT109" s="923"/>
      <c r="AU109" s="891" t="s">
        <v>416</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417</v>
      </c>
      <c r="BR109" s="892"/>
      <c r="BS109" s="892"/>
      <c r="BT109" s="892"/>
      <c r="BU109" s="893"/>
      <c r="BV109" s="894" t="s">
        <v>305</v>
      </c>
      <c r="BW109" s="892"/>
      <c r="BX109" s="892"/>
      <c r="BY109" s="892"/>
      <c r="BZ109" s="893"/>
      <c r="CA109" s="894" t="s">
        <v>304</v>
      </c>
      <c r="CB109" s="892"/>
      <c r="CC109" s="892"/>
      <c r="CD109" s="892"/>
      <c r="CE109" s="893"/>
      <c r="CF109" s="930" t="s">
        <v>418</v>
      </c>
      <c r="CG109" s="930"/>
      <c r="CH109" s="930"/>
      <c r="CI109" s="930"/>
      <c r="CJ109" s="930"/>
      <c r="CK109" s="894" t="s">
        <v>419</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417</v>
      </c>
      <c r="DH109" s="892"/>
      <c r="DI109" s="892"/>
      <c r="DJ109" s="892"/>
      <c r="DK109" s="893"/>
      <c r="DL109" s="894" t="s">
        <v>305</v>
      </c>
      <c r="DM109" s="892"/>
      <c r="DN109" s="892"/>
      <c r="DO109" s="892"/>
      <c r="DP109" s="893"/>
      <c r="DQ109" s="894" t="s">
        <v>304</v>
      </c>
      <c r="DR109" s="892"/>
      <c r="DS109" s="892"/>
      <c r="DT109" s="892"/>
      <c r="DU109" s="893"/>
      <c r="DV109" s="894" t="s">
        <v>418</v>
      </c>
      <c r="DW109" s="892"/>
      <c r="DX109" s="892"/>
      <c r="DY109" s="892"/>
      <c r="DZ109" s="923"/>
    </row>
    <row r="110" spans="1:131" s="235" customFormat="1" ht="26.25" customHeight="1" x14ac:dyDescent="0.2">
      <c r="A110" s="792" t="s">
        <v>420</v>
      </c>
      <c r="B110" s="793"/>
      <c r="C110" s="793"/>
      <c r="D110" s="793"/>
      <c r="E110" s="793"/>
      <c r="F110" s="793"/>
      <c r="G110" s="793"/>
      <c r="H110" s="793"/>
      <c r="I110" s="793"/>
      <c r="J110" s="793"/>
      <c r="K110" s="793"/>
      <c r="L110" s="793"/>
      <c r="M110" s="793"/>
      <c r="N110" s="793"/>
      <c r="O110" s="793"/>
      <c r="P110" s="793"/>
      <c r="Q110" s="793"/>
      <c r="R110" s="793"/>
      <c r="S110" s="793"/>
      <c r="T110" s="793"/>
      <c r="U110" s="793"/>
      <c r="V110" s="793"/>
      <c r="W110" s="793"/>
      <c r="X110" s="793"/>
      <c r="Y110" s="793"/>
      <c r="Z110" s="794"/>
      <c r="AA110" s="884">
        <v>66484073</v>
      </c>
      <c r="AB110" s="885"/>
      <c r="AC110" s="885"/>
      <c r="AD110" s="885"/>
      <c r="AE110" s="886"/>
      <c r="AF110" s="887">
        <v>62264025</v>
      </c>
      <c r="AG110" s="885"/>
      <c r="AH110" s="885"/>
      <c r="AI110" s="885"/>
      <c r="AJ110" s="886"/>
      <c r="AK110" s="887">
        <v>56525969</v>
      </c>
      <c r="AL110" s="885"/>
      <c r="AM110" s="885"/>
      <c r="AN110" s="885"/>
      <c r="AO110" s="886"/>
      <c r="AP110" s="888">
        <v>33.799999999999997</v>
      </c>
      <c r="AQ110" s="889"/>
      <c r="AR110" s="889"/>
      <c r="AS110" s="889"/>
      <c r="AT110" s="890"/>
      <c r="AU110" s="924" t="s">
        <v>69</v>
      </c>
      <c r="AV110" s="925"/>
      <c r="AW110" s="925"/>
      <c r="AX110" s="925"/>
      <c r="AY110" s="925"/>
      <c r="AZ110" s="847" t="s">
        <v>421</v>
      </c>
      <c r="BA110" s="793"/>
      <c r="BB110" s="793"/>
      <c r="BC110" s="793"/>
      <c r="BD110" s="793"/>
      <c r="BE110" s="793"/>
      <c r="BF110" s="793"/>
      <c r="BG110" s="793"/>
      <c r="BH110" s="793"/>
      <c r="BI110" s="793"/>
      <c r="BJ110" s="793"/>
      <c r="BK110" s="793"/>
      <c r="BL110" s="793"/>
      <c r="BM110" s="793"/>
      <c r="BN110" s="793"/>
      <c r="BO110" s="793"/>
      <c r="BP110" s="794"/>
      <c r="BQ110" s="848">
        <v>643902700</v>
      </c>
      <c r="BR110" s="830"/>
      <c r="BS110" s="830"/>
      <c r="BT110" s="830"/>
      <c r="BU110" s="830"/>
      <c r="BV110" s="830">
        <v>630774129</v>
      </c>
      <c r="BW110" s="830"/>
      <c r="BX110" s="830"/>
      <c r="BY110" s="830"/>
      <c r="BZ110" s="830"/>
      <c r="CA110" s="830">
        <v>633634861</v>
      </c>
      <c r="CB110" s="830"/>
      <c r="CC110" s="830"/>
      <c r="CD110" s="830"/>
      <c r="CE110" s="830"/>
      <c r="CF110" s="857">
        <v>378.6</v>
      </c>
      <c r="CG110" s="858"/>
      <c r="CH110" s="858"/>
      <c r="CI110" s="858"/>
      <c r="CJ110" s="858"/>
      <c r="CK110" s="920" t="s">
        <v>422</v>
      </c>
      <c r="CL110" s="804"/>
      <c r="CM110" s="881" t="s">
        <v>423</v>
      </c>
      <c r="CN110" s="882"/>
      <c r="CO110" s="882"/>
      <c r="CP110" s="882"/>
      <c r="CQ110" s="882"/>
      <c r="CR110" s="882"/>
      <c r="CS110" s="882"/>
      <c r="CT110" s="882"/>
      <c r="CU110" s="882"/>
      <c r="CV110" s="882"/>
      <c r="CW110" s="882"/>
      <c r="CX110" s="882"/>
      <c r="CY110" s="882"/>
      <c r="CZ110" s="882"/>
      <c r="DA110" s="882"/>
      <c r="DB110" s="882"/>
      <c r="DC110" s="882"/>
      <c r="DD110" s="882"/>
      <c r="DE110" s="882"/>
      <c r="DF110" s="883"/>
      <c r="DG110" s="848" t="s">
        <v>424</v>
      </c>
      <c r="DH110" s="830"/>
      <c r="DI110" s="830"/>
      <c r="DJ110" s="830"/>
      <c r="DK110" s="830"/>
      <c r="DL110" s="830" t="s">
        <v>424</v>
      </c>
      <c r="DM110" s="830"/>
      <c r="DN110" s="830"/>
      <c r="DO110" s="830"/>
      <c r="DP110" s="830"/>
      <c r="DQ110" s="830" t="s">
        <v>364</v>
      </c>
      <c r="DR110" s="830"/>
      <c r="DS110" s="830"/>
      <c r="DT110" s="830"/>
      <c r="DU110" s="830"/>
      <c r="DV110" s="831" t="s">
        <v>424</v>
      </c>
      <c r="DW110" s="831"/>
      <c r="DX110" s="831"/>
      <c r="DY110" s="831"/>
      <c r="DZ110" s="832"/>
    </row>
    <row r="111" spans="1:131" s="235" customFormat="1" ht="26.25" customHeight="1" x14ac:dyDescent="0.2">
      <c r="A111" s="759" t="s">
        <v>425</v>
      </c>
      <c r="B111" s="760"/>
      <c r="C111" s="760"/>
      <c r="D111" s="760"/>
      <c r="E111" s="760"/>
      <c r="F111" s="760"/>
      <c r="G111" s="760"/>
      <c r="H111" s="760"/>
      <c r="I111" s="760"/>
      <c r="J111" s="760"/>
      <c r="K111" s="760"/>
      <c r="L111" s="760"/>
      <c r="M111" s="760"/>
      <c r="N111" s="760"/>
      <c r="O111" s="760"/>
      <c r="P111" s="760"/>
      <c r="Q111" s="760"/>
      <c r="R111" s="760"/>
      <c r="S111" s="760"/>
      <c r="T111" s="760"/>
      <c r="U111" s="760"/>
      <c r="V111" s="760"/>
      <c r="W111" s="760"/>
      <c r="X111" s="760"/>
      <c r="Y111" s="760"/>
      <c r="Z111" s="912"/>
      <c r="AA111" s="913" t="s">
        <v>424</v>
      </c>
      <c r="AB111" s="914"/>
      <c r="AC111" s="914"/>
      <c r="AD111" s="914"/>
      <c r="AE111" s="915"/>
      <c r="AF111" s="916" t="s">
        <v>364</v>
      </c>
      <c r="AG111" s="914"/>
      <c r="AH111" s="914"/>
      <c r="AI111" s="914"/>
      <c r="AJ111" s="915"/>
      <c r="AK111" s="916" t="s">
        <v>424</v>
      </c>
      <c r="AL111" s="914"/>
      <c r="AM111" s="914"/>
      <c r="AN111" s="914"/>
      <c r="AO111" s="915"/>
      <c r="AP111" s="917" t="s">
        <v>424</v>
      </c>
      <c r="AQ111" s="918"/>
      <c r="AR111" s="918"/>
      <c r="AS111" s="918"/>
      <c r="AT111" s="919"/>
      <c r="AU111" s="926"/>
      <c r="AV111" s="927"/>
      <c r="AW111" s="927"/>
      <c r="AX111" s="927"/>
      <c r="AY111" s="927"/>
      <c r="AZ111" s="800" t="s">
        <v>426</v>
      </c>
      <c r="BA111" s="735"/>
      <c r="BB111" s="735"/>
      <c r="BC111" s="735"/>
      <c r="BD111" s="735"/>
      <c r="BE111" s="735"/>
      <c r="BF111" s="735"/>
      <c r="BG111" s="735"/>
      <c r="BH111" s="735"/>
      <c r="BI111" s="735"/>
      <c r="BJ111" s="735"/>
      <c r="BK111" s="735"/>
      <c r="BL111" s="735"/>
      <c r="BM111" s="735"/>
      <c r="BN111" s="735"/>
      <c r="BO111" s="735"/>
      <c r="BP111" s="736"/>
      <c r="BQ111" s="801">
        <v>523042</v>
      </c>
      <c r="BR111" s="802"/>
      <c r="BS111" s="802"/>
      <c r="BT111" s="802"/>
      <c r="BU111" s="802"/>
      <c r="BV111" s="802">
        <v>375550</v>
      </c>
      <c r="BW111" s="802"/>
      <c r="BX111" s="802"/>
      <c r="BY111" s="802"/>
      <c r="BZ111" s="802"/>
      <c r="CA111" s="802">
        <v>284214</v>
      </c>
      <c r="CB111" s="802"/>
      <c r="CC111" s="802"/>
      <c r="CD111" s="802"/>
      <c r="CE111" s="802"/>
      <c r="CF111" s="866">
        <v>0.2</v>
      </c>
      <c r="CG111" s="867"/>
      <c r="CH111" s="867"/>
      <c r="CI111" s="867"/>
      <c r="CJ111" s="867"/>
      <c r="CK111" s="921"/>
      <c r="CL111" s="806"/>
      <c r="CM111" s="809" t="s">
        <v>427</v>
      </c>
      <c r="CN111" s="810"/>
      <c r="CO111" s="810"/>
      <c r="CP111" s="810"/>
      <c r="CQ111" s="810"/>
      <c r="CR111" s="810"/>
      <c r="CS111" s="810"/>
      <c r="CT111" s="810"/>
      <c r="CU111" s="810"/>
      <c r="CV111" s="810"/>
      <c r="CW111" s="810"/>
      <c r="CX111" s="810"/>
      <c r="CY111" s="810"/>
      <c r="CZ111" s="810"/>
      <c r="DA111" s="810"/>
      <c r="DB111" s="810"/>
      <c r="DC111" s="810"/>
      <c r="DD111" s="810"/>
      <c r="DE111" s="810"/>
      <c r="DF111" s="811"/>
      <c r="DG111" s="801" t="s">
        <v>424</v>
      </c>
      <c r="DH111" s="802"/>
      <c r="DI111" s="802"/>
      <c r="DJ111" s="802"/>
      <c r="DK111" s="802"/>
      <c r="DL111" s="802" t="s">
        <v>364</v>
      </c>
      <c r="DM111" s="802"/>
      <c r="DN111" s="802"/>
      <c r="DO111" s="802"/>
      <c r="DP111" s="802"/>
      <c r="DQ111" s="802" t="s">
        <v>424</v>
      </c>
      <c r="DR111" s="802"/>
      <c r="DS111" s="802"/>
      <c r="DT111" s="802"/>
      <c r="DU111" s="802"/>
      <c r="DV111" s="779" t="s">
        <v>364</v>
      </c>
      <c r="DW111" s="779"/>
      <c r="DX111" s="779"/>
      <c r="DY111" s="779"/>
      <c r="DZ111" s="780"/>
    </row>
    <row r="112" spans="1:131" s="235" customFormat="1" ht="26.25" customHeight="1" x14ac:dyDescent="0.2">
      <c r="A112" s="906" t="s">
        <v>428</v>
      </c>
      <c r="B112" s="907"/>
      <c r="C112" s="735" t="s">
        <v>429</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4">
        <v>331252</v>
      </c>
      <c r="AB112" s="765"/>
      <c r="AC112" s="765"/>
      <c r="AD112" s="765"/>
      <c r="AE112" s="766"/>
      <c r="AF112" s="767">
        <v>287752</v>
      </c>
      <c r="AG112" s="765"/>
      <c r="AH112" s="765"/>
      <c r="AI112" s="765"/>
      <c r="AJ112" s="766"/>
      <c r="AK112" s="767">
        <v>258719</v>
      </c>
      <c r="AL112" s="765"/>
      <c r="AM112" s="765"/>
      <c r="AN112" s="765"/>
      <c r="AO112" s="766"/>
      <c r="AP112" s="812">
        <v>0.2</v>
      </c>
      <c r="AQ112" s="813"/>
      <c r="AR112" s="813"/>
      <c r="AS112" s="813"/>
      <c r="AT112" s="814"/>
      <c r="AU112" s="926"/>
      <c r="AV112" s="927"/>
      <c r="AW112" s="927"/>
      <c r="AX112" s="927"/>
      <c r="AY112" s="927"/>
      <c r="AZ112" s="800" t="s">
        <v>430</v>
      </c>
      <c r="BA112" s="735"/>
      <c r="BB112" s="735"/>
      <c r="BC112" s="735"/>
      <c r="BD112" s="735"/>
      <c r="BE112" s="735"/>
      <c r="BF112" s="735"/>
      <c r="BG112" s="735"/>
      <c r="BH112" s="735"/>
      <c r="BI112" s="735"/>
      <c r="BJ112" s="735"/>
      <c r="BK112" s="735"/>
      <c r="BL112" s="735"/>
      <c r="BM112" s="735"/>
      <c r="BN112" s="735"/>
      <c r="BO112" s="735"/>
      <c r="BP112" s="736"/>
      <c r="BQ112" s="801">
        <v>10295741</v>
      </c>
      <c r="BR112" s="802"/>
      <c r="BS112" s="802"/>
      <c r="BT112" s="802"/>
      <c r="BU112" s="802"/>
      <c r="BV112" s="802">
        <v>18575813</v>
      </c>
      <c r="BW112" s="802"/>
      <c r="BX112" s="802"/>
      <c r="BY112" s="802"/>
      <c r="BZ112" s="802"/>
      <c r="CA112" s="802">
        <v>21297649</v>
      </c>
      <c r="CB112" s="802"/>
      <c r="CC112" s="802"/>
      <c r="CD112" s="802"/>
      <c r="CE112" s="802"/>
      <c r="CF112" s="866">
        <v>12.7</v>
      </c>
      <c r="CG112" s="867"/>
      <c r="CH112" s="867"/>
      <c r="CI112" s="867"/>
      <c r="CJ112" s="867"/>
      <c r="CK112" s="921"/>
      <c r="CL112" s="806"/>
      <c r="CM112" s="809" t="s">
        <v>431</v>
      </c>
      <c r="CN112" s="810"/>
      <c r="CO112" s="810"/>
      <c r="CP112" s="810"/>
      <c r="CQ112" s="810"/>
      <c r="CR112" s="810"/>
      <c r="CS112" s="810"/>
      <c r="CT112" s="810"/>
      <c r="CU112" s="810"/>
      <c r="CV112" s="810"/>
      <c r="CW112" s="810"/>
      <c r="CX112" s="810"/>
      <c r="CY112" s="810"/>
      <c r="CZ112" s="810"/>
      <c r="DA112" s="810"/>
      <c r="DB112" s="810"/>
      <c r="DC112" s="810"/>
      <c r="DD112" s="810"/>
      <c r="DE112" s="810"/>
      <c r="DF112" s="811"/>
      <c r="DG112" s="801">
        <v>111589</v>
      </c>
      <c r="DH112" s="802"/>
      <c r="DI112" s="802"/>
      <c r="DJ112" s="802"/>
      <c r="DK112" s="802"/>
      <c r="DL112" s="802">
        <v>35167</v>
      </c>
      <c r="DM112" s="802"/>
      <c r="DN112" s="802"/>
      <c r="DO112" s="802"/>
      <c r="DP112" s="802"/>
      <c r="DQ112" s="802" t="s">
        <v>424</v>
      </c>
      <c r="DR112" s="802"/>
      <c r="DS112" s="802"/>
      <c r="DT112" s="802"/>
      <c r="DU112" s="802"/>
      <c r="DV112" s="779" t="s">
        <v>424</v>
      </c>
      <c r="DW112" s="779"/>
      <c r="DX112" s="779"/>
      <c r="DY112" s="779"/>
      <c r="DZ112" s="780"/>
    </row>
    <row r="113" spans="1:130" s="235" customFormat="1" ht="26.25" customHeight="1" x14ac:dyDescent="0.2">
      <c r="A113" s="908"/>
      <c r="B113" s="909"/>
      <c r="C113" s="735" t="s">
        <v>432</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764">
        <v>1041935</v>
      </c>
      <c r="AB113" s="765"/>
      <c r="AC113" s="765"/>
      <c r="AD113" s="765"/>
      <c r="AE113" s="766"/>
      <c r="AF113" s="767">
        <v>998879</v>
      </c>
      <c r="AG113" s="765"/>
      <c r="AH113" s="765"/>
      <c r="AI113" s="765"/>
      <c r="AJ113" s="766"/>
      <c r="AK113" s="767">
        <v>969192</v>
      </c>
      <c r="AL113" s="765"/>
      <c r="AM113" s="765"/>
      <c r="AN113" s="765"/>
      <c r="AO113" s="766"/>
      <c r="AP113" s="812">
        <v>0.6</v>
      </c>
      <c r="AQ113" s="813"/>
      <c r="AR113" s="813"/>
      <c r="AS113" s="813"/>
      <c r="AT113" s="814"/>
      <c r="AU113" s="926"/>
      <c r="AV113" s="927"/>
      <c r="AW113" s="927"/>
      <c r="AX113" s="927"/>
      <c r="AY113" s="927"/>
      <c r="AZ113" s="800" t="s">
        <v>433</v>
      </c>
      <c r="BA113" s="735"/>
      <c r="BB113" s="735"/>
      <c r="BC113" s="735"/>
      <c r="BD113" s="735"/>
      <c r="BE113" s="735"/>
      <c r="BF113" s="735"/>
      <c r="BG113" s="735"/>
      <c r="BH113" s="735"/>
      <c r="BI113" s="735"/>
      <c r="BJ113" s="735"/>
      <c r="BK113" s="735"/>
      <c r="BL113" s="735"/>
      <c r="BM113" s="735"/>
      <c r="BN113" s="735"/>
      <c r="BO113" s="735"/>
      <c r="BP113" s="736"/>
      <c r="BQ113" s="801">
        <v>13172773</v>
      </c>
      <c r="BR113" s="802"/>
      <c r="BS113" s="802"/>
      <c r="BT113" s="802"/>
      <c r="BU113" s="802"/>
      <c r="BV113" s="802">
        <v>14161974</v>
      </c>
      <c r="BW113" s="802"/>
      <c r="BX113" s="802"/>
      <c r="BY113" s="802"/>
      <c r="BZ113" s="802"/>
      <c r="CA113" s="802">
        <v>16280691</v>
      </c>
      <c r="CB113" s="802"/>
      <c r="CC113" s="802"/>
      <c r="CD113" s="802"/>
      <c r="CE113" s="802"/>
      <c r="CF113" s="866">
        <v>9.6999999999999993</v>
      </c>
      <c r="CG113" s="867"/>
      <c r="CH113" s="867"/>
      <c r="CI113" s="867"/>
      <c r="CJ113" s="867"/>
      <c r="CK113" s="921"/>
      <c r="CL113" s="806"/>
      <c r="CM113" s="809" t="s">
        <v>434</v>
      </c>
      <c r="CN113" s="810"/>
      <c r="CO113" s="810"/>
      <c r="CP113" s="810"/>
      <c r="CQ113" s="810"/>
      <c r="CR113" s="810"/>
      <c r="CS113" s="810"/>
      <c r="CT113" s="810"/>
      <c r="CU113" s="810"/>
      <c r="CV113" s="810"/>
      <c r="CW113" s="810"/>
      <c r="CX113" s="810"/>
      <c r="CY113" s="810"/>
      <c r="CZ113" s="810"/>
      <c r="DA113" s="810"/>
      <c r="DB113" s="810"/>
      <c r="DC113" s="810"/>
      <c r="DD113" s="810"/>
      <c r="DE113" s="810"/>
      <c r="DF113" s="811"/>
      <c r="DG113" s="801">
        <v>349189</v>
      </c>
      <c r="DH113" s="802"/>
      <c r="DI113" s="802"/>
      <c r="DJ113" s="802"/>
      <c r="DK113" s="802"/>
      <c r="DL113" s="802">
        <v>283008</v>
      </c>
      <c r="DM113" s="802"/>
      <c r="DN113" s="802"/>
      <c r="DO113" s="802"/>
      <c r="DP113" s="802"/>
      <c r="DQ113" s="802">
        <v>224238</v>
      </c>
      <c r="DR113" s="802"/>
      <c r="DS113" s="802"/>
      <c r="DT113" s="802"/>
      <c r="DU113" s="802"/>
      <c r="DV113" s="779">
        <v>0.1</v>
      </c>
      <c r="DW113" s="779"/>
      <c r="DX113" s="779"/>
      <c r="DY113" s="779"/>
      <c r="DZ113" s="780"/>
    </row>
    <row r="114" spans="1:130" s="235" customFormat="1" ht="26.25" customHeight="1" x14ac:dyDescent="0.2">
      <c r="A114" s="908"/>
      <c r="B114" s="909"/>
      <c r="C114" s="735" t="s">
        <v>435</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4">
        <v>1194162</v>
      </c>
      <c r="AB114" s="765"/>
      <c r="AC114" s="765"/>
      <c r="AD114" s="765"/>
      <c r="AE114" s="766"/>
      <c r="AF114" s="767">
        <v>1183796</v>
      </c>
      <c r="AG114" s="765"/>
      <c r="AH114" s="765"/>
      <c r="AI114" s="765"/>
      <c r="AJ114" s="766"/>
      <c r="AK114" s="767">
        <v>1043650</v>
      </c>
      <c r="AL114" s="765"/>
      <c r="AM114" s="765"/>
      <c r="AN114" s="765"/>
      <c r="AO114" s="766"/>
      <c r="AP114" s="812">
        <v>0.6</v>
      </c>
      <c r="AQ114" s="813"/>
      <c r="AR114" s="813"/>
      <c r="AS114" s="813"/>
      <c r="AT114" s="814"/>
      <c r="AU114" s="926"/>
      <c r="AV114" s="927"/>
      <c r="AW114" s="927"/>
      <c r="AX114" s="927"/>
      <c r="AY114" s="927"/>
      <c r="AZ114" s="800" t="s">
        <v>436</v>
      </c>
      <c r="BA114" s="735"/>
      <c r="BB114" s="735"/>
      <c r="BC114" s="735"/>
      <c r="BD114" s="735"/>
      <c r="BE114" s="735"/>
      <c r="BF114" s="735"/>
      <c r="BG114" s="735"/>
      <c r="BH114" s="735"/>
      <c r="BI114" s="735"/>
      <c r="BJ114" s="735"/>
      <c r="BK114" s="735"/>
      <c r="BL114" s="735"/>
      <c r="BM114" s="735"/>
      <c r="BN114" s="735"/>
      <c r="BO114" s="735"/>
      <c r="BP114" s="736"/>
      <c r="BQ114" s="801">
        <v>73328903</v>
      </c>
      <c r="BR114" s="802"/>
      <c r="BS114" s="802"/>
      <c r="BT114" s="802"/>
      <c r="BU114" s="802"/>
      <c r="BV114" s="802">
        <v>71503189</v>
      </c>
      <c r="BW114" s="802"/>
      <c r="BX114" s="802"/>
      <c r="BY114" s="802"/>
      <c r="BZ114" s="802"/>
      <c r="CA114" s="802">
        <v>70225822</v>
      </c>
      <c r="CB114" s="802"/>
      <c r="CC114" s="802"/>
      <c r="CD114" s="802"/>
      <c r="CE114" s="802"/>
      <c r="CF114" s="866">
        <v>42</v>
      </c>
      <c r="CG114" s="867"/>
      <c r="CH114" s="867"/>
      <c r="CI114" s="867"/>
      <c r="CJ114" s="867"/>
      <c r="CK114" s="921"/>
      <c r="CL114" s="806"/>
      <c r="CM114" s="809" t="s">
        <v>437</v>
      </c>
      <c r="CN114" s="810"/>
      <c r="CO114" s="810"/>
      <c r="CP114" s="810"/>
      <c r="CQ114" s="810"/>
      <c r="CR114" s="810"/>
      <c r="CS114" s="810"/>
      <c r="CT114" s="810"/>
      <c r="CU114" s="810"/>
      <c r="CV114" s="810"/>
      <c r="CW114" s="810"/>
      <c r="CX114" s="810"/>
      <c r="CY114" s="810"/>
      <c r="CZ114" s="810"/>
      <c r="DA114" s="810"/>
      <c r="DB114" s="810"/>
      <c r="DC114" s="810"/>
      <c r="DD114" s="810"/>
      <c r="DE114" s="810"/>
      <c r="DF114" s="811"/>
      <c r="DG114" s="801" t="s">
        <v>438</v>
      </c>
      <c r="DH114" s="802"/>
      <c r="DI114" s="802"/>
      <c r="DJ114" s="802"/>
      <c r="DK114" s="802"/>
      <c r="DL114" s="802" t="s">
        <v>438</v>
      </c>
      <c r="DM114" s="802"/>
      <c r="DN114" s="802"/>
      <c r="DO114" s="802"/>
      <c r="DP114" s="802"/>
      <c r="DQ114" s="802" t="s">
        <v>117</v>
      </c>
      <c r="DR114" s="802"/>
      <c r="DS114" s="802"/>
      <c r="DT114" s="802"/>
      <c r="DU114" s="802"/>
      <c r="DV114" s="779" t="s">
        <v>424</v>
      </c>
      <c r="DW114" s="779"/>
      <c r="DX114" s="779"/>
      <c r="DY114" s="779"/>
      <c r="DZ114" s="780"/>
    </row>
    <row r="115" spans="1:130" s="235" customFormat="1" ht="26.25" customHeight="1" x14ac:dyDescent="0.2">
      <c r="A115" s="908"/>
      <c r="B115" s="909"/>
      <c r="C115" s="735" t="s">
        <v>439</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764">
        <v>274669</v>
      </c>
      <c r="AB115" s="765"/>
      <c r="AC115" s="765"/>
      <c r="AD115" s="765"/>
      <c r="AE115" s="766"/>
      <c r="AF115" s="767">
        <v>203845</v>
      </c>
      <c r="AG115" s="765"/>
      <c r="AH115" s="765"/>
      <c r="AI115" s="765"/>
      <c r="AJ115" s="766"/>
      <c r="AK115" s="767">
        <v>151489</v>
      </c>
      <c r="AL115" s="765"/>
      <c r="AM115" s="765"/>
      <c r="AN115" s="765"/>
      <c r="AO115" s="766"/>
      <c r="AP115" s="812">
        <v>0.1</v>
      </c>
      <c r="AQ115" s="813"/>
      <c r="AR115" s="813"/>
      <c r="AS115" s="813"/>
      <c r="AT115" s="814"/>
      <c r="AU115" s="926"/>
      <c r="AV115" s="927"/>
      <c r="AW115" s="927"/>
      <c r="AX115" s="927"/>
      <c r="AY115" s="927"/>
      <c r="AZ115" s="800" t="s">
        <v>440</v>
      </c>
      <c r="BA115" s="735"/>
      <c r="BB115" s="735"/>
      <c r="BC115" s="735"/>
      <c r="BD115" s="735"/>
      <c r="BE115" s="735"/>
      <c r="BF115" s="735"/>
      <c r="BG115" s="735"/>
      <c r="BH115" s="735"/>
      <c r="BI115" s="735"/>
      <c r="BJ115" s="735"/>
      <c r="BK115" s="735"/>
      <c r="BL115" s="735"/>
      <c r="BM115" s="735"/>
      <c r="BN115" s="735"/>
      <c r="BO115" s="735"/>
      <c r="BP115" s="736"/>
      <c r="BQ115" s="801">
        <v>5845961</v>
      </c>
      <c r="BR115" s="802"/>
      <c r="BS115" s="802"/>
      <c r="BT115" s="802"/>
      <c r="BU115" s="802"/>
      <c r="BV115" s="802">
        <v>5710338</v>
      </c>
      <c r="BW115" s="802"/>
      <c r="BX115" s="802"/>
      <c r="BY115" s="802"/>
      <c r="BZ115" s="802"/>
      <c r="CA115" s="802">
        <v>5734649</v>
      </c>
      <c r="CB115" s="802"/>
      <c r="CC115" s="802"/>
      <c r="CD115" s="802"/>
      <c r="CE115" s="802"/>
      <c r="CF115" s="866">
        <v>3.4</v>
      </c>
      <c r="CG115" s="867"/>
      <c r="CH115" s="867"/>
      <c r="CI115" s="867"/>
      <c r="CJ115" s="867"/>
      <c r="CK115" s="921"/>
      <c r="CL115" s="806"/>
      <c r="CM115" s="800" t="s">
        <v>441</v>
      </c>
      <c r="CN115" s="905"/>
      <c r="CO115" s="905"/>
      <c r="CP115" s="905"/>
      <c r="CQ115" s="905"/>
      <c r="CR115" s="905"/>
      <c r="CS115" s="905"/>
      <c r="CT115" s="905"/>
      <c r="CU115" s="905"/>
      <c r="CV115" s="905"/>
      <c r="CW115" s="905"/>
      <c r="CX115" s="905"/>
      <c r="CY115" s="905"/>
      <c r="CZ115" s="905"/>
      <c r="DA115" s="905"/>
      <c r="DB115" s="905"/>
      <c r="DC115" s="905"/>
      <c r="DD115" s="905"/>
      <c r="DE115" s="905"/>
      <c r="DF115" s="736"/>
      <c r="DG115" s="801" t="s">
        <v>424</v>
      </c>
      <c r="DH115" s="802"/>
      <c r="DI115" s="802"/>
      <c r="DJ115" s="802"/>
      <c r="DK115" s="802"/>
      <c r="DL115" s="802" t="s">
        <v>424</v>
      </c>
      <c r="DM115" s="802"/>
      <c r="DN115" s="802"/>
      <c r="DO115" s="802"/>
      <c r="DP115" s="802"/>
      <c r="DQ115" s="802" t="s">
        <v>424</v>
      </c>
      <c r="DR115" s="802"/>
      <c r="DS115" s="802"/>
      <c r="DT115" s="802"/>
      <c r="DU115" s="802"/>
      <c r="DV115" s="779" t="s">
        <v>364</v>
      </c>
      <c r="DW115" s="779"/>
      <c r="DX115" s="779"/>
      <c r="DY115" s="779"/>
      <c r="DZ115" s="780"/>
    </row>
    <row r="116" spans="1:130" s="235" customFormat="1" ht="26.25" customHeight="1" x14ac:dyDescent="0.2">
      <c r="A116" s="910"/>
      <c r="B116" s="911"/>
      <c r="C116" s="871" t="s">
        <v>442</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4">
        <v>9944</v>
      </c>
      <c r="AB116" s="765"/>
      <c r="AC116" s="765"/>
      <c r="AD116" s="765"/>
      <c r="AE116" s="766"/>
      <c r="AF116" s="767">
        <v>6684</v>
      </c>
      <c r="AG116" s="765"/>
      <c r="AH116" s="765"/>
      <c r="AI116" s="765"/>
      <c r="AJ116" s="766"/>
      <c r="AK116" s="767">
        <v>4485</v>
      </c>
      <c r="AL116" s="765"/>
      <c r="AM116" s="765"/>
      <c r="AN116" s="765"/>
      <c r="AO116" s="766"/>
      <c r="AP116" s="812">
        <v>0</v>
      </c>
      <c r="AQ116" s="813"/>
      <c r="AR116" s="813"/>
      <c r="AS116" s="813"/>
      <c r="AT116" s="814"/>
      <c r="AU116" s="926"/>
      <c r="AV116" s="927"/>
      <c r="AW116" s="927"/>
      <c r="AX116" s="927"/>
      <c r="AY116" s="927"/>
      <c r="AZ116" s="854" t="s">
        <v>443</v>
      </c>
      <c r="BA116" s="855"/>
      <c r="BB116" s="855"/>
      <c r="BC116" s="855"/>
      <c r="BD116" s="855"/>
      <c r="BE116" s="855"/>
      <c r="BF116" s="855"/>
      <c r="BG116" s="855"/>
      <c r="BH116" s="855"/>
      <c r="BI116" s="855"/>
      <c r="BJ116" s="855"/>
      <c r="BK116" s="855"/>
      <c r="BL116" s="855"/>
      <c r="BM116" s="855"/>
      <c r="BN116" s="855"/>
      <c r="BO116" s="855"/>
      <c r="BP116" s="856"/>
      <c r="BQ116" s="801" t="s">
        <v>117</v>
      </c>
      <c r="BR116" s="802"/>
      <c r="BS116" s="802"/>
      <c r="BT116" s="802"/>
      <c r="BU116" s="802"/>
      <c r="BV116" s="802" t="s">
        <v>424</v>
      </c>
      <c r="BW116" s="802"/>
      <c r="BX116" s="802"/>
      <c r="BY116" s="802"/>
      <c r="BZ116" s="802"/>
      <c r="CA116" s="802" t="s">
        <v>424</v>
      </c>
      <c r="CB116" s="802"/>
      <c r="CC116" s="802"/>
      <c r="CD116" s="802"/>
      <c r="CE116" s="802"/>
      <c r="CF116" s="866" t="s">
        <v>438</v>
      </c>
      <c r="CG116" s="867"/>
      <c r="CH116" s="867"/>
      <c r="CI116" s="867"/>
      <c r="CJ116" s="867"/>
      <c r="CK116" s="921"/>
      <c r="CL116" s="806"/>
      <c r="CM116" s="809" t="s">
        <v>444</v>
      </c>
      <c r="CN116" s="810"/>
      <c r="CO116" s="810"/>
      <c r="CP116" s="810"/>
      <c r="CQ116" s="810"/>
      <c r="CR116" s="810"/>
      <c r="CS116" s="810"/>
      <c r="CT116" s="810"/>
      <c r="CU116" s="810"/>
      <c r="CV116" s="810"/>
      <c r="CW116" s="810"/>
      <c r="CX116" s="810"/>
      <c r="CY116" s="810"/>
      <c r="CZ116" s="810"/>
      <c r="DA116" s="810"/>
      <c r="DB116" s="810"/>
      <c r="DC116" s="810"/>
      <c r="DD116" s="810"/>
      <c r="DE116" s="810"/>
      <c r="DF116" s="811"/>
      <c r="DG116" s="801">
        <v>5190</v>
      </c>
      <c r="DH116" s="802"/>
      <c r="DI116" s="802"/>
      <c r="DJ116" s="802"/>
      <c r="DK116" s="802"/>
      <c r="DL116" s="802">
        <v>6094</v>
      </c>
      <c r="DM116" s="802"/>
      <c r="DN116" s="802"/>
      <c r="DO116" s="802"/>
      <c r="DP116" s="802"/>
      <c r="DQ116" s="802">
        <v>1531</v>
      </c>
      <c r="DR116" s="802"/>
      <c r="DS116" s="802"/>
      <c r="DT116" s="802"/>
      <c r="DU116" s="802"/>
      <c r="DV116" s="779">
        <v>0</v>
      </c>
      <c r="DW116" s="779"/>
      <c r="DX116" s="779"/>
      <c r="DY116" s="779"/>
      <c r="DZ116" s="780"/>
    </row>
    <row r="117" spans="1:130" s="235" customFormat="1" ht="26.25" customHeight="1" x14ac:dyDescent="0.2">
      <c r="A117" s="891" t="s">
        <v>153</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68" t="s">
        <v>445</v>
      </c>
      <c r="Z117" s="893"/>
      <c r="AA117" s="898">
        <v>69336035</v>
      </c>
      <c r="AB117" s="899"/>
      <c r="AC117" s="899"/>
      <c r="AD117" s="899"/>
      <c r="AE117" s="900"/>
      <c r="AF117" s="901">
        <v>64944981</v>
      </c>
      <c r="AG117" s="899"/>
      <c r="AH117" s="899"/>
      <c r="AI117" s="899"/>
      <c r="AJ117" s="900"/>
      <c r="AK117" s="901">
        <v>58953504</v>
      </c>
      <c r="AL117" s="899"/>
      <c r="AM117" s="899"/>
      <c r="AN117" s="899"/>
      <c r="AO117" s="900"/>
      <c r="AP117" s="902"/>
      <c r="AQ117" s="903"/>
      <c r="AR117" s="903"/>
      <c r="AS117" s="903"/>
      <c r="AT117" s="904"/>
      <c r="AU117" s="926"/>
      <c r="AV117" s="927"/>
      <c r="AW117" s="927"/>
      <c r="AX117" s="927"/>
      <c r="AY117" s="927"/>
      <c r="AZ117" s="800" t="s">
        <v>446</v>
      </c>
      <c r="BA117" s="735"/>
      <c r="BB117" s="735"/>
      <c r="BC117" s="735"/>
      <c r="BD117" s="735"/>
      <c r="BE117" s="735"/>
      <c r="BF117" s="735"/>
      <c r="BG117" s="735"/>
      <c r="BH117" s="735"/>
      <c r="BI117" s="735"/>
      <c r="BJ117" s="735"/>
      <c r="BK117" s="735"/>
      <c r="BL117" s="735"/>
      <c r="BM117" s="735"/>
      <c r="BN117" s="735"/>
      <c r="BO117" s="735"/>
      <c r="BP117" s="736"/>
      <c r="BQ117" s="801" t="s">
        <v>364</v>
      </c>
      <c r="BR117" s="802"/>
      <c r="BS117" s="802"/>
      <c r="BT117" s="802"/>
      <c r="BU117" s="802"/>
      <c r="BV117" s="802" t="s">
        <v>364</v>
      </c>
      <c r="BW117" s="802"/>
      <c r="BX117" s="802"/>
      <c r="BY117" s="802"/>
      <c r="BZ117" s="802"/>
      <c r="CA117" s="802" t="s">
        <v>364</v>
      </c>
      <c r="CB117" s="802"/>
      <c r="CC117" s="802"/>
      <c r="CD117" s="802"/>
      <c r="CE117" s="802"/>
      <c r="CF117" s="866" t="s">
        <v>424</v>
      </c>
      <c r="CG117" s="867"/>
      <c r="CH117" s="867"/>
      <c r="CI117" s="867"/>
      <c r="CJ117" s="867"/>
      <c r="CK117" s="921"/>
      <c r="CL117" s="806"/>
      <c r="CM117" s="809" t="s">
        <v>447</v>
      </c>
      <c r="CN117" s="810"/>
      <c r="CO117" s="810"/>
      <c r="CP117" s="810"/>
      <c r="CQ117" s="810"/>
      <c r="CR117" s="810"/>
      <c r="CS117" s="810"/>
      <c r="CT117" s="810"/>
      <c r="CU117" s="810"/>
      <c r="CV117" s="810"/>
      <c r="CW117" s="810"/>
      <c r="CX117" s="810"/>
      <c r="CY117" s="810"/>
      <c r="CZ117" s="810"/>
      <c r="DA117" s="810"/>
      <c r="DB117" s="810"/>
      <c r="DC117" s="810"/>
      <c r="DD117" s="810"/>
      <c r="DE117" s="810"/>
      <c r="DF117" s="811"/>
      <c r="DG117" s="801" t="s">
        <v>424</v>
      </c>
      <c r="DH117" s="802"/>
      <c r="DI117" s="802"/>
      <c r="DJ117" s="802"/>
      <c r="DK117" s="802"/>
      <c r="DL117" s="802" t="s">
        <v>117</v>
      </c>
      <c r="DM117" s="802"/>
      <c r="DN117" s="802"/>
      <c r="DO117" s="802"/>
      <c r="DP117" s="802"/>
      <c r="DQ117" s="802" t="s">
        <v>424</v>
      </c>
      <c r="DR117" s="802"/>
      <c r="DS117" s="802"/>
      <c r="DT117" s="802"/>
      <c r="DU117" s="802"/>
      <c r="DV117" s="779" t="s">
        <v>117</v>
      </c>
      <c r="DW117" s="779"/>
      <c r="DX117" s="779"/>
      <c r="DY117" s="779"/>
      <c r="DZ117" s="780"/>
    </row>
    <row r="118" spans="1:130" s="235" customFormat="1" ht="26.25" customHeight="1" x14ac:dyDescent="0.2">
      <c r="A118" s="891" t="s">
        <v>419</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417</v>
      </c>
      <c r="AB118" s="892"/>
      <c r="AC118" s="892"/>
      <c r="AD118" s="892"/>
      <c r="AE118" s="893"/>
      <c r="AF118" s="894" t="s">
        <v>305</v>
      </c>
      <c r="AG118" s="892"/>
      <c r="AH118" s="892"/>
      <c r="AI118" s="892"/>
      <c r="AJ118" s="893"/>
      <c r="AK118" s="894" t="s">
        <v>304</v>
      </c>
      <c r="AL118" s="892"/>
      <c r="AM118" s="892"/>
      <c r="AN118" s="892"/>
      <c r="AO118" s="893"/>
      <c r="AP118" s="895" t="s">
        <v>418</v>
      </c>
      <c r="AQ118" s="896"/>
      <c r="AR118" s="896"/>
      <c r="AS118" s="896"/>
      <c r="AT118" s="897"/>
      <c r="AU118" s="926"/>
      <c r="AV118" s="927"/>
      <c r="AW118" s="927"/>
      <c r="AX118" s="927"/>
      <c r="AY118" s="927"/>
      <c r="AZ118" s="870" t="s">
        <v>448</v>
      </c>
      <c r="BA118" s="871"/>
      <c r="BB118" s="871"/>
      <c r="BC118" s="871"/>
      <c r="BD118" s="871"/>
      <c r="BE118" s="871"/>
      <c r="BF118" s="871"/>
      <c r="BG118" s="871"/>
      <c r="BH118" s="871"/>
      <c r="BI118" s="871"/>
      <c r="BJ118" s="871"/>
      <c r="BK118" s="871"/>
      <c r="BL118" s="871"/>
      <c r="BM118" s="871"/>
      <c r="BN118" s="871"/>
      <c r="BO118" s="871"/>
      <c r="BP118" s="872"/>
      <c r="BQ118" s="853" t="s">
        <v>364</v>
      </c>
      <c r="BR118" s="833"/>
      <c r="BS118" s="833"/>
      <c r="BT118" s="833"/>
      <c r="BU118" s="833"/>
      <c r="BV118" s="833" t="s">
        <v>364</v>
      </c>
      <c r="BW118" s="833"/>
      <c r="BX118" s="833"/>
      <c r="BY118" s="833"/>
      <c r="BZ118" s="833"/>
      <c r="CA118" s="833" t="s">
        <v>424</v>
      </c>
      <c r="CB118" s="833"/>
      <c r="CC118" s="833"/>
      <c r="CD118" s="833"/>
      <c r="CE118" s="833"/>
      <c r="CF118" s="866" t="s">
        <v>364</v>
      </c>
      <c r="CG118" s="867"/>
      <c r="CH118" s="867"/>
      <c r="CI118" s="867"/>
      <c r="CJ118" s="867"/>
      <c r="CK118" s="921"/>
      <c r="CL118" s="806"/>
      <c r="CM118" s="809" t="s">
        <v>449</v>
      </c>
      <c r="CN118" s="810"/>
      <c r="CO118" s="810"/>
      <c r="CP118" s="810"/>
      <c r="CQ118" s="810"/>
      <c r="CR118" s="810"/>
      <c r="CS118" s="810"/>
      <c r="CT118" s="810"/>
      <c r="CU118" s="810"/>
      <c r="CV118" s="810"/>
      <c r="CW118" s="810"/>
      <c r="CX118" s="810"/>
      <c r="CY118" s="810"/>
      <c r="CZ118" s="810"/>
      <c r="DA118" s="810"/>
      <c r="DB118" s="810"/>
      <c r="DC118" s="810"/>
      <c r="DD118" s="810"/>
      <c r="DE118" s="810"/>
      <c r="DF118" s="811"/>
      <c r="DG118" s="801" t="s">
        <v>424</v>
      </c>
      <c r="DH118" s="802"/>
      <c r="DI118" s="802"/>
      <c r="DJ118" s="802"/>
      <c r="DK118" s="802"/>
      <c r="DL118" s="802" t="s">
        <v>364</v>
      </c>
      <c r="DM118" s="802"/>
      <c r="DN118" s="802"/>
      <c r="DO118" s="802"/>
      <c r="DP118" s="802"/>
      <c r="DQ118" s="802" t="s">
        <v>364</v>
      </c>
      <c r="DR118" s="802"/>
      <c r="DS118" s="802"/>
      <c r="DT118" s="802"/>
      <c r="DU118" s="802"/>
      <c r="DV118" s="779" t="s">
        <v>364</v>
      </c>
      <c r="DW118" s="779"/>
      <c r="DX118" s="779"/>
      <c r="DY118" s="779"/>
      <c r="DZ118" s="780"/>
    </row>
    <row r="119" spans="1:130" s="235" customFormat="1" ht="26.25" customHeight="1" x14ac:dyDescent="0.2">
      <c r="A119" s="803" t="s">
        <v>422</v>
      </c>
      <c r="B119" s="804"/>
      <c r="C119" s="881" t="s">
        <v>423</v>
      </c>
      <c r="D119" s="882"/>
      <c r="E119" s="882"/>
      <c r="F119" s="882"/>
      <c r="G119" s="882"/>
      <c r="H119" s="882"/>
      <c r="I119" s="882"/>
      <c r="J119" s="882"/>
      <c r="K119" s="882"/>
      <c r="L119" s="882"/>
      <c r="M119" s="882"/>
      <c r="N119" s="882"/>
      <c r="O119" s="882"/>
      <c r="P119" s="882"/>
      <c r="Q119" s="882"/>
      <c r="R119" s="882"/>
      <c r="S119" s="882"/>
      <c r="T119" s="882"/>
      <c r="U119" s="882"/>
      <c r="V119" s="882"/>
      <c r="W119" s="882"/>
      <c r="X119" s="882"/>
      <c r="Y119" s="882"/>
      <c r="Z119" s="883"/>
      <c r="AA119" s="884" t="s">
        <v>364</v>
      </c>
      <c r="AB119" s="885"/>
      <c r="AC119" s="885"/>
      <c r="AD119" s="885"/>
      <c r="AE119" s="886"/>
      <c r="AF119" s="887" t="s">
        <v>364</v>
      </c>
      <c r="AG119" s="885"/>
      <c r="AH119" s="885"/>
      <c r="AI119" s="885"/>
      <c r="AJ119" s="886"/>
      <c r="AK119" s="887" t="s">
        <v>364</v>
      </c>
      <c r="AL119" s="885"/>
      <c r="AM119" s="885"/>
      <c r="AN119" s="885"/>
      <c r="AO119" s="886"/>
      <c r="AP119" s="888" t="s">
        <v>364</v>
      </c>
      <c r="AQ119" s="889"/>
      <c r="AR119" s="889"/>
      <c r="AS119" s="889"/>
      <c r="AT119" s="890"/>
      <c r="AU119" s="928"/>
      <c r="AV119" s="929"/>
      <c r="AW119" s="929"/>
      <c r="AX119" s="929"/>
      <c r="AY119" s="929"/>
      <c r="AZ119" s="266" t="s">
        <v>153</v>
      </c>
      <c r="BA119" s="266"/>
      <c r="BB119" s="266"/>
      <c r="BC119" s="266"/>
      <c r="BD119" s="266"/>
      <c r="BE119" s="266"/>
      <c r="BF119" s="266"/>
      <c r="BG119" s="266"/>
      <c r="BH119" s="266"/>
      <c r="BI119" s="266"/>
      <c r="BJ119" s="266"/>
      <c r="BK119" s="266"/>
      <c r="BL119" s="266"/>
      <c r="BM119" s="266"/>
      <c r="BN119" s="266"/>
      <c r="BO119" s="868" t="s">
        <v>450</v>
      </c>
      <c r="BP119" s="869"/>
      <c r="BQ119" s="853">
        <v>747069120</v>
      </c>
      <c r="BR119" s="833"/>
      <c r="BS119" s="833"/>
      <c r="BT119" s="833"/>
      <c r="BU119" s="833"/>
      <c r="BV119" s="833">
        <v>741100993</v>
      </c>
      <c r="BW119" s="833"/>
      <c r="BX119" s="833"/>
      <c r="BY119" s="833"/>
      <c r="BZ119" s="833"/>
      <c r="CA119" s="833">
        <v>747457886</v>
      </c>
      <c r="CB119" s="833"/>
      <c r="CC119" s="833"/>
      <c r="CD119" s="833"/>
      <c r="CE119" s="833"/>
      <c r="CF119" s="731"/>
      <c r="CG119" s="732"/>
      <c r="CH119" s="732"/>
      <c r="CI119" s="732"/>
      <c r="CJ119" s="822"/>
      <c r="CK119" s="922"/>
      <c r="CL119" s="808"/>
      <c r="CM119" s="826" t="s">
        <v>451</v>
      </c>
      <c r="CN119" s="827"/>
      <c r="CO119" s="827"/>
      <c r="CP119" s="827"/>
      <c r="CQ119" s="827"/>
      <c r="CR119" s="827"/>
      <c r="CS119" s="827"/>
      <c r="CT119" s="827"/>
      <c r="CU119" s="827"/>
      <c r="CV119" s="827"/>
      <c r="CW119" s="827"/>
      <c r="CX119" s="827"/>
      <c r="CY119" s="827"/>
      <c r="CZ119" s="827"/>
      <c r="DA119" s="827"/>
      <c r="DB119" s="827"/>
      <c r="DC119" s="827"/>
      <c r="DD119" s="827"/>
      <c r="DE119" s="827"/>
      <c r="DF119" s="828"/>
      <c r="DG119" s="801">
        <v>57074</v>
      </c>
      <c r="DH119" s="802"/>
      <c r="DI119" s="802"/>
      <c r="DJ119" s="802"/>
      <c r="DK119" s="802"/>
      <c r="DL119" s="802">
        <v>51281</v>
      </c>
      <c r="DM119" s="802"/>
      <c r="DN119" s="802"/>
      <c r="DO119" s="802"/>
      <c r="DP119" s="802"/>
      <c r="DQ119" s="802">
        <v>58445</v>
      </c>
      <c r="DR119" s="802"/>
      <c r="DS119" s="802"/>
      <c r="DT119" s="802"/>
      <c r="DU119" s="802"/>
      <c r="DV119" s="779">
        <v>0</v>
      </c>
      <c r="DW119" s="779"/>
      <c r="DX119" s="779"/>
      <c r="DY119" s="779"/>
      <c r="DZ119" s="780"/>
    </row>
    <row r="120" spans="1:130" s="235" customFormat="1" ht="26.25" customHeight="1" x14ac:dyDescent="0.2">
      <c r="A120" s="805"/>
      <c r="B120" s="806"/>
      <c r="C120" s="809" t="s">
        <v>427</v>
      </c>
      <c r="D120" s="810"/>
      <c r="E120" s="810"/>
      <c r="F120" s="810"/>
      <c r="G120" s="810"/>
      <c r="H120" s="810"/>
      <c r="I120" s="810"/>
      <c r="J120" s="810"/>
      <c r="K120" s="810"/>
      <c r="L120" s="810"/>
      <c r="M120" s="810"/>
      <c r="N120" s="810"/>
      <c r="O120" s="810"/>
      <c r="P120" s="810"/>
      <c r="Q120" s="810"/>
      <c r="R120" s="810"/>
      <c r="S120" s="810"/>
      <c r="T120" s="810"/>
      <c r="U120" s="810"/>
      <c r="V120" s="810"/>
      <c r="W120" s="810"/>
      <c r="X120" s="810"/>
      <c r="Y120" s="810"/>
      <c r="Z120" s="811"/>
      <c r="AA120" s="764" t="s">
        <v>364</v>
      </c>
      <c r="AB120" s="765"/>
      <c r="AC120" s="765"/>
      <c r="AD120" s="765"/>
      <c r="AE120" s="766"/>
      <c r="AF120" s="767" t="s">
        <v>364</v>
      </c>
      <c r="AG120" s="765"/>
      <c r="AH120" s="765"/>
      <c r="AI120" s="765"/>
      <c r="AJ120" s="766"/>
      <c r="AK120" s="767" t="s">
        <v>364</v>
      </c>
      <c r="AL120" s="765"/>
      <c r="AM120" s="765"/>
      <c r="AN120" s="765"/>
      <c r="AO120" s="766"/>
      <c r="AP120" s="812" t="s">
        <v>364</v>
      </c>
      <c r="AQ120" s="813"/>
      <c r="AR120" s="813"/>
      <c r="AS120" s="813"/>
      <c r="AT120" s="814"/>
      <c r="AU120" s="873" t="s">
        <v>452</v>
      </c>
      <c r="AV120" s="874"/>
      <c r="AW120" s="874"/>
      <c r="AX120" s="874"/>
      <c r="AY120" s="875"/>
      <c r="AZ120" s="847" t="s">
        <v>453</v>
      </c>
      <c r="BA120" s="793"/>
      <c r="BB120" s="793"/>
      <c r="BC120" s="793"/>
      <c r="BD120" s="793"/>
      <c r="BE120" s="793"/>
      <c r="BF120" s="793"/>
      <c r="BG120" s="793"/>
      <c r="BH120" s="793"/>
      <c r="BI120" s="793"/>
      <c r="BJ120" s="793"/>
      <c r="BK120" s="793"/>
      <c r="BL120" s="793"/>
      <c r="BM120" s="793"/>
      <c r="BN120" s="793"/>
      <c r="BO120" s="793"/>
      <c r="BP120" s="794"/>
      <c r="BQ120" s="848">
        <v>57474586</v>
      </c>
      <c r="BR120" s="830"/>
      <c r="BS120" s="830"/>
      <c r="BT120" s="830"/>
      <c r="BU120" s="830"/>
      <c r="BV120" s="830">
        <v>49424388</v>
      </c>
      <c r="BW120" s="830"/>
      <c r="BX120" s="830"/>
      <c r="BY120" s="830"/>
      <c r="BZ120" s="830"/>
      <c r="CA120" s="830">
        <v>45678495</v>
      </c>
      <c r="CB120" s="830"/>
      <c r="CC120" s="830"/>
      <c r="CD120" s="830"/>
      <c r="CE120" s="830"/>
      <c r="CF120" s="857">
        <v>27.3</v>
      </c>
      <c r="CG120" s="858"/>
      <c r="CH120" s="858"/>
      <c r="CI120" s="858"/>
      <c r="CJ120" s="858"/>
      <c r="CK120" s="859" t="s">
        <v>454</v>
      </c>
      <c r="CL120" s="839"/>
      <c r="CM120" s="839"/>
      <c r="CN120" s="839"/>
      <c r="CO120" s="840"/>
      <c r="CP120" s="863" t="s">
        <v>455</v>
      </c>
      <c r="CQ120" s="864"/>
      <c r="CR120" s="864"/>
      <c r="CS120" s="864"/>
      <c r="CT120" s="864"/>
      <c r="CU120" s="864"/>
      <c r="CV120" s="864"/>
      <c r="CW120" s="864"/>
      <c r="CX120" s="864"/>
      <c r="CY120" s="864"/>
      <c r="CZ120" s="864"/>
      <c r="DA120" s="864"/>
      <c r="DB120" s="864"/>
      <c r="DC120" s="864"/>
      <c r="DD120" s="864"/>
      <c r="DE120" s="864"/>
      <c r="DF120" s="865"/>
      <c r="DG120" s="848">
        <v>10062144</v>
      </c>
      <c r="DH120" s="830"/>
      <c r="DI120" s="830"/>
      <c r="DJ120" s="830"/>
      <c r="DK120" s="830"/>
      <c r="DL120" s="830">
        <v>18391195</v>
      </c>
      <c r="DM120" s="830"/>
      <c r="DN120" s="830"/>
      <c r="DO120" s="830"/>
      <c r="DP120" s="830"/>
      <c r="DQ120" s="830">
        <v>21142320</v>
      </c>
      <c r="DR120" s="830"/>
      <c r="DS120" s="830"/>
      <c r="DT120" s="830"/>
      <c r="DU120" s="830"/>
      <c r="DV120" s="831">
        <v>12.6</v>
      </c>
      <c r="DW120" s="831"/>
      <c r="DX120" s="831"/>
      <c r="DY120" s="831"/>
      <c r="DZ120" s="832"/>
    </row>
    <row r="121" spans="1:130" s="235" customFormat="1" ht="26.25" customHeight="1" x14ac:dyDescent="0.2">
      <c r="A121" s="805"/>
      <c r="B121" s="806"/>
      <c r="C121" s="854" t="s">
        <v>456</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4">
        <v>215254</v>
      </c>
      <c r="AB121" s="765"/>
      <c r="AC121" s="765"/>
      <c r="AD121" s="765"/>
      <c r="AE121" s="766"/>
      <c r="AF121" s="767">
        <v>150865</v>
      </c>
      <c r="AG121" s="765"/>
      <c r="AH121" s="765"/>
      <c r="AI121" s="765"/>
      <c r="AJ121" s="766"/>
      <c r="AK121" s="767">
        <v>99713</v>
      </c>
      <c r="AL121" s="765"/>
      <c r="AM121" s="765"/>
      <c r="AN121" s="765"/>
      <c r="AO121" s="766"/>
      <c r="AP121" s="812">
        <v>0.1</v>
      </c>
      <c r="AQ121" s="813"/>
      <c r="AR121" s="813"/>
      <c r="AS121" s="813"/>
      <c r="AT121" s="814"/>
      <c r="AU121" s="876"/>
      <c r="AV121" s="877"/>
      <c r="AW121" s="877"/>
      <c r="AX121" s="877"/>
      <c r="AY121" s="878"/>
      <c r="AZ121" s="800" t="s">
        <v>457</v>
      </c>
      <c r="BA121" s="735"/>
      <c r="BB121" s="735"/>
      <c r="BC121" s="735"/>
      <c r="BD121" s="735"/>
      <c r="BE121" s="735"/>
      <c r="BF121" s="735"/>
      <c r="BG121" s="735"/>
      <c r="BH121" s="735"/>
      <c r="BI121" s="735"/>
      <c r="BJ121" s="735"/>
      <c r="BK121" s="735"/>
      <c r="BL121" s="735"/>
      <c r="BM121" s="735"/>
      <c r="BN121" s="735"/>
      <c r="BO121" s="735"/>
      <c r="BP121" s="736"/>
      <c r="BQ121" s="801">
        <v>12330934</v>
      </c>
      <c r="BR121" s="802"/>
      <c r="BS121" s="802"/>
      <c r="BT121" s="802"/>
      <c r="BU121" s="802"/>
      <c r="BV121" s="802">
        <v>10375983</v>
      </c>
      <c r="BW121" s="802"/>
      <c r="BX121" s="802"/>
      <c r="BY121" s="802"/>
      <c r="BZ121" s="802"/>
      <c r="CA121" s="802">
        <v>13077764</v>
      </c>
      <c r="CB121" s="802"/>
      <c r="CC121" s="802"/>
      <c r="CD121" s="802"/>
      <c r="CE121" s="802"/>
      <c r="CF121" s="866">
        <v>7.8</v>
      </c>
      <c r="CG121" s="867"/>
      <c r="CH121" s="867"/>
      <c r="CI121" s="867"/>
      <c r="CJ121" s="867"/>
      <c r="CK121" s="860"/>
      <c r="CL121" s="842"/>
      <c r="CM121" s="842"/>
      <c r="CN121" s="842"/>
      <c r="CO121" s="843"/>
      <c r="CP121" s="823" t="s">
        <v>396</v>
      </c>
      <c r="CQ121" s="824"/>
      <c r="CR121" s="824"/>
      <c r="CS121" s="824"/>
      <c r="CT121" s="824"/>
      <c r="CU121" s="824"/>
      <c r="CV121" s="824"/>
      <c r="CW121" s="824"/>
      <c r="CX121" s="824"/>
      <c r="CY121" s="824"/>
      <c r="CZ121" s="824"/>
      <c r="DA121" s="824"/>
      <c r="DB121" s="824"/>
      <c r="DC121" s="824"/>
      <c r="DD121" s="824"/>
      <c r="DE121" s="824"/>
      <c r="DF121" s="825"/>
      <c r="DG121" s="801">
        <v>233597</v>
      </c>
      <c r="DH121" s="802"/>
      <c r="DI121" s="802"/>
      <c r="DJ121" s="802"/>
      <c r="DK121" s="802"/>
      <c r="DL121" s="802">
        <v>184618</v>
      </c>
      <c r="DM121" s="802"/>
      <c r="DN121" s="802"/>
      <c r="DO121" s="802"/>
      <c r="DP121" s="802"/>
      <c r="DQ121" s="802">
        <v>155329</v>
      </c>
      <c r="DR121" s="802"/>
      <c r="DS121" s="802"/>
      <c r="DT121" s="802"/>
      <c r="DU121" s="802"/>
      <c r="DV121" s="779">
        <v>0.1</v>
      </c>
      <c r="DW121" s="779"/>
      <c r="DX121" s="779"/>
      <c r="DY121" s="779"/>
      <c r="DZ121" s="780"/>
    </row>
    <row r="122" spans="1:130" s="235" customFormat="1" ht="26.25" customHeight="1" x14ac:dyDescent="0.2">
      <c r="A122" s="805"/>
      <c r="B122" s="806"/>
      <c r="C122" s="809" t="s">
        <v>437</v>
      </c>
      <c r="D122" s="810"/>
      <c r="E122" s="810"/>
      <c r="F122" s="810"/>
      <c r="G122" s="810"/>
      <c r="H122" s="810"/>
      <c r="I122" s="810"/>
      <c r="J122" s="810"/>
      <c r="K122" s="810"/>
      <c r="L122" s="810"/>
      <c r="M122" s="810"/>
      <c r="N122" s="810"/>
      <c r="O122" s="810"/>
      <c r="P122" s="810"/>
      <c r="Q122" s="810"/>
      <c r="R122" s="810"/>
      <c r="S122" s="810"/>
      <c r="T122" s="810"/>
      <c r="U122" s="810"/>
      <c r="V122" s="810"/>
      <c r="W122" s="810"/>
      <c r="X122" s="810"/>
      <c r="Y122" s="810"/>
      <c r="Z122" s="811"/>
      <c r="AA122" s="764" t="s">
        <v>424</v>
      </c>
      <c r="AB122" s="765"/>
      <c r="AC122" s="765"/>
      <c r="AD122" s="765"/>
      <c r="AE122" s="766"/>
      <c r="AF122" s="767" t="s">
        <v>364</v>
      </c>
      <c r="AG122" s="765"/>
      <c r="AH122" s="765"/>
      <c r="AI122" s="765"/>
      <c r="AJ122" s="766"/>
      <c r="AK122" s="767" t="s">
        <v>364</v>
      </c>
      <c r="AL122" s="765"/>
      <c r="AM122" s="765"/>
      <c r="AN122" s="765"/>
      <c r="AO122" s="766"/>
      <c r="AP122" s="812" t="s">
        <v>364</v>
      </c>
      <c r="AQ122" s="813"/>
      <c r="AR122" s="813"/>
      <c r="AS122" s="813"/>
      <c r="AT122" s="814"/>
      <c r="AU122" s="876"/>
      <c r="AV122" s="877"/>
      <c r="AW122" s="877"/>
      <c r="AX122" s="877"/>
      <c r="AY122" s="878"/>
      <c r="AZ122" s="870" t="s">
        <v>458</v>
      </c>
      <c r="BA122" s="871"/>
      <c r="BB122" s="871"/>
      <c r="BC122" s="871"/>
      <c r="BD122" s="871"/>
      <c r="BE122" s="871"/>
      <c r="BF122" s="871"/>
      <c r="BG122" s="871"/>
      <c r="BH122" s="871"/>
      <c r="BI122" s="871"/>
      <c r="BJ122" s="871"/>
      <c r="BK122" s="871"/>
      <c r="BL122" s="871"/>
      <c r="BM122" s="871"/>
      <c r="BN122" s="871"/>
      <c r="BO122" s="871"/>
      <c r="BP122" s="872"/>
      <c r="BQ122" s="853">
        <v>474398690</v>
      </c>
      <c r="BR122" s="833"/>
      <c r="BS122" s="833"/>
      <c r="BT122" s="833"/>
      <c r="BU122" s="833"/>
      <c r="BV122" s="833">
        <v>466916076</v>
      </c>
      <c r="BW122" s="833"/>
      <c r="BX122" s="833"/>
      <c r="BY122" s="833"/>
      <c r="BZ122" s="833"/>
      <c r="CA122" s="833">
        <v>459597555</v>
      </c>
      <c r="CB122" s="833"/>
      <c r="CC122" s="833"/>
      <c r="CD122" s="833"/>
      <c r="CE122" s="833"/>
      <c r="CF122" s="834">
        <v>274.60000000000002</v>
      </c>
      <c r="CG122" s="835"/>
      <c r="CH122" s="835"/>
      <c r="CI122" s="835"/>
      <c r="CJ122" s="835"/>
      <c r="CK122" s="860"/>
      <c r="CL122" s="842"/>
      <c r="CM122" s="842"/>
      <c r="CN122" s="842"/>
      <c r="CO122" s="843"/>
      <c r="CP122" s="823" t="s">
        <v>390</v>
      </c>
      <c r="CQ122" s="824"/>
      <c r="CR122" s="824"/>
      <c r="CS122" s="824"/>
      <c r="CT122" s="824"/>
      <c r="CU122" s="824"/>
      <c r="CV122" s="824"/>
      <c r="CW122" s="824"/>
      <c r="CX122" s="824"/>
      <c r="CY122" s="824"/>
      <c r="CZ122" s="824"/>
      <c r="DA122" s="824"/>
      <c r="DB122" s="824"/>
      <c r="DC122" s="824"/>
      <c r="DD122" s="824"/>
      <c r="DE122" s="824"/>
      <c r="DF122" s="825"/>
      <c r="DG122" s="801" t="s">
        <v>364</v>
      </c>
      <c r="DH122" s="802"/>
      <c r="DI122" s="802"/>
      <c r="DJ122" s="802"/>
      <c r="DK122" s="802"/>
      <c r="DL122" s="802" t="s">
        <v>364</v>
      </c>
      <c r="DM122" s="802"/>
      <c r="DN122" s="802"/>
      <c r="DO122" s="802"/>
      <c r="DP122" s="802"/>
      <c r="DQ122" s="802" t="s">
        <v>424</v>
      </c>
      <c r="DR122" s="802"/>
      <c r="DS122" s="802"/>
      <c r="DT122" s="802"/>
      <c r="DU122" s="802"/>
      <c r="DV122" s="779" t="s">
        <v>424</v>
      </c>
      <c r="DW122" s="779"/>
      <c r="DX122" s="779"/>
      <c r="DY122" s="779"/>
      <c r="DZ122" s="780"/>
    </row>
    <row r="123" spans="1:130" s="235" customFormat="1" ht="26.25" customHeight="1" x14ac:dyDescent="0.2">
      <c r="A123" s="805"/>
      <c r="B123" s="806"/>
      <c r="C123" s="809" t="s">
        <v>444</v>
      </c>
      <c r="D123" s="810"/>
      <c r="E123" s="810"/>
      <c r="F123" s="810"/>
      <c r="G123" s="810"/>
      <c r="H123" s="810"/>
      <c r="I123" s="810"/>
      <c r="J123" s="810"/>
      <c r="K123" s="810"/>
      <c r="L123" s="810"/>
      <c r="M123" s="810"/>
      <c r="N123" s="810"/>
      <c r="O123" s="810"/>
      <c r="P123" s="810"/>
      <c r="Q123" s="810"/>
      <c r="R123" s="810"/>
      <c r="S123" s="810"/>
      <c r="T123" s="810"/>
      <c r="U123" s="810"/>
      <c r="V123" s="810"/>
      <c r="W123" s="810"/>
      <c r="X123" s="810"/>
      <c r="Y123" s="810"/>
      <c r="Z123" s="811"/>
      <c r="AA123" s="764">
        <v>23404</v>
      </c>
      <c r="AB123" s="765"/>
      <c r="AC123" s="765"/>
      <c r="AD123" s="765"/>
      <c r="AE123" s="766"/>
      <c r="AF123" s="767">
        <v>16280</v>
      </c>
      <c r="AG123" s="765"/>
      <c r="AH123" s="765"/>
      <c r="AI123" s="765"/>
      <c r="AJ123" s="766"/>
      <c r="AK123" s="767">
        <v>10601</v>
      </c>
      <c r="AL123" s="765"/>
      <c r="AM123" s="765"/>
      <c r="AN123" s="765"/>
      <c r="AO123" s="766"/>
      <c r="AP123" s="812">
        <v>0</v>
      </c>
      <c r="AQ123" s="813"/>
      <c r="AR123" s="813"/>
      <c r="AS123" s="813"/>
      <c r="AT123" s="814"/>
      <c r="AU123" s="879"/>
      <c r="AV123" s="880"/>
      <c r="AW123" s="880"/>
      <c r="AX123" s="880"/>
      <c r="AY123" s="880"/>
      <c r="AZ123" s="266" t="s">
        <v>153</v>
      </c>
      <c r="BA123" s="266"/>
      <c r="BB123" s="266"/>
      <c r="BC123" s="266"/>
      <c r="BD123" s="266"/>
      <c r="BE123" s="266"/>
      <c r="BF123" s="266"/>
      <c r="BG123" s="266"/>
      <c r="BH123" s="266"/>
      <c r="BI123" s="266"/>
      <c r="BJ123" s="266"/>
      <c r="BK123" s="266"/>
      <c r="BL123" s="266"/>
      <c r="BM123" s="266"/>
      <c r="BN123" s="266"/>
      <c r="BO123" s="868" t="s">
        <v>459</v>
      </c>
      <c r="BP123" s="869"/>
      <c r="BQ123" s="820">
        <v>544204210</v>
      </c>
      <c r="BR123" s="821"/>
      <c r="BS123" s="821"/>
      <c r="BT123" s="821"/>
      <c r="BU123" s="821"/>
      <c r="BV123" s="821">
        <v>526716447</v>
      </c>
      <c r="BW123" s="821"/>
      <c r="BX123" s="821"/>
      <c r="BY123" s="821"/>
      <c r="BZ123" s="821"/>
      <c r="CA123" s="821">
        <v>518353814</v>
      </c>
      <c r="CB123" s="821"/>
      <c r="CC123" s="821"/>
      <c r="CD123" s="821"/>
      <c r="CE123" s="821"/>
      <c r="CF123" s="731"/>
      <c r="CG123" s="732"/>
      <c r="CH123" s="732"/>
      <c r="CI123" s="732"/>
      <c r="CJ123" s="822"/>
      <c r="CK123" s="860"/>
      <c r="CL123" s="842"/>
      <c r="CM123" s="842"/>
      <c r="CN123" s="842"/>
      <c r="CO123" s="843"/>
      <c r="CP123" s="823" t="s">
        <v>460</v>
      </c>
      <c r="CQ123" s="824"/>
      <c r="CR123" s="824"/>
      <c r="CS123" s="824"/>
      <c r="CT123" s="824"/>
      <c r="CU123" s="824"/>
      <c r="CV123" s="824"/>
      <c r="CW123" s="824"/>
      <c r="CX123" s="824"/>
      <c r="CY123" s="824"/>
      <c r="CZ123" s="824"/>
      <c r="DA123" s="824"/>
      <c r="DB123" s="824"/>
      <c r="DC123" s="824"/>
      <c r="DD123" s="824"/>
      <c r="DE123" s="824"/>
      <c r="DF123" s="825"/>
      <c r="DG123" s="801" t="s">
        <v>424</v>
      </c>
      <c r="DH123" s="802"/>
      <c r="DI123" s="802"/>
      <c r="DJ123" s="802"/>
      <c r="DK123" s="802"/>
      <c r="DL123" s="802" t="s">
        <v>424</v>
      </c>
      <c r="DM123" s="802"/>
      <c r="DN123" s="802"/>
      <c r="DO123" s="802"/>
      <c r="DP123" s="802"/>
      <c r="DQ123" s="802" t="s">
        <v>424</v>
      </c>
      <c r="DR123" s="802"/>
      <c r="DS123" s="802"/>
      <c r="DT123" s="802"/>
      <c r="DU123" s="802"/>
      <c r="DV123" s="779" t="s">
        <v>364</v>
      </c>
      <c r="DW123" s="779"/>
      <c r="DX123" s="779"/>
      <c r="DY123" s="779"/>
      <c r="DZ123" s="780"/>
    </row>
    <row r="124" spans="1:130" s="235" customFormat="1" ht="26.25" customHeight="1" thickBot="1" x14ac:dyDescent="0.25">
      <c r="A124" s="805"/>
      <c r="B124" s="806"/>
      <c r="C124" s="809" t="s">
        <v>447</v>
      </c>
      <c r="D124" s="810"/>
      <c r="E124" s="810"/>
      <c r="F124" s="810"/>
      <c r="G124" s="810"/>
      <c r="H124" s="810"/>
      <c r="I124" s="810"/>
      <c r="J124" s="810"/>
      <c r="K124" s="810"/>
      <c r="L124" s="810"/>
      <c r="M124" s="810"/>
      <c r="N124" s="810"/>
      <c r="O124" s="810"/>
      <c r="P124" s="810"/>
      <c r="Q124" s="810"/>
      <c r="R124" s="810"/>
      <c r="S124" s="810"/>
      <c r="T124" s="810"/>
      <c r="U124" s="810"/>
      <c r="V124" s="810"/>
      <c r="W124" s="810"/>
      <c r="X124" s="810"/>
      <c r="Y124" s="810"/>
      <c r="Z124" s="811"/>
      <c r="AA124" s="764" t="s">
        <v>424</v>
      </c>
      <c r="AB124" s="765"/>
      <c r="AC124" s="765"/>
      <c r="AD124" s="765"/>
      <c r="AE124" s="766"/>
      <c r="AF124" s="767" t="s">
        <v>364</v>
      </c>
      <c r="AG124" s="765"/>
      <c r="AH124" s="765"/>
      <c r="AI124" s="765"/>
      <c r="AJ124" s="766"/>
      <c r="AK124" s="767" t="s">
        <v>364</v>
      </c>
      <c r="AL124" s="765"/>
      <c r="AM124" s="765"/>
      <c r="AN124" s="765"/>
      <c r="AO124" s="766"/>
      <c r="AP124" s="812" t="s">
        <v>424</v>
      </c>
      <c r="AQ124" s="813"/>
      <c r="AR124" s="813"/>
      <c r="AS124" s="813"/>
      <c r="AT124" s="814"/>
      <c r="AU124" s="815" t="s">
        <v>461</v>
      </c>
      <c r="AV124" s="816"/>
      <c r="AW124" s="816"/>
      <c r="AX124" s="816"/>
      <c r="AY124" s="816"/>
      <c r="AZ124" s="816"/>
      <c r="BA124" s="816"/>
      <c r="BB124" s="816"/>
      <c r="BC124" s="816"/>
      <c r="BD124" s="816"/>
      <c r="BE124" s="816"/>
      <c r="BF124" s="816"/>
      <c r="BG124" s="816"/>
      <c r="BH124" s="816"/>
      <c r="BI124" s="816"/>
      <c r="BJ124" s="816"/>
      <c r="BK124" s="816"/>
      <c r="BL124" s="816"/>
      <c r="BM124" s="816"/>
      <c r="BN124" s="816"/>
      <c r="BO124" s="816"/>
      <c r="BP124" s="817"/>
      <c r="BQ124" s="818">
        <v>119.3</v>
      </c>
      <c r="BR124" s="819"/>
      <c r="BS124" s="819"/>
      <c r="BT124" s="819"/>
      <c r="BU124" s="819"/>
      <c r="BV124" s="819">
        <v>126.8</v>
      </c>
      <c r="BW124" s="819"/>
      <c r="BX124" s="819"/>
      <c r="BY124" s="819"/>
      <c r="BZ124" s="819"/>
      <c r="CA124" s="819">
        <v>136.9</v>
      </c>
      <c r="CB124" s="819"/>
      <c r="CC124" s="819"/>
      <c r="CD124" s="819"/>
      <c r="CE124" s="819"/>
      <c r="CF124" s="709"/>
      <c r="CG124" s="710"/>
      <c r="CH124" s="710"/>
      <c r="CI124" s="710"/>
      <c r="CJ124" s="849"/>
      <c r="CK124" s="861"/>
      <c r="CL124" s="861"/>
      <c r="CM124" s="861"/>
      <c r="CN124" s="861"/>
      <c r="CO124" s="862"/>
      <c r="CP124" s="850" t="s">
        <v>462</v>
      </c>
      <c r="CQ124" s="851"/>
      <c r="CR124" s="851"/>
      <c r="CS124" s="851"/>
      <c r="CT124" s="851"/>
      <c r="CU124" s="851"/>
      <c r="CV124" s="851"/>
      <c r="CW124" s="851"/>
      <c r="CX124" s="851"/>
      <c r="CY124" s="851"/>
      <c r="CZ124" s="851"/>
      <c r="DA124" s="851"/>
      <c r="DB124" s="851"/>
      <c r="DC124" s="851"/>
      <c r="DD124" s="851"/>
      <c r="DE124" s="851"/>
      <c r="DF124" s="852"/>
      <c r="DG124" s="853" t="s">
        <v>117</v>
      </c>
      <c r="DH124" s="833"/>
      <c r="DI124" s="833"/>
      <c r="DJ124" s="833"/>
      <c r="DK124" s="833"/>
      <c r="DL124" s="833" t="s">
        <v>364</v>
      </c>
      <c r="DM124" s="833"/>
      <c r="DN124" s="833"/>
      <c r="DO124" s="833"/>
      <c r="DP124" s="833"/>
      <c r="DQ124" s="833" t="s">
        <v>117</v>
      </c>
      <c r="DR124" s="833"/>
      <c r="DS124" s="833"/>
      <c r="DT124" s="833"/>
      <c r="DU124" s="833"/>
      <c r="DV124" s="836" t="s">
        <v>117</v>
      </c>
      <c r="DW124" s="836"/>
      <c r="DX124" s="836"/>
      <c r="DY124" s="836"/>
      <c r="DZ124" s="837"/>
    </row>
    <row r="125" spans="1:130" s="235" customFormat="1" ht="26.25" customHeight="1" x14ac:dyDescent="0.2">
      <c r="A125" s="805"/>
      <c r="B125" s="806"/>
      <c r="C125" s="809" t="s">
        <v>449</v>
      </c>
      <c r="D125" s="810"/>
      <c r="E125" s="810"/>
      <c r="F125" s="810"/>
      <c r="G125" s="810"/>
      <c r="H125" s="810"/>
      <c r="I125" s="810"/>
      <c r="J125" s="810"/>
      <c r="K125" s="810"/>
      <c r="L125" s="810"/>
      <c r="M125" s="810"/>
      <c r="N125" s="810"/>
      <c r="O125" s="810"/>
      <c r="P125" s="810"/>
      <c r="Q125" s="810"/>
      <c r="R125" s="810"/>
      <c r="S125" s="810"/>
      <c r="T125" s="810"/>
      <c r="U125" s="810"/>
      <c r="V125" s="810"/>
      <c r="W125" s="810"/>
      <c r="X125" s="810"/>
      <c r="Y125" s="810"/>
      <c r="Z125" s="811"/>
      <c r="AA125" s="764" t="s">
        <v>117</v>
      </c>
      <c r="AB125" s="765"/>
      <c r="AC125" s="765"/>
      <c r="AD125" s="765"/>
      <c r="AE125" s="766"/>
      <c r="AF125" s="767" t="s">
        <v>117</v>
      </c>
      <c r="AG125" s="765"/>
      <c r="AH125" s="765"/>
      <c r="AI125" s="765"/>
      <c r="AJ125" s="766"/>
      <c r="AK125" s="767" t="s">
        <v>364</v>
      </c>
      <c r="AL125" s="765"/>
      <c r="AM125" s="765"/>
      <c r="AN125" s="765"/>
      <c r="AO125" s="766"/>
      <c r="AP125" s="812" t="s">
        <v>117</v>
      </c>
      <c r="AQ125" s="813"/>
      <c r="AR125" s="813"/>
      <c r="AS125" s="813"/>
      <c r="AT125" s="814"/>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38" t="s">
        <v>463</v>
      </c>
      <c r="CL125" s="839"/>
      <c r="CM125" s="839"/>
      <c r="CN125" s="839"/>
      <c r="CO125" s="840"/>
      <c r="CP125" s="847" t="s">
        <v>464</v>
      </c>
      <c r="CQ125" s="793"/>
      <c r="CR125" s="793"/>
      <c r="CS125" s="793"/>
      <c r="CT125" s="793"/>
      <c r="CU125" s="793"/>
      <c r="CV125" s="793"/>
      <c r="CW125" s="793"/>
      <c r="CX125" s="793"/>
      <c r="CY125" s="793"/>
      <c r="CZ125" s="793"/>
      <c r="DA125" s="793"/>
      <c r="DB125" s="793"/>
      <c r="DC125" s="793"/>
      <c r="DD125" s="793"/>
      <c r="DE125" s="793"/>
      <c r="DF125" s="794"/>
      <c r="DG125" s="848" t="s">
        <v>117</v>
      </c>
      <c r="DH125" s="830"/>
      <c r="DI125" s="830"/>
      <c r="DJ125" s="830"/>
      <c r="DK125" s="830"/>
      <c r="DL125" s="830" t="s">
        <v>117</v>
      </c>
      <c r="DM125" s="830"/>
      <c r="DN125" s="830"/>
      <c r="DO125" s="830"/>
      <c r="DP125" s="830"/>
      <c r="DQ125" s="830" t="s">
        <v>364</v>
      </c>
      <c r="DR125" s="830"/>
      <c r="DS125" s="830"/>
      <c r="DT125" s="830"/>
      <c r="DU125" s="830"/>
      <c r="DV125" s="831" t="s">
        <v>117</v>
      </c>
      <c r="DW125" s="831"/>
      <c r="DX125" s="831"/>
      <c r="DY125" s="831"/>
      <c r="DZ125" s="832"/>
    </row>
    <row r="126" spans="1:130" s="235" customFormat="1" ht="26.25" customHeight="1" thickBot="1" x14ac:dyDescent="0.25">
      <c r="A126" s="805"/>
      <c r="B126" s="806"/>
      <c r="C126" s="809" t="s">
        <v>451</v>
      </c>
      <c r="D126" s="810"/>
      <c r="E126" s="810"/>
      <c r="F126" s="810"/>
      <c r="G126" s="810"/>
      <c r="H126" s="810"/>
      <c r="I126" s="810"/>
      <c r="J126" s="810"/>
      <c r="K126" s="810"/>
      <c r="L126" s="810"/>
      <c r="M126" s="810"/>
      <c r="N126" s="810"/>
      <c r="O126" s="810"/>
      <c r="P126" s="810"/>
      <c r="Q126" s="810"/>
      <c r="R126" s="810"/>
      <c r="S126" s="810"/>
      <c r="T126" s="810"/>
      <c r="U126" s="810"/>
      <c r="V126" s="810"/>
      <c r="W126" s="810"/>
      <c r="X126" s="810"/>
      <c r="Y126" s="810"/>
      <c r="Z126" s="811"/>
      <c r="AA126" s="764" t="s">
        <v>364</v>
      </c>
      <c r="AB126" s="765"/>
      <c r="AC126" s="765"/>
      <c r="AD126" s="765"/>
      <c r="AE126" s="766"/>
      <c r="AF126" s="767" t="s">
        <v>117</v>
      </c>
      <c r="AG126" s="765"/>
      <c r="AH126" s="765"/>
      <c r="AI126" s="765"/>
      <c r="AJ126" s="766"/>
      <c r="AK126" s="767" t="s">
        <v>117</v>
      </c>
      <c r="AL126" s="765"/>
      <c r="AM126" s="765"/>
      <c r="AN126" s="765"/>
      <c r="AO126" s="766"/>
      <c r="AP126" s="812" t="s">
        <v>117</v>
      </c>
      <c r="AQ126" s="813"/>
      <c r="AR126" s="813"/>
      <c r="AS126" s="813"/>
      <c r="AT126" s="814"/>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41"/>
      <c r="CL126" s="842"/>
      <c r="CM126" s="842"/>
      <c r="CN126" s="842"/>
      <c r="CO126" s="843"/>
      <c r="CP126" s="800" t="s">
        <v>465</v>
      </c>
      <c r="CQ126" s="735"/>
      <c r="CR126" s="735"/>
      <c r="CS126" s="735"/>
      <c r="CT126" s="735"/>
      <c r="CU126" s="735"/>
      <c r="CV126" s="735"/>
      <c r="CW126" s="735"/>
      <c r="CX126" s="735"/>
      <c r="CY126" s="735"/>
      <c r="CZ126" s="735"/>
      <c r="DA126" s="735"/>
      <c r="DB126" s="735"/>
      <c r="DC126" s="735"/>
      <c r="DD126" s="735"/>
      <c r="DE126" s="735"/>
      <c r="DF126" s="736"/>
      <c r="DG126" s="801" t="s">
        <v>117</v>
      </c>
      <c r="DH126" s="802"/>
      <c r="DI126" s="802"/>
      <c r="DJ126" s="802"/>
      <c r="DK126" s="802"/>
      <c r="DL126" s="802" t="s">
        <v>364</v>
      </c>
      <c r="DM126" s="802"/>
      <c r="DN126" s="802"/>
      <c r="DO126" s="802"/>
      <c r="DP126" s="802"/>
      <c r="DQ126" s="802" t="s">
        <v>364</v>
      </c>
      <c r="DR126" s="802"/>
      <c r="DS126" s="802"/>
      <c r="DT126" s="802"/>
      <c r="DU126" s="802"/>
      <c r="DV126" s="779" t="s">
        <v>364</v>
      </c>
      <c r="DW126" s="779"/>
      <c r="DX126" s="779"/>
      <c r="DY126" s="779"/>
      <c r="DZ126" s="780"/>
    </row>
    <row r="127" spans="1:130" s="235" customFormat="1" ht="26.25" customHeight="1" x14ac:dyDescent="0.2">
      <c r="A127" s="807"/>
      <c r="B127" s="808"/>
      <c r="C127" s="826" t="s">
        <v>466</v>
      </c>
      <c r="D127" s="827"/>
      <c r="E127" s="827"/>
      <c r="F127" s="827"/>
      <c r="G127" s="827"/>
      <c r="H127" s="827"/>
      <c r="I127" s="827"/>
      <c r="J127" s="827"/>
      <c r="K127" s="827"/>
      <c r="L127" s="827"/>
      <c r="M127" s="827"/>
      <c r="N127" s="827"/>
      <c r="O127" s="827"/>
      <c r="P127" s="827"/>
      <c r="Q127" s="827"/>
      <c r="R127" s="827"/>
      <c r="S127" s="827"/>
      <c r="T127" s="827"/>
      <c r="U127" s="827"/>
      <c r="V127" s="827"/>
      <c r="W127" s="827"/>
      <c r="X127" s="827"/>
      <c r="Y127" s="827"/>
      <c r="Z127" s="828"/>
      <c r="AA127" s="764">
        <v>36011</v>
      </c>
      <c r="AB127" s="765"/>
      <c r="AC127" s="765"/>
      <c r="AD127" s="765"/>
      <c r="AE127" s="766"/>
      <c r="AF127" s="767">
        <v>36700</v>
      </c>
      <c r="AG127" s="765"/>
      <c r="AH127" s="765"/>
      <c r="AI127" s="765"/>
      <c r="AJ127" s="766"/>
      <c r="AK127" s="767">
        <v>41175</v>
      </c>
      <c r="AL127" s="765"/>
      <c r="AM127" s="765"/>
      <c r="AN127" s="765"/>
      <c r="AO127" s="766"/>
      <c r="AP127" s="812">
        <v>0</v>
      </c>
      <c r="AQ127" s="813"/>
      <c r="AR127" s="813"/>
      <c r="AS127" s="813"/>
      <c r="AT127" s="814"/>
      <c r="AU127" s="271"/>
      <c r="AV127" s="271"/>
      <c r="AW127" s="271"/>
      <c r="AX127" s="829" t="s">
        <v>467</v>
      </c>
      <c r="AY127" s="797"/>
      <c r="AZ127" s="797"/>
      <c r="BA127" s="797"/>
      <c r="BB127" s="797"/>
      <c r="BC127" s="797"/>
      <c r="BD127" s="797"/>
      <c r="BE127" s="798"/>
      <c r="BF127" s="796" t="s">
        <v>468</v>
      </c>
      <c r="BG127" s="797"/>
      <c r="BH127" s="797"/>
      <c r="BI127" s="797"/>
      <c r="BJ127" s="797"/>
      <c r="BK127" s="797"/>
      <c r="BL127" s="798"/>
      <c r="BM127" s="796" t="s">
        <v>469</v>
      </c>
      <c r="BN127" s="797"/>
      <c r="BO127" s="797"/>
      <c r="BP127" s="797"/>
      <c r="BQ127" s="797"/>
      <c r="BR127" s="797"/>
      <c r="BS127" s="798"/>
      <c r="BT127" s="796" t="s">
        <v>470</v>
      </c>
      <c r="BU127" s="797"/>
      <c r="BV127" s="797"/>
      <c r="BW127" s="797"/>
      <c r="BX127" s="797"/>
      <c r="BY127" s="797"/>
      <c r="BZ127" s="799"/>
      <c r="CA127" s="271"/>
      <c r="CB127" s="271"/>
      <c r="CC127" s="271"/>
      <c r="CD127" s="272"/>
      <c r="CE127" s="272"/>
      <c r="CF127" s="272"/>
      <c r="CG127" s="269"/>
      <c r="CH127" s="269"/>
      <c r="CI127" s="269"/>
      <c r="CJ127" s="270"/>
      <c r="CK127" s="841"/>
      <c r="CL127" s="842"/>
      <c r="CM127" s="842"/>
      <c r="CN127" s="842"/>
      <c r="CO127" s="843"/>
      <c r="CP127" s="800" t="s">
        <v>471</v>
      </c>
      <c r="CQ127" s="735"/>
      <c r="CR127" s="735"/>
      <c r="CS127" s="735"/>
      <c r="CT127" s="735"/>
      <c r="CU127" s="735"/>
      <c r="CV127" s="735"/>
      <c r="CW127" s="735"/>
      <c r="CX127" s="735"/>
      <c r="CY127" s="735"/>
      <c r="CZ127" s="735"/>
      <c r="DA127" s="735"/>
      <c r="DB127" s="735"/>
      <c r="DC127" s="735"/>
      <c r="DD127" s="735"/>
      <c r="DE127" s="735"/>
      <c r="DF127" s="736"/>
      <c r="DG127" s="801" t="s">
        <v>364</v>
      </c>
      <c r="DH127" s="802"/>
      <c r="DI127" s="802"/>
      <c r="DJ127" s="802"/>
      <c r="DK127" s="802"/>
      <c r="DL127" s="802" t="s">
        <v>364</v>
      </c>
      <c r="DM127" s="802"/>
      <c r="DN127" s="802"/>
      <c r="DO127" s="802"/>
      <c r="DP127" s="802"/>
      <c r="DQ127" s="802" t="s">
        <v>364</v>
      </c>
      <c r="DR127" s="802"/>
      <c r="DS127" s="802"/>
      <c r="DT127" s="802"/>
      <c r="DU127" s="802"/>
      <c r="DV127" s="779" t="s">
        <v>117</v>
      </c>
      <c r="DW127" s="779"/>
      <c r="DX127" s="779"/>
      <c r="DY127" s="779"/>
      <c r="DZ127" s="780"/>
    </row>
    <row r="128" spans="1:130" s="235" customFormat="1" ht="26.25" customHeight="1" thickBot="1" x14ac:dyDescent="0.25">
      <c r="A128" s="781" t="s">
        <v>472</v>
      </c>
      <c r="B128" s="782"/>
      <c r="C128" s="782"/>
      <c r="D128" s="782"/>
      <c r="E128" s="782"/>
      <c r="F128" s="782"/>
      <c r="G128" s="782"/>
      <c r="H128" s="782"/>
      <c r="I128" s="782"/>
      <c r="J128" s="782"/>
      <c r="K128" s="782"/>
      <c r="L128" s="782"/>
      <c r="M128" s="782"/>
      <c r="N128" s="782"/>
      <c r="O128" s="782"/>
      <c r="P128" s="782"/>
      <c r="Q128" s="782"/>
      <c r="R128" s="782"/>
      <c r="S128" s="782"/>
      <c r="T128" s="782"/>
      <c r="U128" s="782"/>
      <c r="V128" s="782"/>
      <c r="W128" s="783" t="s">
        <v>473</v>
      </c>
      <c r="X128" s="783"/>
      <c r="Y128" s="783"/>
      <c r="Z128" s="784"/>
      <c r="AA128" s="785">
        <v>4331836</v>
      </c>
      <c r="AB128" s="786"/>
      <c r="AC128" s="786"/>
      <c r="AD128" s="786"/>
      <c r="AE128" s="787"/>
      <c r="AF128" s="788">
        <v>2184642</v>
      </c>
      <c r="AG128" s="786"/>
      <c r="AH128" s="786"/>
      <c r="AI128" s="786"/>
      <c r="AJ128" s="787"/>
      <c r="AK128" s="788">
        <v>133434</v>
      </c>
      <c r="AL128" s="786"/>
      <c r="AM128" s="786"/>
      <c r="AN128" s="786"/>
      <c r="AO128" s="787"/>
      <c r="AP128" s="789"/>
      <c r="AQ128" s="790"/>
      <c r="AR128" s="790"/>
      <c r="AS128" s="790"/>
      <c r="AT128" s="791"/>
      <c r="AU128" s="271"/>
      <c r="AV128" s="271"/>
      <c r="AW128" s="271"/>
      <c r="AX128" s="792" t="s">
        <v>474</v>
      </c>
      <c r="AY128" s="793"/>
      <c r="AZ128" s="793"/>
      <c r="BA128" s="793"/>
      <c r="BB128" s="793"/>
      <c r="BC128" s="793"/>
      <c r="BD128" s="793"/>
      <c r="BE128" s="794"/>
      <c r="BF128" s="771" t="s">
        <v>364</v>
      </c>
      <c r="BG128" s="772"/>
      <c r="BH128" s="772"/>
      <c r="BI128" s="772"/>
      <c r="BJ128" s="772"/>
      <c r="BK128" s="772"/>
      <c r="BL128" s="795"/>
      <c r="BM128" s="771">
        <v>3.75</v>
      </c>
      <c r="BN128" s="772"/>
      <c r="BO128" s="772"/>
      <c r="BP128" s="772"/>
      <c r="BQ128" s="772"/>
      <c r="BR128" s="772"/>
      <c r="BS128" s="795"/>
      <c r="BT128" s="771">
        <v>5</v>
      </c>
      <c r="BU128" s="772"/>
      <c r="BV128" s="772"/>
      <c r="BW128" s="772"/>
      <c r="BX128" s="772"/>
      <c r="BY128" s="772"/>
      <c r="BZ128" s="773"/>
      <c r="CA128" s="272"/>
      <c r="CB128" s="272"/>
      <c r="CC128" s="272"/>
      <c r="CD128" s="272"/>
      <c r="CE128" s="272"/>
      <c r="CF128" s="272"/>
      <c r="CG128" s="269"/>
      <c r="CH128" s="269"/>
      <c r="CI128" s="269"/>
      <c r="CJ128" s="270"/>
      <c r="CK128" s="844"/>
      <c r="CL128" s="845"/>
      <c r="CM128" s="845"/>
      <c r="CN128" s="845"/>
      <c r="CO128" s="846"/>
      <c r="CP128" s="774" t="s">
        <v>475</v>
      </c>
      <c r="CQ128" s="713"/>
      <c r="CR128" s="713"/>
      <c r="CS128" s="713"/>
      <c r="CT128" s="713"/>
      <c r="CU128" s="713"/>
      <c r="CV128" s="713"/>
      <c r="CW128" s="713"/>
      <c r="CX128" s="713"/>
      <c r="CY128" s="713"/>
      <c r="CZ128" s="713"/>
      <c r="DA128" s="713"/>
      <c r="DB128" s="713"/>
      <c r="DC128" s="713"/>
      <c r="DD128" s="713"/>
      <c r="DE128" s="713"/>
      <c r="DF128" s="714"/>
      <c r="DG128" s="775">
        <v>5845961</v>
      </c>
      <c r="DH128" s="776"/>
      <c r="DI128" s="776"/>
      <c r="DJ128" s="776"/>
      <c r="DK128" s="776"/>
      <c r="DL128" s="776">
        <v>5710338</v>
      </c>
      <c r="DM128" s="776"/>
      <c r="DN128" s="776"/>
      <c r="DO128" s="776"/>
      <c r="DP128" s="776"/>
      <c r="DQ128" s="776">
        <v>5734649</v>
      </c>
      <c r="DR128" s="776"/>
      <c r="DS128" s="776"/>
      <c r="DT128" s="776"/>
      <c r="DU128" s="776"/>
      <c r="DV128" s="777">
        <v>3.4</v>
      </c>
      <c r="DW128" s="777"/>
      <c r="DX128" s="777"/>
      <c r="DY128" s="777"/>
      <c r="DZ128" s="778"/>
    </row>
    <row r="129" spans="1:131" s="235" customFormat="1" ht="26.25" customHeight="1" x14ac:dyDescent="0.2">
      <c r="A129" s="759" t="s">
        <v>99</v>
      </c>
      <c r="B129" s="760"/>
      <c r="C129" s="760"/>
      <c r="D129" s="760"/>
      <c r="E129" s="760"/>
      <c r="F129" s="760"/>
      <c r="G129" s="760"/>
      <c r="H129" s="760"/>
      <c r="I129" s="760"/>
      <c r="J129" s="760"/>
      <c r="K129" s="760"/>
      <c r="L129" s="760"/>
      <c r="M129" s="760"/>
      <c r="N129" s="760"/>
      <c r="O129" s="760"/>
      <c r="P129" s="760"/>
      <c r="Q129" s="760"/>
      <c r="R129" s="760"/>
      <c r="S129" s="760"/>
      <c r="T129" s="760"/>
      <c r="U129" s="760"/>
      <c r="V129" s="760"/>
      <c r="W129" s="761" t="s">
        <v>476</v>
      </c>
      <c r="X129" s="762"/>
      <c r="Y129" s="762"/>
      <c r="Z129" s="763"/>
      <c r="AA129" s="764">
        <v>212575935</v>
      </c>
      <c r="AB129" s="765"/>
      <c r="AC129" s="765"/>
      <c r="AD129" s="765"/>
      <c r="AE129" s="766"/>
      <c r="AF129" s="767">
        <v>211097267</v>
      </c>
      <c r="AG129" s="765"/>
      <c r="AH129" s="765"/>
      <c r="AI129" s="765"/>
      <c r="AJ129" s="766"/>
      <c r="AK129" s="767">
        <v>209036046</v>
      </c>
      <c r="AL129" s="765"/>
      <c r="AM129" s="765"/>
      <c r="AN129" s="765"/>
      <c r="AO129" s="766"/>
      <c r="AP129" s="768"/>
      <c r="AQ129" s="769"/>
      <c r="AR129" s="769"/>
      <c r="AS129" s="769"/>
      <c r="AT129" s="770"/>
      <c r="AU129" s="273"/>
      <c r="AV129" s="273"/>
      <c r="AW129" s="273"/>
      <c r="AX129" s="734" t="s">
        <v>477</v>
      </c>
      <c r="AY129" s="735"/>
      <c r="AZ129" s="735"/>
      <c r="BA129" s="735"/>
      <c r="BB129" s="735"/>
      <c r="BC129" s="735"/>
      <c r="BD129" s="735"/>
      <c r="BE129" s="736"/>
      <c r="BF129" s="754" t="s">
        <v>117</v>
      </c>
      <c r="BG129" s="755"/>
      <c r="BH129" s="755"/>
      <c r="BI129" s="755"/>
      <c r="BJ129" s="755"/>
      <c r="BK129" s="755"/>
      <c r="BL129" s="756"/>
      <c r="BM129" s="754">
        <v>8.75</v>
      </c>
      <c r="BN129" s="755"/>
      <c r="BO129" s="755"/>
      <c r="BP129" s="755"/>
      <c r="BQ129" s="755"/>
      <c r="BR129" s="755"/>
      <c r="BS129" s="756"/>
      <c r="BT129" s="754">
        <v>15</v>
      </c>
      <c r="BU129" s="757"/>
      <c r="BV129" s="757"/>
      <c r="BW129" s="757"/>
      <c r="BX129" s="757"/>
      <c r="BY129" s="757"/>
      <c r="BZ129" s="758"/>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759" t="s">
        <v>478</v>
      </c>
      <c r="B130" s="760"/>
      <c r="C130" s="760"/>
      <c r="D130" s="760"/>
      <c r="E130" s="760"/>
      <c r="F130" s="760"/>
      <c r="G130" s="760"/>
      <c r="H130" s="760"/>
      <c r="I130" s="760"/>
      <c r="J130" s="760"/>
      <c r="K130" s="760"/>
      <c r="L130" s="760"/>
      <c r="M130" s="760"/>
      <c r="N130" s="760"/>
      <c r="O130" s="760"/>
      <c r="P130" s="760"/>
      <c r="Q130" s="760"/>
      <c r="R130" s="760"/>
      <c r="S130" s="760"/>
      <c r="T130" s="760"/>
      <c r="U130" s="760"/>
      <c r="V130" s="760"/>
      <c r="W130" s="761" t="s">
        <v>479</v>
      </c>
      <c r="X130" s="762"/>
      <c r="Y130" s="762"/>
      <c r="Z130" s="763"/>
      <c r="AA130" s="764">
        <v>42539842</v>
      </c>
      <c r="AB130" s="765"/>
      <c r="AC130" s="765"/>
      <c r="AD130" s="765"/>
      <c r="AE130" s="766"/>
      <c r="AF130" s="767">
        <v>42064706</v>
      </c>
      <c r="AG130" s="765"/>
      <c r="AH130" s="765"/>
      <c r="AI130" s="765"/>
      <c r="AJ130" s="766"/>
      <c r="AK130" s="767">
        <v>41692021</v>
      </c>
      <c r="AL130" s="765"/>
      <c r="AM130" s="765"/>
      <c r="AN130" s="765"/>
      <c r="AO130" s="766"/>
      <c r="AP130" s="768"/>
      <c r="AQ130" s="769"/>
      <c r="AR130" s="769"/>
      <c r="AS130" s="769"/>
      <c r="AT130" s="770"/>
      <c r="AU130" s="273"/>
      <c r="AV130" s="273"/>
      <c r="AW130" s="273"/>
      <c r="AX130" s="734" t="s">
        <v>480</v>
      </c>
      <c r="AY130" s="735"/>
      <c r="AZ130" s="735"/>
      <c r="BA130" s="735"/>
      <c r="BB130" s="735"/>
      <c r="BC130" s="735"/>
      <c r="BD130" s="735"/>
      <c r="BE130" s="736"/>
      <c r="BF130" s="737">
        <v>11.8</v>
      </c>
      <c r="BG130" s="738"/>
      <c r="BH130" s="738"/>
      <c r="BI130" s="738"/>
      <c r="BJ130" s="738"/>
      <c r="BK130" s="738"/>
      <c r="BL130" s="739"/>
      <c r="BM130" s="737">
        <v>25</v>
      </c>
      <c r="BN130" s="738"/>
      <c r="BO130" s="738"/>
      <c r="BP130" s="738"/>
      <c r="BQ130" s="738"/>
      <c r="BR130" s="738"/>
      <c r="BS130" s="739"/>
      <c r="BT130" s="737">
        <v>35</v>
      </c>
      <c r="BU130" s="740"/>
      <c r="BV130" s="740"/>
      <c r="BW130" s="740"/>
      <c r="BX130" s="740"/>
      <c r="BY130" s="740"/>
      <c r="BZ130" s="741"/>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742"/>
      <c r="B131" s="743"/>
      <c r="C131" s="743"/>
      <c r="D131" s="743"/>
      <c r="E131" s="743"/>
      <c r="F131" s="743"/>
      <c r="G131" s="743"/>
      <c r="H131" s="743"/>
      <c r="I131" s="743"/>
      <c r="J131" s="743"/>
      <c r="K131" s="743"/>
      <c r="L131" s="743"/>
      <c r="M131" s="743"/>
      <c r="N131" s="743"/>
      <c r="O131" s="743"/>
      <c r="P131" s="743"/>
      <c r="Q131" s="743"/>
      <c r="R131" s="743"/>
      <c r="S131" s="743"/>
      <c r="T131" s="743"/>
      <c r="U131" s="743"/>
      <c r="V131" s="743"/>
      <c r="W131" s="744" t="s">
        <v>481</v>
      </c>
      <c r="X131" s="745"/>
      <c r="Y131" s="745"/>
      <c r="Z131" s="746"/>
      <c r="AA131" s="747">
        <v>170036093</v>
      </c>
      <c r="AB131" s="748"/>
      <c r="AC131" s="748"/>
      <c r="AD131" s="748"/>
      <c r="AE131" s="749"/>
      <c r="AF131" s="750">
        <v>169032561</v>
      </c>
      <c r="AG131" s="748"/>
      <c r="AH131" s="748"/>
      <c r="AI131" s="748"/>
      <c r="AJ131" s="749"/>
      <c r="AK131" s="750">
        <v>167344025</v>
      </c>
      <c r="AL131" s="748"/>
      <c r="AM131" s="748"/>
      <c r="AN131" s="748"/>
      <c r="AO131" s="749"/>
      <c r="AP131" s="751"/>
      <c r="AQ131" s="752"/>
      <c r="AR131" s="752"/>
      <c r="AS131" s="752"/>
      <c r="AT131" s="753"/>
      <c r="AU131" s="273"/>
      <c r="AV131" s="273"/>
      <c r="AW131" s="273"/>
      <c r="AX131" s="712" t="s">
        <v>482</v>
      </c>
      <c r="AY131" s="713"/>
      <c r="AZ131" s="713"/>
      <c r="BA131" s="713"/>
      <c r="BB131" s="713"/>
      <c r="BC131" s="713"/>
      <c r="BD131" s="713"/>
      <c r="BE131" s="714"/>
      <c r="BF131" s="715">
        <v>136.9</v>
      </c>
      <c r="BG131" s="716"/>
      <c r="BH131" s="716"/>
      <c r="BI131" s="716"/>
      <c r="BJ131" s="716"/>
      <c r="BK131" s="716"/>
      <c r="BL131" s="717"/>
      <c r="BM131" s="715">
        <v>400</v>
      </c>
      <c r="BN131" s="716"/>
      <c r="BO131" s="716"/>
      <c r="BP131" s="716"/>
      <c r="BQ131" s="716"/>
      <c r="BR131" s="716"/>
      <c r="BS131" s="717"/>
      <c r="BT131" s="718"/>
      <c r="BU131" s="719"/>
      <c r="BV131" s="719"/>
      <c r="BW131" s="719"/>
      <c r="BX131" s="719"/>
      <c r="BY131" s="719"/>
      <c r="BZ131" s="720"/>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721" t="s">
        <v>483</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484</v>
      </c>
      <c r="W132" s="725"/>
      <c r="X132" s="725"/>
      <c r="Y132" s="725"/>
      <c r="Z132" s="726"/>
      <c r="AA132" s="727">
        <v>13.21152262</v>
      </c>
      <c r="AB132" s="728"/>
      <c r="AC132" s="728"/>
      <c r="AD132" s="728"/>
      <c r="AE132" s="729"/>
      <c r="AF132" s="730">
        <v>12.24357773</v>
      </c>
      <c r="AG132" s="728"/>
      <c r="AH132" s="728"/>
      <c r="AI132" s="728"/>
      <c r="AJ132" s="729"/>
      <c r="AK132" s="730">
        <v>10.235231880000001</v>
      </c>
      <c r="AL132" s="728"/>
      <c r="AM132" s="728"/>
      <c r="AN132" s="728"/>
      <c r="AO132" s="729"/>
      <c r="AP132" s="731"/>
      <c r="AQ132" s="732"/>
      <c r="AR132" s="732"/>
      <c r="AS132" s="732"/>
      <c r="AT132" s="733"/>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485</v>
      </c>
      <c r="W133" s="704"/>
      <c r="X133" s="704"/>
      <c r="Y133" s="704"/>
      <c r="Z133" s="705"/>
      <c r="AA133" s="706">
        <v>12.6</v>
      </c>
      <c r="AB133" s="707"/>
      <c r="AC133" s="707"/>
      <c r="AD133" s="707"/>
      <c r="AE133" s="708"/>
      <c r="AF133" s="706">
        <v>12.7</v>
      </c>
      <c r="AG133" s="707"/>
      <c r="AH133" s="707"/>
      <c r="AI133" s="707"/>
      <c r="AJ133" s="708"/>
      <c r="AK133" s="706">
        <v>11.8</v>
      </c>
      <c r="AL133" s="707"/>
      <c r="AM133" s="707"/>
      <c r="AN133" s="707"/>
      <c r="AO133" s="708"/>
      <c r="AP133" s="709"/>
      <c r="AQ133" s="710"/>
      <c r="AR133" s="710"/>
      <c r="AS133" s="710"/>
      <c r="AT133" s="711"/>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row r="136" spans="1:131" hidden="1" x14ac:dyDescent="0.2"/>
  </sheetData>
  <sheetProtection algorithmName="SHA-512" hashValue="aJH9rakjoUOq+1xeixQeq7g4T8Ks1AjuVVYHaCNjqW1S5VKwd9zdqJ8sJ5/TmF/bkTT+kNnm1TFhorR7FBkHVQ==" saltValue="+hhY8WkH0t4v0OUVwRAHM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486</v>
      </c>
    </row>
  </sheetData>
  <sheetProtection algorithmName="SHA-512" hashValue="TFstGYCJnl7QZOD6hixgnwQzs/B+tMnQuou73ifQrIfzmyL80kaL/pJx4g2u3AZr3q/GFVKP/GamWZjRRTcxuQ==" saltValue="AoU3Go88IlIndFhReUWH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487</v>
      </c>
    </row>
  </sheetData>
  <sheetProtection algorithmName="SHA-512" hashValue="4H5BZ/w/9MvWCRAojqTh+B1w6khXn64nx44JUNo0UW1Aqrsxxw+x79wmEiVSBc1H9Zqzle9k9il4yOEdewBrFA==" saltValue="c45W4Q/6iRJ5cLJYyEKU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488</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489</v>
      </c>
      <c r="AL6" s="289"/>
      <c r="AM6" s="289"/>
      <c r="AN6" s="289"/>
      <c r="AO6" s="284"/>
      <c r="AP6" s="284"/>
      <c r="AQ6" s="284"/>
      <c r="AR6" s="284"/>
    </row>
    <row r="7" spans="1:46" ht="13"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51" t="s">
        <v>490</v>
      </c>
      <c r="AP7" s="294"/>
      <c r="AQ7" s="295" t="s">
        <v>491</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52"/>
      <c r="AP8" s="300" t="s">
        <v>492</v>
      </c>
      <c r="AQ8" s="301" t="s">
        <v>493</v>
      </c>
      <c r="AR8" s="302" t="s">
        <v>494</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45" t="s">
        <v>495</v>
      </c>
      <c r="AL9" s="1146"/>
      <c r="AM9" s="1146"/>
      <c r="AN9" s="1147"/>
      <c r="AO9" s="303">
        <v>88694037</v>
      </c>
      <c r="AP9" s="303">
        <v>158051</v>
      </c>
      <c r="AQ9" s="304">
        <v>164245</v>
      </c>
      <c r="AR9" s="305">
        <v>-3.8</v>
      </c>
    </row>
    <row r="10" spans="1:46" ht="13"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45" t="s">
        <v>496</v>
      </c>
      <c r="AL10" s="1146"/>
      <c r="AM10" s="1146"/>
      <c r="AN10" s="1147"/>
      <c r="AO10" s="303">
        <v>42121</v>
      </c>
      <c r="AP10" s="303">
        <v>75</v>
      </c>
      <c r="AQ10" s="304">
        <v>696</v>
      </c>
      <c r="AR10" s="305">
        <v>-89.2</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45" t="s">
        <v>497</v>
      </c>
      <c r="AL11" s="1146"/>
      <c r="AM11" s="1146"/>
      <c r="AN11" s="1147"/>
      <c r="AO11" s="303">
        <v>342919</v>
      </c>
      <c r="AP11" s="303">
        <v>611</v>
      </c>
      <c r="AQ11" s="304">
        <v>1627</v>
      </c>
      <c r="AR11" s="305">
        <v>-62.4</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45" t="s">
        <v>498</v>
      </c>
      <c r="AL12" s="1146"/>
      <c r="AM12" s="1146"/>
      <c r="AN12" s="1147"/>
      <c r="AO12" s="303" t="s">
        <v>499</v>
      </c>
      <c r="AP12" s="303" t="s">
        <v>499</v>
      </c>
      <c r="AQ12" s="304" t="s">
        <v>499</v>
      </c>
      <c r="AR12" s="305" t="s">
        <v>499</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45" t="s">
        <v>500</v>
      </c>
      <c r="AL13" s="1146"/>
      <c r="AM13" s="1146"/>
      <c r="AN13" s="1147"/>
      <c r="AO13" s="303">
        <v>5590</v>
      </c>
      <c r="AP13" s="303">
        <v>10</v>
      </c>
      <c r="AQ13" s="304">
        <v>60</v>
      </c>
      <c r="AR13" s="305">
        <v>-83.3</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45" t="s">
        <v>501</v>
      </c>
      <c r="AL14" s="1146"/>
      <c r="AM14" s="1146"/>
      <c r="AN14" s="1147"/>
      <c r="AO14" s="303">
        <v>3737747</v>
      </c>
      <c r="AP14" s="303">
        <v>6661</v>
      </c>
      <c r="AQ14" s="304">
        <v>5407</v>
      </c>
      <c r="AR14" s="305">
        <v>23.2</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45" t="s">
        <v>502</v>
      </c>
      <c r="AL15" s="1146"/>
      <c r="AM15" s="1146"/>
      <c r="AN15" s="1147"/>
      <c r="AO15" s="303">
        <v>-8107367</v>
      </c>
      <c r="AP15" s="303">
        <v>-14447</v>
      </c>
      <c r="AQ15" s="304">
        <v>-15903</v>
      </c>
      <c r="AR15" s="305">
        <v>-9.1999999999999993</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37" t="s">
        <v>153</v>
      </c>
      <c r="AL16" s="1138"/>
      <c r="AM16" s="1138"/>
      <c r="AN16" s="1139"/>
      <c r="AO16" s="303">
        <v>84715047</v>
      </c>
      <c r="AP16" s="303">
        <v>150960</v>
      </c>
      <c r="AQ16" s="304">
        <v>156132</v>
      </c>
      <c r="AR16" s="305">
        <v>-3.3</v>
      </c>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503</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504</v>
      </c>
      <c r="AP20" s="314" t="s">
        <v>505</v>
      </c>
      <c r="AQ20" s="315" t="s">
        <v>506</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8" t="s">
        <v>507</v>
      </c>
      <c r="AL21" s="1149"/>
      <c r="AM21" s="1149"/>
      <c r="AN21" s="1150"/>
      <c r="AO21" s="318">
        <v>1863.95</v>
      </c>
      <c r="AP21" s="319">
        <v>1830.46</v>
      </c>
      <c r="AQ21" s="320">
        <v>33.49</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8" t="s">
        <v>508</v>
      </c>
      <c r="AL22" s="1149"/>
      <c r="AM22" s="1149"/>
      <c r="AN22" s="1150"/>
      <c r="AO22" s="323">
        <v>95.4</v>
      </c>
      <c r="AP22" s="324">
        <v>97.6</v>
      </c>
      <c r="AQ22" s="325">
        <v>-2.2000000000000002</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509</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510</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511</v>
      </c>
      <c r="AL29" s="289"/>
      <c r="AM29" s="289"/>
      <c r="AN29" s="289"/>
      <c r="AO29" s="284"/>
      <c r="AP29" s="284"/>
      <c r="AQ29" s="284"/>
      <c r="AR29" s="284"/>
      <c r="AS29" s="332"/>
    </row>
    <row r="30" spans="1:46" ht="13"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51" t="s">
        <v>490</v>
      </c>
      <c r="AP30" s="294"/>
      <c r="AQ30" s="295" t="s">
        <v>491</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52"/>
      <c r="AP31" s="300" t="s">
        <v>492</v>
      </c>
      <c r="AQ31" s="301" t="s">
        <v>493</v>
      </c>
      <c r="AR31" s="302" t="s">
        <v>494</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34" t="s">
        <v>512</v>
      </c>
      <c r="AL32" s="1135"/>
      <c r="AM32" s="1135"/>
      <c r="AN32" s="1136"/>
      <c r="AO32" s="303">
        <v>56525969</v>
      </c>
      <c r="AP32" s="303">
        <v>100728</v>
      </c>
      <c r="AQ32" s="304">
        <v>91959</v>
      </c>
      <c r="AR32" s="305">
        <v>9.5</v>
      </c>
    </row>
    <row r="33" spans="1:46"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34" t="s">
        <v>513</v>
      </c>
      <c r="AL33" s="1135"/>
      <c r="AM33" s="1135"/>
      <c r="AN33" s="1136"/>
      <c r="AO33" s="303" t="s">
        <v>499</v>
      </c>
      <c r="AP33" s="303" t="s">
        <v>499</v>
      </c>
      <c r="AQ33" s="304">
        <v>717</v>
      </c>
      <c r="AR33" s="305" t="s">
        <v>499</v>
      </c>
    </row>
    <row r="34" spans="1:46"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34" t="s">
        <v>514</v>
      </c>
      <c r="AL34" s="1135"/>
      <c r="AM34" s="1135"/>
      <c r="AN34" s="1136"/>
      <c r="AO34" s="303">
        <v>258719</v>
      </c>
      <c r="AP34" s="303">
        <v>461</v>
      </c>
      <c r="AQ34" s="304">
        <v>9645</v>
      </c>
      <c r="AR34" s="305">
        <v>-95.2</v>
      </c>
    </row>
    <row r="35" spans="1:46"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34" t="s">
        <v>515</v>
      </c>
      <c r="AL35" s="1135"/>
      <c r="AM35" s="1135"/>
      <c r="AN35" s="1136"/>
      <c r="AO35" s="303">
        <v>969192</v>
      </c>
      <c r="AP35" s="303">
        <v>1727</v>
      </c>
      <c r="AQ35" s="304">
        <v>2392</v>
      </c>
      <c r="AR35" s="305">
        <v>-27.8</v>
      </c>
    </row>
    <row r="36" spans="1:46"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34" t="s">
        <v>516</v>
      </c>
      <c r="AL36" s="1135"/>
      <c r="AM36" s="1135"/>
      <c r="AN36" s="1136"/>
      <c r="AO36" s="303">
        <v>1043650</v>
      </c>
      <c r="AP36" s="303">
        <v>1860</v>
      </c>
      <c r="AQ36" s="304">
        <v>1195</v>
      </c>
      <c r="AR36" s="305">
        <v>55.6</v>
      </c>
    </row>
    <row r="37" spans="1:46"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34" t="s">
        <v>517</v>
      </c>
      <c r="AL37" s="1135"/>
      <c r="AM37" s="1135"/>
      <c r="AN37" s="1136"/>
      <c r="AO37" s="303">
        <v>151489</v>
      </c>
      <c r="AP37" s="303">
        <v>270</v>
      </c>
      <c r="AQ37" s="304">
        <v>829</v>
      </c>
      <c r="AR37" s="305">
        <v>-67.400000000000006</v>
      </c>
    </row>
    <row r="38" spans="1:46"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31" t="s">
        <v>518</v>
      </c>
      <c r="AL38" s="1132"/>
      <c r="AM38" s="1132"/>
      <c r="AN38" s="1133"/>
      <c r="AO38" s="333">
        <v>4485</v>
      </c>
      <c r="AP38" s="333">
        <v>8</v>
      </c>
      <c r="AQ38" s="334">
        <v>6</v>
      </c>
      <c r="AR38" s="325">
        <v>33.299999999999997</v>
      </c>
      <c r="AS38" s="332"/>
    </row>
    <row r="39" spans="1:46"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31" t="s">
        <v>519</v>
      </c>
      <c r="AL39" s="1132"/>
      <c r="AM39" s="1132"/>
      <c r="AN39" s="1133"/>
      <c r="AO39" s="303">
        <v>-133434</v>
      </c>
      <c r="AP39" s="303">
        <v>-238</v>
      </c>
      <c r="AQ39" s="304">
        <v>-998</v>
      </c>
      <c r="AR39" s="305">
        <v>-76.2</v>
      </c>
      <c r="AS39" s="332"/>
    </row>
    <row r="40" spans="1:46"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34" t="s">
        <v>520</v>
      </c>
      <c r="AL40" s="1135"/>
      <c r="AM40" s="1135"/>
      <c r="AN40" s="1136"/>
      <c r="AO40" s="303">
        <v>-41692021</v>
      </c>
      <c r="AP40" s="303">
        <v>-74294</v>
      </c>
      <c r="AQ40" s="304">
        <v>-80156</v>
      </c>
      <c r="AR40" s="305">
        <v>-7.3</v>
      </c>
      <c r="AS40" s="332"/>
    </row>
    <row r="41" spans="1:46"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37" t="s">
        <v>521</v>
      </c>
      <c r="AL41" s="1138"/>
      <c r="AM41" s="1138"/>
      <c r="AN41" s="1139"/>
      <c r="AO41" s="303">
        <v>17128049</v>
      </c>
      <c r="AP41" s="303">
        <v>30522</v>
      </c>
      <c r="AQ41" s="304">
        <v>25590</v>
      </c>
      <c r="AR41" s="305">
        <v>19.3</v>
      </c>
      <c r="AS41" s="332"/>
    </row>
    <row r="42" spans="1:46"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row>
    <row r="43" spans="1:46" ht="13" x14ac:dyDescent="0.2">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5"/>
      <c r="AQ43" s="309"/>
      <c r="AR43" s="284"/>
      <c r="AS43" s="332"/>
    </row>
    <row r="44" spans="1:46" ht="13" x14ac:dyDescent="0.2">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ht="13" x14ac:dyDescent="0.2">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6"/>
      <c r="AR45" s="286"/>
      <c r="AS45" s="286"/>
      <c r="AT45" s="284"/>
    </row>
    <row r="46" spans="1:46" ht="13" x14ac:dyDescent="0.2">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284"/>
    </row>
    <row r="47" spans="1:46" ht="17.25" customHeight="1" x14ac:dyDescent="0.2">
      <c r="A47" s="338" t="s">
        <v>522</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523</v>
      </c>
      <c r="AL48" s="339"/>
      <c r="AM48" s="339"/>
      <c r="AN48" s="339"/>
      <c r="AO48" s="339"/>
      <c r="AP48" s="339"/>
      <c r="AQ48" s="340"/>
      <c r="AR48" s="339"/>
    </row>
    <row r="49" spans="1:4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40" t="s">
        <v>490</v>
      </c>
      <c r="AN49" s="1142" t="s">
        <v>524</v>
      </c>
      <c r="AO49" s="1143"/>
      <c r="AP49" s="1143"/>
      <c r="AQ49" s="1143"/>
      <c r="AR49" s="1144"/>
    </row>
    <row r="50" spans="1:4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41"/>
      <c r="AN50" s="345" t="s">
        <v>525</v>
      </c>
      <c r="AO50" s="346" t="s">
        <v>526</v>
      </c>
      <c r="AP50" s="347" t="s">
        <v>527</v>
      </c>
      <c r="AQ50" s="348" t="s">
        <v>528</v>
      </c>
      <c r="AR50" s="349" t="s">
        <v>529</v>
      </c>
    </row>
    <row r="51" spans="1:4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530</v>
      </c>
      <c r="AL51" s="342"/>
      <c r="AM51" s="350">
        <v>64351958</v>
      </c>
      <c r="AN51" s="351">
        <v>111084</v>
      </c>
      <c r="AO51" s="352">
        <v>-11.2</v>
      </c>
      <c r="AP51" s="353">
        <v>119378</v>
      </c>
      <c r="AQ51" s="354">
        <v>-3.5</v>
      </c>
      <c r="AR51" s="355">
        <v>-7.7</v>
      </c>
    </row>
    <row r="52" spans="1:4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531</v>
      </c>
      <c r="AM52" s="358">
        <v>15800287</v>
      </c>
      <c r="AN52" s="359">
        <v>27274</v>
      </c>
      <c r="AO52" s="360">
        <v>-17.899999999999999</v>
      </c>
      <c r="AP52" s="361">
        <v>35801</v>
      </c>
      <c r="AQ52" s="362">
        <v>24.1</v>
      </c>
      <c r="AR52" s="363">
        <v>-42</v>
      </c>
    </row>
    <row r="53" spans="1:4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532</v>
      </c>
      <c r="AL53" s="342"/>
      <c r="AM53" s="350">
        <v>69261757</v>
      </c>
      <c r="AN53" s="351">
        <v>120400</v>
      </c>
      <c r="AO53" s="352">
        <v>8.4</v>
      </c>
      <c r="AP53" s="353">
        <v>135728</v>
      </c>
      <c r="AQ53" s="354">
        <v>13.7</v>
      </c>
      <c r="AR53" s="355">
        <v>-5.3</v>
      </c>
    </row>
    <row r="54" spans="1:4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531</v>
      </c>
      <c r="AM54" s="358">
        <v>19992572</v>
      </c>
      <c r="AN54" s="359">
        <v>34754</v>
      </c>
      <c r="AO54" s="360">
        <v>27.4</v>
      </c>
      <c r="AP54" s="361">
        <v>40699</v>
      </c>
      <c r="AQ54" s="362">
        <v>13.7</v>
      </c>
      <c r="AR54" s="363">
        <v>13.7</v>
      </c>
    </row>
    <row r="55" spans="1:4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533</v>
      </c>
      <c r="AL55" s="342"/>
      <c r="AM55" s="350">
        <v>77154662</v>
      </c>
      <c r="AN55" s="351">
        <v>135164</v>
      </c>
      <c r="AO55" s="352">
        <v>12.3</v>
      </c>
      <c r="AP55" s="353">
        <v>139505</v>
      </c>
      <c r="AQ55" s="354">
        <v>2.8</v>
      </c>
      <c r="AR55" s="355">
        <v>9.5</v>
      </c>
    </row>
    <row r="56" spans="1:4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531</v>
      </c>
      <c r="AM56" s="358">
        <v>18894450</v>
      </c>
      <c r="AN56" s="359">
        <v>33100</v>
      </c>
      <c r="AO56" s="360">
        <v>-4.8</v>
      </c>
      <c r="AP56" s="361">
        <v>39411</v>
      </c>
      <c r="AQ56" s="362">
        <v>-3.2</v>
      </c>
      <c r="AR56" s="363">
        <v>-1.6</v>
      </c>
    </row>
    <row r="57" spans="1:4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534</v>
      </c>
      <c r="AL57" s="342"/>
      <c r="AM57" s="350">
        <v>65265614</v>
      </c>
      <c r="AN57" s="351">
        <v>115300</v>
      </c>
      <c r="AO57" s="352">
        <v>-14.7</v>
      </c>
      <c r="AP57" s="353">
        <v>128232</v>
      </c>
      <c r="AQ57" s="354">
        <v>-8.1</v>
      </c>
      <c r="AR57" s="355">
        <v>-6.6</v>
      </c>
    </row>
    <row r="58" spans="1:4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531</v>
      </c>
      <c r="AM58" s="358">
        <v>18694141</v>
      </c>
      <c r="AN58" s="359">
        <v>33025</v>
      </c>
      <c r="AO58" s="360">
        <v>-0.2</v>
      </c>
      <c r="AP58" s="361">
        <v>36122</v>
      </c>
      <c r="AQ58" s="362">
        <v>-8.3000000000000007</v>
      </c>
      <c r="AR58" s="363">
        <v>8.1</v>
      </c>
    </row>
    <row r="59" spans="1:4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535</v>
      </c>
      <c r="AL59" s="342"/>
      <c r="AM59" s="350">
        <v>75085526</v>
      </c>
      <c r="AN59" s="351">
        <v>133801</v>
      </c>
      <c r="AO59" s="352">
        <v>16</v>
      </c>
      <c r="AP59" s="353">
        <v>145988</v>
      </c>
      <c r="AQ59" s="354">
        <v>13.8</v>
      </c>
      <c r="AR59" s="355">
        <v>2.2000000000000002</v>
      </c>
    </row>
    <row r="60" spans="1:4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531</v>
      </c>
      <c r="AM60" s="358">
        <v>19978885</v>
      </c>
      <c r="AN60" s="359">
        <v>35602</v>
      </c>
      <c r="AO60" s="360">
        <v>7.8</v>
      </c>
      <c r="AP60" s="361">
        <v>36192</v>
      </c>
      <c r="AQ60" s="362">
        <v>0.2</v>
      </c>
      <c r="AR60" s="363">
        <v>7.6</v>
      </c>
    </row>
    <row r="61" spans="1:4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536</v>
      </c>
      <c r="AL61" s="364"/>
      <c r="AM61" s="365">
        <v>70223903</v>
      </c>
      <c r="AN61" s="366">
        <v>123150</v>
      </c>
      <c r="AO61" s="367">
        <v>2.2000000000000002</v>
      </c>
      <c r="AP61" s="368">
        <v>133766</v>
      </c>
      <c r="AQ61" s="369">
        <v>3.7</v>
      </c>
      <c r="AR61" s="355">
        <v>-1.5</v>
      </c>
    </row>
    <row r="62" spans="1:4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531</v>
      </c>
      <c r="AM62" s="358">
        <v>18672067</v>
      </c>
      <c r="AN62" s="359">
        <v>32751</v>
      </c>
      <c r="AO62" s="360">
        <v>2.5</v>
      </c>
      <c r="AP62" s="361">
        <v>37645</v>
      </c>
      <c r="AQ62" s="362">
        <v>5.3</v>
      </c>
      <c r="AR62" s="363">
        <v>-2.8</v>
      </c>
    </row>
    <row r="63" spans="1:4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L6OVYcrXQdNsPExRNyy/59SZfUJkc4eUPcocKwP+vXdPco3GjLWJ/+SiQRcfxCYZvsXfNL8HvJh09YMUSfTThQ==" saltValue="lFp9HFwOIHHCx/flR/xte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537</v>
      </c>
    </row>
    <row r="121" spans="125:125" ht="13.5" hidden="1" customHeight="1" x14ac:dyDescent="0.2">
      <c r="DU121" s="279"/>
    </row>
  </sheetData>
  <sheetProtection algorithmName="SHA-512" hashValue="bdOOtqBZm7jORc6xbrH7Iye2xRJLWxl6GR3k9ckZU02xSppm9EqJNMPNrwybaXihfcaXGh9+fp8WG7GHOwzaKg==" saltValue="QaqZjHerKl7UajPBOcrF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538</v>
      </c>
    </row>
  </sheetData>
  <sheetProtection algorithmName="SHA-512" hashValue="ecw6UcV/EI8FgW3/2HisZUU3HArJZ00ptNnviVS6YzW0sdav4KsLtylUwhmHU57/Sa7SYp1QCSFUbaiBKtXTBQ==" saltValue="AGMnK+BUsnz2EnuXY/Nz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2" t="s">
        <v>539</v>
      </c>
      <c r="G46" s="373" t="s">
        <v>540</v>
      </c>
      <c r="H46" s="373" t="s">
        <v>541</v>
      </c>
      <c r="I46" s="373" t="s">
        <v>542</v>
      </c>
      <c r="J46" s="374" t="s">
        <v>543</v>
      </c>
    </row>
    <row r="47" spans="2:10" ht="57.75" customHeight="1" x14ac:dyDescent="0.2">
      <c r="B47" s="7"/>
      <c r="C47" s="1153" t="s">
        <v>3</v>
      </c>
      <c r="D47" s="1153"/>
      <c r="E47" s="1154"/>
      <c r="F47" s="375">
        <v>1.81</v>
      </c>
      <c r="G47" s="376">
        <v>1.84</v>
      </c>
      <c r="H47" s="376">
        <v>1.88</v>
      </c>
      <c r="I47" s="376">
        <v>1.9</v>
      </c>
      <c r="J47" s="377">
        <v>1.92</v>
      </c>
    </row>
    <row r="48" spans="2:10" ht="57.75" customHeight="1" x14ac:dyDescent="0.2">
      <c r="B48" s="8"/>
      <c r="C48" s="1155" t="s">
        <v>4</v>
      </c>
      <c r="D48" s="1155"/>
      <c r="E48" s="1156"/>
      <c r="F48" s="378">
        <v>4.6500000000000004</v>
      </c>
      <c r="G48" s="379">
        <v>1.69</v>
      </c>
      <c r="H48" s="379">
        <v>1.37</v>
      </c>
      <c r="I48" s="379">
        <v>2.13</v>
      </c>
      <c r="J48" s="380">
        <v>1.38</v>
      </c>
    </row>
    <row r="49" spans="2:10" ht="57.75" customHeight="1" thickBot="1" x14ac:dyDescent="0.25">
      <c r="B49" s="9"/>
      <c r="C49" s="1157" t="s">
        <v>5</v>
      </c>
      <c r="D49" s="1157"/>
      <c r="E49" s="1158"/>
      <c r="F49" s="381">
        <v>0.81</v>
      </c>
      <c r="G49" s="382" t="s">
        <v>544</v>
      </c>
      <c r="H49" s="382" t="s">
        <v>545</v>
      </c>
      <c r="I49" s="382">
        <v>0.75</v>
      </c>
      <c r="J49" s="383" t="s">
        <v>546</v>
      </c>
    </row>
    <row r="50" spans="2:10" ht="13.5" customHeight="1" x14ac:dyDescent="0.2"/>
  </sheetData>
  <sheetProtection algorithmName="SHA-512" hashValue="iruElUqicVHnQbvoQEd6vs5xmiYaHPnCaSYTTB6woQeqj5nHJQCPOe5YOVH3kg9MM7QwUKej0uXDTNI4EKQrXg==" saltValue="MwA4SBlAT4js4IoySHc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539</v>
      </c>
      <c r="G33" s="17" t="s">
        <v>540</v>
      </c>
      <c r="H33" s="17" t="s">
        <v>541</v>
      </c>
      <c r="I33" s="17" t="s">
        <v>542</v>
      </c>
      <c r="J33" s="18" t="s">
        <v>543</v>
      </c>
      <c r="K33" s="10"/>
      <c r="L33" s="10"/>
      <c r="M33" s="10"/>
      <c r="N33" s="10"/>
      <c r="O33" s="10"/>
      <c r="P33" s="10"/>
    </row>
    <row r="34" spans="1:16" ht="39" customHeight="1" x14ac:dyDescent="0.2">
      <c r="A34" s="10"/>
      <c r="B34" s="19"/>
      <c r="C34" s="1165" t="s">
        <v>547</v>
      </c>
      <c r="D34" s="1165"/>
      <c r="E34" s="1166"/>
      <c r="F34" s="20">
        <v>3.46</v>
      </c>
      <c r="G34" s="21">
        <v>4.83</v>
      </c>
      <c r="H34" s="21">
        <v>5.47</v>
      </c>
      <c r="I34" s="21">
        <v>3.38</v>
      </c>
      <c r="J34" s="22">
        <v>3.97</v>
      </c>
      <c r="K34" s="10"/>
      <c r="L34" s="10"/>
      <c r="M34" s="10"/>
      <c r="N34" s="10"/>
      <c r="O34" s="10"/>
      <c r="P34" s="10"/>
    </row>
    <row r="35" spans="1:16" ht="39" customHeight="1" x14ac:dyDescent="0.2">
      <c r="A35" s="10"/>
      <c r="B35" s="23"/>
      <c r="C35" s="1159" t="s">
        <v>548</v>
      </c>
      <c r="D35" s="1160"/>
      <c r="E35" s="1161"/>
      <c r="F35" s="24">
        <v>4.47</v>
      </c>
      <c r="G35" s="25">
        <v>1.55</v>
      </c>
      <c r="H35" s="25">
        <v>1.21</v>
      </c>
      <c r="I35" s="25">
        <v>2.0499999999999998</v>
      </c>
      <c r="J35" s="26">
        <v>1.29</v>
      </c>
      <c r="K35" s="10"/>
      <c r="L35" s="10"/>
      <c r="M35" s="10"/>
      <c r="N35" s="10"/>
      <c r="O35" s="10"/>
      <c r="P35" s="10"/>
    </row>
    <row r="36" spans="1:16" ht="39" customHeight="1" x14ac:dyDescent="0.2">
      <c r="A36" s="10"/>
      <c r="B36" s="23"/>
      <c r="C36" s="1159" t="s">
        <v>549</v>
      </c>
      <c r="D36" s="1160"/>
      <c r="E36" s="1161"/>
      <c r="F36" s="24">
        <v>1.07</v>
      </c>
      <c r="G36" s="25">
        <v>1.1599999999999999</v>
      </c>
      <c r="H36" s="25">
        <v>0.99</v>
      </c>
      <c r="I36" s="25">
        <v>0.8</v>
      </c>
      <c r="J36" s="26">
        <v>1</v>
      </c>
      <c r="K36" s="10"/>
      <c r="L36" s="10"/>
      <c r="M36" s="10"/>
      <c r="N36" s="10"/>
      <c r="O36" s="10"/>
      <c r="P36" s="10"/>
    </row>
    <row r="37" spans="1:16" ht="39" customHeight="1" x14ac:dyDescent="0.2">
      <c r="A37" s="10"/>
      <c r="B37" s="23"/>
      <c r="C37" s="1159" t="s">
        <v>550</v>
      </c>
      <c r="D37" s="1160"/>
      <c r="E37" s="1161"/>
      <c r="F37" s="24">
        <v>1.1599999999999999</v>
      </c>
      <c r="G37" s="25">
        <v>1.05</v>
      </c>
      <c r="H37" s="25">
        <v>0.78</v>
      </c>
      <c r="I37" s="25">
        <v>0.65</v>
      </c>
      <c r="J37" s="26">
        <v>0.7</v>
      </c>
      <c r="K37" s="10"/>
      <c r="L37" s="10"/>
      <c r="M37" s="10"/>
      <c r="N37" s="10"/>
      <c r="O37" s="10"/>
      <c r="P37" s="10"/>
    </row>
    <row r="38" spans="1:16" ht="39" customHeight="1" x14ac:dyDescent="0.2">
      <c r="A38" s="10"/>
      <c r="B38" s="23"/>
      <c r="C38" s="1159" t="s">
        <v>551</v>
      </c>
      <c r="D38" s="1160"/>
      <c r="E38" s="1161"/>
      <c r="F38" s="24" t="s">
        <v>499</v>
      </c>
      <c r="G38" s="25" t="s">
        <v>499</v>
      </c>
      <c r="H38" s="25" t="s">
        <v>499</v>
      </c>
      <c r="I38" s="25">
        <v>0.3</v>
      </c>
      <c r="J38" s="26">
        <v>0.52</v>
      </c>
      <c r="K38" s="10"/>
      <c r="L38" s="10"/>
      <c r="M38" s="10"/>
      <c r="N38" s="10"/>
      <c r="O38" s="10"/>
      <c r="P38" s="10"/>
    </row>
    <row r="39" spans="1:16" ht="39" customHeight="1" x14ac:dyDescent="0.2">
      <c r="A39" s="10"/>
      <c r="B39" s="23"/>
      <c r="C39" s="1159" t="s">
        <v>552</v>
      </c>
      <c r="D39" s="1160"/>
      <c r="E39" s="1161"/>
      <c r="F39" s="24">
        <v>0.23</v>
      </c>
      <c r="G39" s="25">
        <v>0.22</v>
      </c>
      <c r="H39" s="25">
        <v>0.25</v>
      </c>
      <c r="I39" s="25">
        <v>0.17</v>
      </c>
      <c r="J39" s="26">
        <v>0.17</v>
      </c>
      <c r="K39" s="10"/>
      <c r="L39" s="10"/>
      <c r="M39" s="10"/>
      <c r="N39" s="10"/>
      <c r="O39" s="10"/>
      <c r="P39" s="10"/>
    </row>
    <row r="40" spans="1:16" ht="39" customHeight="1" x14ac:dyDescent="0.2">
      <c r="A40" s="10"/>
      <c r="B40" s="23"/>
      <c r="C40" s="1159" t="s">
        <v>553</v>
      </c>
      <c r="D40" s="1160"/>
      <c r="E40" s="1161"/>
      <c r="F40" s="24">
        <v>0.1</v>
      </c>
      <c r="G40" s="25">
        <v>0.28000000000000003</v>
      </c>
      <c r="H40" s="25">
        <v>0.21</v>
      </c>
      <c r="I40" s="25">
        <v>0.15</v>
      </c>
      <c r="J40" s="26">
        <v>0.11</v>
      </c>
      <c r="K40" s="10"/>
      <c r="L40" s="10"/>
      <c r="M40" s="10"/>
      <c r="N40" s="10"/>
      <c r="O40" s="10"/>
      <c r="P40" s="10"/>
    </row>
    <row r="41" spans="1:16" ht="39" customHeight="1" x14ac:dyDescent="0.2">
      <c r="A41" s="10"/>
      <c r="B41" s="23"/>
      <c r="C41" s="1159" t="s">
        <v>554</v>
      </c>
      <c r="D41" s="1160"/>
      <c r="E41" s="1161"/>
      <c r="F41" s="24">
        <v>0.08</v>
      </c>
      <c r="G41" s="25">
        <v>0.09</v>
      </c>
      <c r="H41" s="25">
        <v>0.11</v>
      </c>
      <c r="I41" s="25">
        <v>0.03</v>
      </c>
      <c r="J41" s="26">
        <v>0.04</v>
      </c>
      <c r="K41" s="10"/>
      <c r="L41" s="10"/>
      <c r="M41" s="10"/>
      <c r="N41" s="10"/>
      <c r="O41" s="10"/>
      <c r="P41" s="10"/>
    </row>
    <row r="42" spans="1:16" ht="39" customHeight="1" x14ac:dyDescent="0.2">
      <c r="A42" s="10"/>
      <c r="B42" s="27"/>
      <c r="C42" s="1159" t="s">
        <v>555</v>
      </c>
      <c r="D42" s="1160"/>
      <c r="E42" s="1161"/>
      <c r="F42" s="24" t="s">
        <v>499</v>
      </c>
      <c r="G42" s="25" t="s">
        <v>499</v>
      </c>
      <c r="H42" s="25" t="s">
        <v>499</v>
      </c>
      <c r="I42" s="25" t="s">
        <v>499</v>
      </c>
      <c r="J42" s="26" t="s">
        <v>499</v>
      </c>
      <c r="K42" s="10"/>
      <c r="L42" s="10"/>
      <c r="M42" s="10"/>
      <c r="N42" s="10"/>
      <c r="O42" s="10"/>
      <c r="P42" s="10"/>
    </row>
    <row r="43" spans="1:16" ht="39" customHeight="1" thickBot="1" x14ac:dyDescent="0.25">
      <c r="A43" s="10"/>
      <c r="B43" s="28"/>
      <c r="C43" s="1162" t="s">
        <v>556</v>
      </c>
      <c r="D43" s="1163"/>
      <c r="E43" s="1164"/>
      <c r="F43" s="29">
        <v>0.1</v>
      </c>
      <c r="G43" s="30">
        <v>0.04</v>
      </c>
      <c r="H43" s="30">
        <v>0.04</v>
      </c>
      <c r="I43" s="30">
        <v>0.03</v>
      </c>
      <c r="J43" s="31">
        <v>0.03</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LWKke2LHuQ6scMNWeUxMgd+3NCKpUclTtRVd8KXpiDTPvFJgOb0i2Wbu7gh1s43gMIGJj/N9gdRT5jQEr1y8Xg==" saltValue="VkEezcRaHRO/nj8lF10u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Normal="10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539</v>
      </c>
      <c r="L44" s="44" t="s">
        <v>540</v>
      </c>
      <c r="M44" s="44" t="s">
        <v>541</v>
      </c>
      <c r="N44" s="44" t="s">
        <v>542</v>
      </c>
      <c r="O44" s="45" t="s">
        <v>543</v>
      </c>
      <c r="P44" s="36"/>
      <c r="Q44" s="36"/>
      <c r="R44" s="36"/>
      <c r="S44" s="36"/>
      <c r="T44" s="36"/>
      <c r="U44" s="36"/>
    </row>
    <row r="45" spans="1:21" ht="30.75" customHeight="1" x14ac:dyDescent="0.2">
      <c r="A45" s="36"/>
      <c r="B45" s="1185" t="s">
        <v>10</v>
      </c>
      <c r="C45" s="1186"/>
      <c r="D45" s="46"/>
      <c r="E45" s="1191" t="s">
        <v>11</v>
      </c>
      <c r="F45" s="1191"/>
      <c r="G45" s="1191"/>
      <c r="H45" s="1191"/>
      <c r="I45" s="1191"/>
      <c r="J45" s="1192"/>
      <c r="K45" s="47">
        <v>61930</v>
      </c>
      <c r="L45" s="48">
        <v>62904</v>
      </c>
      <c r="M45" s="48">
        <v>66484</v>
      </c>
      <c r="N45" s="48">
        <v>62264</v>
      </c>
      <c r="O45" s="49">
        <v>56526</v>
      </c>
      <c r="P45" s="36"/>
      <c r="Q45" s="36"/>
      <c r="R45" s="36"/>
      <c r="S45" s="36"/>
      <c r="T45" s="36"/>
      <c r="U45" s="36"/>
    </row>
    <row r="46" spans="1:21" ht="30.75" customHeight="1" x14ac:dyDescent="0.2">
      <c r="A46" s="36"/>
      <c r="B46" s="1187"/>
      <c r="C46" s="1188"/>
      <c r="D46" s="50"/>
      <c r="E46" s="1169" t="s">
        <v>12</v>
      </c>
      <c r="F46" s="1169"/>
      <c r="G46" s="1169"/>
      <c r="H46" s="1169"/>
      <c r="I46" s="1169"/>
      <c r="J46" s="1170"/>
      <c r="K46" s="51" t="s">
        <v>499</v>
      </c>
      <c r="L46" s="52" t="s">
        <v>499</v>
      </c>
      <c r="M46" s="52" t="s">
        <v>499</v>
      </c>
      <c r="N46" s="52" t="s">
        <v>499</v>
      </c>
      <c r="O46" s="53" t="s">
        <v>499</v>
      </c>
      <c r="P46" s="36"/>
      <c r="Q46" s="36"/>
      <c r="R46" s="36"/>
      <c r="S46" s="36"/>
      <c r="T46" s="36"/>
      <c r="U46" s="36"/>
    </row>
    <row r="47" spans="1:21" ht="30.75" customHeight="1" x14ac:dyDescent="0.2">
      <c r="A47" s="36"/>
      <c r="B47" s="1187"/>
      <c r="C47" s="1188"/>
      <c r="D47" s="50"/>
      <c r="E47" s="1169" t="s">
        <v>13</v>
      </c>
      <c r="F47" s="1169"/>
      <c r="G47" s="1169"/>
      <c r="H47" s="1169"/>
      <c r="I47" s="1169"/>
      <c r="J47" s="1170"/>
      <c r="K47" s="51">
        <v>470</v>
      </c>
      <c r="L47" s="52">
        <v>427</v>
      </c>
      <c r="M47" s="52">
        <v>331</v>
      </c>
      <c r="N47" s="52">
        <v>288</v>
      </c>
      <c r="O47" s="53">
        <v>259</v>
      </c>
      <c r="P47" s="36"/>
      <c r="Q47" s="36"/>
      <c r="R47" s="36"/>
      <c r="S47" s="36"/>
      <c r="T47" s="36"/>
      <c r="U47" s="36"/>
    </row>
    <row r="48" spans="1:21" ht="30.75" customHeight="1" x14ac:dyDescent="0.2">
      <c r="A48" s="36"/>
      <c r="B48" s="1187"/>
      <c r="C48" s="1188"/>
      <c r="D48" s="50"/>
      <c r="E48" s="1169" t="s">
        <v>14</v>
      </c>
      <c r="F48" s="1169"/>
      <c r="G48" s="1169"/>
      <c r="H48" s="1169"/>
      <c r="I48" s="1169"/>
      <c r="J48" s="1170"/>
      <c r="K48" s="51">
        <v>965</v>
      </c>
      <c r="L48" s="52">
        <v>974</v>
      </c>
      <c r="M48" s="52">
        <v>1042</v>
      </c>
      <c r="N48" s="52">
        <v>999</v>
      </c>
      <c r="O48" s="53">
        <v>969</v>
      </c>
      <c r="P48" s="36"/>
      <c r="Q48" s="36"/>
      <c r="R48" s="36"/>
      <c r="S48" s="36"/>
      <c r="T48" s="36"/>
      <c r="U48" s="36"/>
    </row>
    <row r="49" spans="1:21" ht="30.75" customHeight="1" x14ac:dyDescent="0.2">
      <c r="A49" s="36"/>
      <c r="B49" s="1187"/>
      <c r="C49" s="1188"/>
      <c r="D49" s="50"/>
      <c r="E49" s="1169" t="s">
        <v>15</v>
      </c>
      <c r="F49" s="1169"/>
      <c r="G49" s="1169"/>
      <c r="H49" s="1169"/>
      <c r="I49" s="1169"/>
      <c r="J49" s="1170"/>
      <c r="K49" s="51">
        <v>1184</v>
      </c>
      <c r="L49" s="52">
        <v>1153</v>
      </c>
      <c r="M49" s="52">
        <v>1194</v>
      </c>
      <c r="N49" s="52">
        <v>1184</v>
      </c>
      <c r="O49" s="53">
        <v>1044</v>
      </c>
      <c r="P49" s="36"/>
      <c r="Q49" s="36"/>
      <c r="R49" s="36"/>
      <c r="S49" s="36"/>
      <c r="T49" s="36"/>
      <c r="U49" s="36"/>
    </row>
    <row r="50" spans="1:21" ht="30.75" customHeight="1" x14ac:dyDescent="0.2">
      <c r="A50" s="36"/>
      <c r="B50" s="1187"/>
      <c r="C50" s="1188"/>
      <c r="D50" s="50"/>
      <c r="E50" s="1169" t="s">
        <v>16</v>
      </c>
      <c r="F50" s="1169"/>
      <c r="G50" s="1169"/>
      <c r="H50" s="1169"/>
      <c r="I50" s="1169"/>
      <c r="J50" s="1170"/>
      <c r="K50" s="51">
        <v>487</v>
      </c>
      <c r="L50" s="52">
        <v>355</v>
      </c>
      <c r="M50" s="52">
        <v>275</v>
      </c>
      <c r="N50" s="52">
        <v>204</v>
      </c>
      <c r="O50" s="53">
        <v>151</v>
      </c>
      <c r="P50" s="36"/>
      <c r="Q50" s="36"/>
      <c r="R50" s="36"/>
      <c r="S50" s="36"/>
      <c r="T50" s="36"/>
      <c r="U50" s="36"/>
    </row>
    <row r="51" spans="1:21" ht="30.75" customHeight="1" x14ac:dyDescent="0.2">
      <c r="A51" s="36"/>
      <c r="B51" s="1189"/>
      <c r="C51" s="1190"/>
      <c r="D51" s="54"/>
      <c r="E51" s="1169" t="s">
        <v>17</v>
      </c>
      <c r="F51" s="1169"/>
      <c r="G51" s="1169"/>
      <c r="H51" s="1169"/>
      <c r="I51" s="1169"/>
      <c r="J51" s="1170"/>
      <c r="K51" s="51">
        <v>16</v>
      </c>
      <c r="L51" s="52">
        <v>4</v>
      </c>
      <c r="M51" s="52">
        <v>10</v>
      </c>
      <c r="N51" s="52">
        <v>7</v>
      </c>
      <c r="O51" s="53">
        <v>4</v>
      </c>
      <c r="P51" s="36"/>
      <c r="Q51" s="36"/>
      <c r="R51" s="36"/>
      <c r="S51" s="36"/>
      <c r="T51" s="36"/>
      <c r="U51" s="36"/>
    </row>
    <row r="52" spans="1:21" ht="30.75" customHeight="1" x14ac:dyDescent="0.2">
      <c r="A52" s="36"/>
      <c r="B52" s="1167" t="s">
        <v>18</v>
      </c>
      <c r="C52" s="1168"/>
      <c r="D52" s="54"/>
      <c r="E52" s="1169" t="s">
        <v>19</v>
      </c>
      <c r="F52" s="1169"/>
      <c r="G52" s="1169"/>
      <c r="H52" s="1169"/>
      <c r="I52" s="1169"/>
      <c r="J52" s="1170"/>
      <c r="K52" s="51">
        <v>44020</v>
      </c>
      <c r="L52" s="52">
        <v>43502</v>
      </c>
      <c r="M52" s="52">
        <v>46873</v>
      </c>
      <c r="N52" s="52">
        <v>44250</v>
      </c>
      <c r="O52" s="53">
        <v>41826</v>
      </c>
      <c r="P52" s="36"/>
      <c r="Q52" s="36"/>
      <c r="R52" s="36"/>
      <c r="S52" s="36"/>
      <c r="T52" s="36"/>
      <c r="U52" s="36"/>
    </row>
    <row r="53" spans="1:21" ht="30.75" customHeight="1" thickBot="1" x14ac:dyDescent="0.25">
      <c r="A53" s="36"/>
      <c r="B53" s="1171" t="s">
        <v>20</v>
      </c>
      <c r="C53" s="1172"/>
      <c r="D53" s="55"/>
      <c r="E53" s="1173" t="s">
        <v>21</v>
      </c>
      <c r="F53" s="1173"/>
      <c r="G53" s="1173"/>
      <c r="H53" s="1173"/>
      <c r="I53" s="1173"/>
      <c r="J53" s="1174"/>
      <c r="K53" s="56">
        <v>21032</v>
      </c>
      <c r="L53" s="57">
        <v>22315</v>
      </c>
      <c r="M53" s="57">
        <v>22463</v>
      </c>
      <c r="N53" s="57">
        <v>20696</v>
      </c>
      <c r="O53" s="58">
        <v>17127</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557</v>
      </c>
      <c r="P54" s="36"/>
      <c r="Q54" s="36"/>
      <c r="R54" s="36"/>
      <c r="S54" s="36"/>
      <c r="T54" s="36"/>
      <c r="U54" s="36"/>
    </row>
    <row r="55" spans="1:21" ht="30.75" customHeight="1" thickBot="1" x14ac:dyDescent="0.3">
      <c r="A55" s="36"/>
      <c r="B55" s="61"/>
      <c r="C55" s="62"/>
      <c r="D55" s="62"/>
      <c r="E55" s="63"/>
      <c r="F55" s="63"/>
      <c r="G55" s="63"/>
      <c r="H55" s="63"/>
      <c r="I55" s="63"/>
      <c r="J55" s="64" t="s">
        <v>2</v>
      </c>
      <c r="K55" s="65" t="s">
        <v>558</v>
      </c>
      <c r="L55" s="66" t="s">
        <v>559</v>
      </c>
      <c r="M55" s="66" t="s">
        <v>560</v>
      </c>
      <c r="N55" s="66" t="s">
        <v>561</v>
      </c>
      <c r="O55" s="67" t="s">
        <v>562</v>
      </c>
      <c r="P55" s="36"/>
      <c r="Q55" s="36"/>
      <c r="R55" s="36"/>
      <c r="S55" s="36"/>
      <c r="T55" s="36"/>
      <c r="U55" s="36"/>
    </row>
    <row r="56" spans="1:21" ht="30.75" customHeight="1" x14ac:dyDescent="0.2">
      <c r="A56" s="36"/>
      <c r="B56" s="1175" t="s">
        <v>23</v>
      </c>
      <c r="C56" s="1176"/>
      <c r="D56" s="1179" t="s">
        <v>24</v>
      </c>
      <c r="E56" s="1180"/>
      <c r="F56" s="1180"/>
      <c r="G56" s="1180"/>
      <c r="H56" s="1180"/>
      <c r="I56" s="1180"/>
      <c r="J56" s="1181"/>
      <c r="K56" s="68">
        <v>9077</v>
      </c>
      <c r="L56" s="69">
        <v>6774</v>
      </c>
      <c r="M56" s="69">
        <v>4528</v>
      </c>
      <c r="N56" s="69">
        <v>4619</v>
      </c>
      <c r="O56" s="70">
        <v>3905</v>
      </c>
      <c r="P56" s="36"/>
      <c r="Q56" s="36"/>
      <c r="R56" s="36"/>
      <c r="S56" s="36"/>
      <c r="T56" s="36"/>
      <c r="U56" s="36"/>
    </row>
    <row r="57" spans="1:21" ht="30.75" customHeight="1" thickBot="1" x14ac:dyDescent="0.25">
      <c r="A57" s="36"/>
      <c r="B57" s="1177"/>
      <c r="C57" s="1178"/>
      <c r="D57" s="1182" t="s">
        <v>25</v>
      </c>
      <c r="E57" s="1183"/>
      <c r="F57" s="1183"/>
      <c r="G57" s="1183"/>
      <c r="H57" s="1183"/>
      <c r="I57" s="1183"/>
      <c r="J57" s="1184"/>
      <c r="K57" s="71">
        <v>2277</v>
      </c>
      <c r="L57" s="72">
        <v>2062</v>
      </c>
      <c r="M57" s="72">
        <v>1572</v>
      </c>
      <c r="N57" s="72">
        <v>1301</v>
      </c>
      <c r="O57" s="73">
        <v>1219</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8QuQoyPeAzlD/10NSjR8gRxFrAFPM4KKTe9ya4C354ldvpL+7e4wQAKmlYAnz2CxsEQ2MqxNzFgB4d8f79fPJA==" saltValue="Rbaz1SVDu0GgQKKg+wiSC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2</v>
      </c>
      <c r="I40" s="384" t="s">
        <v>539</v>
      </c>
      <c r="J40" s="385" t="s">
        <v>540</v>
      </c>
      <c r="K40" s="385" t="s">
        <v>541</v>
      </c>
      <c r="L40" s="385" t="s">
        <v>542</v>
      </c>
      <c r="M40" s="386" t="s">
        <v>543</v>
      </c>
    </row>
    <row r="41" spans="2:13" ht="27.75" customHeight="1" x14ac:dyDescent="0.2">
      <c r="B41" s="1205" t="s">
        <v>28</v>
      </c>
      <c r="C41" s="1206"/>
      <c r="D41" s="84"/>
      <c r="E41" s="1207" t="s">
        <v>29</v>
      </c>
      <c r="F41" s="1207"/>
      <c r="G41" s="1207"/>
      <c r="H41" s="1208"/>
      <c r="I41" s="387">
        <v>660837</v>
      </c>
      <c r="J41" s="388">
        <v>652277</v>
      </c>
      <c r="K41" s="388">
        <v>643903</v>
      </c>
      <c r="L41" s="388">
        <v>630774</v>
      </c>
      <c r="M41" s="389">
        <v>633635</v>
      </c>
    </row>
    <row r="42" spans="2:13" ht="27.75" customHeight="1" x14ac:dyDescent="0.2">
      <c r="B42" s="1195"/>
      <c r="C42" s="1196"/>
      <c r="D42" s="85"/>
      <c r="E42" s="1199" t="s">
        <v>30</v>
      </c>
      <c r="F42" s="1199"/>
      <c r="G42" s="1199"/>
      <c r="H42" s="1200"/>
      <c r="I42" s="390">
        <v>986</v>
      </c>
      <c r="J42" s="391">
        <v>718</v>
      </c>
      <c r="K42" s="391">
        <v>523</v>
      </c>
      <c r="L42" s="391">
        <v>376</v>
      </c>
      <c r="M42" s="392">
        <v>284</v>
      </c>
    </row>
    <row r="43" spans="2:13" ht="27.75" customHeight="1" x14ac:dyDescent="0.2">
      <c r="B43" s="1195"/>
      <c r="C43" s="1196"/>
      <c r="D43" s="85"/>
      <c r="E43" s="1199" t="s">
        <v>31</v>
      </c>
      <c r="F43" s="1199"/>
      <c r="G43" s="1199"/>
      <c r="H43" s="1200"/>
      <c r="I43" s="390">
        <v>6427</v>
      </c>
      <c r="J43" s="391">
        <v>6730</v>
      </c>
      <c r="K43" s="391">
        <v>10296</v>
      </c>
      <c r="L43" s="391">
        <v>18576</v>
      </c>
      <c r="M43" s="392">
        <v>21298</v>
      </c>
    </row>
    <row r="44" spans="2:13" ht="27.75" customHeight="1" x14ac:dyDescent="0.2">
      <c r="B44" s="1195"/>
      <c r="C44" s="1196"/>
      <c r="D44" s="85"/>
      <c r="E44" s="1199" t="s">
        <v>32</v>
      </c>
      <c r="F44" s="1199"/>
      <c r="G44" s="1199"/>
      <c r="H44" s="1200"/>
      <c r="I44" s="390">
        <v>12952</v>
      </c>
      <c r="J44" s="391">
        <v>12770</v>
      </c>
      <c r="K44" s="391">
        <v>13173</v>
      </c>
      <c r="L44" s="391">
        <v>14162</v>
      </c>
      <c r="M44" s="392">
        <v>16281</v>
      </c>
    </row>
    <row r="45" spans="2:13" ht="27.75" customHeight="1" x14ac:dyDescent="0.2">
      <c r="B45" s="1195"/>
      <c r="C45" s="1196"/>
      <c r="D45" s="85"/>
      <c r="E45" s="1199" t="s">
        <v>33</v>
      </c>
      <c r="F45" s="1199"/>
      <c r="G45" s="1199"/>
      <c r="H45" s="1200"/>
      <c r="I45" s="390">
        <v>77844</v>
      </c>
      <c r="J45" s="391">
        <v>78003</v>
      </c>
      <c r="K45" s="391">
        <v>73329</v>
      </c>
      <c r="L45" s="391">
        <v>71503</v>
      </c>
      <c r="M45" s="392">
        <v>70226</v>
      </c>
    </row>
    <row r="46" spans="2:13" ht="27.75" customHeight="1" x14ac:dyDescent="0.2">
      <c r="B46" s="1195"/>
      <c r="C46" s="1196"/>
      <c r="D46" s="86"/>
      <c r="E46" s="1209" t="s">
        <v>34</v>
      </c>
      <c r="F46" s="1209"/>
      <c r="G46" s="1209"/>
      <c r="H46" s="1210"/>
      <c r="I46" s="390">
        <v>5894</v>
      </c>
      <c r="J46" s="391">
        <v>6058</v>
      </c>
      <c r="K46" s="391">
        <v>5846</v>
      </c>
      <c r="L46" s="391">
        <v>5710</v>
      </c>
      <c r="M46" s="392">
        <v>5735</v>
      </c>
    </row>
    <row r="47" spans="2:13" ht="27.75" customHeight="1" x14ac:dyDescent="0.2">
      <c r="B47" s="1195"/>
      <c r="C47" s="1196"/>
      <c r="D47" s="87"/>
      <c r="E47" s="1211" t="s">
        <v>35</v>
      </c>
      <c r="F47" s="1212"/>
      <c r="G47" s="1212"/>
      <c r="H47" s="1213"/>
      <c r="I47" s="390" t="s">
        <v>499</v>
      </c>
      <c r="J47" s="391" t="s">
        <v>499</v>
      </c>
      <c r="K47" s="391" t="s">
        <v>499</v>
      </c>
      <c r="L47" s="391" t="s">
        <v>499</v>
      </c>
      <c r="M47" s="392" t="s">
        <v>499</v>
      </c>
    </row>
    <row r="48" spans="2:13" ht="27.75" customHeight="1" x14ac:dyDescent="0.2">
      <c r="B48" s="1195"/>
      <c r="C48" s="1196"/>
      <c r="D48" s="85"/>
      <c r="E48" s="1199" t="s">
        <v>36</v>
      </c>
      <c r="F48" s="1199"/>
      <c r="G48" s="1199"/>
      <c r="H48" s="1200"/>
      <c r="I48" s="390" t="s">
        <v>499</v>
      </c>
      <c r="J48" s="391" t="s">
        <v>499</v>
      </c>
      <c r="K48" s="391" t="s">
        <v>499</v>
      </c>
      <c r="L48" s="391" t="s">
        <v>499</v>
      </c>
      <c r="M48" s="392" t="s">
        <v>499</v>
      </c>
    </row>
    <row r="49" spans="2:13" ht="27.75" customHeight="1" x14ac:dyDescent="0.2">
      <c r="B49" s="1197"/>
      <c r="C49" s="1198"/>
      <c r="D49" s="85"/>
      <c r="E49" s="1199" t="s">
        <v>37</v>
      </c>
      <c r="F49" s="1199"/>
      <c r="G49" s="1199"/>
      <c r="H49" s="1200"/>
      <c r="I49" s="390" t="s">
        <v>499</v>
      </c>
      <c r="J49" s="391" t="s">
        <v>499</v>
      </c>
      <c r="K49" s="391" t="s">
        <v>499</v>
      </c>
      <c r="L49" s="391" t="s">
        <v>499</v>
      </c>
      <c r="M49" s="392" t="s">
        <v>499</v>
      </c>
    </row>
    <row r="50" spans="2:13" ht="27.75" customHeight="1" x14ac:dyDescent="0.2">
      <c r="B50" s="1193" t="s">
        <v>38</v>
      </c>
      <c r="C50" s="1194"/>
      <c r="D50" s="88"/>
      <c r="E50" s="1199" t="s">
        <v>39</v>
      </c>
      <c r="F50" s="1199"/>
      <c r="G50" s="1199"/>
      <c r="H50" s="1200"/>
      <c r="I50" s="390">
        <v>77054</v>
      </c>
      <c r="J50" s="391">
        <v>66616</v>
      </c>
      <c r="K50" s="391">
        <v>57475</v>
      </c>
      <c r="L50" s="391">
        <v>49424</v>
      </c>
      <c r="M50" s="392">
        <v>45678</v>
      </c>
    </row>
    <row r="51" spans="2:13" ht="27.75" customHeight="1" x14ac:dyDescent="0.2">
      <c r="B51" s="1195"/>
      <c r="C51" s="1196"/>
      <c r="D51" s="85"/>
      <c r="E51" s="1199" t="s">
        <v>40</v>
      </c>
      <c r="F51" s="1199"/>
      <c r="G51" s="1199"/>
      <c r="H51" s="1200"/>
      <c r="I51" s="390">
        <v>10238</v>
      </c>
      <c r="J51" s="391">
        <v>12336</v>
      </c>
      <c r="K51" s="391">
        <v>12331</v>
      </c>
      <c r="L51" s="391">
        <v>10376</v>
      </c>
      <c r="M51" s="392">
        <v>13078</v>
      </c>
    </row>
    <row r="52" spans="2:13" ht="27.75" customHeight="1" x14ac:dyDescent="0.2">
      <c r="B52" s="1197"/>
      <c r="C52" s="1198"/>
      <c r="D52" s="85"/>
      <c r="E52" s="1199" t="s">
        <v>41</v>
      </c>
      <c r="F52" s="1199"/>
      <c r="G52" s="1199"/>
      <c r="H52" s="1200"/>
      <c r="I52" s="390">
        <v>490444</v>
      </c>
      <c r="J52" s="391">
        <v>481721</v>
      </c>
      <c r="K52" s="391">
        <v>474399</v>
      </c>
      <c r="L52" s="391">
        <v>466916</v>
      </c>
      <c r="M52" s="392">
        <v>459598</v>
      </c>
    </row>
    <row r="53" spans="2:13" ht="27.75" customHeight="1" thickBot="1" x14ac:dyDescent="0.25">
      <c r="B53" s="1201" t="s">
        <v>42</v>
      </c>
      <c r="C53" s="1202"/>
      <c r="D53" s="89"/>
      <c r="E53" s="1203" t="s">
        <v>43</v>
      </c>
      <c r="F53" s="1203"/>
      <c r="G53" s="1203"/>
      <c r="H53" s="1204"/>
      <c r="I53" s="393">
        <v>187203</v>
      </c>
      <c r="J53" s="394">
        <v>195883</v>
      </c>
      <c r="K53" s="394">
        <v>202865</v>
      </c>
      <c r="L53" s="394">
        <v>214385</v>
      </c>
      <c r="M53" s="395">
        <v>229104</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Bmi6OIZKH1zYC+W88BL+GsXINC0XTSboqA6KC6LQRzInWjRSV5ujh5cxrraRupd70y3c55IIcXpFW5+LNdxLTg==" saltValue="PlMvK4Mj9TcpemzcSYbU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1</v>
      </c>
      <c r="C54" s="95"/>
      <c r="D54" s="95"/>
      <c r="E54" s="96" t="s">
        <v>2</v>
      </c>
      <c r="F54" s="97" t="s">
        <v>541</v>
      </c>
      <c r="G54" s="97" t="s">
        <v>542</v>
      </c>
      <c r="H54" s="98" t="s">
        <v>543</v>
      </c>
    </row>
    <row r="55" spans="2:8" ht="52.5" customHeight="1" x14ac:dyDescent="0.2">
      <c r="B55" s="99"/>
      <c r="C55" s="1222" t="s">
        <v>45</v>
      </c>
      <c r="D55" s="1222"/>
      <c r="E55" s="1223"/>
      <c r="F55" s="100">
        <v>4002</v>
      </c>
      <c r="G55" s="100">
        <v>4003</v>
      </c>
      <c r="H55" s="101">
        <v>4003</v>
      </c>
    </row>
    <row r="56" spans="2:8" ht="52.5" customHeight="1" x14ac:dyDescent="0.2">
      <c r="B56" s="102"/>
      <c r="C56" s="1224" t="s">
        <v>46</v>
      </c>
      <c r="D56" s="1224"/>
      <c r="E56" s="1225"/>
      <c r="F56" s="103">
        <v>18663</v>
      </c>
      <c r="G56" s="103">
        <v>13750</v>
      </c>
      <c r="H56" s="104">
        <v>12935</v>
      </c>
    </row>
    <row r="57" spans="2:8" ht="53.25" customHeight="1" x14ac:dyDescent="0.2">
      <c r="B57" s="102"/>
      <c r="C57" s="1226" t="s">
        <v>47</v>
      </c>
      <c r="D57" s="1226"/>
      <c r="E57" s="1227"/>
      <c r="F57" s="105">
        <v>31683</v>
      </c>
      <c r="G57" s="105">
        <v>28770</v>
      </c>
      <c r="H57" s="106">
        <v>26719</v>
      </c>
    </row>
    <row r="58" spans="2:8" ht="45.75" customHeight="1" x14ac:dyDescent="0.2">
      <c r="B58" s="107"/>
      <c r="C58" s="1214" t="s">
        <v>604</v>
      </c>
      <c r="D58" s="1215"/>
      <c r="E58" s="1216"/>
      <c r="F58" s="108">
        <v>7113</v>
      </c>
      <c r="G58" s="108">
        <v>7113</v>
      </c>
      <c r="H58" s="109">
        <v>7114</v>
      </c>
    </row>
    <row r="59" spans="2:8" ht="45.75" customHeight="1" x14ac:dyDescent="0.2">
      <c r="B59" s="107"/>
      <c r="C59" s="1214" t="s">
        <v>605</v>
      </c>
      <c r="D59" s="1215"/>
      <c r="E59" s="1216"/>
      <c r="F59" s="108">
        <v>3630</v>
      </c>
      <c r="G59" s="108">
        <v>3630</v>
      </c>
      <c r="H59" s="109">
        <v>3630</v>
      </c>
    </row>
    <row r="60" spans="2:8" ht="45.75" customHeight="1" x14ac:dyDescent="0.2">
      <c r="B60" s="107"/>
      <c r="C60" s="1214" t="s">
        <v>606</v>
      </c>
      <c r="D60" s="1215"/>
      <c r="E60" s="1216"/>
      <c r="F60" s="108">
        <v>2374</v>
      </c>
      <c r="G60" s="108">
        <v>2427</v>
      </c>
      <c r="H60" s="109">
        <v>2827</v>
      </c>
    </row>
    <row r="61" spans="2:8" ht="45.75" customHeight="1" x14ac:dyDescent="0.2">
      <c r="B61" s="107"/>
      <c r="C61" s="1214" t="s">
        <v>607</v>
      </c>
      <c r="D61" s="1215"/>
      <c r="E61" s="1216"/>
      <c r="F61" s="108">
        <v>3333</v>
      </c>
      <c r="G61" s="108">
        <v>2944</v>
      </c>
      <c r="H61" s="109">
        <v>2542</v>
      </c>
    </row>
    <row r="62" spans="2:8" ht="45.75" customHeight="1" thickBot="1" x14ac:dyDescent="0.25">
      <c r="B62" s="110"/>
      <c r="C62" s="1217" t="s">
        <v>608</v>
      </c>
      <c r="D62" s="1218"/>
      <c r="E62" s="1219"/>
      <c r="F62" s="111">
        <v>3900</v>
      </c>
      <c r="G62" s="111">
        <v>2500</v>
      </c>
      <c r="H62" s="112">
        <v>2500</v>
      </c>
    </row>
    <row r="63" spans="2:8" ht="52.5" customHeight="1" thickBot="1" x14ac:dyDescent="0.25">
      <c r="B63" s="113"/>
      <c r="C63" s="1220" t="s">
        <v>48</v>
      </c>
      <c r="D63" s="1220"/>
      <c r="E63" s="1221"/>
      <c r="F63" s="114">
        <v>54348</v>
      </c>
      <c r="G63" s="114">
        <v>46523</v>
      </c>
      <c r="H63" s="115">
        <v>43658</v>
      </c>
    </row>
    <row r="64" spans="2:8" ht="15" customHeight="1" x14ac:dyDescent="0.2"/>
  </sheetData>
  <sheetProtection algorithmName="SHA-512" hashValue="Qp0hRUEMEw6K8hRJVO2bWE0hLMfAD/5wBsaCwACeCBz4z2KbqVasw7UIX1uTfj9/xA606EYW/K7qIy7d2a54rQ==" saltValue="6uUH82IjaLJjyHNaz4NH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00E6B-6189-4CB8-BA4B-A718E343358B}">
  <sheetPr>
    <pageSetUpPr fitToPage="1"/>
  </sheetPr>
  <dimension ref="A1:WZM160"/>
  <sheetViews>
    <sheetView showGridLines="0" zoomScaleNormal="100" zoomScaleSheetLayoutView="55" workbookViewId="0"/>
  </sheetViews>
  <sheetFormatPr defaultColWidth="0" defaultRowHeight="0" customHeight="1" zeroHeight="1" x14ac:dyDescent="0.2"/>
  <cols>
    <col min="1" max="1" width="6.36328125" style="1228" customWidth="1"/>
    <col min="2" max="107" width="2.453125" style="1228" customWidth="1"/>
    <col min="108" max="108" width="6.08984375" style="1230" customWidth="1"/>
    <col min="109" max="109" width="5.90625" style="1229" customWidth="1"/>
    <col min="110" max="110" width="19.08984375" style="1228" hidden="1"/>
    <col min="111" max="115" width="12.6328125" style="1228" hidden="1"/>
    <col min="116" max="349" width="8.6328125" style="1228" hidden="1"/>
    <col min="350" max="355" width="14.90625" style="1228" hidden="1"/>
    <col min="356" max="357" width="15.90625" style="1228" hidden="1"/>
    <col min="358" max="363" width="16.08984375" style="1228" hidden="1"/>
    <col min="364" max="364" width="6.08984375" style="1228" hidden="1"/>
    <col min="365" max="365" width="3" style="1228" hidden="1"/>
    <col min="366" max="605" width="8.6328125" style="1228" hidden="1"/>
    <col min="606" max="611" width="14.90625" style="1228" hidden="1"/>
    <col min="612" max="613" width="15.90625" style="1228" hidden="1"/>
    <col min="614" max="619" width="16.08984375" style="1228" hidden="1"/>
    <col min="620" max="620" width="6.08984375" style="1228" hidden="1"/>
    <col min="621" max="621" width="3" style="1228" hidden="1"/>
    <col min="622" max="861" width="8.6328125" style="1228" hidden="1"/>
    <col min="862" max="867" width="14.90625" style="1228" hidden="1"/>
    <col min="868" max="869" width="15.90625" style="1228" hidden="1"/>
    <col min="870" max="875" width="16.08984375" style="1228" hidden="1"/>
    <col min="876" max="876" width="6.08984375" style="1228" hidden="1"/>
    <col min="877" max="877" width="3" style="1228" hidden="1"/>
    <col min="878" max="1117" width="8.6328125" style="1228" hidden="1"/>
    <col min="1118" max="1123" width="14.90625" style="1228" hidden="1"/>
    <col min="1124" max="1125" width="15.90625" style="1228" hidden="1"/>
    <col min="1126" max="1131" width="16.08984375" style="1228" hidden="1"/>
    <col min="1132" max="1132" width="6.08984375" style="1228" hidden="1"/>
    <col min="1133" max="1133" width="3" style="1228" hidden="1"/>
    <col min="1134" max="1373" width="8.6328125" style="1228" hidden="1"/>
    <col min="1374" max="1379" width="14.90625" style="1228" hidden="1"/>
    <col min="1380" max="1381" width="15.90625" style="1228" hidden="1"/>
    <col min="1382" max="1387" width="16.08984375" style="1228" hidden="1"/>
    <col min="1388" max="1388" width="6.08984375" style="1228" hidden="1"/>
    <col min="1389" max="1389" width="3" style="1228" hidden="1"/>
    <col min="1390" max="1629" width="8.6328125" style="1228" hidden="1"/>
    <col min="1630" max="1635" width="14.90625" style="1228" hidden="1"/>
    <col min="1636" max="1637" width="15.90625" style="1228" hidden="1"/>
    <col min="1638" max="1643" width="16.08984375" style="1228" hidden="1"/>
    <col min="1644" max="1644" width="6.08984375" style="1228" hidden="1"/>
    <col min="1645" max="1645" width="3" style="1228" hidden="1"/>
    <col min="1646" max="1885" width="8.6328125" style="1228" hidden="1"/>
    <col min="1886" max="1891" width="14.90625" style="1228" hidden="1"/>
    <col min="1892" max="1893" width="15.90625" style="1228" hidden="1"/>
    <col min="1894" max="1899" width="16.08984375" style="1228" hidden="1"/>
    <col min="1900" max="1900" width="6.08984375" style="1228" hidden="1"/>
    <col min="1901" max="1901" width="3" style="1228" hidden="1"/>
    <col min="1902" max="2141" width="8.6328125" style="1228" hidden="1"/>
    <col min="2142" max="2147" width="14.90625" style="1228" hidden="1"/>
    <col min="2148" max="2149" width="15.90625" style="1228" hidden="1"/>
    <col min="2150" max="2155" width="16.08984375" style="1228" hidden="1"/>
    <col min="2156" max="2156" width="6.08984375" style="1228" hidden="1"/>
    <col min="2157" max="2157" width="3" style="1228" hidden="1"/>
    <col min="2158" max="2397" width="8.6328125" style="1228" hidden="1"/>
    <col min="2398" max="2403" width="14.90625" style="1228" hidden="1"/>
    <col min="2404" max="2405" width="15.90625" style="1228" hidden="1"/>
    <col min="2406" max="2411" width="16.08984375" style="1228" hidden="1"/>
    <col min="2412" max="2412" width="6.08984375" style="1228" hidden="1"/>
    <col min="2413" max="2413" width="3" style="1228" hidden="1"/>
    <col min="2414" max="2653" width="8.6328125" style="1228" hidden="1"/>
    <col min="2654" max="2659" width="14.90625" style="1228" hidden="1"/>
    <col min="2660" max="2661" width="15.90625" style="1228" hidden="1"/>
    <col min="2662" max="2667" width="16.08984375" style="1228" hidden="1"/>
    <col min="2668" max="2668" width="6.08984375" style="1228" hidden="1"/>
    <col min="2669" max="2669" width="3" style="1228" hidden="1"/>
    <col min="2670" max="2909" width="8.6328125" style="1228" hidden="1"/>
    <col min="2910" max="2915" width="14.90625" style="1228" hidden="1"/>
    <col min="2916" max="2917" width="15.90625" style="1228" hidden="1"/>
    <col min="2918" max="2923" width="16.08984375" style="1228" hidden="1"/>
    <col min="2924" max="2924" width="6.08984375" style="1228" hidden="1"/>
    <col min="2925" max="2925" width="3" style="1228" hidden="1"/>
    <col min="2926" max="3165" width="8.6328125" style="1228" hidden="1"/>
    <col min="3166" max="3171" width="14.90625" style="1228" hidden="1"/>
    <col min="3172" max="3173" width="15.90625" style="1228" hidden="1"/>
    <col min="3174" max="3179" width="16.08984375" style="1228" hidden="1"/>
    <col min="3180" max="3180" width="6.08984375" style="1228" hidden="1"/>
    <col min="3181" max="3181" width="3" style="1228" hidden="1"/>
    <col min="3182" max="3421" width="8.6328125" style="1228" hidden="1"/>
    <col min="3422" max="3427" width="14.90625" style="1228" hidden="1"/>
    <col min="3428" max="3429" width="15.90625" style="1228" hidden="1"/>
    <col min="3430" max="3435" width="16.08984375" style="1228" hidden="1"/>
    <col min="3436" max="3436" width="6.08984375" style="1228" hidden="1"/>
    <col min="3437" max="3437" width="3" style="1228" hidden="1"/>
    <col min="3438" max="3677" width="8.6328125" style="1228" hidden="1"/>
    <col min="3678" max="3683" width="14.90625" style="1228" hidden="1"/>
    <col min="3684" max="3685" width="15.90625" style="1228" hidden="1"/>
    <col min="3686" max="3691" width="16.08984375" style="1228" hidden="1"/>
    <col min="3692" max="3692" width="6.08984375" style="1228" hidden="1"/>
    <col min="3693" max="3693" width="3" style="1228" hidden="1"/>
    <col min="3694" max="3933" width="8.6328125" style="1228" hidden="1"/>
    <col min="3934" max="3939" width="14.90625" style="1228" hidden="1"/>
    <col min="3940" max="3941" width="15.90625" style="1228" hidden="1"/>
    <col min="3942" max="3947" width="16.08984375" style="1228" hidden="1"/>
    <col min="3948" max="3948" width="6.08984375" style="1228" hidden="1"/>
    <col min="3949" max="3949" width="3" style="1228" hidden="1"/>
    <col min="3950" max="4189" width="8.6328125" style="1228" hidden="1"/>
    <col min="4190" max="4195" width="14.90625" style="1228" hidden="1"/>
    <col min="4196" max="4197" width="15.90625" style="1228" hidden="1"/>
    <col min="4198" max="4203" width="16.08984375" style="1228" hidden="1"/>
    <col min="4204" max="4204" width="6.08984375" style="1228" hidden="1"/>
    <col min="4205" max="4205" width="3" style="1228" hidden="1"/>
    <col min="4206" max="4445" width="8.6328125" style="1228" hidden="1"/>
    <col min="4446" max="4451" width="14.90625" style="1228" hidden="1"/>
    <col min="4452" max="4453" width="15.90625" style="1228" hidden="1"/>
    <col min="4454" max="4459" width="16.08984375" style="1228" hidden="1"/>
    <col min="4460" max="4460" width="6.08984375" style="1228" hidden="1"/>
    <col min="4461" max="4461" width="3" style="1228" hidden="1"/>
    <col min="4462" max="4701" width="8.6328125" style="1228" hidden="1"/>
    <col min="4702" max="4707" width="14.90625" style="1228" hidden="1"/>
    <col min="4708" max="4709" width="15.90625" style="1228" hidden="1"/>
    <col min="4710" max="4715" width="16.08984375" style="1228" hidden="1"/>
    <col min="4716" max="4716" width="6.08984375" style="1228" hidden="1"/>
    <col min="4717" max="4717" width="3" style="1228" hidden="1"/>
    <col min="4718" max="4957" width="8.6328125" style="1228" hidden="1"/>
    <col min="4958" max="4963" width="14.90625" style="1228" hidden="1"/>
    <col min="4964" max="4965" width="15.90625" style="1228" hidden="1"/>
    <col min="4966" max="4971" width="16.08984375" style="1228" hidden="1"/>
    <col min="4972" max="4972" width="6.08984375" style="1228" hidden="1"/>
    <col min="4973" max="4973" width="3" style="1228" hidden="1"/>
    <col min="4974" max="5213" width="8.6328125" style="1228" hidden="1"/>
    <col min="5214" max="5219" width="14.90625" style="1228" hidden="1"/>
    <col min="5220" max="5221" width="15.90625" style="1228" hidden="1"/>
    <col min="5222" max="5227" width="16.08984375" style="1228" hidden="1"/>
    <col min="5228" max="5228" width="6.08984375" style="1228" hidden="1"/>
    <col min="5229" max="5229" width="3" style="1228" hidden="1"/>
    <col min="5230" max="5469" width="8.6328125" style="1228" hidden="1"/>
    <col min="5470" max="5475" width="14.90625" style="1228" hidden="1"/>
    <col min="5476" max="5477" width="15.90625" style="1228" hidden="1"/>
    <col min="5478" max="5483" width="16.08984375" style="1228" hidden="1"/>
    <col min="5484" max="5484" width="6.08984375" style="1228" hidden="1"/>
    <col min="5485" max="5485" width="3" style="1228" hidden="1"/>
    <col min="5486" max="5725" width="8.6328125" style="1228" hidden="1"/>
    <col min="5726" max="5731" width="14.90625" style="1228" hidden="1"/>
    <col min="5732" max="5733" width="15.90625" style="1228" hidden="1"/>
    <col min="5734" max="5739" width="16.08984375" style="1228" hidden="1"/>
    <col min="5740" max="5740" width="6.08984375" style="1228" hidden="1"/>
    <col min="5741" max="5741" width="3" style="1228" hidden="1"/>
    <col min="5742" max="5981" width="8.6328125" style="1228" hidden="1"/>
    <col min="5982" max="5987" width="14.90625" style="1228" hidden="1"/>
    <col min="5988" max="5989" width="15.90625" style="1228" hidden="1"/>
    <col min="5990" max="5995" width="16.08984375" style="1228" hidden="1"/>
    <col min="5996" max="5996" width="6.08984375" style="1228" hidden="1"/>
    <col min="5997" max="5997" width="3" style="1228" hidden="1"/>
    <col min="5998" max="6237" width="8.6328125" style="1228" hidden="1"/>
    <col min="6238" max="6243" width="14.90625" style="1228" hidden="1"/>
    <col min="6244" max="6245" width="15.90625" style="1228" hidden="1"/>
    <col min="6246" max="6251" width="16.08984375" style="1228" hidden="1"/>
    <col min="6252" max="6252" width="6.08984375" style="1228" hidden="1"/>
    <col min="6253" max="6253" width="3" style="1228" hidden="1"/>
    <col min="6254" max="6493" width="8.6328125" style="1228" hidden="1"/>
    <col min="6494" max="6499" width="14.90625" style="1228" hidden="1"/>
    <col min="6500" max="6501" width="15.90625" style="1228" hidden="1"/>
    <col min="6502" max="6507" width="16.08984375" style="1228" hidden="1"/>
    <col min="6508" max="6508" width="6.08984375" style="1228" hidden="1"/>
    <col min="6509" max="6509" width="3" style="1228" hidden="1"/>
    <col min="6510" max="6749" width="8.6328125" style="1228" hidden="1"/>
    <col min="6750" max="6755" width="14.90625" style="1228" hidden="1"/>
    <col min="6756" max="6757" width="15.90625" style="1228" hidden="1"/>
    <col min="6758" max="6763" width="16.08984375" style="1228" hidden="1"/>
    <col min="6764" max="6764" width="6.08984375" style="1228" hidden="1"/>
    <col min="6765" max="6765" width="3" style="1228" hidden="1"/>
    <col min="6766" max="7005" width="8.6328125" style="1228" hidden="1"/>
    <col min="7006" max="7011" width="14.90625" style="1228" hidden="1"/>
    <col min="7012" max="7013" width="15.90625" style="1228" hidden="1"/>
    <col min="7014" max="7019" width="16.08984375" style="1228" hidden="1"/>
    <col min="7020" max="7020" width="6.08984375" style="1228" hidden="1"/>
    <col min="7021" max="7021" width="3" style="1228" hidden="1"/>
    <col min="7022" max="7261" width="8.6328125" style="1228" hidden="1"/>
    <col min="7262" max="7267" width="14.90625" style="1228" hidden="1"/>
    <col min="7268" max="7269" width="15.90625" style="1228" hidden="1"/>
    <col min="7270" max="7275" width="16.08984375" style="1228" hidden="1"/>
    <col min="7276" max="7276" width="6.08984375" style="1228" hidden="1"/>
    <col min="7277" max="7277" width="3" style="1228" hidden="1"/>
    <col min="7278" max="7517" width="8.6328125" style="1228" hidden="1"/>
    <col min="7518" max="7523" width="14.90625" style="1228" hidden="1"/>
    <col min="7524" max="7525" width="15.90625" style="1228" hidden="1"/>
    <col min="7526" max="7531" width="16.08984375" style="1228" hidden="1"/>
    <col min="7532" max="7532" width="6.08984375" style="1228" hidden="1"/>
    <col min="7533" max="7533" width="3" style="1228" hidden="1"/>
    <col min="7534" max="7773" width="8.6328125" style="1228" hidden="1"/>
    <col min="7774" max="7779" width="14.90625" style="1228" hidden="1"/>
    <col min="7780" max="7781" width="15.90625" style="1228" hidden="1"/>
    <col min="7782" max="7787" width="16.08984375" style="1228" hidden="1"/>
    <col min="7788" max="7788" width="6.08984375" style="1228" hidden="1"/>
    <col min="7789" max="7789" width="3" style="1228" hidden="1"/>
    <col min="7790" max="8029" width="8.6328125" style="1228" hidden="1"/>
    <col min="8030" max="8035" width="14.90625" style="1228" hidden="1"/>
    <col min="8036" max="8037" width="15.90625" style="1228" hidden="1"/>
    <col min="8038" max="8043" width="16.08984375" style="1228" hidden="1"/>
    <col min="8044" max="8044" width="6.08984375" style="1228" hidden="1"/>
    <col min="8045" max="8045" width="3" style="1228" hidden="1"/>
    <col min="8046" max="8285" width="8.6328125" style="1228" hidden="1"/>
    <col min="8286" max="8291" width="14.90625" style="1228" hidden="1"/>
    <col min="8292" max="8293" width="15.90625" style="1228" hidden="1"/>
    <col min="8294" max="8299" width="16.08984375" style="1228" hidden="1"/>
    <col min="8300" max="8300" width="6.08984375" style="1228" hidden="1"/>
    <col min="8301" max="8301" width="3" style="1228" hidden="1"/>
    <col min="8302" max="8541" width="8.6328125" style="1228" hidden="1"/>
    <col min="8542" max="8547" width="14.90625" style="1228" hidden="1"/>
    <col min="8548" max="8549" width="15.90625" style="1228" hidden="1"/>
    <col min="8550" max="8555" width="16.08984375" style="1228" hidden="1"/>
    <col min="8556" max="8556" width="6.08984375" style="1228" hidden="1"/>
    <col min="8557" max="8557" width="3" style="1228" hidden="1"/>
    <col min="8558" max="8797" width="8.6328125" style="1228" hidden="1"/>
    <col min="8798" max="8803" width="14.90625" style="1228" hidden="1"/>
    <col min="8804" max="8805" width="15.90625" style="1228" hidden="1"/>
    <col min="8806" max="8811" width="16.08984375" style="1228" hidden="1"/>
    <col min="8812" max="8812" width="6.08984375" style="1228" hidden="1"/>
    <col min="8813" max="8813" width="3" style="1228" hidden="1"/>
    <col min="8814" max="9053" width="8.6328125" style="1228" hidden="1"/>
    <col min="9054" max="9059" width="14.90625" style="1228" hidden="1"/>
    <col min="9060" max="9061" width="15.90625" style="1228" hidden="1"/>
    <col min="9062" max="9067" width="16.08984375" style="1228" hidden="1"/>
    <col min="9068" max="9068" width="6.08984375" style="1228" hidden="1"/>
    <col min="9069" max="9069" width="3" style="1228" hidden="1"/>
    <col min="9070" max="9309" width="8.6328125" style="1228" hidden="1"/>
    <col min="9310" max="9315" width="14.90625" style="1228" hidden="1"/>
    <col min="9316" max="9317" width="15.90625" style="1228" hidden="1"/>
    <col min="9318" max="9323" width="16.08984375" style="1228" hidden="1"/>
    <col min="9324" max="9324" width="6.08984375" style="1228" hidden="1"/>
    <col min="9325" max="9325" width="3" style="1228" hidden="1"/>
    <col min="9326" max="9565" width="8.6328125" style="1228" hidden="1"/>
    <col min="9566" max="9571" width="14.90625" style="1228" hidden="1"/>
    <col min="9572" max="9573" width="15.90625" style="1228" hidden="1"/>
    <col min="9574" max="9579" width="16.08984375" style="1228" hidden="1"/>
    <col min="9580" max="9580" width="6.08984375" style="1228" hidden="1"/>
    <col min="9581" max="9581" width="3" style="1228" hidden="1"/>
    <col min="9582" max="9821" width="8.6328125" style="1228" hidden="1"/>
    <col min="9822" max="9827" width="14.90625" style="1228" hidden="1"/>
    <col min="9828" max="9829" width="15.90625" style="1228" hidden="1"/>
    <col min="9830" max="9835" width="16.08984375" style="1228" hidden="1"/>
    <col min="9836" max="9836" width="6.08984375" style="1228" hidden="1"/>
    <col min="9837" max="9837" width="3" style="1228" hidden="1"/>
    <col min="9838" max="10077" width="8.6328125" style="1228" hidden="1"/>
    <col min="10078" max="10083" width="14.90625" style="1228" hidden="1"/>
    <col min="10084" max="10085" width="15.90625" style="1228" hidden="1"/>
    <col min="10086" max="10091" width="16.08984375" style="1228" hidden="1"/>
    <col min="10092" max="10092" width="6.08984375" style="1228" hidden="1"/>
    <col min="10093" max="10093" width="3" style="1228" hidden="1"/>
    <col min="10094" max="10333" width="8.6328125" style="1228" hidden="1"/>
    <col min="10334" max="10339" width="14.90625" style="1228" hidden="1"/>
    <col min="10340" max="10341" width="15.90625" style="1228" hidden="1"/>
    <col min="10342" max="10347" width="16.08984375" style="1228" hidden="1"/>
    <col min="10348" max="10348" width="6.08984375" style="1228" hidden="1"/>
    <col min="10349" max="10349" width="3" style="1228" hidden="1"/>
    <col min="10350" max="10589" width="8.6328125" style="1228" hidden="1"/>
    <col min="10590" max="10595" width="14.90625" style="1228" hidden="1"/>
    <col min="10596" max="10597" width="15.90625" style="1228" hidden="1"/>
    <col min="10598" max="10603" width="16.08984375" style="1228" hidden="1"/>
    <col min="10604" max="10604" width="6.08984375" style="1228" hidden="1"/>
    <col min="10605" max="10605" width="3" style="1228" hidden="1"/>
    <col min="10606" max="10845" width="8.6328125" style="1228" hidden="1"/>
    <col min="10846" max="10851" width="14.90625" style="1228" hidden="1"/>
    <col min="10852" max="10853" width="15.90625" style="1228" hidden="1"/>
    <col min="10854" max="10859" width="16.08984375" style="1228" hidden="1"/>
    <col min="10860" max="10860" width="6.08984375" style="1228" hidden="1"/>
    <col min="10861" max="10861" width="3" style="1228" hidden="1"/>
    <col min="10862" max="11101" width="8.6328125" style="1228" hidden="1"/>
    <col min="11102" max="11107" width="14.90625" style="1228" hidden="1"/>
    <col min="11108" max="11109" width="15.90625" style="1228" hidden="1"/>
    <col min="11110" max="11115" width="16.08984375" style="1228" hidden="1"/>
    <col min="11116" max="11116" width="6.08984375" style="1228" hidden="1"/>
    <col min="11117" max="11117" width="3" style="1228" hidden="1"/>
    <col min="11118" max="11357" width="8.6328125" style="1228" hidden="1"/>
    <col min="11358" max="11363" width="14.90625" style="1228" hidden="1"/>
    <col min="11364" max="11365" width="15.90625" style="1228" hidden="1"/>
    <col min="11366" max="11371" width="16.08984375" style="1228" hidden="1"/>
    <col min="11372" max="11372" width="6.08984375" style="1228" hidden="1"/>
    <col min="11373" max="11373" width="3" style="1228" hidden="1"/>
    <col min="11374" max="11613" width="8.6328125" style="1228" hidden="1"/>
    <col min="11614" max="11619" width="14.90625" style="1228" hidden="1"/>
    <col min="11620" max="11621" width="15.90625" style="1228" hidden="1"/>
    <col min="11622" max="11627" width="16.08984375" style="1228" hidden="1"/>
    <col min="11628" max="11628" width="6.08984375" style="1228" hidden="1"/>
    <col min="11629" max="11629" width="3" style="1228" hidden="1"/>
    <col min="11630" max="11869" width="8.6328125" style="1228" hidden="1"/>
    <col min="11870" max="11875" width="14.90625" style="1228" hidden="1"/>
    <col min="11876" max="11877" width="15.90625" style="1228" hidden="1"/>
    <col min="11878" max="11883" width="16.08984375" style="1228" hidden="1"/>
    <col min="11884" max="11884" width="6.08984375" style="1228" hidden="1"/>
    <col min="11885" max="11885" width="3" style="1228" hidden="1"/>
    <col min="11886" max="12125" width="8.6328125" style="1228" hidden="1"/>
    <col min="12126" max="12131" width="14.90625" style="1228" hidden="1"/>
    <col min="12132" max="12133" width="15.90625" style="1228" hidden="1"/>
    <col min="12134" max="12139" width="16.08984375" style="1228" hidden="1"/>
    <col min="12140" max="12140" width="6.08984375" style="1228" hidden="1"/>
    <col min="12141" max="12141" width="3" style="1228" hidden="1"/>
    <col min="12142" max="12381" width="8.6328125" style="1228" hidden="1"/>
    <col min="12382" max="12387" width="14.90625" style="1228" hidden="1"/>
    <col min="12388" max="12389" width="15.90625" style="1228" hidden="1"/>
    <col min="12390" max="12395" width="16.08984375" style="1228" hidden="1"/>
    <col min="12396" max="12396" width="6.08984375" style="1228" hidden="1"/>
    <col min="12397" max="12397" width="3" style="1228" hidden="1"/>
    <col min="12398" max="12637" width="8.6328125" style="1228" hidden="1"/>
    <col min="12638" max="12643" width="14.90625" style="1228" hidden="1"/>
    <col min="12644" max="12645" width="15.90625" style="1228" hidden="1"/>
    <col min="12646" max="12651" width="16.08984375" style="1228" hidden="1"/>
    <col min="12652" max="12652" width="6.08984375" style="1228" hidden="1"/>
    <col min="12653" max="12653" width="3" style="1228" hidden="1"/>
    <col min="12654" max="12893" width="8.6328125" style="1228" hidden="1"/>
    <col min="12894" max="12899" width="14.90625" style="1228" hidden="1"/>
    <col min="12900" max="12901" width="15.90625" style="1228" hidden="1"/>
    <col min="12902" max="12907" width="16.08984375" style="1228" hidden="1"/>
    <col min="12908" max="12908" width="6.08984375" style="1228" hidden="1"/>
    <col min="12909" max="12909" width="3" style="1228" hidden="1"/>
    <col min="12910" max="13149" width="8.6328125" style="1228" hidden="1"/>
    <col min="13150" max="13155" width="14.90625" style="1228" hidden="1"/>
    <col min="13156" max="13157" width="15.90625" style="1228" hidden="1"/>
    <col min="13158" max="13163" width="16.08984375" style="1228" hidden="1"/>
    <col min="13164" max="13164" width="6.08984375" style="1228" hidden="1"/>
    <col min="13165" max="13165" width="3" style="1228" hidden="1"/>
    <col min="13166" max="13405" width="8.6328125" style="1228" hidden="1"/>
    <col min="13406" max="13411" width="14.90625" style="1228" hidden="1"/>
    <col min="13412" max="13413" width="15.90625" style="1228" hidden="1"/>
    <col min="13414" max="13419" width="16.08984375" style="1228" hidden="1"/>
    <col min="13420" max="13420" width="6.08984375" style="1228" hidden="1"/>
    <col min="13421" max="13421" width="3" style="1228" hidden="1"/>
    <col min="13422" max="13661" width="8.6328125" style="1228" hidden="1"/>
    <col min="13662" max="13667" width="14.90625" style="1228" hidden="1"/>
    <col min="13668" max="13669" width="15.90625" style="1228" hidden="1"/>
    <col min="13670" max="13675" width="16.08984375" style="1228" hidden="1"/>
    <col min="13676" max="13676" width="6.08984375" style="1228" hidden="1"/>
    <col min="13677" max="13677" width="3" style="1228" hidden="1"/>
    <col min="13678" max="13917" width="8.6328125" style="1228" hidden="1"/>
    <col min="13918" max="13923" width="14.90625" style="1228" hidden="1"/>
    <col min="13924" max="13925" width="15.90625" style="1228" hidden="1"/>
    <col min="13926" max="13931" width="16.08984375" style="1228" hidden="1"/>
    <col min="13932" max="13932" width="6.08984375" style="1228" hidden="1"/>
    <col min="13933" max="13933" width="3" style="1228" hidden="1"/>
    <col min="13934" max="14173" width="8.6328125" style="1228" hidden="1"/>
    <col min="14174" max="14179" width="14.90625" style="1228" hidden="1"/>
    <col min="14180" max="14181" width="15.90625" style="1228" hidden="1"/>
    <col min="14182" max="14187" width="16.08984375" style="1228" hidden="1"/>
    <col min="14188" max="14188" width="6.08984375" style="1228" hidden="1"/>
    <col min="14189" max="14189" width="3" style="1228" hidden="1"/>
    <col min="14190" max="14429" width="8.6328125" style="1228" hidden="1"/>
    <col min="14430" max="14435" width="14.90625" style="1228" hidden="1"/>
    <col min="14436" max="14437" width="15.90625" style="1228" hidden="1"/>
    <col min="14438" max="14443" width="16.08984375" style="1228" hidden="1"/>
    <col min="14444" max="14444" width="6.08984375" style="1228" hidden="1"/>
    <col min="14445" max="14445" width="3" style="1228" hidden="1"/>
    <col min="14446" max="14685" width="8.6328125" style="1228" hidden="1"/>
    <col min="14686" max="14691" width="14.90625" style="1228" hidden="1"/>
    <col min="14692" max="14693" width="15.90625" style="1228" hidden="1"/>
    <col min="14694" max="14699" width="16.08984375" style="1228" hidden="1"/>
    <col min="14700" max="14700" width="6.08984375" style="1228" hidden="1"/>
    <col min="14701" max="14701" width="3" style="1228" hidden="1"/>
    <col min="14702" max="14941" width="8.6328125" style="1228" hidden="1"/>
    <col min="14942" max="14947" width="14.90625" style="1228" hidden="1"/>
    <col min="14948" max="14949" width="15.90625" style="1228" hidden="1"/>
    <col min="14950" max="14955" width="16.08984375" style="1228" hidden="1"/>
    <col min="14956" max="14956" width="6.08984375" style="1228" hidden="1"/>
    <col min="14957" max="14957" width="3" style="1228" hidden="1"/>
    <col min="14958" max="15197" width="8.6328125" style="1228" hidden="1"/>
    <col min="15198" max="15203" width="14.90625" style="1228" hidden="1"/>
    <col min="15204" max="15205" width="15.90625" style="1228" hidden="1"/>
    <col min="15206" max="15211" width="16.08984375" style="1228" hidden="1"/>
    <col min="15212" max="15212" width="6.08984375" style="1228" hidden="1"/>
    <col min="15213" max="15213" width="3" style="1228" hidden="1"/>
    <col min="15214" max="15453" width="8.6328125" style="1228" hidden="1"/>
    <col min="15454" max="15459" width="14.90625" style="1228" hidden="1"/>
    <col min="15460" max="15461" width="15.90625" style="1228" hidden="1"/>
    <col min="15462" max="15467" width="16.08984375" style="1228" hidden="1"/>
    <col min="15468" max="15468" width="6.08984375" style="1228" hidden="1"/>
    <col min="15469" max="15469" width="3" style="1228" hidden="1"/>
    <col min="15470" max="15709" width="8.6328125" style="1228" hidden="1"/>
    <col min="15710" max="15715" width="14.90625" style="1228" hidden="1"/>
    <col min="15716" max="15717" width="15.90625" style="1228" hidden="1"/>
    <col min="15718" max="15723" width="16.08984375" style="1228" hidden="1"/>
    <col min="15724" max="15724" width="6.08984375" style="1228" hidden="1"/>
    <col min="15725" max="15725" width="3" style="1228" hidden="1"/>
    <col min="15726" max="15965" width="8.6328125" style="1228" hidden="1"/>
    <col min="15966" max="15971" width="14.90625" style="1228" hidden="1"/>
    <col min="15972" max="15973" width="15.90625" style="1228" hidden="1"/>
    <col min="15974" max="15979" width="16.08984375" style="1228" hidden="1"/>
    <col min="15980" max="15980" width="6.08984375" style="1228" hidden="1"/>
    <col min="15981" max="15981" width="3" style="1228" hidden="1"/>
    <col min="15982" max="16221" width="8.6328125" style="1228" hidden="1"/>
    <col min="16222" max="16227" width="14.90625" style="1228" hidden="1"/>
    <col min="16228" max="16229" width="15.90625" style="1228" hidden="1"/>
    <col min="16230" max="16235" width="16.08984375" style="1228" hidden="1"/>
    <col min="16236" max="16236" width="6.08984375" style="1228" hidden="1"/>
    <col min="16237" max="16237" width="3" style="1228" hidden="1"/>
    <col min="16238" max="16384" width="8.6328125" style="1228" hidden="1"/>
  </cols>
  <sheetData>
    <row r="1" spans="1:143" ht="42.75" customHeight="1" x14ac:dyDescent="0.2">
      <c r="A1" s="1288"/>
      <c r="B1" s="1287"/>
      <c r="DD1" s="1228"/>
      <c r="DE1" s="1228"/>
    </row>
    <row r="2" spans="1:143" ht="25.5" customHeight="1" x14ac:dyDescent="0.2">
      <c r="A2" s="1286"/>
      <c r="C2" s="1286"/>
      <c r="O2" s="1286"/>
      <c r="P2" s="1286"/>
      <c r="Q2" s="1286"/>
      <c r="R2" s="1286"/>
      <c r="S2" s="1286"/>
      <c r="T2" s="1286"/>
      <c r="U2" s="1286"/>
      <c r="V2" s="1286"/>
      <c r="W2" s="1286"/>
      <c r="X2" s="1286"/>
      <c r="Y2" s="1286"/>
      <c r="Z2" s="1286"/>
      <c r="AA2" s="1286"/>
      <c r="AB2" s="1286"/>
      <c r="AC2" s="1286"/>
      <c r="AD2" s="1286"/>
      <c r="AE2" s="1286"/>
      <c r="AF2" s="1286"/>
      <c r="AG2" s="1286"/>
      <c r="AH2" s="1286"/>
      <c r="AI2" s="1286"/>
      <c r="AU2" s="1286"/>
      <c r="BG2" s="1286"/>
      <c r="BS2" s="1286"/>
      <c r="CE2" s="1286"/>
      <c r="CQ2" s="1286"/>
      <c r="DD2" s="1228"/>
      <c r="DE2" s="1228"/>
    </row>
    <row r="3" spans="1:143" ht="25.5" customHeight="1" x14ac:dyDescent="0.2">
      <c r="A3" s="1286"/>
      <c r="C3" s="1286"/>
      <c r="O3" s="1286"/>
      <c r="P3" s="1286"/>
      <c r="Q3" s="1286"/>
      <c r="R3" s="1286"/>
      <c r="S3" s="1286"/>
      <c r="T3" s="1286"/>
      <c r="U3" s="1286"/>
      <c r="V3" s="1286"/>
      <c r="W3" s="1286"/>
      <c r="X3" s="1286"/>
      <c r="Y3" s="1286"/>
      <c r="Z3" s="1286"/>
      <c r="AA3" s="1286"/>
      <c r="AB3" s="1286"/>
      <c r="AC3" s="1286"/>
      <c r="AD3" s="1286"/>
      <c r="AE3" s="1286"/>
      <c r="AF3" s="1286"/>
      <c r="AG3" s="1286"/>
      <c r="AH3" s="1286"/>
      <c r="AI3" s="1286"/>
      <c r="AU3" s="1286"/>
      <c r="BG3" s="1286"/>
      <c r="BS3" s="1286"/>
      <c r="CE3" s="1286"/>
      <c r="CQ3" s="1286"/>
      <c r="DD3" s="1228"/>
      <c r="DE3" s="1228"/>
    </row>
    <row r="4" spans="1:143" s="279" customFormat="1" ht="13" x14ac:dyDescent="0.2">
      <c r="A4" s="1286"/>
      <c r="B4" s="1286"/>
      <c r="C4" s="1286"/>
      <c r="D4" s="1286"/>
      <c r="E4" s="1286"/>
      <c r="F4" s="1286"/>
      <c r="G4" s="1286"/>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286"/>
      <c r="AK4" s="1286"/>
      <c r="AL4" s="1286"/>
      <c r="AM4" s="1286"/>
      <c r="AN4" s="1286"/>
      <c r="AO4" s="1286"/>
      <c r="AP4" s="1286"/>
      <c r="AQ4" s="1286"/>
      <c r="AR4" s="1286"/>
      <c r="AS4" s="1286"/>
      <c r="AT4" s="1286"/>
      <c r="AU4" s="1286"/>
      <c r="AV4" s="1286"/>
      <c r="AW4" s="1286"/>
      <c r="AX4" s="1286"/>
      <c r="AY4" s="1286"/>
      <c r="AZ4" s="1286"/>
      <c r="BA4" s="1286"/>
      <c r="BB4" s="1286"/>
      <c r="BC4" s="1286"/>
      <c r="BD4" s="1286"/>
      <c r="BE4" s="1286"/>
      <c r="BF4" s="1286"/>
      <c r="BG4" s="1286"/>
      <c r="BH4" s="1286"/>
      <c r="BI4" s="1286"/>
      <c r="BJ4" s="1286"/>
      <c r="BK4" s="1286"/>
      <c r="BL4" s="1286"/>
      <c r="BM4" s="1286"/>
      <c r="BN4" s="1286"/>
      <c r="BO4" s="1286"/>
      <c r="BP4" s="1286"/>
      <c r="BQ4" s="1286"/>
      <c r="BR4" s="1286"/>
      <c r="BS4" s="1286"/>
      <c r="BT4" s="1286"/>
      <c r="BU4" s="1286"/>
      <c r="BV4" s="1286"/>
      <c r="BW4" s="1286"/>
      <c r="BX4" s="1286"/>
      <c r="BY4" s="1286"/>
      <c r="BZ4" s="1286"/>
      <c r="CA4" s="1286"/>
      <c r="CB4" s="1286"/>
      <c r="CC4" s="1286"/>
      <c r="CD4" s="1286"/>
      <c r="CE4" s="1286"/>
      <c r="CF4" s="1286"/>
      <c r="CG4" s="1286"/>
      <c r="CH4" s="1286"/>
      <c r="CI4" s="1286"/>
      <c r="CJ4" s="1286"/>
      <c r="CK4" s="1286"/>
      <c r="CL4" s="1286"/>
      <c r="CM4" s="1286"/>
      <c r="CN4" s="1286"/>
      <c r="CO4" s="1286"/>
      <c r="CP4" s="1286"/>
      <c r="CQ4" s="1286"/>
      <c r="CR4" s="1286"/>
      <c r="CS4" s="1286"/>
      <c r="CT4" s="1286"/>
      <c r="CU4" s="1286"/>
      <c r="CV4" s="1286"/>
      <c r="CW4" s="1286"/>
      <c r="CX4" s="1286"/>
      <c r="CY4" s="1286"/>
      <c r="CZ4" s="1286"/>
      <c r="DA4" s="1286"/>
      <c r="DB4" s="1286"/>
      <c r="DC4" s="1286"/>
      <c r="DD4" s="1286"/>
      <c r="DE4" s="1286"/>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86"/>
      <c r="B5" s="1286"/>
      <c r="C5" s="1286"/>
      <c r="D5" s="1286"/>
      <c r="E5" s="1286"/>
      <c r="F5" s="1286"/>
      <c r="G5" s="1286"/>
      <c r="H5" s="1286"/>
      <c r="I5" s="1286"/>
      <c r="J5" s="1286"/>
      <c r="K5" s="1286"/>
      <c r="L5" s="1286"/>
      <c r="M5" s="1286"/>
      <c r="N5" s="1286"/>
      <c r="O5" s="1286"/>
      <c r="P5" s="1286"/>
      <c r="Q5" s="1286"/>
      <c r="R5" s="1286"/>
      <c r="S5" s="1286"/>
      <c r="T5" s="1286"/>
      <c r="U5" s="1286"/>
      <c r="V5" s="1286"/>
      <c r="W5" s="1286"/>
      <c r="X5" s="1286"/>
      <c r="Y5" s="1286"/>
      <c r="Z5" s="1286"/>
      <c r="AA5" s="1286"/>
      <c r="AB5" s="1286"/>
      <c r="AC5" s="1286"/>
      <c r="AD5" s="1286"/>
      <c r="AE5" s="1286"/>
      <c r="AF5" s="1286"/>
      <c r="AG5" s="1286"/>
      <c r="AH5" s="1286"/>
      <c r="AI5" s="1286"/>
      <c r="AJ5" s="1286"/>
      <c r="AK5" s="1286"/>
      <c r="AL5" s="1286"/>
      <c r="AM5" s="1286"/>
      <c r="AN5" s="1286"/>
      <c r="AO5" s="1286"/>
      <c r="AP5" s="1286"/>
      <c r="AQ5" s="1286"/>
      <c r="AR5" s="1286"/>
      <c r="AS5" s="1286"/>
      <c r="AT5" s="1286"/>
      <c r="AU5" s="1286"/>
      <c r="AV5" s="1286"/>
      <c r="AW5" s="1286"/>
      <c r="AX5" s="1286"/>
      <c r="AY5" s="1286"/>
      <c r="AZ5" s="1286"/>
      <c r="BA5" s="1286"/>
      <c r="BB5" s="1286"/>
      <c r="BC5" s="1286"/>
      <c r="BD5" s="1286"/>
      <c r="BE5" s="1286"/>
      <c r="BF5" s="1286"/>
      <c r="BG5" s="1286"/>
      <c r="BH5" s="1286"/>
      <c r="BI5" s="1286"/>
      <c r="BJ5" s="1286"/>
      <c r="BK5" s="1286"/>
      <c r="BL5" s="1286"/>
      <c r="BM5" s="1286"/>
      <c r="BN5" s="1286"/>
      <c r="BO5" s="1286"/>
      <c r="BP5" s="1286"/>
      <c r="BQ5" s="1286"/>
      <c r="BR5" s="1286"/>
      <c r="BS5" s="1286"/>
      <c r="BT5" s="1286"/>
      <c r="BU5" s="1286"/>
      <c r="BV5" s="1286"/>
      <c r="BW5" s="1286"/>
      <c r="BX5" s="1286"/>
      <c r="BY5" s="1286"/>
      <c r="BZ5" s="1286"/>
      <c r="CA5" s="1286"/>
      <c r="CB5" s="1286"/>
      <c r="CC5" s="1286"/>
      <c r="CD5" s="1286"/>
      <c r="CE5" s="1286"/>
      <c r="CF5" s="1286"/>
      <c r="CG5" s="1286"/>
      <c r="CH5" s="1286"/>
      <c r="CI5" s="1286"/>
      <c r="CJ5" s="1286"/>
      <c r="CK5" s="1286"/>
      <c r="CL5" s="1286"/>
      <c r="CM5" s="1286"/>
      <c r="CN5" s="1286"/>
      <c r="CO5" s="1286"/>
      <c r="CP5" s="1286"/>
      <c r="CQ5" s="1286"/>
      <c r="CR5" s="1286"/>
      <c r="CS5" s="1286"/>
      <c r="CT5" s="1286"/>
      <c r="CU5" s="1286"/>
      <c r="CV5" s="1286"/>
      <c r="CW5" s="1286"/>
      <c r="CX5" s="1286"/>
      <c r="CY5" s="1286"/>
      <c r="CZ5" s="1286"/>
      <c r="DA5" s="1286"/>
      <c r="DB5" s="1286"/>
      <c r="DC5" s="1286"/>
      <c r="DD5" s="1286"/>
      <c r="DE5" s="1286"/>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86"/>
      <c r="B6" s="1286"/>
      <c r="C6" s="1286"/>
      <c r="D6" s="1286"/>
      <c r="E6" s="1286"/>
      <c r="F6" s="1286"/>
      <c r="G6" s="1286"/>
      <c r="H6" s="1286"/>
      <c r="I6" s="1286"/>
      <c r="J6" s="1286"/>
      <c r="K6" s="1286"/>
      <c r="L6" s="1286"/>
      <c r="M6" s="1286"/>
      <c r="N6" s="1286"/>
      <c r="O6" s="1286"/>
      <c r="P6" s="1286"/>
      <c r="Q6" s="1286"/>
      <c r="R6" s="1286"/>
      <c r="S6" s="1286"/>
      <c r="T6" s="1286"/>
      <c r="U6" s="1286"/>
      <c r="V6" s="1286"/>
      <c r="W6" s="1286"/>
      <c r="X6" s="1286"/>
      <c r="Y6" s="1286"/>
      <c r="Z6" s="1286"/>
      <c r="AA6" s="1286"/>
      <c r="AB6" s="1286"/>
      <c r="AC6" s="1286"/>
      <c r="AD6" s="1286"/>
      <c r="AE6" s="1286"/>
      <c r="AF6" s="1286"/>
      <c r="AG6" s="1286"/>
      <c r="AH6" s="1286"/>
      <c r="AI6" s="1286"/>
      <c r="AJ6" s="1286"/>
      <c r="AK6" s="1286"/>
      <c r="AL6" s="1286"/>
      <c r="AM6" s="1286"/>
      <c r="AN6" s="1286"/>
      <c r="AO6" s="1286"/>
      <c r="AP6" s="1286"/>
      <c r="AQ6" s="1286"/>
      <c r="AR6" s="1286"/>
      <c r="AS6" s="1286"/>
      <c r="AT6" s="1286"/>
      <c r="AU6" s="1286"/>
      <c r="AV6" s="1286"/>
      <c r="AW6" s="1286"/>
      <c r="AX6" s="1286"/>
      <c r="AY6" s="1286"/>
      <c r="AZ6" s="1286"/>
      <c r="BA6" s="1286"/>
      <c r="BB6" s="1286"/>
      <c r="BC6" s="1286"/>
      <c r="BD6" s="1286"/>
      <c r="BE6" s="1286"/>
      <c r="BF6" s="1286"/>
      <c r="BG6" s="1286"/>
      <c r="BH6" s="1286"/>
      <c r="BI6" s="1286"/>
      <c r="BJ6" s="1286"/>
      <c r="BK6" s="1286"/>
      <c r="BL6" s="1286"/>
      <c r="BM6" s="1286"/>
      <c r="BN6" s="1286"/>
      <c r="BO6" s="1286"/>
      <c r="BP6" s="1286"/>
      <c r="BQ6" s="1286"/>
      <c r="BR6" s="1286"/>
      <c r="BS6" s="1286"/>
      <c r="BT6" s="1286"/>
      <c r="BU6" s="1286"/>
      <c r="BV6" s="1286"/>
      <c r="BW6" s="1286"/>
      <c r="BX6" s="1286"/>
      <c r="BY6" s="1286"/>
      <c r="BZ6" s="1286"/>
      <c r="CA6" s="1286"/>
      <c r="CB6" s="1286"/>
      <c r="CC6" s="1286"/>
      <c r="CD6" s="1286"/>
      <c r="CE6" s="1286"/>
      <c r="CF6" s="1286"/>
      <c r="CG6" s="1286"/>
      <c r="CH6" s="1286"/>
      <c r="CI6" s="1286"/>
      <c r="CJ6" s="1286"/>
      <c r="CK6" s="1286"/>
      <c r="CL6" s="1286"/>
      <c r="CM6" s="1286"/>
      <c r="CN6" s="1286"/>
      <c r="CO6" s="1286"/>
      <c r="CP6" s="1286"/>
      <c r="CQ6" s="1286"/>
      <c r="CR6" s="1286"/>
      <c r="CS6" s="1286"/>
      <c r="CT6" s="1286"/>
      <c r="CU6" s="1286"/>
      <c r="CV6" s="1286"/>
      <c r="CW6" s="1286"/>
      <c r="CX6" s="1286"/>
      <c r="CY6" s="1286"/>
      <c r="CZ6" s="1286"/>
      <c r="DA6" s="1286"/>
      <c r="DB6" s="1286"/>
      <c r="DC6" s="1286"/>
      <c r="DD6" s="1286"/>
      <c r="DE6" s="1286"/>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86"/>
      <c r="B7" s="1286"/>
      <c r="C7" s="1286"/>
      <c r="D7" s="1286"/>
      <c r="E7" s="1286"/>
      <c r="F7" s="1286"/>
      <c r="G7" s="1286"/>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286"/>
      <c r="AK7" s="1286"/>
      <c r="AL7" s="1286"/>
      <c r="AM7" s="1286"/>
      <c r="AN7" s="1286"/>
      <c r="AO7" s="1286"/>
      <c r="AP7" s="1286"/>
      <c r="AQ7" s="1286"/>
      <c r="AR7" s="1286"/>
      <c r="AS7" s="1286"/>
      <c r="AT7" s="1286"/>
      <c r="AU7" s="1286"/>
      <c r="AV7" s="1286"/>
      <c r="AW7" s="1286"/>
      <c r="AX7" s="1286"/>
      <c r="AY7" s="1286"/>
      <c r="AZ7" s="1286"/>
      <c r="BA7" s="1286"/>
      <c r="BB7" s="1286"/>
      <c r="BC7" s="1286"/>
      <c r="BD7" s="1286"/>
      <c r="BE7" s="1286"/>
      <c r="BF7" s="1286"/>
      <c r="BG7" s="1286"/>
      <c r="BH7" s="1286"/>
      <c r="BI7" s="1286"/>
      <c r="BJ7" s="1286"/>
      <c r="BK7" s="1286"/>
      <c r="BL7" s="1286"/>
      <c r="BM7" s="1286"/>
      <c r="BN7" s="1286"/>
      <c r="BO7" s="1286"/>
      <c r="BP7" s="1286"/>
      <c r="BQ7" s="1286"/>
      <c r="BR7" s="1286"/>
      <c r="BS7" s="1286"/>
      <c r="BT7" s="1286"/>
      <c r="BU7" s="1286"/>
      <c r="BV7" s="1286"/>
      <c r="BW7" s="1286"/>
      <c r="BX7" s="1286"/>
      <c r="BY7" s="1286"/>
      <c r="BZ7" s="1286"/>
      <c r="CA7" s="1286"/>
      <c r="CB7" s="1286"/>
      <c r="CC7" s="1286"/>
      <c r="CD7" s="1286"/>
      <c r="CE7" s="1286"/>
      <c r="CF7" s="1286"/>
      <c r="CG7" s="1286"/>
      <c r="CH7" s="1286"/>
      <c r="CI7" s="1286"/>
      <c r="CJ7" s="1286"/>
      <c r="CK7" s="1286"/>
      <c r="CL7" s="1286"/>
      <c r="CM7" s="1286"/>
      <c r="CN7" s="1286"/>
      <c r="CO7" s="1286"/>
      <c r="CP7" s="1286"/>
      <c r="CQ7" s="1286"/>
      <c r="CR7" s="1286"/>
      <c r="CS7" s="1286"/>
      <c r="CT7" s="1286"/>
      <c r="CU7" s="1286"/>
      <c r="CV7" s="1286"/>
      <c r="CW7" s="1286"/>
      <c r="CX7" s="1286"/>
      <c r="CY7" s="1286"/>
      <c r="CZ7" s="1286"/>
      <c r="DA7" s="1286"/>
      <c r="DB7" s="1286"/>
      <c r="DC7" s="1286"/>
      <c r="DD7" s="1286"/>
      <c r="DE7" s="1286"/>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86"/>
      <c r="B8" s="1286"/>
      <c r="C8" s="1286"/>
      <c r="D8" s="1286"/>
      <c r="E8" s="1286"/>
      <c r="F8" s="1286"/>
      <c r="G8" s="1286"/>
      <c r="H8" s="1286"/>
      <c r="I8" s="1286"/>
      <c r="J8" s="1286"/>
      <c r="K8" s="1286"/>
      <c r="L8" s="1286"/>
      <c r="M8" s="1286"/>
      <c r="N8" s="1286"/>
      <c r="O8" s="1286"/>
      <c r="P8" s="1286"/>
      <c r="Q8" s="1286"/>
      <c r="R8" s="1286"/>
      <c r="S8" s="1286"/>
      <c r="T8" s="1286"/>
      <c r="U8" s="1286"/>
      <c r="V8" s="1286"/>
      <c r="W8" s="1286"/>
      <c r="X8" s="1286"/>
      <c r="Y8" s="1286"/>
      <c r="Z8" s="1286"/>
      <c r="AA8" s="1286"/>
      <c r="AB8" s="1286"/>
      <c r="AC8" s="1286"/>
      <c r="AD8" s="1286"/>
      <c r="AE8" s="1286"/>
      <c r="AF8" s="1286"/>
      <c r="AG8" s="1286"/>
      <c r="AH8" s="1286"/>
      <c r="AI8" s="1286"/>
      <c r="AJ8" s="1286"/>
      <c r="AK8" s="1286"/>
      <c r="AL8" s="1286"/>
      <c r="AM8" s="1286"/>
      <c r="AN8" s="1286"/>
      <c r="AO8" s="1286"/>
      <c r="AP8" s="1286"/>
      <c r="AQ8" s="1286"/>
      <c r="AR8" s="1286"/>
      <c r="AS8" s="1286"/>
      <c r="AT8" s="1286"/>
      <c r="AU8" s="1286"/>
      <c r="AV8" s="1286"/>
      <c r="AW8" s="1286"/>
      <c r="AX8" s="1286"/>
      <c r="AY8" s="1286"/>
      <c r="AZ8" s="1286"/>
      <c r="BA8" s="1286"/>
      <c r="BB8" s="1286"/>
      <c r="BC8" s="1286"/>
      <c r="BD8" s="1286"/>
      <c r="BE8" s="1286"/>
      <c r="BF8" s="1286"/>
      <c r="BG8" s="1286"/>
      <c r="BH8" s="1286"/>
      <c r="BI8" s="1286"/>
      <c r="BJ8" s="1286"/>
      <c r="BK8" s="1286"/>
      <c r="BL8" s="1286"/>
      <c r="BM8" s="1286"/>
      <c r="BN8" s="1286"/>
      <c r="BO8" s="1286"/>
      <c r="BP8" s="1286"/>
      <c r="BQ8" s="1286"/>
      <c r="BR8" s="1286"/>
      <c r="BS8" s="1286"/>
      <c r="BT8" s="1286"/>
      <c r="BU8" s="1286"/>
      <c r="BV8" s="1286"/>
      <c r="BW8" s="1286"/>
      <c r="BX8" s="1286"/>
      <c r="BY8" s="1286"/>
      <c r="BZ8" s="1286"/>
      <c r="CA8" s="1286"/>
      <c r="CB8" s="1286"/>
      <c r="CC8" s="1286"/>
      <c r="CD8" s="1286"/>
      <c r="CE8" s="1286"/>
      <c r="CF8" s="1286"/>
      <c r="CG8" s="1286"/>
      <c r="CH8" s="1286"/>
      <c r="CI8" s="1286"/>
      <c r="CJ8" s="1286"/>
      <c r="CK8" s="1286"/>
      <c r="CL8" s="1286"/>
      <c r="CM8" s="1286"/>
      <c r="CN8" s="1286"/>
      <c r="CO8" s="1286"/>
      <c r="CP8" s="1286"/>
      <c r="CQ8" s="1286"/>
      <c r="CR8" s="1286"/>
      <c r="CS8" s="1286"/>
      <c r="CT8" s="1286"/>
      <c r="CU8" s="1286"/>
      <c r="CV8" s="1286"/>
      <c r="CW8" s="1286"/>
      <c r="CX8" s="1286"/>
      <c r="CY8" s="1286"/>
      <c r="CZ8" s="1286"/>
      <c r="DA8" s="1286"/>
      <c r="DB8" s="1286"/>
      <c r="DC8" s="1286"/>
      <c r="DD8" s="1286"/>
      <c r="DE8" s="1286"/>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86"/>
      <c r="B9" s="1286"/>
      <c r="C9" s="1286"/>
      <c r="D9" s="1286"/>
      <c r="E9" s="1286"/>
      <c r="F9" s="1286"/>
      <c r="G9" s="1286"/>
      <c r="H9" s="1286"/>
      <c r="I9" s="1286"/>
      <c r="J9" s="1286"/>
      <c r="K9" s="1286"/>
      <c r="L9" s="1286"/>
      <c r="M9" s="1286"/>
      <c r="N9" s="1286"/>
      <c r="O9" s="1286"/>
      <c r="P9" s="1286"/>
      <c r="Q9" s="1286"/>
      <c r="R9" s="1286"/>
      <c r="S9" s="1286"/>
      <c r="T9" s="1286"/>
      <c r="U9" s="1286"/>
      <c r="V9" s="1286"/>
      <c r="W9" s="1286"/>
      <c r="X9" s="1286"/>
      <c r="Y9" s="1286"/>
      <c r="Z9" s="1286"/>
      <c r="AA9" s="1286"/>
      <c r="AB9" s="1286"/>
      <c r="AC9" s="1286"/>
      <c r="AD9" s="1286"/>
      <c r="AE9" s="1286"/>
      <c r="AF9" s="1286"/>
      <c r="AG9" s="1286"/>
      <c r="AH9" s="1286"/>
      <c r="AI9" s="1286"/>
      <c r="AJ9" s="1286"/>
      <c r="AK9" s="1286"/>
      <c r="AL9" s="1286"/>
      <c r="AM9" s="1286"/>
      <c r="AN9" s="1286"/>
      <c r="AO9" s="1286"/>
      <c r="AP9" s="1286"/>
      <c r="AQ9" s="1286"/>
      <c r="AR9" s="1286"/>
      <c r="AS9" s="1286"/>
      <c r="AT9" s="1286"/>
      <c r="AU9" s="1286"/>
      <c r="AV9" s="1286"/>
      <c r="AW9" s="1286"/>
      <c r="AX9" s="1286"/>
      <c r="AY9" s="1286"/>
      <c r="AZ9" s="1286"/>
      <c r="BA9" s="1286"/>
      <c r="BB9" s="1286"/>
      <c r="BC9" s="1286"/>
      <c r="BD9" s="1286"/>
      <c r="BE9" s="1286"/>
      <c r="BF9" s="1286"/>
      <c r="BG9" s="1286"/>
      <c r="BH9" s="1286"/>
      <c r="BI9" s="1286"/>
      <c r="BJ9" s="1286"/>
      <c r="BK9" s="1286"/>
      <c r="BL9" s="1286"/>
      <c r="BM9" s="1286"/>
      <c r="BN9" s="1286"/>
      <c r="BO9" s="1286"/>
      <c r="BP9" s="1286"/>
      <c r="BQ9" s="1286"/>
      <c r="BR9" s="1286"/>
      <c r="BS9" s="1286"/>
      <c r="BT9" s="1286"/>
      <c r="BU9" s="1286"/>
      <c r="BV9" s="1286"/>
      <c r="BW9" s="1286"/>
      <c r="BX9" s="1286"/>
      <c r="BY9" s="1286"/>
      <c r="BZ9" s="1286"/>
      <c r="CA9" s="1286"/>
      <c r="CB9" s="1286"/>
      <c r="CC9" s="1286"/>
      <c r="CD9" s="1286"/>
      <c r="CE9" s="1286"/>
      <c r="CF9" s="1286"/>
      <c r="CG9" s="1286"/>
      <c r="CH9" s="1286"/>
      <c r="CI9" s="1286"/>
      <c r="CJ9" s="1286"/>
      <c r="CK9" s="1286"/>
      <c r="CL9" s="1286"/>
      <c r="CM9" s="1286"/>
      <c r="CN9" s="1286"/>
      <c r="CO9" s="1286"/>
      <c r="CP9" s="1286"/>
      <c r="CQ9" s="1286"/>
      <c r="CR9" s="1286"/>
      <c r="CS9" s="1286"/>
      <c r="CT9" s="1286"/>
      <c r="CU9" s="1286"/>
      <c r="CV9" s="1286"/>
      <c r="CW9" s="1286"/>
      <c r="CX9" s="1286"/>
      <c r="CY9" s="1286"/>
      <c r="CZ9" s="1286"/>
      <c r="DA9" s="1286"/>
      <c r="DB9" s="1286"/>
      <c r="DC9" s="1286"/>
      <c r="DD9" s="1286"/>
      <c r="DE9" s="1286"/>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86"/>
      <c r="B10" s="1286"/>
      <c r="C10" s="1286"/>
      <c r="D10" s="1286"/>
      <c r="E10" s="1286"/>
      <c r="F10" s="1286"/>
      <c r="G10" s="1286"/>
      <c r="H10" s="1286"/>
      <c r="I10" s="1286"/>
      <c r="J10" s="1286"/>
      <c r="K10" s="1286"/>
      <c r="L10" s="1286"/>
      <c r="M10" s="1286"/>
      <c r="N10" s="1286"/>
      <c r="O10" s="1286"/>
      <c r="P10" s="1286"/>
      <c r="Q10" s="1286"/>
      <c r="R10" s="1286"/>
      <c r="S10" s="1286"/>
      <c r="T10" s="1286"/>
      <c r="U10" s="1286"/>
      <c r="V10" s="1286"/>
      <c r="W10" s="1286"/>
      <c r="X10" s="1286"/>
      <c r="Y10" s="1286"/>
      <c r="Z10" s="1286"/>
      <c r="AA10" s="1286"/>
      <c r="AB10" s="1286"/>
      <c r="AC10" s="1286"/>
      <c r="AD10" s="1286"/>
      <c r="AE10" s="1286"/>
      <c r="AF10" s="1286"/>
      <c r="AG10" s="1286"/>
      <c r="AH10" s="1286"/>
      <c r="AI10" s="1286"/>
      <c r="AJ10" s="1286"/>
      <c r="AK10" s="1286"/>
      <c r="AL10" s="1286"/>
      <c r="AM10" s="1286"/>
      <c r="AN10" s="1286"/>
      <c r="AO10" s="1286"/>
      <c r="AP10" s="1286"/>
      <c r="AQ10" s="1286"/>
      <c r="AR10" s="1286"/>
      <c r="AS10" s="1286"/>
      <c r="AT10" s="1286"/>
      <c r="AU10" s="1286"/>
      <c r="AV10" s="1286"/>
      <c r="AW10" s="1286"/>
      <c r="AX10" s="1286"/>
      <c r="AY10" s="1286"/>
      <c r="AZ10" s="1286"/>
      <c r="BA10" s="1286"/>
      <c r="BB10" s="1286"/>
      <c r="BC10" s="1286"/>
      <c r="BD10" s="1286"/>
      <c r="BE10" s="1286"/>
      <c r="BF10" s="1286"/>
      <c r="BG10" s="1286"/>
      <c r="BH10" s="1286"/>
      <c r="BI10" s="1286"/>
      <c r="BJ10" s="1286"/>
      <c r="BK10" s="1286"/>
      <c r="BL10" s="1286"/>
      <c r="BM10" s="1286"/>
      <c r="BN10" s="1286"/>
      <c r="BO10" s="1286"/>
      <c r="BP10" s="1286"/>
      <c r="BQ10" s="1286"/>
      <c r="BR10" s="1286"/>
      <c r="BS10" s="1286"/>
      <c r="BT10" s="1286"/>
      <c r="BU10" s="1286"/>
      <c r="BV10" s="1286"/>
      <c r="BW10" s="1286"/>
      <c r="BX10" s="1286"/>
      <c r="BY10" s="1286"/>
      <c r="BZ10" s="1286"/>
      <c r="CA10" s="1286"/>
      <c r="CB10" s="1286"/>
      <c r="CC10" s="1286"/>
      <c r="CD10" s="1286"/>
      <c r="CE10" s="1286"/>
      <c r="CF10" s="1286"/>
      <c r="CG10" s="1286"/>
      <c r="CH10" s="1286"/>
      <c r="CI10" s="1286"/>
      <c r="CJ10" s="1286"/>
      <c r="CK10" s="1286"/>
      <c r="CL10" s="1286"/>
      <c r="CM10" s="1286"/>
      <c r="CN10" s="1286"/>
      <c r="CO10" s="1286"/>
      <c r="CP10" s="1286"/>
      <c r="CQ10" s="1286"/>
      <c r="CR10" s="1286"/>
      <c r="CS10" s="1286"/>
      <c r="CT10" s="1286"/>
      <c r="CU10" s="1286"/>
      <c r="CV10" s="1286"/>
      <c r="CW10" s="1286"/>
      <c r="CX10" s="1286"/>
      <c r="CY10" s="1286"/>
      <c r="CZ10" s="1286"/>
      <c r="DA10" s="1286"/>
      <c r="DB10" s="1286"/>
      <c r="DC10" s="1286"/>
      <c r="DD10" s="1286"/>
      <c r="DE10" s="1286"/>
      <c r="DF10" s="280"/>
      <c r="DG10" s="280"/>
      <c r="DH10" s="280"/>
      <c r="DI10" s="280"/>
      <c r="DJ10" s="280"/>
      <c r="DK10" s="280"/>
      <c r="DL10" s="280"/>
      <c r="DM10" s="280"/>
      <c r="DN10" s="280"/>
      <c r="DO10" s="280"/>
      <c r="DP10" s="280"/>
      <c r="DQ10" s="280"/>
      <c r="DR10" s="280"/>
      <c r="DS10" s="280"/>
      <c r="DT10" s="280"/>
      <c r="DU10" s="280"/>
      <c r="DV10" s="280"/>
      <c r="DW10" s="280"/>
      <c r="EM10" s="279" t="s">
        <v>620</v>
      </c>
    </row>
    <row r="11" spans="1:143" s="279" customFormat="1" ht="13" x14ac:dyDescent="0.2">
      <c r="A11" s="1286"/>
      <c r="B11" s="1286"/>
      <c r="C11" s="1286"/>
      <c r="D11" s="1286"/>
      <c r="E11" s="1286"/>
      <c r="F11" s="1286"/>
      <c r="G11" s="1286"/>
      <c r="H11" s="1286"/>
      <c r="I11" s="1286"/>
      <c r="J11" s="1286"/>
      <c r="K11" s="1286"/>
      <c r="L11" s="1286"/>
      <c r="M11" s="1286"/>
      <c r="N11" s="1286"/>
      <c r="O11" s="1286"/>
      <c r="P11" s="1286"/>
      <c r="Q11" s="1286"/>
      <c r="R11" s="1286"/>
      <c r="S11" s="1286"/>
      <c r="T11" s="1286"/>
      <c r="U11" s="1286"/>
      <c r="V11" s="1286"/>
      <c r="W11" s="1286"/>
      <c r="X11" s="1286"/>
      <c r="Y11" s="1286"/>
      <c r="Z11" s="1286"/>
      <c r="AA11" s="1286"/>
      <c r="AB11" s="1286"/>
      <c r="AC11" s="1286"/>
      <c r="AD11" s="1286"/>
      <c r="AE11" s="1286"/>
      <c r="AF11" s="1286"/>
      <c r="AG11" s="1286"/>
      <c r="AH11" s="1286"/>
      <c r="AI11" s="1286"/>
      <c r="AJ11" s="1286"/>
      <c r="AK11" s="1286"/>
      <c r="AL11" s="1286"/>
      <c r="AM11" s="1286"/>
      <c r="AN11" s="1286"/>
      <c r="AO11" s="1286"/>
      <c r="AP11" s="1286"/>
      <c r="AQ11" s="1286"/>
      <c r="AR11" s="1286"/>
      <c r="AS11" s="1286"/>
      <c r="AT11" s="1286"/>
      <c r="AU11" s="1286"/>
      <c r="AV11" s="1286"/>
      <c r="AW11" s="1286"/>
      <c r="AX11" s="1286"/>
      <c r="AY11" s="1286"/>
      <c r="AZ11" s="1286"/>
      <c r="BA11" s="1286"/>
      <c r="BB11" s="1286"/>
      <c r="BC11" s="1286"/>
      <c r="BD11" s="1286"/>
      <c r="BE11" s="1286"/>
      <c r="BF11" s="1286"/>
      <c r="BG11" s="1286"/>
      <c r="BH11" s="1286"/>
      <c r="BI11" s="1286"/>
      <c r="BJ11" s="1286"/>
      <c r="BK11" s="1286"/>
      <c r="BL11" s="1286"/>
      <c r="BM11" s="1286"/>
      <c r="BN11" s="1286"/>
      <c r="BO11" s="1286"/>
      <c r="BP11" s="1286"/>
      <c r="BQ11" s="1286"/>
      <c r="BR11" s="1286"/>
      <c r="BS11" s="1286"/>
      <c r="BT11" s="1286"/>
      <c r="BU11" s="1286"/>
      <c r="BV11" s="1286"/>
      <c r="BW11" s="1286"/>
      <c r="BX11" s="1286"/>
      <c r="BY11" s="1286"/>
      <c r="BZ11" s="1286"/>
      <c r="CA11" s="1286"/>
      <c r="CB11" s="1286"/>
      <c r="CC11" s="1286"/>
      <c r="CD11" s="1286"/>
      <c r="CE11" s="1286"/>
      <c r="CF11" s="1286"/>
      <c r="CG11" s="1286"/>
      <c r="CH11" s="1286"/>
      <c r="CI11" s="1286"/>
      <c r="CJ11" s="1286"/>
      <c r="CK11" s="1286"/>
      <c r="CL11" s="1286"/>
      <c r="CM11" s="1286"/>
      <c r="CN11" s="1286"/>
      <c r="CO11" s="1286"/>
      <c r="CP11" s="1286"/>
      <c r="CQ11" s="1286"/>
      <c r="CR11" s="1286"/>
      <c r="CS11" s="1286"/>
      <c r="CT11" s="1286"/>
      <c r="CU11" s="1286"/>
      <c r="CV11" s="1286"/>
      <c r="CW11" s="1286"/>
      <c r="CX11" s="1286"/>
      <c r="CY11" s="1286"/>
      <c r="CZ11" s="1286"/>
      <c r="DA11" s="1286"/>
      <c r="DB11" s="1286"/>
      <c r="DC11" s="1286"/>
      <c r="DD11" s="1286"/>
      <c r="DE11" s="1286"/>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86"/>
      <c r="B12" s="1286"/>
      <c r="C12" s="1286"/>
      <c r="D12" s="1286"/>
      <c r="E12" s="1286"/>
      <c r="F12" s="1286"/>
      <c r="G12" s="1286"/>
      <c r="H12" s="1286"/>
      <c r="I12" s="1286"/>
      <c r="J12" s="1286"/>
      <c r="K12" s="1286"/>
      <c r="L12" s="1286"/>
      <c r="M12" s="1286"/>
      <c r="N12" s="1286"/>
      <c r="O12" s="1286"/>
      <c r="P12" s="1286"/>
      <c r="Q12" s="1286"/>
      <c r="R12" s="1286"/>
      <c r="S12" s="1286"/>
      <c r="T12" s="1286"/>
      <c r="U12" s="1286"/>
      <c r="V12" s="1286"/>
      <c r="W12" s="1286"/>
      <c r="X12" s="1286"/>
      <c r="Y12" s="1286"/>
      <c r="Z12" s="1286"/>
      <c r="AA12" s="1286"/>
      <c r="AB12" s="1286"/>
      <c r="AC12" s="1286"/>
      <c r="AD12" s="1286"/>
      <c r="AE12" s="1286"/>
      <c r="AF12" s="1286"/>
      <c r="AG12" s="1286"/>
      <c r="AH12" s="1286"/>
      <c r="AI12" s="1286"/>
      <c r="AJ12" s="1286"/>
      <c r="AK12" s="1286"/>
      <c r="AL12" s="1286"/>
      <c r="AM12" s="1286"/>
      <c r="AN12" s="1286"/>
      <c r="AO12" s="1286"/>
      <c r="AP12" s="1286"/>
      <c r="AQ12" s="1286"/>
      <c r="AR12" s="1286"/>
      <c r="AS12" s="1286"/>
      <c r="AT12" s="1286"/>
      <c r="AU12" s="1286"/>
      <c r="AV12" s="1286"/>
      <c r="AW12" s="1286"/>
      <c r="AX12" s="1286"/>
      <c r="AY12" s="1286"/>
      <c r="AZ12" s="1286"/>
      <c r="BA12" s="1286"/>
      <c r="BB12" s="1286"/>
      <c r="BC12" s="1286"/>
      <c r="BD12" s="1286"/>
      <c r="BE12" s="1286"/>
      <c r="BF12" s="1286"/>
      <c r="BG12" s="1286"/>
      <c r="BH12" s="1286"/>
      <c r="BI12" s="1286"/>
      <c r="BJ12" s="1286"/>
      <c r="BK12" s="1286"/>
      <c r="BL12" s="1286"/>
      <c r="BM12" s="1286"/>
      <c r="BN12" s="1286"/>
      <c r="BO12" s="1286"/>
      <c r="BP12" s="1286"/>
      <c r="BQ12" s="1286"/>
      <c r="BR12" s="1286"/>
      <c r="BS12" s="1286"/>
      <c r="BT12" s="1286"/>
      <c r="BU12" s="1286"/>
      <c r="BV12" s="1286"/>
      <c r="BW12" s="1286"/>
      <c r="BX12" s="1286"/>
      <c r="BY12" s="1286"/>
      <c r="BZ12" s="1286"/>
      <c r="CA12" s="1286"/>
      <c r="CB12" s="1286"/>
      <c r="CC12" s="1286"/>
      <c r="CD12" s="1286"/>
      <c r="CE12" s="1286"/>
      <c r="CF12" s="1286"/>
      <c r="CG12" s="1286"/>
      <c r="CH12" s="1286"/>
      <c r="CI12" s="1286"/>
      <c r="CJ12" s="1286"/>
      <c r="CK12" s="1286"/>
      <c r="CL12" s="1286"/>
      <c r="CM12" s="1286"/>
      <c r="CN12" s="1286"/>
      <c r="CO12" s="1286"/>
      <c r="CP12" s="1286"/>
      <c r="CQ12" s="1286"/>
      <c r="CR12" s="1286"/>
      <c r="CS12" s="1286"/>
      <c r="CT12" s="1286"/>
      <c r="CU12" s="1286"/>
      <c r="CV12" s="1286"/>
      <c r="CW12" s="1286"/>
      <c r="CX12" s="1286"/>
      <c r="CY12" s="1286"/>
      <c r="CZ12" s="1286"/>
      <c r="DA12" s="1286"/>
      <c r="DB12" s="1286"/>
      <c r="DC12" s="1286"/>
      <c r="DD12" s="1286"/>
      <c r="DE12" s="1286"/>
      <c r="DF12" s="280"/>
      <c r="DG12" s="280"/>
      <c r="DH12" s="280"/>
      <c r="DI12" s="280"/>
      <c r="DJ12" s="280"/>
      <c r="DK12" s="280"/>
      <c r="DL12" s="280"/>
      <c r="DM12" s="280"/>
      <c r="DN12" s="280"/>
      <c r="DO12" s="280"/>
      <c r="DP12" s="280"/>
      <c r="DQ12" s="280"/>
      <c r="DR12" s="280"/>
      <c r="DS12" s="280"/>
      <c r="DT12" s="280"/>
      <c r="DU12" s="280"/>
      <c r="DV12" s="280"/>
      <c r="DW12" s="280"/>
      <c r="EM12" s="279" t="s">
        <v>620</v>
      </c>
    </row>
    <row r="13" spans="1:143" s="279" customFormat="1" ht="13" x14ac:dyDescent="0.2">
      <c r="A13" s="1286"/>
      <c r="B13" s="1286"/>
      <c r="C13" s="1286"/>
      <c r="D13" s="1286"/>
      <c r="E13" s="1286"/>
      <c r="F13" s="1286"/>
      <c r="G13" s="1286"/>
      <c r="H13" s="1286"/>
      <c r="I13" s="1286"/>
      <c r="J13" s="1286"/>
      <c r="K13" s="1286"/>
      <c r="L13" s="1286"/>
      <c r="M13" s="1286"/>
      <c r="N13" s="1286"/>
      <c r="O13" s="1286"/>
      <c r="P13" s="1286"/>
      <c r="Q13" s="1286"/>
      <c r="R13" s="1286"/>
      <c r="S13" s="1286"/>
      <c r="T13" s="1286"/>
      <c r="U13" s="1286"/>
      <c r="V13" s="1286"/>
      <c r="W13" s="1286"/>
      <c r="X13" s="1286"/>
      <c r="Y13" s="1286"/>
      <c r="Z13" s="1286"/>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86"/>
      <c r="B14" s="1286"/>
      <c r="C14" s="1286"/>
      <c r="D14" s="1286"/>
      <c r="E14" s="1286"/>
      <c r="F14" s="1286"/>
      <c r="G14" s="1286"/>
      <c r="H14" s="1286"/>
      <c r="I14" s="1286"/>
      <c r="J14" s="1286"/>
      <c r="K14" s="1286"/>
      <c r="L14" s="1286"/>
      <c r="M14" s="1286"/>
      <c r="N14" s="1286"/>
      <c r="O14" s="1286"/>
      <c r="P14" s="1286"/>
      <c r="Q14" s="1286"/>
      <c r="R14" s="1286"/>
      <c r="S14" s="1286"/>
      <c r="T14" s="1286"/>
      <c r="U14" s="1286"/>
      <c r="V14" s="1286"/>
      <c r="W14" s="1286"/>
      <c r="X14" s="1286"/>
      <c r="Y14" s="1286"/>
      <c r="Z14" s="1286"/>
      <c r="AA14" s="1286"/>
      <c r="AB14" s="1286"/>
      <c r="AC14" s="1286"/>
      <c r="AD14" s="1286"/>
      <c r="AE14" s="1286"/>
      <c r="AF14" s="1286"/>
      <c r="AG14" s="1286"/>
      <c r="AH14" s="1286"/>
      <c r="AI14" s="1286"/>
      <c r="AJ14" s="1286"/>
      <c r="AK14" s="1286"/>
      <c r="AL14" s="1286"/>
      <c r="AM14" s="1286"/>
      <c r="AN14" s="1286"/>
      <c r="AO14" s="1286"/>
      <c r="AP14" s="1286"/>
      <c r="AQ14" s="1286"/>
      <c r="AR14" s="1286"/>
      <c r="AS14" s="1286"/>
      <c r="AT14" s="1286"/>
      <c r="AU14" s="1286"/>
      <c r="AV14" s="1286"/>
      <c r="AW14" s="1286"/>
      <c r="AX14" s="1286"/>
      <c r="AY14" s="1286"/>
      <c r="AZ14" s="1286"/>
      <c r="BA14" s="1286"/>
      <c r="BB14" s="1286"/>
      <c r="BC14" s="1286"/>
      <c r="BD14" s="1286"/>
      <c r="BE14" s="1286"/>
      <c r="BF14" s="1286"/>
      <c r="BG14" s="1286"/>
      <c r="BH14" s="1286"/>
      <c r="BI14" s="1286"/>
      <c r="BJ14" s="1286"/>
      <c r="BK14" s="1286"/>
      <c r="BL14" s="1286"/>
      <c r="BM14" s="1286"/>
      <c r="BN14" s="1286"/>
      <c r="BO14" s="1286"/>
      <c r="BP14" s="1286"/>
      <c r="BQ14" s="1286"/>
      <c r="BR14" s="1286"/>
      <c r="BS14" s="1286"/>
      <c r="BT14" s="1286"/>
      <c r="BU14" s="1286"/>
      <c r="BV14" s="1286"/>
      <c r="BW14" s="1286"/>
      <c r="BX14" s="1286"/>
      <c r="BY14" s="1286"/>
      <c r="BZ14" s="1286"/>
      <c r="CA14" s="1286"/>
      <c r="CB14" s="1286"/>
      <c r="CC14" s="1286"/>
      <c r="CD14" s="1286"/>
      <c r="CE14" s="1286"/>
      <c r="CF14" s="1286"/>
      <c r="CG14" s="1286"/>
      <c r="CH14" s="1286"/>
      <c r="CI14" s="1286"/>
      <c r="CJ14" s="1286"/>
      <c r="CK14" s="1286"/>
      <c r="CL14" s="1286"/>
      <c r="CM14" s="1286"/>
      <c r="CN14" s="1286"/>
      <c r="CO14" s="1286"/>
      <c r="CP14" s="1286"/>
      <c r="CQ14" s="1286"/>
      <c r="CR14" s="1286"/>
      <c r="CS14" s="1286"/>
      <c r="CT14" s="1286"/>
      <c r="CU14" s="1286"/>
      <c r="CV14" s="1286"/>
      <c r="CW14" s="1286"/>
      <c r="CX14" s="1286"/>
      <c r="CY14" s="1286"/>
      <c r="CZ14" s="1286"/>
      <c r="DA14" s="1286"/>
      <c r="DB14" s="1286"/>
      <c r="DC14" s="1286"/>
      <c r="DD14" s="1286"/>
      <c r="DE14" s="1286"/>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28"/>
      <c r="B15" s="1286"/>
      <c r="C15" s="1286"/>
      <c r="D15" s="1286"/>
      <c r="E15" s="1286"/>
      <c r="F15" s="1286"/>
      <c r="G15" s="1286"/>
      <c r="H15" s="1286"/>
      <c r="I15" s="1286"/>
      <c r="J15" s="1286"/>
      <c r="K15" s="1286"/>
      <c r="L15" s="1286"/>
      <c r="M15" s="1286"/>
      <c r="N15" s="1286"/>
      <c r="O15" s="1286"/>
      <c r="P15" s="1286"/>
      <c r="Q15" s="1286"/>
      <c r="R15" s="1286"/>
      <c r="S15" s="1286"/>
      <c r="T15" s="1286"/>
      <c r="U15" s="1286"/>
      <c r="V15" s="1286"/>
      <c r="W15" s="1286"/>
      <c r="X15" s="1286"/>
      <c r="Y15" s="1286"/>
      <c r="Z15" s="1286"/>
      <c r="AA15" s="1286"/>
      <c r="AB15" s="1286"/>
      <c r="AC15" s="1286"/>
      <c r="AD15" s="1286"/>
      <c r="AE15" s="1286"/>
      <c r="AF15" s="1286"/>
      <c r="AG15" s="1286"/>
      <c r="AH15" s="1286"/>
      <c r="AI15" s="1286"/>
      <c r="AJ15" s="1286"/>
      <c r="AK15" s="1286"/>
      <c r="AL15" s="1286"/>
      <c r="AM15" s="1286"/>
      <c r="AN15" s="1286"/>
      <c r="AO15" s="1286"/>
      <c r="AP15" s="1286"/>
      <c r="AQ15" s="1286"/>
      <c r="AR15" s="1286"/>
      <c r="AS15" s="1286"/>
      <c r="AT15" s="1286"/>
      <c r="AU15" s="1286"/>
      <c r="AV15" s="1286"/>
      <c r="AW15" s="1286"/>
      <c r="AX15" s="1286"/>
      <c r="AY15" s="1286"/>
      <c r="AZ15" s="1286"/>
      <c r="BA15" s="1286"/>
      <c r="BB15" s="1286"/>
      <c r="BC15" s="1286"/>
      <c r="BD15" s="1286"/>
      <c r="BE15" s="1286"/>
      <c r="BF15" s="1286"/>
      <c r="BG15" s="1286"/>
      <c r="BH15" s="1286"/>
      <c r="BI15" s="1286"/>
      <c r="BJ15" s="1286"/>
      <c r="BK15" s="1286"/>
      <c r="BL15" s="1286"/>
      <c r="BM15" s="1286"/>
      <c r="BN15" s="1286"/>
      <c r="BO15" s="1286"/>
      <c r="BP15" s="1286"/>
      <c r="BQ15" s="1286"/>
      <c r="BR15" s="1286"/>
      <c r="BS15" s="1286"/>
      <c r="BT15" s="1286"/>
      <c r="BU15" s="1286"/>
      <c r="BV15" s="1286"/>
      <c r="BW15" s="1286"/>
      <c r="BX15" s="1286"/>
      <c r="BY15" s="1286"/>
      <c r="BZ15" s="1286"/>
      <c r="CA15" s="1286"/>
      <c r="CB15" s="1286"/>
      <c r="CC15" s="1286"/>
      <c r="CD15" s="1286"/>
      <c r="CE15" s="1286"/>
      <c r="CF15" s="1286"/>
      <c r="CG15" s="1286"/>
      <c r="CH15" s="1286"/>
      <c r="CI15" s="1286"/>
      <c r="CJ15" s="1286"/>
      <c r="CK15" s="1286"/>
      <c r="CL15" s="1286"/>
      <c r="CM15" s="1286"/>
      <c r="CN15" s="1286"/>
      <c r="CO15" s="1286"/>
      <c r="CP15" s="1286"/>
      <c r="CQ15" s="1286"/>
      <c r="CR15" s="1286"/>
      <c r="CS15" s="1286"/>
      <c r="CT15" s="1286"/>
      <c r="CU15" s="1286"/>
      <c r="CV15" s="1286"/>
      <c r="CW15" s="1286"/>
      <c r="CX15" s="1286"/>
      <c r="CY15" s="1286"/>
      <c r="CZ15" s="1286"/>
      <c r="DA15" s="1286"/>
      <c r="DB15" s="1286"/>
      <c r="DC15" s="1286"/>
      <c r="DD15" s="1286"/>
      <c r="DE15" s="1286"/>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28"/>
      <c r="B16" s="1286"/>
      <c r="C16" s="1286"/>
      <c r="D16" s="1286"/>
      <c r="E16" s="1286"/>
      <c r="F16" s="1286"/>
      <c r="G16" s="1286"/>
      <c r="H16" s="1286"/>
      <c r="I16" s="1286"/>
      <c r="J16" s="1286"/>
      <c r="K16" s="1286"/>
      <c r="L16" s="1286"/>
      <c r="M16" s="1286"/>
      <c r="N16" s="1286"/>
      <c r="O16" s="1286"/>
      <c r="P16" s="1286"/>
      <c r="Q16" s="1286"/>
      <c r="R16" s="1286"/>
      <c r="S16" s="1286"/>
      <c r="T16" s="1286"/>
      <c r="U16" s="1286"/>
      <c r="V16" s="1286"/>
      <c r="W16" s="1286"/>
      <c r="X16" s="1286"/>
      <c r="Y16" s="1286"/>
      <c r="Z16" s="1286"/>
      <c r="AA16" s="1286"/>
      <c r="AB16" s="1286"/>
      <c r="AC16" s="1286"/>
      <c r="AD16" s="1286"/>
      <c r="AE16" s="1286"/>
      <c r="AF16" s="1286"/>
      <c r="AG16" s="1286"/>
      <c r="AH16" s="1286"/>
      <c r="AI16" s="1286"/>
      <c r="AJ16" s="1286"/>
      <c r="AK16" s="1286"/>
      <c r="AL16" s="1286"/>
      <c r="AM16" s="1286"/>
      <c r="AN16" s="1286"/>
      <c r="AO16" s="1286"/>
      <c r="AP16" s="1286"/>
      <c r="AQ16" s="1286"/>
      <c r="AR16" s="1286"/>
      <c r="AS16" s="1286"/>
      <c r="AT16" s="1286"/>
      <c r="AU16" s="1286"/>
      <c r="AV16" s="1286"/>
      <c r="AW16" s="1286"/>
      <c r="AX16" s="1286"/>
      <c r="AY16" s="1286"/>
      <c r="AZ16" s="1286"/>
      <c r="BA16" s="1286"/>
      <c r="BB16" s="1286"/>
      <c r="BC16" s="1286"/>
      <c r="BD16" s="1286"/>
      <c r="BE16" s="1286"/>
      <c r="BF16" s="1286"/>
      <c r="BG16" s="1286"/>
      <c r="BH16" s="1286"/>
      <c r="BI16" s="1286"/>
      <c r="BJ16" s="1286"/>
      <c r="BK16" s="1286"/>
      <c r="BL16" s="1286"/>
      <c r="BM16" s="1286"/>
      <c r="BN16" s="1286"/>
      <c r="BO16" s="1286"/>
      <c r="BP16" s="1286"/>
      <c r="BQ16" s="1286"/>
      <c r="BR16" s="1286"/>
      <c r="BS16" s="1286"/>
      <c r="BT16" s="1286"/>
      <c r="BU16" s="1286"/>
      <c r="BV16" s="1286"/>
      <c r="BW16" s="1286"/>
      <c r="BX16" s="1286"/>
      <c r="BY16" s="1286"/>
      <c r="BZ16" s="1286"/>
      <c r="CA16" s="1286"/>
      <c r="CB16" s="1286"/>
      <c r="CC16" s="1286"/>
      <c r="CD16" s="1286"/>
      <c r="CE16" s="1286"/>
      <c r="CF16" s="1286"/>
      <c r="CG16" s="1286"/>
      <c r="CH16" s="1286"/>
      <c r="CI16" s="1286"/>
      <c r="CJ16" s="1286"/>
      <c r="CK16" s="1286"/>
      <c r="CL16" s="1286"/>
      <c r="CM16" s="1286"/>
      <c r="CN16" s="1286"/>
      <c r="CO16" s="1286"/>
      <c r="CP16" s="1286"/>
      <c r="CQ16" s="1286"/>
      <c r="CR16" s="1286"/>
      <c r="CS16" s="1286"/>
      <c r="CT16" s="1286"/>
      <c r="CU16" s="1286"/>
      <c r="CV16" s="1286"/>
      <c r="CW16" s="1286"/>
      <c r="CX16" s="1286"/>
      <c r="CY16" s="1286"/>
      <c r="CZ16" s="1286"/>
      <c r="DA16" s="1286"/>
      <c r="DB16" s="1286"/>
      <c r="DC16" s="1286"/>
      <c r="DD16" s="1286"/>
      <c r="DE16" s="1286"/>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28"/>
      <c r="B17" s="1286"/>
      <c r="C17" s="1286"/>
      <c r="D17" s="1286"/>
      <c r="E17" s="1286"/>
      <c r="F17" s="1286"/>
      <c r="G17" s="1286"/>
      <c r="H17" s="1286"/>
      <c r="I17" s="1286"/>
      <c r="J17" s="1286"/>
      <c r="K17" s="1286"/>
      <c r="L17" s="1286"/>
      <c r="M17" s="1286"/>
      <c r="N17" s="1286"/>
      <c r="O17" s="1286"/>
      <c r="P17" s="1286"/>
      <c r="Q17" s="1286"/>
      <c r="R17" s="1286"/>
      <c r="S17" s="1286"/>
      <c r="T17" s="1286"/>
      <c r="U17" s="1286"/>
      <c r="V17" s="1286"/>
      <c r="W17" s="1286"/>
      <c r="X17" s="1286"/>
      <c r="Y17" s="1286"/>
      <c r="Z17" s="1286"/>
      <c r="AA17" s="1286"/>
      <c r="AB17" s="1286"/>
      <c r="AC17" s="1286"/>
      <c r="AD17" s="1286"/>
      <c r="AE17" s="1286"/>
      <c r="AF17" s="1286"/>
      <c r="AG17" s="1286"/>
      <c r="AH17" s="1286"/>
      <c r="AI17" s="1286"/>
      <c r="AJ17" s="1286"/>
      <c r="AK17" s="1286"/>
      <c r="AL17" s="1286"/>
      <c r="AM17" s="1286"/>
      <c r="AN17" s="1286"/>
      <c r="AO17" s="1286"/>
      <c r="AP17" s="1286"/>
      <c r="AQ17" s="1286"/>
      <c r="AR17" s="1286"/>
      <c r="AS17" s="1286"/>
      <c r="AT17" s="1286"/>
      <c r="AU17" s="1286"/>
      <c r="AV17" s="1286"/>
      <c r="AW17" s="1286"/>
      <c r="AX17" s="1286"/>
      <c r="AY17" s="1286"/>
      <c r="AZ17" s="1286"/>
      <c r="BA17" s="1286"/>
      <c r="BB17" s="1286"/>
      <c r="BC17" s="1286"/>
      <c r="BD17" s="1286"/>
      <c r="BE17" s="1286"/>
      <c r="BF17" s="1286"/>
      <c r="BG17" s="1286"/>
      <c r="BH17" s="1286"/>
      <c r="BI17" s="1286"/>
      <c r="BJ17" s="1286"/>
      <c r="BK17" s="1286"/>
      <c r="BL17" s="1286"/>
      <c r="BM17" s="1286"/>
      <c r="BN17" s="1286"/>
      <c r="BO17" s="1286"/>
      <c r="BP17" s="1286"/>
      <c r="BQ17" s="1286"/>
      <c r="BR17" s="1286"/>
      <c r="BS17" s="1286"/>
      <c r="BT17" s="1286"/>
      <c r="BU17" s="1286"/>
      <c r="BV17" s="1286"/>
      <c r="BW17" s="1286"/>
      <c r="BX17" s="1286"/>
      <c r="BY17" s="1286"/>
      <c r="BZ17" s="1286"/>
      <c r="CA17" s="1286"/>
      <c r="CB17" s="1286"/>
      <c r="CC17" s="1286"/>
      <c r="CD17" s="1286"/>
      <c r="CE17" s="1286"/>
      <c r="CF17" s="1286"/>
      <c r="CG17" s="1286"/>
      <c r="CH17" s="1286"/>
      <c r="CI17" s="1286"/>
      <c r="CJ17" s="1286"/>
      <c r="CK17" s="1286"/>
      <c r="CL17" s="1286"/>
      <c r="CM17" s="1286"/>
      <c r="CN17" s="1286"/>
      <c r="CO17" s="1286"/>
      <c r="CP17" s="1286"/>
      <c r="CQ17" s="1286"/>
      <c r="CR17" s="1286"/>
      <c r="CS17" s="1286"/>
      <c r="CT17" s="1286"/>
      <c r="CU17" s="1286"/>
      <c r="CV17" s="1286"/>
      <c r="CW17" s="1286"/>
      <c r="CX17" s="1286"/>
      <c r="CY17" s="1286"/>
      <c r="CZ17" s="1286"/>
      <c r="DA17" s="1286"/>
      <c r="DB17" s="1286"/>
      <c r="DC17" s="1286"/>
      <c r="DD17" s="1286"/>
      <c r="DE17" s="1286"/>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28"/>
      <c r="B18" s="1286"/>
      <c r="C18" s="1286"/>
      <c r="D18" s="1286"/>
      <c r="E18" s="1286"/>
      <c r="F18" s="1286"/>
      <c r="G18" s="1286"/>
      <c r="H18" s="1286"/>
      <c r="I18" s="1286"/>
      <c r="J18" s="1286"/>
      <c r="K18" s="1286"/>
      <c r="L18" s="1286"/>
      <c r="M18" s="1286"/>
      <c r="N18" s="1286"/>
      <c r="O18" s="1286"/>
      <c r="P18" s="1286"/>
      <c r="Q18" s="1286"/>
      <c r="R18" s="1286"/>
      <c r="S18" s="1286"/>
      <c r="T18" s="1286"/>
      <c r="U18" s="1286"/>
      <c r="V18" s="1286"/>
      <c r="W18" s="1286"/>
      <c r="X18" s="1286"/>
      <c r="Y18" s="1286"/>
      <c r="Z18" s="1286"/>
      <c r="AA18" s="1286"/>
      <c r="AB18" s="1286"/>
      <c r="AC18" s="1286"/>
      <c r="AD18" s="1286"/>
      <c r="AE18" s="1286"/>
      <c r="AF18" s="1286"/>
      <c r="AG18" s="1286"/>
      <c r="AH18" s="1286"/>
      <c r="AI18" s="1286"/>
      <c r="AJ18" s="1286"/>
      <c r="AK18" s="1286"/>
      <c r="AL18" s="1286"/>
      <c r="AM18" s="1286"/>
      <c r="AN18" s="1286"/>
      <c r="AO18" s="1286"/>
      <c r="AP18" s="1286"/>
      <c r="AQ18" s="1286"/>
      <c r="AR18" s="1286"/>
      <c r="AS18" s="1286"/>
      <c r="AT18" s="1286"/>
      <c r="AU18" s="1286"/>
      <c r="AV18" s="1286"/>
      <c r="AW18" s="1286"/>
      <c r="AX18" s="1286"/>
      <c r="AY18" s="1286"/>
      <c r="AZ18" s="1286"/>
      <c r="BA18" s="1286"/>
      <c r="BB18" s="1286"/>
      <c r="BC18" s="1286"/>
      <c r="BD18" s="1286"/>
      <c r="BE18" s="1286"/>
      <c r="BF18" s="1286"/>
      <c r="BG18" s="1286"/>
      <c r="BH18" s="1286"/>
      <c r="BI18" s="1286"/>
      <c r="BJ18" s="1286"/>
      <c r="BK18" s="1286"/>
      <c r="BL18" s="1286"/>
      <c r="BM18" s="1286"/>
      <c r="BN18" s="1286"/>
      <c r="BO18" s="1286"/>
      <c r="BP18" s="1286"/>
      <c r="BQ18" s="1286"/>
      <c r="BR18" s="1286"/>
      <c r="BS18" s="1286"/>
      <c r="BT18" s="1286"/>
      <c r="BU18" s="1286"/>
      <c r="BV18" s="1286"/>
      <c r="BW18" s="1286"/>
      <c r="BX18" s="1286"/>
      <c r="BY18" s="1286"/>
      <c r="BZ18" s="1286"/>
      <c r="CA18" s="1286"/>
      <c r="CB18" s="1286"/>
      <c r="CC18" s="1286"/>
      <c r="CD18" s="1286"/>
      <c r="CE18" s="1286"/>
      <c r="CF18" s="1286"/>
      <c r="CG18" s="1286"/>
      <c r="CH18" s="1286"/>
      <c r="CI18" s="1286"/>
      <c r="CJ18" s="1286"/>
      <c r="CK18" s="1286"/>
      <c r="CL18" s="1286"/>
      <c r="CM18" s="1286"/>
      <c r="CN18" s="1286"/>
      <c r="CO18" s="1286"/>
      <c r="CP18" s="1286"/>
      <c r="CQ18" s="1286"/>
      <c r="CR18" s="1286"/>
      <c r="CS18" s="1286"/>
      <c r="CT18" s="1286"/>
      <c r="CU18" s="1286"/>
      <c r="CV18" s="1286"/>
      <c r="CW18" s="1286"/>
      <c r="CX18" s="1286"/>
      <c r="CY18" s="1286"/>
      <c r="CZ18" s="1286"/>
      <c r="DA18" s="1286"/>
      <c r="DB18" s="1286"/>
      <c r="DC18" s="1286"/>
      <c r="DD18" s="1286"/>
      <c r="DE18" s="1286"/>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28"/>
      <c r="DE19" s="1228"/>
    </row>
    <row r="20" spans="1:351" ht="13" x14ac:dyDescent="0.2">
      <c r="DD20" s="1228"/>
      <c r="DE20" s="1228"/>
    </row>
    <row r="21" spans="1:351" ht="16.5" x14ac:dyDescent="0.2">
      <c r="B21" s="1285"/>
      <c r="C21" s="1281"/>
      <c r="D21" s="1281"/>
      <c r="E21" s="1281"/>
      <c r="F21" s="1281"/>
      <c r="G21" s="1281"/>
      <c r="H21" s="1281"/>
      <c r="I21" s="1281"/>
      <c r="J21" s="1281"/>
      <c r="K21" s="1281"/>
      <c r="L21" s="1281"/>
      <c r="M21" s="1281"/>
      <c r="N21" s="1284"/>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4"/>
      <c r="AU21" s="1281"/>
      <c r="AV21" s="1281"/>
      <c r="AW21" s="1281"/>
      <c r="AX21" s="1281"/>
      <c r="AY21" s="1281"/>
      <c r="AZ21" s="1281"/>
      <c r="BA21" s="1281"/>
      <c r="BB21" s="1281"/>
      <c r="BC21" s="1281"/>
      <c r="BD21" s="1281"/>
      <c r="BE21" s="1281"/>
      <c r="BF21" s="1284"/>
      <c r="BG21" s="1281"/>
      <c r="BH21" s="1281"/>
      <c r="BI21" s="1281"/>
      <c r="BJ21" s="1281"/>
      <c r="BK21" s="1281"/>
      <c r="BL21" s="1281"/>
      <c r="BM21" s="1281"/>
      <c r="BN21" s="1281"/>
      <c r="BO21" s="1281"/>
      <c r="BP21" s="1281"/>
      <c r="BQ21" s="1281"/>
      <c r="BR21" s="1284"/>
      <c r="BS21" s="1281"/>
      <c r="BT21" s="1281"/>
      <c r="BU21" s="1281"/>
      <c r="BV21" s="1281"/>
      <c r="BW21" s="1281"/>
      <c r="BX21" s="1281"/>
      <c r="BY21" s="1281"/>
      <c r="BZ21" s="1281"/>
      <c r="CA21" s="1281"/>
      <c r="CB21" s="1281"/>
      <c r="CC21" s="1281"/>
      <c r="CD21" s="1284"/>
      <c r="CE21" s="1281"/>
      <c r="CF21" s="1281"/>
      <c r="CG21" s="1281"/>
      <c r="CH21" s="1281"/>
      <c r="CI21" s="1281"/>
      <c r="CJ21" s="1281"/>
      <c r="CK21" s="1281"/>
      <c r="CL21" s="1281"/>
      <c r="CM21" s="1281"/>
      <c r="CN21" s="1281"/>
      <c r="CO21" s="1281"/>
      <c r="CP21" s="1284"/>
      <c r="CQ21" s="1281"/>
      <c r="CR21" s="1281"/>
      <c r="CS21" s="1281"/>
      <c r="CT21" s="1281"/>
      <c r="CU21" s="1281"/>
      <c r="CV21" s="1281"/>
      <c r="CW21" s="1281"/>
      <c r="CX21" s="1281"/>
      <c r="CY21" s="1281"/>
      <c r="CZ21" s="1281"/>
      <c r="DA21" s="1281"/>
      <c r="DB21" s="1284"/>
      <c r="DC21" s="1281"/>
      <c r="DD21" s="1280"/>
      <c r="DE21" s="1228"/>
      <c r="MM21" s="1283"/>
    </row>
    <row r="22" spans="1:351" ht="16.5" x14ac:dyDescent="0.2">
      <c r="B22" s="1229"/>
      <c r="MM22" s="1283"/>
    </row>
    <row r="23" spans="1:351" ht="13" x14ac:dyDescent="0.2">
      <c r="B23" s="1229"/>
    </row>
    <row r="24" spans="1:351" ht="13" x14ac:dyDescent="0.2">
      <c r="B24" s="1229"/>
    </row>
    <row r="25" spans="1:351" ht="13" x14ac:dyDescent="0.2">
      <c r="B25" s="1229"/>
    </row>
    <row r="26" spans="1:351" ht="13" x14ac:dyDescent="0.2">
      <c r="B26" s="1229"/>
    </row>
    <row r="27" spans="1:351" ht="13" x14ac:dyDescent="0.2">
      <c r="B27" s="1229"/>
    </row>
    <row r="28" spans="1:351" ht="13" x14ac:dyDescent="0.2">
      <c r="B28" s="1229"/>
    </row>
    <row r="29" spans="1:351" ht="13" x14ac:dyDescent="0.2">
      <c r="B29" s="1229"/>
    </row>
    <row r="30" spans="1:351" ht="13" x14ac:dyDescent="0.2">
      <c r="B30" s="1229"/>
    </row>
    <row r="31" spans="1:351" ht="13" x14ac:dyDescent="0.2">
      <c r="B31" s="1229"/>
    </row>
    <row r="32" spans="1:351" ht="13" x14ac:dyDescent="0.2">
      <c r="B32" s="1229"/>
    </row>
    <row r="33" spans="2:109" ht="13" x14ac:dyDescent="0.2">
      <c r="B33" s="1229"/>
    </row>
    <row r="34" spans="2:109" ht="13" x14ac:dyDescent="0.2">
      <c r="B34" s="1229"/>
    </row>
    <row r="35" spans="2:109" ht="13" x14ac:dyDescent="0.2">
      <c r="B35" s="1229"/>
    </row>
    <row r="36" spans="2:109" ht="13" x14ac:dyDescent="0.2">
      <c r="B36" s="1229"/>
    </row>
    <row r="37" spans="2:109" ht="13" x14ac:dyDescent="0.2">
      <c r="B37" s="1229"/>
    </row>
    <row r="38" spans="2:109" ht="13" x14ac:dyDescent="0.2">
      <c r="B38" s="1229"/>
    </row>
    <row r="39" spans="2:109" ht="13" x14ac:dyDescent="0.2">
      <c r="B39" s="1234"/>
      <c r="C39" s="1233"/>
      <c r="D39" s="1233"/>
      <c r="E39" s="1233"/>
      <c r="F39" s="1233"/>
      <c r="G39" s="1233"/>
      <c r="H39" s="1233"/>
      <c r="I39" s="1233"/>
      <c r="J39" s="1233"/>
      <c r="K39" s="1233"/>
      <c r="L39" s="1233"/>
      <c r="M39" s="1233"/>
      <c r="N39" s="1233"/>
      <c r="O39" s="1233"/>
      <c r="P39" s="1233"/>
      <c r="Q39" s="1233"/>
      <c r="R39" s="1233"/>
      <c r="S39" s="1233"/>
      <c r="T39" s="1233"/>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c r="AP39" s="1233"/>
      <c r="AQ39" s="1233"/>
      <c r="AR39" s="1233"/>
      <c r="AS39" s="1233"/>
      <c r="AT39" s="1233"/>
      <c r="AU39" s="1233"/>
      <c r="AV39" s="1233"/>
      <c r="AW39" s="1233"/>
      <c r="AX39" s="1233"/>
      <c r="AY39" s="1233"/>
      <c r="AZ39" s="1233"/>
      <c r="BA39" s="1233"/>
      <c r="BB39" s="1233"/>
      <c r="BC39" s="1233"/>
      <c r="BD39" s="1233"/>
      <c r="BE39" s="1233"/>
      <c r="BF39" s="1233"/>
      <c r="BG39" s="1233"/>
      <c r="BH39" s="1233"/>
      <c r="BI39" s="1233"/>
      <c r="BJ39" s="1233"/>
      <c r="BK39" s="1233"/>
      <c r="BL39" s="1233"/>
      <c r="BM39" s="1233"/>
      <c r="BN39" s="1233"/>
      <c r="BO39" s="1233"/>
      <c r="BP39" s="1233"/>
      <c r="BQ39" s="1233"/>
      <c r="BR39" s="1233"/>
      <c r="BS39" s="1233"/>
      <c r="BT39" s="1233"/>
      <c r="BU39" s="1233"/>
      <c r="BV39" s="1233"/>
      <c r="BW39" s="1233"/>
      <c r="BX39" s="1233"/>
      <c r="BY39" s="1233"/>
      <c r="BZ39" s="1233"/>
      <c r="CA39" s="1233"/>
      <c r="CB39" s="1233"/>
      <c r="CC39" s="1233"/>
      <c r="CD39" s="1233"/>
      <c r="CE39" s="1233"/>
      <c r="CF39" s="1233"/>
      <c r="CG39" s="1233"/>
      <c r="CH39" s="1233"/>
      <c r="CI39" s="1233"/>
      <c r="CJ39" s="1233"/>
      <c r="CK39" s="1233"/>
      <c r="CL39" s="1233"/>
      <c r="CM39" s="1233"/>
      <c r="CN39" s="1233"/>
      <c r="CO39" s="1233"/>
      <c r="CP39" s="1233"/>
      <c r="CQ39" s="1233"/>
      <c r="CR39" s="1233"/>
      <c r="CS39" s="1233"/>
      <c r="CT39" s="1233"/>
      <c r="CU39" s="1233"/>
      <c r="CV39" s="1233"/>
      <c r="CW39" s="1233"/>
      <c r="CX39" s="1233"/>
      <c r="CY39" s="1233"/>
      <c r="CZ39" s="1233"/>
      <c r="DA39" s="1233"/>
      <c r="DB39" s="1233"/>
      <c r="DC39" s="1233"/>
      <c r="DD39" s="1232"/>
    </row>
    <row r="40" spans="2:109" ht="13" x14ac:dyDescent="0.2">
      <c r="B40" s="1270"/>
      <c r="DD40" s="1270"/>
      <c r="DE40" s="1228"/>
    </row>
    <row r="41" spans="2:109" ht="16.5" x14ac:dyDescent="0.2">
      <c r="B41" s="1282" t="s">
        <v>619</v>
      </c>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281"/>
      <c r="Y41" s="1281"/>
      <c r="Z41" s="1281"/>
      <c r="AA41" s="1281"/>
      <c r="AB41" s="1281"/>
      <c r="AC41" s="1281"/>
      <c r="AD41" s="1281"/>
      <c r="AE41" s="1281"/>
      <c r="AF41" s="1281"/>
      <c r="AG41" s="1281"/>
      <c r="AH41" s="1281"/>
      <c r="AI41" s="1281"/>
      <c r="AJ41" s="1281"/>
      <c r="AK41" s="1281"/>
      <c r="AL41" s="1281"/>
      <c r="AM41" s="1281"/>
      <c r="AN41" s="1281"/>
      <c r="AO41" s="1281"/>
      <c r="AP41" s="1281"/>
      <c r="AQ41" s="1281"/>
      <c r="AR41" s="1281"/>
      <c r="AS41" s="1281"/>
      <c r="AT41" s="1281"/>
      <c r="AU41" s="1281"/>
      <c r="AV41" s="1281"/>
      <c r="AW41" s="1281"/>
      <c r="AX41" s="1281"/>
      <c r="AY41" s="1281"/>
      <c r="AZ41" s="1281"/>
      <c r="BA41" s="1281"/>
      <c r="BB41" s="1281"/>
      <c r="BC41" s="1281"/>
      <c r="BD41" s="1281"/>
      <c r="BE41" s="1281"/>
      <c r="BF41" s="1281"/>
      <c r="BG41" s="1281"/>
      <c r="BH41" s="1281"/>
      <c r="BI41" s="1281"/>
      <c r="BJ41" s="1281"/>
      <c r="BK41" s="1281"/>
      <c r="BL41" s="1281"/>
      <c r="BM41" s="1281"/>
      <c r="BN41" s="1281"/>
      <c r="BO41" s="1281"/>
      <c r="BP41" s="1281"/>
      <c r="BQ41" s="1281"/>
      <c r="BR41" s="1281"/>
      <c r="BS41" s="1281"/>
      <c r="BT41" s="1281"/>
      <c r="BU41" s="1281"/>
      <c r="BV41" s="1281"/>
      <c r="BW41" s="1281"/>
      <c r="BX41" s="1281"/>
      <c r="BY41" s="1281"/>
      <c r="BZ41" s="1281"/>
      <c r="CA41" s="1281"/>
      <c r="CB41" s="1281"/>
      <c r="CC41" s="1281"/>
      <c r="CD41" s="1281"/>
      <c r="CE41" s="1281"/>
      <c r="CF41" s="1281"/>
      <c r="CG41" s="1281"/>
      <c r="CH41" s="1281"/>
      <c r="CI41" s="1281"/>
      <c r="CJ41" s="1281"/>
      <c r="CK41" s="1281"/>
      <c r="CL41" s="1281"/>
      <c r="CM41" s="1281"/>
      <c r="CN41" s="1281"/>
      <c r="CO41" s="1281"/>
      <c r="CP41" s="1281"/>
      <c r="CQ41" s="1281"/>
      <c r="CR41" s="1281"/>
      <c r="CS41" s="1281"/>
      <c r="CT41" s="1281"/>
      <c r="CU41" s="1281"/>
      <c r="CV41" s="1281"/>
      <c r="CW41" s="1281"/>
      <c r="CX41" s="1281"/>
      <c r="CY41" s="1281"/>
      <c r="CZ41" s="1281"/>
      <c r="DA41" s="1281"/>
      <c r="DB41" s="1281"/>
      <c r="DC41" s="1281"/>
      <c r="DD41" s="1280"/>
    </row>
    <row r="42" spans="2:109" ht="13" x14ac:dyDescent="0.2">
      <c r="B42" s="1229"/>
      <c r="G42" s="1266"/>
      <c r="I42" s="1265"/>
      <c r="J42" s="1265"/>
      <c r="K42" s="1265"/>
      <c r="AM42" s="1266"/>
      <c r="AN42" s="1266" t="s">
        <v>615</v>
      </c>
      <c r="AP42" s="1265"/>
      <c r="AQ42" s="1265"/>
      <c r="AR42" s="1265"/>
      <c r="AY42" s="1266"/>
      <c r="BA42" s="1265"/>
      <c r="BB42" s="1265"/>
      <c r="BC42" s="1265"/>
      <c r="BK42" s="1266"/>
      <c r="BM42" s="1265"/>
      <c r="BN42" s="1265"/>
      <c r="BO42" s="1265"/>
      <c r="BW42" s="1266"/>
      <c r="BY42" s="1265"/>
      <c r="BZ42" s="1265"/>
      <c r="CA42" s="1265"/>
      <c r="CI42" s="1266"/>
      <c r="CK42" s="1265"/>
      <c r="CL42" s="1265"/>
      <c r="CM42" s="1265"/>
      <c r="CU42" s="1266"/>
      <c r="CW42" s="1265"/>
      <c r="CX42" s="1265"/>
      <c r="CY42" s="1265"/>
    </row>
    <row r="43" spans="2:109" ht="13.5" customHeight="1" x14ac:dyDescent="0.2">
      <c r="B43" s="1229"/>
      <c r="AN43" s="1264" t="s">
        <v>618</v>
      </c>
      <c r="AO43" s="1263"/>
      <c r="AP43" s="1263"/>
      <c r="AQ43" s="1263"/>
      <c r="AR43" s="1263"/>
      <c r="AS43" s="1263"/>
      <c r="AT43" s="1263"/>
      <c r="AU43" s="1263"/>
      <c r="AV43" s="1263"/>
      <c r="AW43" s="1263"/>
      <c r="AX43" s="1263"/>
      <c r="AY43" s="1263"/>
      <c r="AZ43" s="1263"/>
      <c r="BA43" s="1263"/>
      <c r="BB43" s="1263"/>
      <c r="BC43" s="1263"/>
      <c r="BD43" s="1263"/>
      <c r="BE43" s="1263"/>
      <c r="BF43" s="1263"/>
      <c r="BG43" s="1263"/>
      <c r="BH43" s="1263"/>
      <c r="BI43" s="1263"/>
      <c r="BJ43" s="1263"/>
      <c r="BK43" s="1263"/>
      <c r="BL43" s="1263"/>
      <c r="BM43" s="1263"/>
      <c r="BN43" s="1263"/>
      <c r="BO43" s="1263"/>
      <c r="BP43" s="1263"/>
      <c r="BQ43" s="1263"/>
      <c r="BR43" s="1263"/>
      <c r="BS43" s="1263"/>
      <c r="BT43" s="1263"/>
      <c r="BU43" s="1263"/>
      <c r="BV43" s="1263"/>
      <c r="BW43" s="1263"/>
      <c r="BX43" s="1263"/>
      <c r="BY43" s="1263"/>
      <c r="BZ43" s="1263"/>
      <c r="CA43" s="1263"/>
      <c r="CB43" s="1263"/>
      <c r="CC43" s="1263"/>
      <c r="CD43" s="1263"/>
      <c r="CE43" s="1263"/>
      <c r="CF43" s="1263"/>
      <c r="CG43" s="1263"/>
      <c r="CH43" s="1263"/>
      <c r="CI43" s="1263"/>
      <c r="CJ43" s="1263"/>
      <c r="CK43" s="1263"/>
      <c r="CL43" s="1263"/>
      <c r="CM43" s="1263"/>
      <c r="CN43" s="1263"/>
      <c r="CO43" s="1263"/>
      <c r="CP43" s="1263"/>
      <c r="CQ43" s="1263"/>
      <c r="CR43" s="1263"/>
      <c r="CS43" s="1263"/>
      <c r="CT43" s="1263"/>
      <c r="CU43" s="1263"/>
      <c r="CV43" s="1263"/>
      <c r="CW43" s="1263"/>
      <c r="CX43" s="1263"/>
      <c r="CY43" s="1263"/>
      <c r="CZ43" s="1263"/>
      <c r="DA43" s="1263"/>
      <c r="DB43" s="1263"/>
      <c r="DC43" s="1262"/>
    </row>
    <row r="44" spans="2:109" ht="13" x14ac:dyDescent="0.2">
      <c r="B44" s="1229"/>
      <c r="AN44" s="1261"/>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59"/>
    </row>
    <row r="45" spans="2:109" ht="13" x14ac:dyDescent="0.2">
      <c r="B45" s="1229"/>
      <c r="AN45" s="1261"/>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59"/>
    </row>
    <row r="46" spans="2:109" ht="13" x14ac:dyDescent="0.2">
      <c r="B46" s="1229"/>
      <c r="AN46" s="1261"/>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59"/>
    </row>
    <row r="47" spans="2:109" ht="13" x14ac:dyDescent="0.2">
      <c r="B47" s="1229"/>
      <c r="AN47" s="1258"/>
      <c r="AO47" s="1257"/>
      <c r="AP47" s="1257"/>
      <c r="AQ47" s="1257"/>
      <c r="AR47" s="1257"/>
      <c r="AS47" s="1257"/>
      <c r="AT47" s="1257"/>
      <c r="AU47" s="1257"/>
      <c r="AV47" s="1257"/>
      <c r="AW47" s="1257"/>
      <c r="AX47" s="1257"/>
      <c r="AY47" s="1257"/>
      <c r="AZ47" s="1257"/>
      <c r="BA47" s="1257"/>
      <c r="BB47" s="1257"/>
      <c r="BC47" s="1257"/>
      <c r="BD47" s="1257"/>
      <c r="BE47" s="1257"/>
      <c r="BF47" s="1257"/>
      <c r="BG47" s="1257"/>
      <c r="BH47" s="1257"/>
      <c r="BI47" s="1257"/>
      <c r="BJ47" s="1257"/>
      <c r="BK47" s="1257"/>
      <c r="BL47" s="1257"/>
      <c r="BM47" s="1257"/>
      <c r="BN47" s="1257"/>
      <c r="BO47" s="1257"/>
      <c r="BP47" s="1257"/>
      <c r="BQ47" s="1257"/>
      <c r="BR47" s="1257"/>
      <c r="BS47" s="1257"/>
      <c r="BT47" s="1257"/>
      <c r="BU47" s="1257"/>
      <c r="BV47" s="1257"/>
      <c r="BW47" s="1257"/>
      <c r="BX47" s="1257"/>
      <c r="BY47" s="1257"/>
      <c r="BZ47" s="1257"/>
      <c r="CA47" s="1257"/>
      <c r="CB47" s="1257"/>
      <c r="CC47" s="1257"/>
      <c r="CD47" s="1257"/>
      <c r="CE47" s="1257"/>
      <c r="CF47" s="1257"/>
      <c r="CG47" s="1257"/>
      <c r="CH47" s="1257"/>
      <c r="CI47" s="1257"/>
      <c r="CJ47" s="1257"/>
      <c r="CK47" s="1257"/>
      <c r="CL47" s="1257"/>
      <c r="CM47" s="1257"/>
      <c r="CN47" s="1257"/>
      <c r="CO47" s="1257"/>
      <c r="CP47" s="1257"/>
      <c r="CQ47" s="1257"/>
      <c r="CR47" s="1257"/>
      <c r="CS47" s="1257"/>
      <c r="CT47" s="1257"/>
      <c r="CU47" s="1257"/>
      <c r="CV47" s="1257"/>
      <c r="CW47" s="1257"/>
      <c r="CX47" s="1257"/>
      <c r="CY47" s="1257"/>
      <c r="CZ47" s="1257"/>
      <c r="DA47" s="1257"/>
      <c r="DB47" s="1257"/>
      <c r="DC47" s="1256"/>
    </row>
    <row r="48" spans="2:109" ht="13" x14ac:dyDescent="0.2">
      <c r="B48" s="1229"/>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 x14ac:dyDescent="0.2">
      <c r="B49" s="1229"/>
      <c r="AN49" s="1228" t="s">
        <v>613</v>
      </c>
    </row>
    <row r="50" spans="1:109" ht="13" x14ac:dyDescent="0.2">
      <c r="B50" s="1229"/>
      <c r="G50" s="1241"/>
      <c r="H50" s="1241"/>
      <c r="I50" s="1241"/>
      <c r="J50" s="1241"/>
      <c r="K50" s="1250"/>
      <c r="L50" s="1250"/>
      <c r="M50" s="1249"/>
      <c r="N50" s="1249"/>
      <c r="AN50" s="1248"/>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6"/>
      <c r="BP50" s="1238" t="s">
        <v>539</v>
      </c>
      <c r="BQ50" s="1238"/>
      <c r="BR50" s="1238"/>
      <c r="BS50" s="1238"/>
      <c r="BT50" s="1238"/>
      <c r="BU50" s="1238"/>
      <c r="BV50" s="1238"/>
      <c r="BW50" s="1238"/>
      <c r="BX50" s="1238" t="s">
        <v>540</v>
      </c>
      <c r="BY50" s="1238"/>
      <c r="BZ50" s="1238"/>
      <c r="CA50" s="1238"/>
      <c r="CB50" s="1238"/>
      <c r="CC50" s="1238"/>
      <c r="CD50" s="1238"/>
      <c r="CE50" s="1238"/>
      <c r="CF50" s="1238" t="s">
        <v>541</v>
      </c>
      <c r="CG50" s="1238"/>
      <c r="CH50" s="1238"/>
      <c r="CI50" s="1238"/>
      <c r="CJ50" s="1238"/>
      <c r="CK50" s="1238"/>
      <c r="CL50" s="1238"/>
      <c r="CM50" s="1238"/>
      <c r="CN50" s="1238" t="s">
        <v>542</v>
      </c>
      <c r="CO50" s="1238"/>
      <c r="CP50" s="1238"/>
      <c r="CQ50" s="1238"/>
      <c r="CR50" s="1238"/>
      <c r="CS50" s="1238"/>
      <c r="CT50" s="1238"/>
      <c r="CU50" s="1238"/>
      <c r="CV50" s="1238" t="s">
        <v>543</v>
      </c>
      <c r="CW50" s="1238"/>
      <c r="CX50" s="1238"/>
      <c r="CY50" s="1238"/>
      <c r="CZ50" s="1238"/>
      <c r="DA50" s="1238"/>
      <c r="DB50" s="1238"/>
      <c r="DC50" s="1238"/>
    </row>
    <row r="51" spans="1:109" ht="13.5" customHeight="1" x14ac:dyDescent="0.2">
      <c r="B51" s="1229"/>
      <c r="G51" s="1245"/>
      <c r="H51" s="1245"/>
      <c r="I51" s="1279"/>
      <c r="J51" s="1279"/>
      <c r="K51" s="1244"/>
      <c r="L51" s="1244"/>
      <c r="M51" s="1244"/>
      <c r="N51" s="1244"/>
      <c r="AM51" s="1243"/>
      <c r="AN51" s="1237" t="s">
        <v>612</v>
      </c>
      <c r="AO51" s="1237"/>
      <c r="AP51" s="1237"/>
      <c r="AQ51" s="1237"/>
      <c r="AR51" s="1237"/>
      <c r="AS51" s="1237"/>
      <c r="AT51" s="1237"/>
      <c r="AU51" s="1237"/>
      <c r="AV51" s="1237"/>
      <c r="AW51" s="1237"/>
      <c r="AX51" s="1237"/>
      <c r="AY51" s="1237"/>
      <c r="AZ51" s="1237"/>
      <c r="BA51" s="1237"/>
      <c r="BB51" s="1237" t="s">
        <v>610</v>
      </c>
      <c r="BC51" s="1237"/>
      <c r="BD51" s="1237"/>
      <c r="BE51" s="1237"/>
      <c r="BF51" s="1237"/>
      <c r="BG51" s="1237"/>
      <c r="BH51" s="1237"/>
      <c r="BI51" s="1237"/>
      <c r="BJ51" s="1237"/>
      <c r="BK51" s="1237"/>
      <c r="BL51" s="1237"/>
      <c r="BM51" s="1237"/>
      <c r="BN51" s="1237"/>
      <c r="BO51" s="1237"/>
      <c r="BP51" s="1278"/>
      <c r="BQ51" s="1236"/>
      <c r="BR51" s="1236"/>
      <c r="BS51" s="1236"/>
      <c r="BT51" s="1236"/>
      <c r="BU51" s="1236"/>
      <c r="BV51" s="1236"/>
      <c r="BW51" s="1236"/>
      <c r="BX51" s="1236">
        <v>112.5</v>
      </c>
      <c r="BY51" s="1236"/>
      <c r="BZ51" s="1236"/>
      <c r="CA51" s="1236"/>
      <c r="CB51" s="1236"/>
      <c r="CC51" s="1236"/>
      <c r="CD51" s="1236"/>
      <c r="CE51" s="1236"/>
      <c r="CF51" s="1236">
        <v>119.3</v>
      </c>
      <c r="CG51" s="1236"/>
      <c r="CH51" s="1236"/>
      <c r="CI51" s="1236"/>
      <c r="CJ51" s="1236"/>
      <c r="CK51" s="1236"/>
      <c r="CL51" s="1236"/>
      <c r="CM51" s="1236"/>
      <c r="CN51" s="1236">
        <v>126.8</v>
      </c>
      <c r="CO51" s="1236"/>
      <c r="CP51" s="1236"/>
      <c r="CQ51" s="1236"/>
      <c r="CR51" s="1236"/>
      <c r="CS51" s="1236"/>
      <c r="CT51" s="1236"/>
      <c r="CU51" s="1236"/>
      <c r="CV51" s="1236">
        <v>136.9</v>
      </c>
      <c r="CW51" s="1236"/>
      <c r="CX51" s="1236"/>
      <c r="CY51" s="1236"/>
      <c r="CZ51" s="1236"/>
      <c r="DA51" s="1236"/>
      <c r="DB51" s="1236"/>
      <c r="DC51" s="1236"/>
    </row>
    <row r="52" spans="1:109" ht="13" x14ac:dyDescent="0.2">
      <c r="B52" s="1229"/>
      <c r="G52" s="1245"/>
      <c r="H52" s="1245"/>
      <c r="I52" s="1279"/>
      <c r="J52" s="1279"/>
      <c r="K52" s="1244"/>
      <c r="L52" s="1244"/>
      <c r="M52" s="1244"/>
      <c r="N52" s="1244"/>
      <c r="AM52" s="1243"/>
      <c r="AN52" s="1237"/>
      <c r="AO52" s="1237"/>
      <c r="AP52" s="1237"/>
      <c r="AQ52" s="1237"/>
      <c r="AR52" s="1237"/>
      <c r="AS52" s="1237"/>
      <c r="AT52" s="1237"/>
      <c r="AU52" s="1237"/>
      <c r="AV52" s="1237"/>
      <c r="AW52" s="1237"/>
      <c r="AX52" s="1237"/>
      <c r="AY52" s="1237"/>
      <c r="AZ52" s="1237"/>
      <c r="BA52" s="1237"/>
      <c r="BB52" s="1237"/>
      <c r="BC52" s="1237"/>
      <c r="BD52" s="1237"/>
      <c r="BE52" s="1237"/>
      <c r="BF52" s="1237"/>
      <c r="BG52" s="1237"/>
      <c r="BH52" s="1237"/>
      <c r="BI52" s="1237"/>
      <c r="BJ52" s="1237"/>
      <c r="BK52" s="1237"/>
      <c r="BL52" s="1237"/>
      <c r="BM52" s="1237"/>
      <c r="BN52" s="1237"/>
      <c r="BO52" s="1237"/>
      <c r="BP52" s="1236"/>
      <c r="BQ52" s="1236"/>
      <c r="BR52" s="1236"/>
      <c r="BS52" s="1236"/>
      <c r="BT52" s="1236"/>
      <c r="BU52" s="1236"/>
      <c r="BV52" s="1236"/>
      <c r="BW52" s="1236"/>
      <c r="BX52" s="1236"/>
      <c r="BY52" s="1236"/>
      <c r="BZ52" s="1236"/>
      <c r="CA52" s="1236"/>
      <c r="CB52" s="1236"/>
      <c r="CC52" s="1236"/>
      <c r="CD52" s="1236"/>
      <c r="CE52" s="1236"/>
      <c r="CF52" s="1236"/>
      <c r="CG52" s="1236"/>
      <c r="CH52" s="1236"/>
      <c r="CI52" s="1236"/>
      <c r="CJ52" s="1236"/>
      <c r="CK52" s="1236"/>
      <c r="CL52" s="1236"/>
      <c r="CM52" s="1236"/>
      <c r="CN52" s="1236"/>
      <c r="CO52" s="1236"/>
      <c r="CP52" s="1236"/>
      <c r="CQ52" s="1236"/>
      <c r="CR52" s="1236"/>
      <c r="CS52" s="1236"/>
      <c r="CT52" s="1236"/>
      <c r="CU52" s="1236"/>
      <c r="CV52" s="1236"/>
      <c r="CW52" s="1236"/>
      <c r="CX52" s="1236"/>
      <c r="CY52" s="1236"/>
      <c r="CZ52" s="1236"/>
      <c r="DA52" s="1236"/>
      <c r="DB52" s="1236"/>
      <c r="DC52" s="1236"/>
    </row>
    <row r="53" spans="1:109" ht="13" x14ac:dyDescent="0.2">
      <c r="A53" s="1265"/>
      <c r="B53" s="1229"/>
      <c r="G53" s="1245"/>
      <c r="H53" s="1245"/>
      <c r="I53" s="1241"/>
      <c r="J53" s="1241"/>
      <c r="K53" s="1244"/>
      <c r="L53" s="1244"/>
      <c r="M53" s="1244"/>
      <c r="N53" s="1244"/>
      <c r="AM53" s="1243"/>
      <c r="AN53" s="1237"/>
      <c r="AO53" s="1237"/>
      <c r="AP53" s="1237"/>
      <c r="AQ53" s="1237"/>
      <c r="AR53" s="1237"/>
      <c r="AS53" s="1237"/>
      <c r="AT53" s="1237"/>
      <c r="AU53" s="1237"/>
      <c r="AV53" s="1237"/>
      <c r="AW53" s="1237"/>
      <c r="AX53" s="1237"/>
      <c r="AY53" s="1237"/>
      <c r="AZ53" s="1237"/>
      <c r="BA53" s="1237"/>
      <c r="BB53" s="1237" t="s">
        <v>617</v>
      </c>
      <c r="BC53" s="1237"/>
      <c r="BD53" s="1237"/>
      <c r="BE53" s="1237"/>
      <c r="BF53" s="1237"/>
      <c r="BG53" s="1237"/>
      <c r="BH53" s="1237"/>
      <c r="BI53" s="1237"/>
      <c r="BJ53" s="1237"/>
      <c r="BK53" s="1237"/>
      <c r="BL53" s="1237"/>
      <c r="BM53" s="1237"/>
      <c r="BN53" s="1237"/>
      <c r="BO53" s="1237"/>
      <c r="BP53" s="1278"/>
      <c r="BQ53" s="1236"/>
      <c r="BR53" s="1236"/>
      <c r="BS53" s="1236"/>
      <c r="BT53" s="1236"/>
      <c r="BU53" s="1236"/>
      <c r="BV53" s="1236"/>
      <c r="BW53" s="1236"/>
      <c r="BX53" s="1236">
        <v>74.2</v>
      </c>
      <c r="BY53" s="1236"/>
      <c r="BZ53" s="1236"/>
      <c r="CA53" s="1236"/>
      <c r="CB53" s="1236"/>
      <c r="CC53" s="1236"/>
      <c r="CD53" s="1236"/>
      <c r="CE53" s="1236"/>
      <c r="CF53" s="1236">
        <v>75.099999999999994</v>
      </c>
      <c r="CG53" s="1236"/>
      <c r="CH53" s="1236"/>
      <c r="CI53" s="1236"/>
      <c r="CJ53" s="1236"/>
      <c r="CK53" s="1236"/>
      <c r="CL53" s="1236"/>
      <c r="CM53" s="1236"/>
      <c r="CN53" s="1236">
        <v>76</v>
      </c>
      <c r="CO53" s="1236"/>
      <c r="CP53" s="1236"/>
      <c r="CQ53" s="1236"/>
      <c r="CR53" s="1236"/>
      <c r="CS53" s="1236"/>
      <c r="CT53" s="1236"/>
      <c r="CU53" s="1236"/>
      <c r="CV53" s="1236">
        <v>76.8</v>
      </c>
      <c r="CW53" s="1236"/>
      <c r="CX53" s="1236"/>
      <c r="CY53" s="1236"/>
      <c r="CZ53" s="1236"/>
      <c r="DA53" s="1236"/>
      <c r="DB53" s="1236"/>
      <c r="DC53" s="1236"/>
    </row>
    <row r="54" spans="1:109" ht="13" x14ac:dyDescent="0.2">
      <c r="A54" s="1265"/>
      <c r="B54" s="1229"/>
      <c r="G54" s="1245"/>
      <c r="H54" s="1245"/>
      <c r="I54" s="1241"/>
      <c r="J54" s="1241"/>
      <c r="K54" s="1244"/>
      <c r="L54" s="1244"/>
      <c r="M54" s="1244"/>
      <c r="N54" s="1244"/>
      <c r="AM54" s="1243"/>
      <c r="AN54" s="1237"/>
      <c r="AO54" s="1237"/>
      <c r="AP54" s="1237"/>
      <c r="AQ54" s="1237"/>
      <c r="AR54" s="1237"/>
      <c r="AS54" s="1237"/>
      <c r="AT54" s="1237"/>
      <c r="AU54" s="1237"/>
      <c r="AV54" s="1237"/>
      <c r="AW54" s="1237"/>
      <c r="AX54" s="1237"/>
      <c r="AY54" s="1237"/>
      <c r="AZ54" s="1237"/>
      <c r="BA54" s="1237"/>
      <c r="BB54" s="1237"/>
      <c r="BC54" s="1237"/>
      <c r="BD54" s="1237"/>
      <c r="BE54" s="1237"/>
      <c r="BF54" s="1237"/>
      <c r="BG54" s="1237"/>
      <c r="BH54" s="1237"/>
      <c r="BI54" s="1237"/>
      <c r="BJ54" s="1237"/>
      <c r="BK54" s="1237"/>
      <c r="BL54" s="1237"/>
      <c r="BM54" s="1237"/>
      <c r="BN54" s="1237"/>
      <c r="BO54" s="1237"/>
      <c r="BP54" s="1236"/>
      <c r="BQ54" s="1236"/>
      <c r="BR54" s="1236"/>
      <c r="BS54" s="1236"/>
      <c r="BT54" s="1236"/>
      <c r="BU54" s="1236"/>
      <c r="BV54" s="1236"/>
      <c r="BW54" s="1236"/>
      <c r="BX54" s="1236"/>
      <c r="BY54" s="1236"/>
      <c r="BZ54" s="1236"/>
      <c r="CA54" s="1236"/>
      <c r="CB54" s="1236"/>
      <c r="CC54" s="1236"/>
      <c r="CD54" s="1236"/>
      <c r="CE54" s="1236"/>
      <c r="CF54" s="1236"/>
      <c r="CG54" s="1236"/>
      <c r="CH54" s="1236"/>
      <c r="CI54" s="1236"/>
      <c r="CJ54" s="1236"/>
      <c r="CK54" s="1236"/>
      <c r="CL54" s="1236"/>
      <c r="CM54" s="1236"/>
      <c r="CN54" s="1236"/>
      <c r="CO54" s="1236"/>
      <c r="CP54" s="1236"/>
      <c r="CQ54" s="1236"/>
      <c r="CR54" s="1236"/>
      <c r="CS54" s="1236"/>
      <c r="CT54" s="1236"/>
      <c r="CU54" s="1236"/>
      <c r="CV54" s="1236"/>
      <c r="CW54" s="1236"/>
      <c r="CX54" s="1236"/>
      <c r="CY54" s="1236"/>
      <c r="CZ54" s="1236"/>
      <c r="DA54" s="1236"/>
      <c r="DB54" s="1236"/>
      <c r="DC54" s="1236"/>
    </row>
    <row r="55" spans="1:109" ht="13" x14ac:dyDescent="0.2">
      <c r="A55" s="1265"/>
      <c r="B55" s="1229"/>
      <c r="G55" s="1241"/>
      <c r="H55" s="1241"/>
      <c r="I55" s="1241"/>
      <c r="J55" s="1241"/>
      <c r="K55" s="1244"/>
      <c r="L55" s="1244"/>
      <c r="M55" s="1244"/>
      <c r="N55" s="1244"/>
      <c r="AN55" s="1238" t="s">
        <v>611</v>
      </c>
      <c r="AO55" s="1238"/>
      <c r="AP55" s="1238"/>
      <c r="AQ55" s="1238"/>
      <c r="AR55" s="1238"/>
      <c r="AS55" s="1238"/>
      <c r="AT55" s="1238"/>
      <c r="AU55" s="1238"/>
      <c r="AV55" s="1238"/>
      <c r="AW55" s="1238"/>
      <c r="AX55" s="1238"/>
      <c r="AY55" s="1238"/>
      <c r="AZ55" s="1238"/>
      <c r="BA55" s="1238"/>
      <c r="BB55" s="1237" t="s">
        <v>610</v>
      </c>
      <c r="BC55" s="1237"/>
      <c r="BD55" s="1237"/>
      <c r="BE55" s="1237"/>
      <c r="BF55" s="1237"/>
      <c r="BG55" s="1237"/>
      <c r="BH55" s="1237"/>
      <c r="BI55" s="1237"/>
      <c r="BJ55" s="1237"/>
      <c r="BK55" s="1237"/>
      <c r="BL55" s="1237"/>
      <c r="BM55" s="1237"/>
      <c r="BN55" s="1237"/>
      <c r="BO55" s="1237"/>
      <c r="BP55" s="1278"/>
      <c r="BQ55" s="1236"/>
      <c r="BR55" s="1236"/>
      <c r="BS55" s="1236"/>
      <c r="BT55" s="1236"/>
      <c r="BU55" s="1236"/>
      <c r="BV55" s="1236"/>
      <c r="BW55" s="1236"/>
      <c r="BX55" s="1236">
        <v>152</v>
      </c>
      <c r="BY55" s="1236"/>
      <c r="BZ55" s="1236"/>
      <c r="CA55" s="1236"/>
      <c r="CB55" s="1236"/>
      <c r="CC55" s="1236"/>
      <c r="CD55" s="1236"/>
      <c r="CE55" s="1236"/>
      <c r="CF55" s="1236">
        <v>159.1</v>
      </c>
      <c r="CG55" s="1236"/>
      <c r="CH55" s="1236"/>
      <c r="CI55" s="1236"/>
      <c r="CJ55" s="1236"/>
      <c r="CK55" s="1236"/>
      <c r="CL55" s="1236"/>
      <c r="CM55" s="1236"/>
      <c r="CN55" s="1236">
        <v>163.80000000000001</v>
      </c>
      <c r="CO55" s="1236"/>
      <c r="CP55" s="1236"/>
      <c r="CQ55" s="1236"/>
      <c r="CR55" s="1236"/>
      <c r="CS55" s="1236"/>
      <c r="CT55" s="1236"/>
      <c r="CU55" s="1236"/>
      <c r="CV55" s="1236">
        <v>173.6</v>
      </c>
      <c r="CW55" s="1236"/>
      <c r="CX55" s="1236"/>
      <c r="CY55" s="1236"/>
      <c r="CZ55" s="1236"/>
      <c r="DA55" s="1236"/>
      <c r="DB55" s="1236"/>
      <c r="DC55" s="1236"/>
    </row>
    <row r="56" spans="1:109" ht="13" x14ac:dyDescent="0.2">
      <c r="A56" s="1265"/>
      <c r="B56" s="1229"/>
      <c r="G56" s="1241"/>
      <c r="H56" s="1241"/>
      <c r="I56" s="1241"/>
      <c r="J56" s="1241"/>
      <c r="K56" s="1244"/>
      <c r="L56" s="1244"/>
      <c r="M56" s="1244"/>
      <c r="N56" s="1244"/>
      <c r="AN56" s="1238"/>
      <c r="AO56" s="1238"/>
      <c r="AP56" s="1238"/>
      <c r="AQ56" s="1238"/>
      <c r="AR56" s="1238"/>
      <c r="AS56" s="1238"/>
      <c r="AT56" s="1238"/>
      <c r="AU56" s="1238"/>
      <c r="AV56" s="1238"/>
      <c r="AW56" s="1238"/>
      <c r="AX56" s="1238"/>
      <c r="AY56" s="1238"/>
      <c r="AZ56" s="1238"/>
      <c r="BA56" s="1238"/>
      <c r="BB56" s="1237"/>
      <c r="BC56" s="1237"/>
      <c r="BD56" s="1237"/>
      <c r="BE56" s="1237"/>
      <c r="BF56" s="1237"/>
      <c r="BG56" s="1237"/>
      <c r="BH56" s="1237"/>
      <c r="BI56" s="1237"/>
      <c r="BJ56" s="1237"/>
      <c r="BK56" s="1237"/>
      <c r="BL56" s="1237"/>
      <c r="BM56" s="1237"/>
      <c r="BN56" s="1237"/>
      <c r="BO56" s="1237"/>
      <c r="BP56" s="1236"/>
      <c r="BQ56" s="1236"/>
      <c r="BR56" s="1236"/>
      <c r="BS56" s="1236"/>
      <c r="BT56" s="1236"/>
      <c r="BU56" s="1236"/>
      <c r="BV56" s="1236"/>
      <c r="BW56" s="1236"/>
      <c r="BX56" s="1236"/>
      <c r="BY56" s="1236"/>
      <c r="BZ56" s="1236"/>
      <c r="CA56" s="1236"/>
      <c r="CB56" s="1236"/>
      <c r="CC56" s="1236"/>
      <c r="CD56" s="1236"/>
      <c r="CE56" s="1236"/>
      <c r="CF56" s="1236"/>
      <c r="CG56" s="1236"/>
      <c r="CH56" s="1236"/>
      <c r="CI56" s="1236"/>
      <c r="CJ56" s="1236"/>
      <c r="CK56" s="1236"/>
      <c r="CL56" s="1236"/>
      <c r="CM56" s="1236"/>
      <c r="CN56" s="1236"/>
      <c r="CO56" s="1236"/>
      <c r="CP56" s="1236"/>
      <c r="CQ56" s="1236"/>
      <c r="CR56" s="1236"/>
      <c r="CS56" s="1236"/>
      <c r="CT56" s="1236"/>
      <c r="CU56" s="1236"/>
      <c r="CV56" s="1236"/>
      <c r="CW56" s="1236"/>
      <c r="CX56" s="1236"/>
      <c r="CY56" s="1236"/>
      <c r="CZ56" s="1236"/>
      <c r="DA56" s="1236"/>
      <c r="DB56" s="1236"/>
      <c r="DC56" s="1236"/>
    </row>
    <row r="57" spans="1:109" s="1265" customFormat="1" ht="13" x14ac:dyDescent="0.2">
      <c r="B57" s="1271"/>
      <c r="G57" s="1241"/>
      <c r="H57" s="1241"/>
      <c r="I57" s="1240"/>
      <c r="J57" s="1240"/>
      <c r="K57" s="1244"/>
      <c r="L57" s="1244"/>
      <c r="M57" s="1244"/>
      <c r="N57" s="1244"/>
      <c r="AM57" s="1228"/>
      <c r="AN57" s="1238"/>
      <c r="AO57" s="1238"/>
      <c r="AP57" s="1238"/>
      <c r="AQ57" s="1238"/>
      <c r="AR57" s="1238"/>
      <c r="AS57" s="1238"/>
      <c r="AT57" s="1238"/>
      <c r="AU57" s="1238"/>
      <c r="AV57" s="1238"/>
      <c r="AW57" s="1238"/>
      <c r="AX57" s="1238"/>
      <c r="AY57" s="1238"/>
      <c r="AZ57" s="1238"/>
      <c r="BA57" s="1238"/>
      <c r="BB57" s="1237" t="s">
        <v>617</v>
      </c>
      <c r="BC57" s="1237"/>
      <c r="BD57" s="1237"/>
      <c r="BE57" s="1237"/>
      <c r="BF57" s="1237"/>
      <c r="BG57" s="1237"/>
      <c r="BH57" s="1237"/>
      <c r="BI57" s="1237"/>
      <c r="BJ57" s="1237"/>
      <c r="BK57" s="1237"/>
      <c r="BL57" s="1237"/>
      <c r="BM57" s="1237"/>
      <c r="BN57" s="1237"/>
      <c r="BO57" s="1237"/>
      <c r="BP57" s="1278"/>
      <c r="BQ57" s="1236"/>
      <c r="BR57" s="1236"/>
      <c r="BS57" s="1236"/>
      <c r="BT57" s="1236"/>
      <c r="BU57" s="1236"/>
      <c r="BV57" s="1236"/>
      <c r="BW57" s="1236"/>
      <c r="BX57" s="1236">
        <v>71</v>
      </c>
      <c r="BY57" s="1236"/>
      <c r="BZ57" s="1236"/>
      <c r="CA57" s="1236"/>
      <c r="CB57" s="1236"/>
      <c r="CC57" s="1236"/>
      <c r="CD57" s="1236"/>
      <c r="CE57" s="1236"/>
      <c r="CF57" s="1236">
        <v>71.7</v>
      </c>
      <c r="CG57" s="1236"/>
      <c r="CH57" s="1236"/>
      <c r="CI57" s="1236"/>
      <c r="CJ57" s="1236"/>
      <c r="CK57" s="1236"/>
      <c r="CL57" s="1236"/>
      <c r="CM57" s="1236"/>
      <c r="CN57" s="1236">
        <v>72.7</v>
      </c>
      <c r="CO57" s="1236"/>
      <c r="CP57" s="1236"/>
      <c r="CQ57" s="1236"/>
      <c r="CR57" s="1236"/>
      <c r="CS57" s="1236"/>
      <c r="CT57" s="1236"/>
      <c r="CU57" s="1236"/>
      <c r="CV57" s="1236">
        <v>73.599999999999994</v>
      </c>
      <c r="CW57" s="1236"/>
      <c r="CX57" s="1236"/>
      <c r="CY57" s="1236"/>
      <c r="CZ57" s="1236"/>
      <c r="DA57" s="1236"/>
      <c r="DB57" s="1236"/>
      <c r="DC57" s="1236"/>
      <c r="DD57" s="1276"/>
      <c r="DE57" s="1271"/>
    </row>
    <row r="58" spans="1:109" s="1265" customFormat="1" ht="13" x14ac:dyDescent="0.2">
      <c r="A58" s="1228"/>
      <c r="B58" s="1271"/>
      <c r="G58" s="1241"/>
      <c r="H58" s="1241"/>
      <c r="I58" s="1240"/>
      <c r="J58" s="1240"/>
      <c r="K58" s="1244"/>
      <c r="L58" s="1244"/>
      <c r="M58" s="1244"/>
      <c r="N58" s="1244"/>
      <c r="AM58" s="1228"/>
      <c r="AN58" s="1238"/>
      <c r="AO58" s="1238"/>
      <c r="AP58" s="1238"/>
      <c r="AQ58" s="1238"/>
      <c r="AR58" s="1238"/>
      <c r="AS58" s="1238"/>
      <c r="AT58" s="1238"/>
      <c r="AU58" s="1238"/>
      <c r="AV58" s="1238"/>
      <c r="AW58" s="1238"/>
      <c r="AX58" s="1238"/>
      <c r="AY58" s="1238"/>
      <c r="AZ58" s="1238"/>
      <c r="BA58" s="1238"/>
      <c r="BB58" s="1237"/>
      <c r="BC58" s="1237"/>
      <c r="BD58" s="1237"/>
      <c r="BE58" s="1237"/>
      <c r="BF58" s="1237"/>
      <c r="BG58" s="1237"/>
      <c r="BH58" s="1237"/>
      <c r="BI58" s="1237"/>
      <c r="BJ58" s="1237"/>
      <c r="BK58" s="1237"/>
      <c r="BL58" s="1237"/>
      <c r="BM58" s="1237"/>
      <c r="BN58" s="1237"/>
      <c r="BO58" s="1237"/>
      <c r="BP58" s="1236"/>
      <c r="BQ58" s="1236"/>
      <c r="BR58" s="1236"/>
      <c r="BS58" s="1236"/>
      <c r="BT58" s="1236"/>
      <c r="BU58" s="1236"/>
      <c r="BV58" s="1236"/>
      <c r="BW58" s="1236"/>
      <c r="BX58" s="1236"/>
      <c r="BY58" s="1236"/>
      <c r="BZ58" s="1236"/>
      <c r="CA58" s="1236"/>
      <c r="CB58" s="1236"/>
      <c r="CC58" s="1236"/>
      <c r="CD58" s="1236"/>
      <c r="CE58" s="1236"/>
      <c r="CF58" s="1236"/>
      <c r="CG58" s="1236"/>
      <c r="CH58" s="1236"/>
      <c r="CI58" s="1236"/>
      <c r="CJ58" s="1236"/>
      <c r="CK58" s="1236"/>
      <c r="CL58" s="1236"/>
      <c r="CM58" s="1236"/>
      <c r="CN58" s="1236"/>
      <c r="CO58" s="1236"/>
      <c r="CP58" s="1236"/>
      <c r="CQ58" s="1236"/>
      <c r="CR58" s="1236"/>
      <c r="CS58" s="1236"/>
      <c r="CT58" s="1236"/>
      <c r="CU58" s="1236"/>
      <c r="CV58" s="1236"/>
      <c r="CW58" s="1236"/>
      <c r="CX58" s="1236"/>
      <c r="CY58" s="1236"/>
      <c r="CZ58" s="1236"/>
      <c r="DA58" s="1236"/>
      <c r="DB58" s="1236"/>
      <c r="DC58" s="1236"/>
      <c r="DD58" s="1276"/>
      <c r="DE58" s="1271"/>
    </row>
    <row r="59" spans="1:109" s="1265" customFormat="1" ht="13" x14ac:dyDescent="0.2">
      <c r="A59" s="1228"/>
      <c r="B59" s="1271"/>
      <c r="K59" s="1277"/>
      <c r="L59" s="1277"/>
      <c r="M59" s="1277"/>
      <c r="N59" s="1277"/>
      <c r="AQ59" s="1277"/>
      <c r="AR59" s="1277"/>
      <c r="AS59" s="1277"/>
      <c r="AT59" s="1277"/>
      <c r="BC59" s="1277"/>
      <c r="BD59" s="1277"/>
      <c r="BE59" s="1277"/>
      <c r="BF59" s="1277"/>
      <c r="BO59" s="1277"/>
      <c r="BP59" s="1277"/>
      <c r="BQ59" s="1277"/>
      <c r="BR59" s="1277"/>
      <c r="CA59" s="1277"/>
      <c r="CB59" s="1277"/>
      <c r="CC59" s="1277"/>
      <c r="CD59" s="1277"/>
      <c r="CM59" s="1277"/>
      <c r="CN59" s="1277"/>
      <c r="CO59" s="1277"/>
      <c r="CP59" s="1277"/>
      <c r="CY59" s="1277"/>
      <c r="CZ59" s="1277"/>
      <c r="DA59" s="1277"/>
      <c r="DB59" s="1277"/>
      <c r="DC59" s="1277"/>
      <c r="DD59" s="1276"/>
      <c r="DE59" s="1271"/>
    </row>
    <row r="60" spans="1:109" s="1265" customFormat="1" ht="13" x14ac:dyDescent="0.2">
      <c r="A60" s="1228"/>
      <c r="B60" s="1271"/>
      <c r="K60" s="1277"/>
      <c r="L60" s="1277"/>
      <c r="M60" s="1277"/>
      <c r="N60" s="1277"/>
      <c r="AQ60" s="1277"/>
      <c r="AR60" s="1277"/>
      <c r="AS60" s="1277"/>
      <c r="AT60" s="1277"/>
      <c r="BC60" s="1277"/>
      <c r="BD60" s="1277"/>
      <c r="BE60" s="1277"/>
      <c r="BF60" s="1277"/>
      <c r="BO60" s="1277"/>
      <c r="BP60" s="1277"/>
      <c r="BQ60" s="1277"/>
      <c r="BR60" s="1277"/>
      <c r="CA60" s="1277"/>
      <c r="CB60" s="1277"/>
      <c r="CC60" s="1277"/>
      <c r="CD60" s="1277"/>
      <c r="CM60" s="1277"/>
      <c r="CN60" s="1277"/>
      <c r="CO60" s="1277"/>
      <c r="CP60" s="1277"/>
      <c r="CY60" s="1277"/>
      <c r="CZ60" s="1277"/>
      <c r="DA60" s="1277"/>
      <c r="DB60" s="1277"/>
      <c r="DC60" s="1277"/>
      <c r="DD60" s="1276"/>
      <c r="DE60" s="1271"/>
    </row>
    <row r="61" spans="1:109" s="1265" customFormat="1" ht="13" x14ac:dyDescent="0.2">
      <c r="A61" s="1228"/>
      <c r="B61" s="1275"/>
      <c r="C61" s="1274"/>
      <c r="D61" s="1274"/>
      <c r="E61" s="1274"/>
      <c r="F61" s="1274"/>
      <c r="G61" s="1274"/>
      <c r="H61" s="1274"/>
      <c r="I61" s="1274"/>
      <c r="J61" s="1274"/>
      <c r="K61" s="1274"/>
      <c r="L61" s="1274"/>
      <c r="M61" s="1273"/>
      <c r="N61" s="1273"/>
      <c r="O61" s="1274"/>
      <c r="P61" s="1274"/>
      <c r="Q61" s="1274"/>
      <c r="R61" s="1274"/>
      <c r="S61" s="1274"/>
      <c r="T61" s="1274"/>
      <c r="U61" s="1274"/>
      <c r="V61" s="1274"/>
      <c r="W61" s="1274"/>
      <c r="X61" s="1274"/>
      <c r="Y61" s="1274"/>
      <c r="Z61" s="1274"/>
      <c r="AA61" s="1274"/>
      <c r="AB61" s="1274"/>
      <c r="AC61" s="1274"/>
      <c r="AD61" s="1274"/>
      <c r="AE61" s="1274"/>
      <c r="AF61" s="1274"/>
      <c r="AG61" s="1274"/>
      <c r="AH61" s="1274"/>
      <c r="AI61" s="1274"/>
      <c r="AJ61" s="1274"/>
      <c r="AK61" s="1274"/>
      <c r="AL61" s="1274"/>
      <c r="AM61" s="1274"/>
      <c r="AN61" s="1274"/>
      <c r="AO61" s="1274"/>
      <c r="AP61" s="1274"/>
      <c r="AQ61" s="1274"/>
      <c r="AR61" s="1274"/>
      <c r="AS61" s="1273"/>
      <c r="AT61" s="1273"/>
      <c r="AU61" s="1274"/>
      <c r="AV61" s="1274"/>
      <c r="AW61" s="1274"/>
      <c r="AX61" s="1274"/>
      <c r="AY61" s="1274"/>
      <c r="AZ61" s="1274"/>
      <c r="BA61" s="1274"/>
      <c r="BB61" s="1274"/>
      <c r="BC61" s="1274"/>
      <c r="BD61" s="1274"/>
      <c r="BE61" s="1273"/>
      <c r="BF61" s="1273"/>
      <c r="BG61" s="1274"/>
      <c r="BH61" s="1274"/>
      <c r="BI61" s="1274"/>
      <c r="BJ61" s="1274"/>
      <c r="BK61" s="1274"/>
      <c r="BL61" s="1274"/>
      <c r="BM61" s="1274"/>
      <c r="BN61" s="1274"/>
      <c r="BO61" s="1274"/>
      <c r="BP61" s="1274"/>
      <c r="BQ61" s="1273"/>
      <c r="BR61" s="1273"/>
      <c r="BS61" s="1274"/>
      <c r="BT61" s="1274"/>
      <c r="BU61" s="1274"/>
      <c r="BV61" s="1274"/>
      <c r="BW61" s="1274"/>
      <c r="BX61" s="1274"/>
      <c r="BY61" s="1274"/>
      <c r="BZ61" s="1274"/>
      <c r="CA61" s="1274"/>
      <c r="CB61" s="1274"/>
      <c r="CC61" s="1273"/>
      <c r="CD61" s="1273"/>
      <c r="CE61" s="1274"/>
      <c r="CF61" s="1274"/>
      <c r="CG61" s="1274"/>
      <c r="CH61" s="1274"/>
      <c r="CI61" s="1274"/>
      <c r="CJ61" s="1274"/>
      <c r="CK61" s="1274"/>
      <c r="CL61" s="1274"/>
      <c r="CM61" s="1274"/>
      <c r="CN61" s="1274"/>
      <c r="CO61" s="1273"/>
      <c r="CP61" s="1273"/>
      <c r="CQ61" s="1274"/>
      <c r="CR61" s="1274"/>
      <c r="CS61" s="1274"/>
      <c r="CT61" s="1274"/>
      <c r="CU61" s="1274"/>
      <c r="CV61" s="1274"/>
      <c r="CW61" s="1274"/>
      <c r="CX61" s="1274"/>
      <c r="CY61" s="1274"/>
      <c r="CZ61" s="1274"/>
      <c r="DA61" s="1273"/>
      <c r="DB61" s="1273"/>
      <c r="DC61" s="1273"/>
      <c r="DD61" s="1272"/>
      <c r="DE61" s="1271"/>
    </row>
    <row r="62" spans="1:109" ht="13" x14ac:dyDescent="0.2">
      <c r="B62" s="1270"/>
      <c r="C62" s="1270"/>
      <c r="D62" s="1270"/>
      <c r="E62" s="1270"/>
      <c r="F62" s="1270"/>
      <c r="G62" s="1270"/>
      <c r="H62" s="1270"/>
      <c r="I62" s="1270"/>
      <c r="J62" s="1270"/>
      <c r="K62" s="1270"/>
      <c r="L62" s="1270"/>
      <c r="M62" s="1270"/>
      <c r="N62" s="1270"/>
      <c r="O62" s="1270"/>
      <c r="P62" s="1270"/>
      <c r="Q62" s="1270"/>
      <c r="R62" s="1270"/>
      <c r="S62" s="1270"/>
      <c r="T62" s="1270"/>
      <c r="U62" s="1270"/>
      <c r="V62" s="1270"/>
      <c r="W62" s="1270"/>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270"/>
      <c r="AS62" s="1270"/>
      <c r="AT62" s="1270"/>
      <c r="AU62" s="1270"/>
      <c r="AV62" s="1270"/>
      <c r="AW62" s="1270"/>
      <c r="AX62" s="1270"/>
      <c r="AY62" s="1270"/>
      <c r="AZ62" s="1270"/>
      <c r="BA62" s="1270"/>
      <c r="BB62" s="1270"/>
      <c r="BC62" s="1270"/>
      <c r="BD62" s="1270"/>
      <c r="BE62" s="1270"/>
      <c r="BF62" s="1270"/>
      <c r="BG62" s="1270"/>
      <c r="BH62" s="1270"/>
      <c r="BI62" s="1270"/>
      <c r="BJ62" s="1270"/>
      <c r="BK62" s="1270"/>
      <c r="BL62" s="1270"/>
      <c r="BM62" s="1270"/>
      <c r="BN62" s="1270"/>
      <c r="BO62" s="1270"/>
      <c r="BP62" s="1270"/>
      <c r="BQ62" s="1270"/>
      <c r="BR62" s="1270"/>
      <c r="BS62" s="1270"/>
      <c r="BT62" s="1270"/>
      <c r="BU62" s="1270"/>
      <c r="BV62" s="1270"/>
      <c r="BW62" s="1270"/>
      <c r="BX62" s="1270"/>
      <c r="BY62" s="1270"/>
      <c r="BZ62" s="1270"/>
      <c r="CA62" s="1270"/>
      <c r="CB62" s="1270"/>
      <c r="CC62" s="1270"/>
      <c r="CD62" s="1270"/>
      <c r="CE62" s="1270"/>
      <c r="CF62" s="1270"/>
      <c r="CG62" s="1270"/>
      <c r="CH62" s="1270"/>
      <c r="CI62" s="1270"/>
      <c r="CJ62" s="1270"/>
      <c r="CK62" s="1270"/>
      <c r="CL62" s="1270"/>
      <c r="CM62" s="1270"/>
      <c r="CN62" s="1270"/>
      <c r="CO62" s="1270"/>
      <c r="CP62" s="1270"/>
      <c r="CQ62" s="1270"/>
      <c r="CR62" s="1270"/>
      <c r="CS62" s="1270"/>
      <c r="CT62" s="1270"/>
      <c r="CU62" s="1270"/>
      <c r="CV62" s="1270"/>
      <c r="CW62" s="1270"/>
      <c r="CX62" s="1270"/>
      <c r="CY62" s="1270"/>
      <c r="CZ62" s="1270"/>
      <c r="DA62" s="1270"/>
      <c r="DB62" s="1270"/>
      <c r="DC62" s="1270"/>
      <c r="DD62" s="1270"/>
      <c r="DE62" s="1228"/>
    </row>
    <row r="63" spans="1:109" ht="16.5" x14ac:dyDescent="0.2">
      <c r="B63" s="1269" t="s">
        <v>616</v>
      </c>
    </row>
    <row r="64" spans="1:109" ht="13" x14ac:dyDescent="0.2">
      <c r="B64" s="1229"/>
      <c r="G64" s="1266"/>
      <c r="I64" s="1268"/>
      <c r="J64" s="1268"/>
      <c r="K64" s="1268"/>
      <c r="L64" s="1268"/>
      <c r="M64" s="1268"/>
      <c r="N64" s="1267"/>
      <c r="AM64" s="1266"/>
      <c r="AN64" s="1266" t="s">
        <v>615</v>
      </c>
      <c r="AP64" s="1265"/>
      <c r="AQ64" s="1265"/>
      <c r="AR64" s="1265"/>
      <c r="AY64" s="1266"/>
      <c r="BA64" s="1265"/>
      <c r="BB64" s="1265"/>
      <c r="BC64" s="1265"/>
      <c r="BK64" s="1266"/>
      <c r="BM64" s="1265"/>
      <c r="BN64" s="1265"/>
      <c r="BO64" s="1265"/>
      <c r="BW64" s="1266"/>
      <c r="BY64" s="1265"/>
      <c r="BZ64" s="1265"/>
      <c r="CA64" s="1265"/>
      <c r="CI64" s="1266"/>
      <c r="CK64" s="1265"/>
      <c r="CL64" s="1265"/>
      <c r="CM64" s="1265"/>
      <c r="CU64" s="1266"/>
      <c r="CW64" s="1265"/>
      <c r="CX64" s="1265"/>
      <c r="CY64" s="1265"/>
    </row>
    <row r="65" spans="2:107" ht="13" x14ac:dyDescent="0.2">
      <c r="B65" s="1229"/>
      <c r="AN65" s="1264" t="s">
        <v>614</v>
      </c>
      <c r="AO65" s="1263"/>
      <c r="AP65" s="1263"/>
      <c r="AQ65" s="1263"/>
      <c r="AR65" s="1263"/>
      <c r="AS65" s="1263"/>
      <c r="AT65" s="1263"/>
      <c r="AU65" s="1263"/>
      <c r="AV65" s="1263"/>
      <c r="AW65" s="1263"/>
      <c r="AX65" s="1263"/>
      <c r="AY65" s="1263"/>
      <c r="AZ65" s="1263"/>
      <c r="BA65" s="1263"/>
      <c r="BB65" s="1263"/>
      <c r="BC65" s="1263"/>
      <c r="BD65" s="1263"/>
      <c r="BE65" s="1263"/>
      <c r="BF65" s="1263"/>
      <c r="BG65" s="1263"/>
      <c r="BH65" s="1263"/>
      <c r="BI65" s="1263"/>
      <c r="BJ65" s="1263"/>
      <c r="BK65" s="1263"/>
      <c r="BL65" s="1263"/>
      <c r="BM65" s="1263"/>
      <c r="BN65" s="1263"/>
      <c r="BO65" s="1263"/>
      <c r="BP65" s="1263"/>
      <c r="BQ65" s="1263"/>
      <c r="BR65" s="1263"/>
      <c r="BS65" s="1263"/>
      <c r="BT65" s="1263"/>
      <c r="BU65" s="1263"/>
      <c r="BV65" s="1263"/>
      <c r="BW65" s="1263"/>
      <c r="BX65" s="1263"/>
      <c r="BY65" s="1263"/>
      <c r="BZ65" s="1263"/>
      <c r="CA65" s="1263"/>
      <c r="CB65" s="1263"/>
      <c r="CC65" s="1263"/>
      <c r="CD65" s="1263"/>
      <c r="CE65" s="1263"/>
      <c r="CF65" s="1263"/>
      <c r="CG65" s="1263"/>
      <c r="CH65" s="1263"/>
      <c r="CI65" s="1263"/>
      <c r="CJ65" s="1263"/>
      <c r="CK65" s="1263"/>
      <c r="CL65" s="1263"/>
      <c r="CM65" s="1263"/>
      <c r="CN65" s="1263"/>
      <c r="CO65" s="1263"/>
      <c r="CP65" s="1263"/>
      <c r="CQ65" s="1263"/>
      <c r="CR65" s="1263"/>
      <c r="CS65" s="1263"/>
      <c r="CT65" s="1263"/>
      <c r="CU65" s="1263"/>
      <c r="CV65" s="1263"/>
      <c r="CW65" s="1263"/>
      <c r="CX65" s="1263"/>
      <c r="CY65" s="1263"/>
      <c r="CZ65" s="1263"/>
      <c r="DA65" s="1263"/>
      <c r="DB65" s="1263"/>
      <c r="DC65" s="1262"/>
    </row>
    <row r="66" spans="2:107" ht="13" x14ac:dyDescent="0.2">
      <c r="B66" s="1229"/>
      <c r="AN66" s="1261"/>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59"/>
    </row>
    <row r="67" spans="2:107" ht="13" x14ac:dyDescent="0.2">
      <c r="B67" s="1229"/>
      <c r="AN67" s="1261"/>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59"/>
    </row>
    <row r="68" spans="2:107" ht="13" x14ac:dyDescent="0.2">
      <c r="B68" s="1229"/>
      <c r="AN68" s="1261"/>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59"/>
    </row>
    <row r="69" spans="2:107" ht="13" x14ac:dyDescent="0.2">
      <c r="B69" s="1229"/>
      <c r="AN69" s="1258"/>
      <c r="AO69" s="1257"/>
      <c r="AP69" s="1257"/>
      <c r="AQ69" s="1257"/>
      <c r="AR69" s="1257"/>
      <c r="AS69" s="1257"/>
      <c r="AT69" s="1257"/>
      <c r="AU69" s="1257"/>
      <c r="AV69" s="1257"/>
      <c r="AW69" s="1257"/>
      <c r="AX69" s="1257"/>
      <c r="AY69" s="1257"/>
      <c r="AZ69" s="1257"/>
      <c r="BA69" s="1257"/>
      <c r="BB69" s="1257"/>
      <c r="BC69" s="1257"/>
      <c r="BD69" s="1257"/>
      <c r="BE69" s="1257"/>
      <c r="BF69" s="1257"/>
      <c r="BG69" s="1257"/>
      <c r="BH69" s="1257"/>
      <c r="BI69" s="1257"/>
      <c r="BJ69" s="1257"/>
      <c r="BK69" s="1257"/>
      <c r="BL69" s="1257"/>
      <c r="BM69" s="1257"/>
      <c r="BN69" s="1257"/>
      <c r="BO69" s="1257"/>
      <c r="BP69" s="1257"/>
      <c r="BQ69" s="1257"/>
      <c r="BR69" s="1257"/>
      <c r="BS69" s="1257"/>
      <c r="BT69" s="1257"/>
      <c r="BU69" s="1257"/>
      <c r="BV69" s="1257"/>
      <c r="BW69" s="1257"/>
      <c r="BX69" s="1257"/>
      <c r="BY69" s="1257"/>
      <c r="BZ69" s="1257"/>
      <c r="CA69" s="1257"/>
      <c r="CB69" s="1257"/>
      <c r="CC69" s="1257"/>
      <c r="CD69" s="1257"/>
      <c r="CE69" s="1257"/>
      <c r="CF69" s="1257"/>
      <c r="CG69" s="1257"/>
      <c r="CH69" s="1257"/>
      <c r="CI69" s="1257"/>
      <c r="CJ69" s="1257"/>
      <c r="CK69" s="1257"/>
      <c r="CL69" s="1257"/>
      <c r="CM69" s="1257"/>
      <c r="CN69" s="1257"/>
      <c r="CO69" s="1257"/>
      <c r="CP69" s="1257"/>
      <c r="CQ69" s="1257"/>
      <c r="CR69" s="1257"/>
      <c r="CS69" s="1257"/>
      <c r="CT69" s="1257"/>
      <c r="CU69" s="1257"/>
      <c r="CV69" s="1257"/>
      <c r="CW69" s="1257"/>
      <c r="CX69" s="1257"/>
      <c r="CY69" s="1257"/>
      <c r="CZ69" s="1257"/>
      <c r="DA69" s="1257"/>
      <c r="DB69" s="1257"/>
      <c r="DC69" s="1256"/>
    </row>
    <row r="70" spans="2:107" ht="13" x14ac:dyDescent="0.2">
      <c r="B70" s="1229"/>
      <c r="H70" s="1255"/>
      <c r="I70" s="1255"/>
      <c r="J70" s="1253"/>
      <c r="K70" s="1253"/>
      <c r="L70" s="1252"/>
      <c r="M70" s="1253"/>
      <c r="N70" s="1252"/>
      <c r="AN70" s="1243"/>
      <c r="AO70" s="1243"/>
      <c r="AP70" s="1243"/>
      <c r="AZ70" s="1243"/>
      <c r="BA70" s="1243"/>
      <c r="BB70" s="1243"/>
      <c r="BL70" s="1243"/>
      <c r="BM70" s="1243"/>
      <c r="BN70" s="1243"/>
      <c r="BX70" s="1243"/>
      <c r="BY70" s="1243"/>
      <c r="BZ70" s="1243"/>
      <c r="CJ70" s="1243"/>
      <c r="CK70" s="1243"/>
      <c r="CL70" s="1243"/>
      <c r="CV70" s="1243"/>
      <c r="CW70" s="1243"/>
      <c r="CX70" s="1243"/>
    </row>
    <row r="71" spans="2:107" ht="13" x14ac:dyDescent="0.2">
      <c r="B71" s="1229"/>
      <c r="G71" s="1251"/>
      <c r="I71" s="1254"/>
      <c r="J71" s="1253"/>
      <c r="K71" s="1253"/>
      <c r="L71" s="1252"/>
      <c r="M71" s="1253"/>
      <c r="N71" s="1252"/>
      <c r="AM71" s="1251"/>
      <c r="AN71" s="1228" t="s">
        <v>613</v>
      </c>
    </row>
    <row r="72" spans="2:107" ht="13" x14ac:dyDescent="0.2">
      <c r="B72" s="1229"/>
      <c r="G72" s="1241"/>
      <c r="H72" s="1241"/>
      <c r="I72" s="1241"/>
      <c r="J72" s="1241"/>
      <c r="K72" s="1250"/>
      <c r="L72" s="1250"/>
      <c r="M72" s="1249"/>
      <c r="N72" s="1249"/>
      <c r="AN72" s="1248"/>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6"/>
      <c r="BP72" s="1238" t="s">
        <v>539</v>
      </c>
      <c r="BQ72" s="1238"/>
      <c r="BR72" s="1238"/>
      <c r="BS72" s="1238"/>
      <c r="BT72" s="1238"/>
      <c r="BU72" s="1238"/>
      <c r="BV72" s="1238"/>
      <c r="BW72" s="1238"/>
      <c r="BX72" s="1238" t="s">
        <v>540</v>
      </c>
      <c r="BY72" s="1238"/>
      <c r="BZ72" s="1238"/>
      <c r="CA72" s="1238"/>
      <c r="CB72" s="1238"/>
      <c r="CC72" s="1238"/>
      <c r="CD72" s="1238"/>
      <c r="CE72" s="1238"/>
      <c r="CF72" s="1238" t="s">
        <v>541</v>
      </c>
      <c r="CG72" s="1238"/>
      <c r="CH72" s="1238"/>
      <c r="CI72" s="1238"/>
      <c r="CJ72" s="1238"/>
      <c r="CK72" s="1238"/>
      <c r="CL72" s="1238"/>
      <c r="CM72" s="1238"/>
      <c r="CN72" s="1238" t="s">
        <v>542</v>
      </c>
      <c r="CO72" s="1238"/>
      <c r="CP72" s="1238"/>
      <c r="CQ72" s="1238"/>
      <c r="CR72" s="1238"/>
      <c r="CS72" s="1238"/>
      <c r="CT72" s="1238"/>
      <c r="CU72" s="1238"/>
      <c r="CV72" s="1238" t="s">
        <v>543</v>
      </c>
      <c r="CW72" s="1238"/>
      <c r="CX72" s="1238"/>
      <c r="CY72" s="1238"/>
      <c r="CZ72" s="1238"/>
      <c r="DA72" s="1238"/>
      <c r="DB72" s="1238"/>
      <c r="DC72" s="1238"/>
    </row>
    <row r="73" spans="2:107" ht="13" x14ac:dyDescent="0.2">
      <c r="B73" s="1229"/>
      <c r="G73" s="1245"/>
      <c r="H73" s="1245"/>
      <c r="I73" s="1245"/>
      <c r="J73" s="1245"/>
      <c r="K73" s="1242"/>
      <c r="L73" s="1242"/>
      <c r="M73" s="1242"/>
      <c r="N73" s="1242"/>
      <c r="AM73" s="1243"/>
      <c r="AN73" s="1237" t="s">
        <v>612</v>
      </c>
      <c r="AO73" s="1237"/>
      <c r="AP73" s="1237"/>
      <c r="AQ73" s="1237"/>
      <c r="AR73" s="1237"/>
      <c r="AS73" s="1237"/>
      <c r="AT73" s="1237"/>
      <c r="AU73" s="1237"/>
      <c r="AV73" s="1237"/>
      <c r="AW73" s="1237"/>
      <c r="AX73" s="1237"/>
      <c r="AY73" s="1237"/>
      <c r="AZ73" s="1237"/>
      <c r="BA73" s="1237"/>
      <c r="BB73" s="1237" t="s">
        <v>610</v>
      </c>
      <c r="BC73" s="1237"/>
      <c r="BD73" s="1237"/>
      <c r="BE73" s="1237"/>
      <c r="BF73" s="1237"/>
      <c r="BG73" s="1237"/>
      <c r="BH73" s="1237"/>
      <c r="BI73" s="1237"/>
      <c r="BJ73" s="1237"/>
      <c r="BK73" s="1237"/>
      <c r="BL73" s="1237"/>
      <c r="BM73" s="1237"/>
      <c r="BN73" s="1237"/>
      <c r="BO73" s="1237"/>
      <c r="BP73" s="1236">
        <v>105.6</v>
      </c>
      <c r="BQ73" s="1236"/>
      <c r="BR73" s="1236"/>
      <c r="BS73" s="1236"/>
      <c r="BT73" s="1236"/>
      <c r="BU73" s="1236"/>
      <c r="BV73" s="1236"/>
      <c r="BW73" s="1236"/>
      <c r="BX73" s="1236">
        <v>112.5</v>
      </c>
      <c r="BY73" s="1236"/>
      <c r="BZ73" s="1236"/>
      <c r="CA73" s="1236"/>
      <c r="CB73" s="1236"/>
      <c r="CC73" s="1236"/>
      <c r="CD73" s="1236"/>
      <c r="CE73" s="1236"/>
      <c r="CF73" s="1236">
        <v>119.3</v>
      </c>
      <c r="CG73" s="1236"/>
      <c r="CH73" s="1236"/>
      <c r="CI73" s="1236"/>
      <c r="CJ73" s="1236"/>
      <c r="CK73" s="1236"/>
      <c r="CL73" s="1236"/>
      <c r="CM73" s="1236"/>
      <c r="CN73" s="1236">
        <v>126.8</v>
      </c>
      <c r="CO73" s="1236"/>
      <c r="CP73" s="1236"/>
      <c r="CQ73" s="1236"/>
      <c r="CR73" s="1236"/>
      <c r="CS73" s="1236"/>
      <c r="CT73" s="1236"/>
      <c r="CU73" s="1236"/>
      <c r="CV73" s="1236">
        <v>136.9</v>
      </c>
      <c r="CW73" s="1236"/>
      <c r="CX73" s="1236"/>
      <c r="CY73" s="1236"/>
      <c r="CZ73" s="1236"/>
      <c r="DA73" s="1236"/>
      <c r="DB73" s="1236"/>
      <c r="DC73" s="1236"/>
    </row>
    <row r="74" spans="2:107" ht="13" x14ac:dyDescent="0.2">
      <c r="B74" s="1229"/>
      <c r="G74" s="1245"/>
      <c r="H74" s="1245"/>
      <c r="I74" s="1245"/>
      <c r="J74" s="1245"/>
      <c r="K74" s="1242"/>
      <c r="L74" s="1242"/>
      <c r="M74" s="1242"/>
      <c r="N74" s="1242"/>
      <c r="AM74" s="1243"/>
      <c r="AN74" s="1237"/>
      <c r="AO74" s="1237"/>
      <c r="AP74" s="1237"/>
      <c r="AQ74" s="1237"/>
      <c r="AR74" s="1237"/>
      <c r="AS74" s="1237"/>
      <c r="AT74" s="1237"/>
      <c r="AU74" s="1237"/>
      <c r="AV74" s="1237"/>
      <c r="AW74" s="1237"/>
      <c r="AX74" s="1237"/>
      <c r="AY74" s="1237"/>
      <c r="AZ74" s="1237"/>
      <c r="BA74" s="1237"/>
      <c r="BB74" s="1237"/>
      <c r="BC74" s="1237"/>
      <c r="BD74" s="1237"/>
      <c r="BE74" s="1237"/>
      <c r="BF74" s="1237"/>
      <c r="BG74" s="1237"/>
      <c r="BH74" s="1237"/>
      <c r="BI74" s="1237"/>
      <c r="BJ74" s="1237"/>
      <c r="BK74" s="1237"/>
      <c r="BL74" s="1237"/>
      <c r="BM74" s="1237"/>
      <c r="BN74" s="1237"/>
      <c r="BO74" s="1237"/>
      <c r="BP74" s="1236"/>
      <c r="BQ74" s="1236"/>
      <c r="BR74" s="1236"/>
      <c r="BS74" s="1236"/>
      <c r="BT74" s="1236"/>
      <c r="BU74" s="1236"/>
      <c r="BV74" s="1236"/>
      <c r="BW74" s="1236"/>
      <c r="BX74" s="1236"/>
      <c r="BY74" s="1236"/>
      <c r="BZ74" s="1236"/>
      <c r="CA74" s="1236"/>
      <c r="CB74" s="1236"/>
      <c r="CC74" s="1236"/>
      <c r="CD74" s="1236"/>
      <c r="CE74" s="1236"/>
      <c r="CF74" s="1236"/>
      <c r="CG74" s="1236"/>
      <c r="CH74" s="1236"/>
      <c r="CI74" s="1236"/>
      <c r="CJ74" s="1236"/>
      <c r="CK74" s="1236"/>
      <c r="CL74" s="1236"/>
      <c r="CM74" s="1236"/>
      <c r="CN74" s="1236"/>
      <c r="CO74" s="1236"/>
      <c r="CP74" s="1236"/>
      <c r="CQ74" s="1236"/>
      <c r="CR74" s="1236"/>
      <c r="CS74" s="1236"/>
      <c r="CT74" s="1236"/>
      <c r="CU74" s="1236"/>
      <c r="CV74" s="1236"/>
      <c r="CW74" s="1236"/>
      <c r="CX74" s="1236"/>
      <c r="CY74" s="1236"/>
      <c r="CZ74" s="1236"/>
      <c r="DA74" s="1236"/>
      <c r="DB74" s="1236"/>
      <c r="DC74" s="1236"/>
    </row>
    <row r="75" spans="2:107" ht="13" x14ac:dyDescent="0.2">
      <c r="B75" s="1229"/>
      <c r="G75" s="1245"/>
      <c r="H75" s="1245"/>
      <c r="I75" s="1241"/>
      <c r="J75" s="1241"/>
      <c r="K75" s="1244"/>
      <c r="L75" s="1244"/>
      <c r="M75" s="1244"/>
      <c r="N75" s="1244"/>
      <c r="AM75" s="1243"/>
      <c r="AN75" s="1237"/>
      <c r="AO75" s="1237"/>
      <c r="AP75" s="1237"/>
      <c r="AQ75" s="1237"/>
      <c r="AR75" s="1237"/>
      <c r="AS75" s="1237"/>
      <c r="AT75" s="1237"/>
      <c r="AU75" s="1237"/>
      <c r="AV75" s="1237"/>
      <c r="AW75" s="1237"/>
      <c r="AX75" s="1237"/>
      <c r="AY75" s="1237"/>
      <c r="AZ75" s="1237"/>
      <c r="BA75" s="1237"/>
      <c r="BB75" s="1237" t="s">
        <v>609</v>
      </c>
      <c r="BC75" s="1237"/>
      <c r="BD75" s="1237"/>
      <c r="BE75" s="1237"/>
      <c r="BF75" s="1237"/>
      <c r="BG75" s="1237"/>
      <c r="BH75" s="1237"/>
      <c r="BI75" s="1237"/>
      <c r="BJ75" s="1237"/>
      <c r="BK75" s="1237"/>
      <c r="BL75" s="1237"/>
      <c r="BM75" s="1237"/>
      <c r="BN75" s="1237"/>
      <c r="BO75" s="1237"/>
      <c r="BP75" s="1236">
        <v>12.4</v>
      </c>
      <c r="BQ75" s="1236"/>
      <c r="BR75" s="1236"/>
      <c r="BS75" s="1236"/>
      <c r="BT75" s="1236"/>
      <c r="BU75" s="1236"/>
      <c r="BV75" s="1236"/>
      <c r="BW75" s="1236"/>
      <c r="BX75" s="1236">
        <v>12.5</v>
      </c>
      <c r="BY75" s="1236"/>
      <c r="BZ75" s="1236"/>
      <c r="CA75" s="1236"/>
      <c r="CB75" s="1236"/>
      <c r="CC75" s="1236"/>
      <c r="CD75" s="1236"/>
      <c r="CE75" s="1236"/>
      <c r="CF75" s="1236">
        <v>12.6</v>
      </c>
      <c r="CG75" s="1236"/>
      <c r="CH75" s="1236"/>
      <c r="CI75" s="1236"/>
      <c r="CJ75" s="1236"/>
      <c r="CK75" s="1236"/>
      <c r="CL75" s="1236"/>
      <c r="CM75" s="1236"/>
      <c r="CN75" s="1236">
        <v>12.7</v>
      </c>
      <c r="CO75" s="1236"/>
      <c r="CP75" s="1236"/>
      <c r="CQ75" s="1236"/>
      <c r="CR75" s="1236"/>
      <c r="CS75" s="1236"/>
      <c r="CT75" s="1236"/>
      <c r="CU75" s="1236"/>
      <c r="CV75" s="1236">
        <v>11.8</v>
      </c>
      <c r="CW75" s="1236"/>
      <c r="CX75" s="1236"/>
      <c r="CY75" s="1236"/>
      <c r="CZ75" s="1236"/>
      <c r="DA75" s="1236"/>
      <c r="DB75" s="1236"/>
      <c r="DC75" s="1236"/>
    </row>
    <row r="76" spans="2:107" ht="13" x14ac:dyDescent="0.2">
      <c r="B76" s="1229"/>
      <c r="G76" s="1245"/>
      <c r="H76" s="1245"/>
      <c r="I76" s="1241"/>
      <c r="J76" s="1241"/>
      <c r="K76" s="1244"/>
      <c r="L76" s="1244"/>
      <c r="M76" s="1244"/>
      <c r="N76" s="1244"/>
      <c r="AM76" s="1243"/>
      <c r="AN76" s="1237"/>
      <c r="AO76" s="1237"/>
      <c r="AP76" s="1237"/>
      <c r="AQ76" s="1237"/>
      <c r="AR76" s="1237"/>
      <c r="AS76" s="1237"/>
      <c r="AT76" s="1237"/>
      <c r="AU76" s="1237"/>
      <c r="AV76" s="1237"/>
      <c r="AW76" s="1237"/>
      <c r="AX76" s="1237"/>
      <c r="AY76" s="1237"/>
      <c r="AZ76" s="1237"/>
      <c r="BA76" s="1237"/>
      <c r="BB76" s="1237"/>
      <c r="BC76" s="1237"/>
      <c r="BD76" s="1237"/>
      <c r="BE76" s="1237"/>
      <c r="BF76" s="1237"/>
      <c r="BG76" s="1237"/>
      <c r="BH76" s="1237"/>
      <c r="BI76" s="1237"/>
      <c r="BJ76" s="1237"/>
      <c r="BK76" s="1237"/>
      <c r="BL76" s="1237"/>
      <c r="BM76" s="1237"/>
      <c r="BN76" s="1237"/>
      <c r="BO76" s="1237"/>
      <c r="BP76" s="1236"/>
      <c r="BQ76" s="1236"/>
      <c r="BR76" s="1236"/>
      <c r="BS76" s="1236"/>
      <c r="BT76" s="1236"/>
      <c r="BU76" s="1236"/>
      <c r="BV76" s="1236"/>
      <c r="BW76" s="1236"/>
      <c r="BX76" s="1236"/>
      <c r="BY76" s="1236"/>
      <c r="BZ76" s="1236"/>
      <c r="CA76" s="1236"/>
      <c r="CB76" s="1236"/>
      <c r="CC76" s="1236"/>
      <c r="CD76" s="1236"/>
      <c r="CE76" s="1236"/>
      <c r="CF76" s="1236"/>
      <c r="CG76" s="1236"/>
      <c r="CH76" s="1236"/>
      <c r="CI76" s="1236"/>
      <c r="CJ76" s="1236"/>
      <c r="CK76" s="1236"/>
      <c r="CL76" s="1236"/>
      <c r="CM76" s="1236"/>
      <c r="CN76" s="1236"/>
      <c r="CO76" s="1236"/>
      <c r="CP76" s="1236"/>
      <c r="CQ76" s="1236"/>
      <c r="CR76" s="1236"/>
      <c r="CS76" s="1236"/>
      <c r="CT76" s="1236"/>
      <c r="CU76" s="1236"/>
      <c r="CV76" s="1236"/>
      <c r="CW76" s="1236"/>
      <c r="CX76" s="1236"/>
      <c r="CY76" s="1236"/>
      <c r="CZ76" s="1236"/>
      <c r="DA76" s="1236"/>
      <c r="DB76" s="1236"/>
      <c r="DC76" s="1236"/>
    </row>
    <row r="77" spans="2:107" ht="13" x14ac:dyDescent="0.2">
      <c r="B77" s="1229"/>
      <c r="G77" s="1241"/>
      <c r="H77" s="1241"/>
      <c r="I77" s="1241"/>
      <c r="J77" s="1241"/>
      <c r="K77" s="1242"/>
      <c r="L77" s="1242"/>
      <c r="M77" s="1242"/>
      <c r="N77" s="1242"/>
      <c r="AN77" s="1238" t="s">
        <v>611</v>
      </c>
      <c r="AO77" s="1238"/>
      <c r="AP77" s="1238"/>
      <c r="AQ77" s="1238"/>
      <c r="AR77" s="1238"/>
      <c r="AS77" s="1238"/>
      <c r="AT77" s="1238"/>
      <c r="AU77" s="1238"/>
      <c r="AV77" s="1238"/>
      <c r="AW77" s="1238"/>
      <c r="AX77" s="1238"/>
      <c r="AY77" s="1238"/>
      <c r="AZ77" s="1238"/>
      <c r="BA77" s="1238"/>
      <c r="BB77" s="1237" t="s">
        <v>610</v>
      </c>
      <c r="BC77" s="1237"/>
      <c r="BD77" s="1237"/>
      <c r="BE77" s="1237"/>
      <c r="BF77" s="1237"/>
      <c r="BG77" s="1237"/>
      <c r="BH77" s="1237"/>
      <c r="BI77" s="1237"/>
      <c r="BJ77" s="1237"/>
      <c r="BK77" s="1237"/>
      <c r="BL77" s="1237"/>
      <c r="BM77" s="1237"/>
      <c r="BN77" s="1237"/>
      <c r="BO77" s="1237"/>
      <c r="BP77" s="1236">
        <v>173.8</v>
      </c>
      <c r="BQ77" s="1236"/>
      <c r="BR77" s="1236"/>
      <c r="BS77" s="1236"/>
      <c r="BT77" s="1236"/>
      <c r="BU77" s="1236"/>
      <c r="BV77" s="1236"/>
      <c r="BW77" s="1236"/>
      <c r="BX77" s="1236">
        <v>152</v>
      </c>
      <c r="BY77" s="1236"/>
      <c r="BZ77" s="1236"/>
      <c r="CA77" s="1236"/>
      <c r="CB77" s="1236"/>
      <c r="CC77" s="1236"/>
      <c r="CD77" s="1236"/>
      <c r="CE77" s="1236"/>
      <c r="CF77" s="1236">
        <v>159.1</v>
      </c>
      <c r="CG77" s="1236"/>
      <c r="CH77" s="1236"/>
      <c r="CI77" s="1236"/>
      <c r="CJ77" s="1236"/>
      <c r="CK77" s="1236"/>
      <c r="CL77" s="1236"/>
      <c r="CM77" s="1236"/>
      <c r="CN77" s="1236">
        <v>163.80000000000001</v>
      </c>
      <c r="CO77" s="1236"/>
      <c r="CP77" s="1236"/>
      <c r="CQ77" s="1236"/>
      <c r="CR77" s="1236"/>
      <c r="CS77" s="1236"/>
      <c r="CT77" s="1236"/>
      <c r="CU77" s="1236"/>
      <c r="CV77" s="1236">
        <v>173.6</v>
      </c>
      <c r="CW77" s="1236"/>
      <c r="CX77" s="1236"/>
      <c r="CY77" s="1236"/>
      <c r="CZ77" s="1236"/>
      <c r="DA77" s="1236"/>
      <c r="DB77" s="1236"/>
      <c r="DC77" s="1236"/>
    </row>
    <row r="78" spans="2:107" ht="13" x14ac:dyDescent="0.2">
      <c r="B78" s="1229"/>
      <c r="G78" s="1241"/>
      <c r="H78" s="1241"/>
      <c r="I78" s="1241"/>
      <c r="J78" s="1241"/>
      <c r="K78" s="1242"/>
      <c r="L78" s="1242"/>
      <c r="M78" s="1242"/>
      <c r="N78" s="1242"/>
      <c r="AN78" s="1238"/>
      <c r="AO78" s="1238"/>
      <c r="AP78" s="1238"/>
      <c r="AQ78" s="1238"/>
      <c r="AR78" s="1238"/>
      <c r="AS78" s="1238"/>
      <c r="AT78" s="1238"/>
      <c r="AU78" s="1238"/>
      <c r="AV78" s="1238"/>
      <c r="AW78" s="1238"/>
      <c r="AX78" s="1238"/>
      <c r="AY78" s="1238"/>
      <c r="AZ78" s="1238"/>
      <c r="BA78" s="1238"/>
      <c r="BB78" s="1237"/>
      <c r="BC78" s="1237"/>
      <c r="BD78" s="1237"/>
      <c r="BE78" s="1237"/>
      <c r="BF78" s="1237"/>
      <c r="BG78" s="1237"/>
      <c r="BH78" s="1237"/>
      <c r="BI78" s="1237"/>
      <c r="BJ78" s="1237"/>
      <c r="BK78" s="1237"/>
      <c r="BL78" s="1237"/>
      <c r="BM78" s="1237"/>
      <c r="BN78" s="1237"/>
      <c r="BO78" s="1237"/>
      <c r="BP78" s="1236"/>
      <c r="BQ78" s="1236"/>
      <c r="BR78" s="1236"/>
      <c r="BS78" s="1236"/>
      <c r="BT78" s="1236"/>
      <c r="BU78" s="1236"/>
      <c r="BV78" s="1236"/>
      <c r="BW78" s="1236"/>
      <c r="BX78" s="1236"/>
      <c r="BY78" s="1236"/>
      <c r="BZ78" s="1236"/>
      <c r="CA78" s="1236"/>
      <c r="CB78" s="1236"/>
      <c r="CC78" s="1236"/>
      <c r="CD78" s="1236"/>
      <c r="CE78" s="1236"/>
      <c r="CF78" s="1236"/>
      <c r="CG78" s="1236"/>
      <c r="CH78" s="1236"/>
      <c r="CI78" s="1236"/>
      <c r="CJ78" s="1236"/>
      <c r="CK78" s="1236"/>
      <c r="CL78" s="1236"/>
      <c r="CM78" s="1236"/>
      <c r="CN78" s="1236"/>
      <c r="CO78" s="1236"/>
      <c r="CP78" s="1236"/>
      <c r="CQ78" s="1236"/>
      <c r="CR78" s="1236"/>
      <c r="CS78" s="1236"/>
      <c r="CT78" s="1236"/>
      <c r="CU78" s="1236"/>
      <c r="CV78" s="1236"/>
      <c r="CW78" s="1236"/>
      <c r="CX78" s="1236"/>
      <c r="CY78" s="1236"/>
      <c r="CZ78" s="1236"/>
      <c r="DA78" s="1236"/>
      <c r="DB78" s="1236"/>
      <c r="DC78" s="1236"/>
    </row>
    <row r="79" spans="2:107" ht="13" x14ac:dyDescent="0.2">
      <c r="B79" s="1229"/>
      <c r="G79" s="1241"/>
      <c r="H79" s="1241"/>
      <c r="I79" s="1240"/>
      <c r="J79" s="1240"/>
      <c r="K79" s="1239"/>
      <c r="L79" s="1239"/>
      <c r="M79" s="1239"/>
      <c r="N79" s="1239"/>
      <c r="AN79" s="1238"/>
      <c r="AO79" s="1238"/>
      <c r="AP79" s="1238"/>
      <c r="AQ79" s="1238"/>
      <c r="AR79" s="1238"/>
      <c r="AS79" s="1238"/>
      <c r="AT79" s="1238"/>
      <c r="AU79" s="1238"/>
      <c r="AV79" s="1238"/>
      <c r="AW79" s="1238"/>
      <c r="AX79" s="1238"/>
      <c r="AY79" s="1238"/>
      <c r="AZ79" s="1238"/>
      <c r="BA79" s="1238"/>
      <c r="BB79" s="1237" t="s">
        <v>609</v>
      </c>
      <c r="BC79" s="1237"/>
      <c r="BD79" s="1237"/>
      <c r="BE79" s="1237"/>
      <c r="BF79" s="1237"/>
      <c r="BG79" s="1237"/>
      <c r="BH79" s="1237"/>
      <c r="BI79" s="1237"/>
      <c r="BJ79" s="1237"/>
      <c r="BK79" s="1237"/>
      <c r="BL79" s="1237"/>
      <c r="BM79" s="1237"/>
      <c r="BN79" s="1237"/>
      <c r="BO79" s="1237"/>
      <c r="BP79" s="1236">
        <v>12</v>
      </c>
      <c r="BQ79" s="1236"/>
      <c r="BR79" s="1236"/>
      <c r="BS79" s="1236"/>
      <c r="BT79" s="1236"/>
      <c r="BU79" s="1236"/>
      <c r="BV79" s="1236"/>
      <c r="BW79" s="1236"/>
      <c r="BX79" s="1236">
        <v>9.9</v>
      </c>
      <c r="BY79" s="1236"/>
      <c r="BZ79" s="1236"/>
      <c r="CA79" s="1236"/>
      <c r="CB79" s="1236"/>
      <c r="CC79" s="1236"/>
      <c r="CD79" s="1236"/>
      <c r="CE79" s="1236"/>
      <c r="CF79" s="1236">
        <v>9.5</v>
      </c>
      <c r="CG79" s="1236"/>
      <c r="CH79" s="1236"/>
      <c r="CI79" s="1236"/>
      <c r="CJ79" s="1236"/>
      <c r="CK79" s="1236"/>
      <c r="CL79" s="1236"/>
      <c r="CM79" s="1236"/>
      <c r="CN79" s="1236">
        <v>9.6</v>
      </c>
      <c r="CO79" s="1236"/>
      <c r="CP79" s="1236"/>
      <c r="CQ79" s="1236"/>
      <c r="CR79" s="1236"/>
      <c r="CS79" s="1236"/>
      <c r="CT79" s="1236"/>
      <c r="CU79" s="1236"/>
      <c r="CV79" s="1236">
        <v>9.4</v>
      </c>
      <c r="CW79" s="1236"/>
      <c r="CX79" s="1236"/>
      <c r="CY79" s="1236"/>
      <c r="CZ79" s="1236"/>
      <c r="DA79" s="1236"/>
      <c r="DB79" s="1236"/>
      <c r="DC79" s="1236"/>
    </row>
    <row r="80" spans="2:107" ht="13" x14ac:dyDescent="0.2">
      <c r="B80" s="1229"/>
      <c r="G80" s="1241"/>
      <c r="H80" s="1241"/>
      <c r="I80" s="1240"/>
      <c r="J80" s="1240"/>
      <c r="K80" s="1239"/>
      <c r="L80" s="1239"/>
      <c r="M80" s="1239"/>
      <c r="N80" s="1239"/>
      <c r="AN80" s="1238"/>
      <c r="AO80" s="1238"/>
      <c r="AP80" s="1238"/>
      <c r="AQ80" s="1238"/>
      <c r="AR80" s="1238"/>
      <c r="AS80" s="1238"/>
      <c r="AT80" s="1238"/>
      <c r="AU80" s="1238"/>
      <c r="AV80" s="1238"/>
      <c r="AW80" s="1238"/>
      <c r="AX80" s="1238"/>
      <c r="AY80" s="1238"/>
      <c r="AZ80" s="1238"/>
      <c r="BA80" s="1238"/>
      <c r="BB80" s="1237"/>
      <c r="BC80" s="1237"/>
      <c r="BD80" s="1237"/>
      <c r="BE80" s="1237"/>
      <c r="BF80" s="1237"/>
      <c r="BG80" s="1237"/>
      <c r="BH80" s="1237"/>
      <c r="BI80" s="1237"/>
      <c r="BJ80" s="1237"/>
      <c r="BK80" s="1237"/>
      <c r="BL80" s="1237"/>
      <c r="BM80" s="1237"/>
      <c r="BN80" s="1237"/>
      <c r="BO80" s="1237"/>
      <c r="BP80" s="1236"/>
      <c r="BQ80" s="1236"/>
      <c r="BR80" s="1236"/>
      <c r="BS80" s="1236"/>
      <c r="BT80" s="1236"/>
      <c r="BU80" s="1236"/>
      <c r="BV80" s="1236"/>
      <c r="BW80" s="1236"/>
      <c r="BX80" s="1236"/>
      <c r="BY80" s="1236"/>
      <c r="BZ80" s="1236"/>
      <c r="CA80" s="1236"/>
      <c r="CB80" s="1236"/>
      <c r="CC80" s="1236"/>
      <c r="CD80" s="1236"/>
      <c r="CE80" s="1236"/>
      <c r="CF80" s="1236"/>
      <c r="CG80" s="1236"/>
      <c r="CH80" s="1236"/>
      <c r="CI80" s="1236"/>
      <c r="CJ80" s="1236"/>
      <c r="CK80" s="1236"/>
      <c r="CL80" s="1236"/>
      <c r="CM80" s="1236"/>
      <c r="CN80" s="1236"/>
      <c r="CO80" s="1236"/>
      <c r="CP80" s="1236"/>
      <c r="CQ80" s="1236"/>
      <c r="CR80" s="1236"/>
      <c r="CS80" s="1236"/>
      <c r="CT80" s="1236"/>
      <c r="CU80" s="1236"/>
      <c r="CV80" s="1236"/>
      <c r="CW80" s="1236"/>
      <c r="CX80" s="1236"/>
      <c r="CY80" s="1236"/>
      <c r="CZ80" s="1236"/>
      <c r="DA80" s="1236"/>
      <c r="DB80" s="1236"/>
      <c r="DC80" s="1236"/>
    </row>
    <row r="81" spans="2:109" ht="13" x14ac:dyDescent="0.2">
      <c r="B81" s="1229"/>
    </row>
    <row r="82" spans="2:109" ht="16.5" x14ac:dyDescent="0.2">
      <c r="B82" s="1229"/>
      <c r="K82" s="1235"/>
      <c r="L82" s="1235"/>
      <c r="M82" s="1235"/>
      <c r="N82" s="1235"/>
      <c r="AQ82" s="1235"/>
      <c r="AR82" s="1235"/>
      <c r="AS82" s="1235"/>
      <c r="AT82" s="1235"/>
      <c r="BC82" s="1235"/>
      <c r="BD82" s="1235"/>
      <c r="BE82" s="1235"/>
      <c r="BF82" s="1235"/>
      <c r="BO82" s="1235"/>
      <c r="BP82" s="1235"/>
      <c r="BQ82" s="1235"/>
      <c r="BR82" s="1235"/>
      <c r="CA82" s="1235"/>
      <c r="CB82" s="1235"/>
      <c r="CC82" s="1235"/>
      <c r="CD82" s="1235"/>
      <c r="CM82" s="1235"/>
      <c r="CN82" s="1235"/>
      <c r="CO82" s="1235"/>
      <c r="CP82" s="1235"/>
      <c r="CY82" s="1235"/>
      <c r="CZ82" s="1235"/>
      <c r="DA82" s="1235"/>
      <c r="DB82" s="1235"/>
      <c r="DC82" s="1235"/>
    </row>
    <row r="83" spans="2:109" ht="13" x14ac:dyDescent="0.2">
      <c r="B83" s="1234"/>
      <c r="C83" s="1233"/>
      <c r="D83" s="1233"/>
      <c r="E83" s="1233"/>
      <c r="F83" s="1233"/>
      <c r="G83" s="1233"/>
      <c r="H83" s="1233"/>
      <c r="I83" s="1233"/>
      <c r="J83" s="1233"/>
      <c r="K83" s="1233"/>
      <c r="L83" s="1233"/>
      <c r="M83" s="1233"/>
      <c r="N83" s="1233"/>
      <c r="O83" s="1233"/>
      <c r="P83" s="1233"/>
      <c r="Q83" s="1233"/>
      <c r="R83" s="1233"/>
      <c r="S83" s="1233"/>
      <c r="T83" s="1233"/>
      <c r="U83" s="1233"/>
      <c r="V83" s="1233"/>
      <c r="W83" s="1233"/>
      <c r="X83" s="1233"/>
      <c r="Y83" s="1233"/>
      <c r="Z83" s="1233"/>
      <c r="AA83" s="1233"/>
      <c r="AB83" s="1233"/>
      <c r="AC83" s="1233"/>
      <c r="AD83" s="1233"/>
      <c r="AE83" s="1233"/>
      <c r="AF83" s="1233"/>
      <c r="AG83" s="1233"/>
      <c r="AH83" s="1233"/>
      <c r="AI83" s="1233"/>
      <c r="AJ83" s="1233"/>
      <c r="AK83" s="1233"/>
      <c r="AL83" s="1233"/>
      <c r="AM83" s="1233"/>
      <c r="AN83" s="1233"/>
      <c r="AO83" s="1233"/>
      <c r="AP83" s="1233"/>
      <c r="AQ83" s="1233"/>
      <c r="AR83" s="1233"/>
      <c r="AS83" s="1233"/>
      <c r="AT83" s="1233"/>
      <c r="AU83" s="1233"/>
      <c r="AV83" s="1233"/>
      <c r="AW83" s="1233"/>
      <c r="AX83" s="1233"/>
      <c r="AY83" s="1233"/>
      <c r="AZ83" s="1233"/>
      <c r="BA83" s="1233"/>
      <c r="BB83" s="1233"/>
      <c r="BC83" s="1233"/>
      <c r="BD83" s="1233"/>
      <c r="BE83" s="1233"/>
      <c r="BF83" s="1233"/>
      <c r="BG83" s="1233"/>
      <c r="BH83" s="1233"/>
      <c r="BI83" s="1233"/>
      <c r="BJ83" s="1233"/>
      <c r="BK83" s="1233"/>
      <c r="BL83" s="1233"/>
      <c r="BM83" s="1233"/>
      <c r="BN83" s="1233"/>
      <c r="BO83" s="1233"/>
      <c r="BP83" s="1233"/>
      <c r="BQ83" s="1233"/>
      <c r="BR83" s="1233"/>
      <c r="BS83" s="1233"/>
      <c r="BT83" s="1233"/>
      <c r="BU83" s="1233"/>
      <c r="BV83" s="1233"/>
      <c r="BW83" s="1233"/>
      <c r="BX83" s="1233"/>
      <c r="BY83" s="1233"/>
      <c r="BZ83" s="1233"/>
      <c r="CA83" s="1233"/>
      <c r="CB83" s="1233"/>
      <c r="CC83" s="1233"/>
      <c r="CD83" s="1233"/>
      <c r="CE83" s="1233"/>
      <c r="CF83" s="1233"/>
      <c r="CG83" s="1233"/>
      <c r="CH83" s="1233"/>
      <c r="CI83" s="1233"/>
      <c r="CJ83" s="1233"/>
      <c r="CK83" s="1233"/>
      <c r="CL83" s="1233"/>
      <c r="CM83" s="1233"/>
      <c r="CN83" s="1233"/>
      <c r="CO83" s="1233"/>
      <c r="CP83" s="1233"/>
      <c r="CQ83" s="1233"/>
      <c r="CR83" s="1233"/>
      <c r="CS83" s="1233"/>
      <c r="CT83" s="1233"/>
      <c r="CU83" s="1233"/>
      <c r="CV83" s="1233"/>
      <c r="CW83" s="1233"/>
      <c r="CX83" s="1233"/>
      <c r="CY83" s="1233"/>
      <c r="CZ83" s="1233"/>
      <c r="DA83" s="1233"/>
      <c r="DB83" s="1233"/>
      <c r="DC83" s="1233"/>
      <c r="DD83" s="1232"/>
    </row>
    <row r="84" spans="2:109" ht="13" x14ac:dyDescent="0.2">
      <c r="DD84" s="1228"/>
      <c r="DE84" s="1228"/>
    </row>
    <row r="85" spans="2:109" ht="13" x14ac:dyDescent="0.2">
      <c r="DD85" s="1228"/>
      <c r="DE85" s="1228"/>
    </row>
    <row r="86" spans="2:109" ht="13" hidden="1" x14ac:dyDescent="0.2">
      <c r="DD86" s="1228"/>
      <c r="DE86" s="1228"/>
    </row>
    <row r="87" spans="2:109" ht="13" hidden="1" x14ac:dyDescent="0.2">
      <c r="K87" s="1231"/>
      <c r="AQ87" s="1231"/>
      <c r="BC87" s="1231"/>
      <c r="BO87" s="1231"/>
      <c r="CA87" s="1231"/>
      <c r="CM87" s="1231"/>
      <c r="CY87" s="1231"/>
      <c r="DD87" s="1228"/>
      <c r="DE87" s="1228"/>
    </row>
    <row r="88" spans="2:109" ht="13" hidden="1" x14ac:dyDescent="0.2">
      <c r="DD88" s="1228"/>
      <c r="DE88" s="1228"/>
    </row>
    <row r="89" spans="2:109" ht="13" hidden="1" x14ac:dyDescent="0.2">
      <c r="DD89" s="1228"/>
      <c r="DE89" s="1228"/>
    </row>
    <row r="90" spans="2:109" ht="13" hidden="1" x14ac:dyDescent="0.2">
      <c r="DD90" s="1228"/>
      <c r="DE90" s="1228"/>
    </row>
    <row r="91" spans="2:109" ht="13" hidden="1" x14ac:dyDescent="0.2">
      <c r="DD91" s="1228"/>
      <c r="DE91" s="1228"/>
    </row>
    <row r="92" spans="2:109" ht="13.5" hidden="1" customHeight="1" x14ac:dyDescent="0.2">
      <c r="DD92" s="1228"/>
      <c r="DE92" s="1228"/>
    </row>
    <row r="93" spans="2:109" ht="13.5" hidden="1" customHeight="1" x14ac:dyDescent="0.2">
      <c r="DD93" s="1228"/>
      <c r="DE93" s="1228"/>
    </row>
    <row r="94" spans="2:109" ht="13.5" hidden="1" customHeight="1" x14ac:dyDescent="0.2">
      <c r="DD94" s="1228"/>
      <c r="DE94" s="1228"/>
    </row>
    <row r="95" spans="2:109" ht="13.5" hidden="1" customHeight="1" x14ac:dyDescent="0.2">
      <c r="DD95" s="1228"/>
      <c r="DE95" s="1228"/>
    </row>
    <row r="96" spans="2:109" ht="13.5" hidden="1" customHeight="1" x14ac:dyDescent="0.2">
      <c r="DD96" s="1228"/>
      <c r="DE96" s="1228"/>
    </row>
    <row r="97" s="1228" customFormat="1" ht="13.5" hidden="1" customHeight="1" x14ac:dyDescent="0.2"/>
    <row r="98" s="1228" customFormat="1" ht="13.5" hidden="1" customHeight="1" x14ac:dyDescent="0.2"/>
    <row r="99" s="1228" customFormat="1" ht="13.5" hidden="1" customHeight="1" x14ac:dyDescent="0.2"/>
    <row r="100" s="1228" customFormat="1" ht="13.5" hidden="1" customHeight="1" x14ac:dyDescent="0.2"/>
    <row r="101" s="1228" customFormat="1" ht="13.5" hidden="1" customHeight="1" x14ac:dyDescent="0.2"/>
    <row r="102" s="1228" customFormat="1" ht="13.5" hidden="1" customHeight="1" x14ac:dyDescent="0.2"/>
    <row r="103" s="1228" customFormat="1" ht="13.5" hidden="1" customHeight="1" x14ac:dyDescent="0.2"/>
    <row r="104" s="1228" customFormat="1" ht="13.5" hidden="1" customHeight="1" x14ac:dyDescent="0.2"/>
    <row r="105" s="1228" customFormat="1" ht="13.5" hidden="1" customHeight="1" x14ac:dyDescent="0.2"/>
    <row r="106" s="1228" customFormat="1" ht="13.5" hidden="1" customHeight="1" x14ac:dyDescent="0.2"/>
    <row r="107" s="1228" customFormat="1" ht="13.5" hidden="1" customHeight="1" x14ac:dyDescent="0.2"/>
    <row r="108" s="1228" customFormat="1" ht="13.5" hidden="1" customHeight="1" x14ac:dyDescent="0.2"/>
    <row r="109" s="1228" customFormat="1" ht="13.5" hidden="1" customHeight="1" x14ac:dyDescent="0.2"/>
    <row r="110" s="1228" customFormat="1" ht="13.5" hidden="1" customHeight="1" x14ac:dyDescent="0.2"/>
    <row r="111" s="1228" customFormat="1" ht="13.5" hidden="1" customHeight="1" x14ac:dyDescent="0.2"/>
    <row r="112" s="1228" customFormat="1" ht="13.5" hidden="1" customHeight="1" x14ac:dyDescent="0.2"/>
    <row r="113" s="1228" customFormat="1" ht="13.5" hidden="1" customHeight="1" x14ac:dyDescent="0.2"/>
    <row r="114" s="1228" customFormat="1" ht="13.5" hidden="1" customHeight="1" x14ac:dyDescent="0.2"/>
    <row r="115" s="1228" customFormat="1" ht="13.5" hidden="1" customHeight="1" x14ac:dyDescent="0.2"/>
    <row r="116" s="1228" customFormat="1" ht="13.5" hidden="1" customHeight="1" x14ac:dyDescent="0.2"/>
    <row r="117" s="1228" customFormat="1" ht="13.5" hidden="1" customHeight="1" x14ac:dyDescent="0.2"/>
    <row r="118" s="1228" customFormat="1" ht="13.5" hidden="1" customHeight="1" x14ac:dyDescent="0.2"/>
    <row r="119" s="1228" customFormat="1" ht="13.5" hidden="1" customHeight="1" x14ac:dyDescent="0.2"/>
    <row r="120" s="1228" customFormat="1" ht="13.5" hidden="1" customHeight="1" x14ac:dyDescent="0.2"/>
    <row r="121" s="1228" customFormat="1" ht="13.5" hidden="1" customHeight="1" x14ac:dyDescent="0.2"/>
    <row r="122" s="1228" customFormat="1" ht="13.5" hidden="1" customHeight="1" x14ac:dyDescent="0.2"/>
    <row r="123" s="1228" customFormat="1" ht="13.5" hidden="1" customHeight="1" x14ac:dyDescent="0.2"/>
    <row r="124" s="1228" customFormat="1" ht="13.5" hidden="1" customHeight="1" x14ac:dyDescent="0.2"/>
    <row r="125" s="1228" customFormat="1" ht="13.5" hidden="1" customHeight="1" x14ac:dyDescent="0.2"/>
    <row r="126" s="1228" customFormat="1" ht="13.5" hidden="1" customHeight="1" x14ac:dyDescent="0.2"/>
    <row r="127" s="1228" customFormat="1" ht="13.5" hidden="1" customHeight="1" x14ac:dyDescent="0.2"/>
    <row r="128" s="1228" customFormat="1" ht="13.5" hidden="1" customHeight="1" x14ac:dyDescent="0.2"/>
    <row r="129" s="1228" customFormat="1" ht="13.5" hidden="1" customHeight="1" x14ac:dyDescent="0.2"/>
    <row r="130" s="1228" customFormat="1" ht="13.5" hidden="1" customHeight="1" x14ac:dyDescent="0.2"/>
    <row r="131" s="1228" customFormat="1" ht="13.5" hidden="1" customHeight="1" x14ac:dyDescent="0.2"/>
    <row r="132" s="1228" customFormat="1" ht="13.5" hidden="1" customHeight="1" x14ac:dyDescent="0.2"/>
    <row r="133" s="1228" customFormat="1" ht="13.5" hidden="1" customHeight="1" x14ac:dyDescent="0.2"/>
    <row r="134" s="1228" customFormat="1" ht="13.5" hidden="1" customHeight="1" x14ac:dyDescent="0.2"/>
    <row r="135" s="1228" customFormat="1" ht="13.5" hidden="1" customHeight="1" x14ac:dyDescent="0.2"/>
    <row r="136" s="1228" customFormat="1" ht="13.5" hidden="1" customHeight="1" x14ac:dyDescent="0.2"/>
    <row r="137" s="1228" customFormat="1" ht="13.5" hidden="1" customHeight="1" x14ac:dyDescent="0.2"/>
    <row r="138" s="1228" customFormat="1" ht="13.5" hidden="1" customHeight="1" x14ac:dyDescent="0.2"/>
    <row r="139" s="1228" customFormat="1" ht="13.5" hidden="1" customHeight="1" x14ac:dyDescent="0.2"/>
    <row r="140" s="1228" customFormat="1" ht="13.5" hidden="1" customHeight="1" x14ac:dyDescent="0.2"/>
    <row r="141" s="1228" customFormat="1" ht="13.5" hidden="1" customHeight="1" x14ac:dyDescent="0.2"/>
    <row r="142" s="1228" customFormat="1" ht="13.5" hidden="1" customHeight="1" x14ac:dyDescent="0.2"/>
    <row r="143" s="1228" customFormat="1" ht="13.5" hidden="1" customHeight="1" x14ac:dyDescent="0.2"/>
    <row r="144" s="1228" customFormat="1" ht="13.5" hidden="1" customHeight="1" x14ac:dyDescent="0.2"/>
    <row r="145" s="1228" customFormat="1" ht="13.5" hidden="1" customHeight="1" x14ac:dyDescent="0.2"/>
    <row r="146" s="1228" customFormat="1" ht="13.5" hidden="1" customHeight="1" x14ac:dyDescent="0.2"/>
    <row r="147" s="1228" customFormat="1" ht="13.5" hidden="1" customHeight="1" x14ac:dyDescent="0.2"/>
    <row r="148" s="1228" customFormat="1" ht="13.5" hidden="1" customHeight="1" x14ac:dyDescent="0.2"/>
    <row r="149" s="1228" customFormat="1" ht="13.5" hidden="1" customHeight="1" x14ac:dyDescent="0.2"/>
    <row r="150" s="1228" customFormat="1" ht="13.5" hidden="1" customHeight="1" x14ac:dyDescent="0.2"/>
    <row r="151" s="1228" customFormat="1" ht="13.5" hidden="1" customHeight="1" x14ac:dyDescent="0.2"/>
    <row r="152" s="1228" customFormat="1" ht="13.5" hidden="1" customHeight="1" x14ac:dyDescent="0.2"/>
    <row r="153" s="1228" customFormat="1" ht="13.5" hidden="1" customHeight="1" x14ac:dyDescent="0.2"/>
    <row r="154" s="1228" customFormat="1" ht="13.5" hidden="1" customHeight="1" x14ac:dyDescent="0.2"/>
    <row r="155" s="1228" customFormat="1" ht="13.5" hidden="1" customHeight="1" x14ac:dyDescent="0.2"/>
    <row r="156" s="1228" customFormat="1" ht="13.5" hidden="1" customHeight="1" x14ac:dyDescent="0.2"/>
    <row r="157" s="1228" customFormat="1" ht="13.5" hidden="1" customHeight="1" x14ac:dyDescent="0.2"/>
    <row r="158" s="1228" customFormat="1" ht="13.5" hidden="1" customHeight="1" x14ac:dyDescent="0.2"/>
    <row r="159" s="1228" customFormat="1" ht="13.5" hidden="1" customHeight="1" x14ac:dyDescent="0.2"/>
    <row r="160" s="1228" customFormat="1" ht="13.5" hidden="1" customHeight="1" x14ac:dyDescent="0.2"/>
  </sheetData>
  <sheetProtection algorithmName="SHA-512" hashValue="S2mC+5GfVuTuAhWIOjNc6Wa+bdpq4d2bXNwS7vqt7oQzsKIsCAp17LG7EQbxO+Mh1c7AtigznGxNi5OdgqXEkQ==" saltValue="DMv1fjCD30r2Sst+VJL1r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53528-5B38-4D85-A3B3-7E5A6D278CC9}">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486</v>
      </c>
    </row>
  </sheetData>
  <sheetProtection algorithmName="SHA-512" hashValue="xH2+tZddd7e4O+GZlw2wibrDBPqn87dJKg/SHaK7Kv0IPIOQ3CbT42Zit9FLuwdm1qoqXxJ8Q7Q+Va3Clyp0uQ==" saltValue="jiGB9e6Pr0ju3ddOGZG2W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173AF-71E4-499E-A932-E329391A21B1}">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486</v>
      </c>
    </row>
  </sheetData>
  <sheetProtection algorithmName="SHA-512" hashValue="zLagtPFpM3uJt4G8jWcdMMCx9NydzMyjNNvLMww29D6SRdCWo0w3ZEvwAtAz4PDn67Rmr/mkX1k6BJNQkTcM6w==" saltValue="EVi7y2mIGjTgX1KzztcbJ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530</v>
      </c>
      <c r="B3" s="131"/>
      <c r="C3" s="132"/>
      <c r="D3" s="133">
        <v>111084</v>
      </c>
      <c r="E3" s="134"/>
      <c r="F3" s="135">
        <v>119378</v>
      </c>
      <c r="G3" s="136"/>
      <c r="H3" s="137"/>
    </row>
    <row r="4" spans="1:8" x14ac:dyDescent="0.2">
      <c r="A4" s="138"/>
      <c r="B4" s="139"/>
      <c r="C4" s="140"/>
      <c r="D4" s="141">
        <v>27274</v>
      </c>
      <c r="E4" s="142"/>
      <c r="F4" s="143">
        <v>35801</v>
      </c>
      <c r="G4" s="144"/>
      <c r="H4" s="145"/>
    </row>
    <row r="5" spans="1:8" x14ac:dyDescent="0.2">
      <c r="A5" s="126" t="s">
        <v>532</v>
      </c>
      <c r="B5" s="131"/>
      <c r="C5" s="132"/>
      <c r="D5" s="133">
        <v>120400</v>
      </c>
      <c r="E5" s="134"/>
      <c r="F5" s="135">
        <v>135728</v>
      </c>
      <c r="G5" s="136"/>
      <c r="H5" s="137"/>
    </row>
    <row r="6" spans="1:8" x14ac:dyDescent="0.2">
      <c r="A6" s="138"/>
      <c r="B6" s="139"/>
      <c r="C6" s="140"/>
      <c r="D6" s="141">
        <v>34754</v>
      </c>
      <c r="E6" s="142"/>
      <c r="F6" s="143">
        <v>40699</v>
      </c>
      <c r="G6" s="144"/>
      <c r="H6" s="145"/>
    </row>
    <row r="7" spans="1:8" x14ac:dyDescent="0.2">
      <c r="A7" s="126" t="s">
        <v>533</v>
      </c>
      <c r="B7" s="131"/>
      <c r="C7" s="132"/>
      <c r="D7" s="133">
        <v>135164</v>
      </c>
      <c r="E7" s="134"/>
      <c r="F7" s="135">
        <v>139505</v>
      </c>
      <c r="G7" s="136"/>
      <c r="H7" s="137"/>
    </row>
    <row r="8" spans="1:8" x14ac:dyDescent="0.2">
      <c r="A8" s="138"/>
      <c r="B8" s="139"/>
      <c r="C8" s="140"/>
      <c r="D8" s="141">
        <v>33100</v>
      </c>
      <c r="E8" s="142"/>
      <c r="F8" s="143">
        <v>39411</v>
      </c>
      <c r="G8" s="144"/>
      <c r="H8" s="145"/>
    </row>
    <row r="9" spans="1:8" x14ac:dyDescent="0.2">
      <c r="A9" s="126" t="s">
        <v>534</v>
      </c>
      <c r="B9" s="131"/>
      <c r="C9" s="132"/>
      <c r="D9" s="133">
        <v>115300</v>
      </c>
      <c r="E9" s="134"/>
      <c r="F9" s="135">
        <v>128232</v>
      </c>
      <c r="G9" s="136"/>
      <c r="H9" s="137"/>
    </row>
    <row r="10" spans="1:8" x14ac:dyDescent="0.2">
      <c r="A10" s="138"/>
      <c r="B10" s="139"/>
      <c r="C10" s="140"/>
      <c r="D10" s="141">
        <v>33025</v>
      </c>
      <c r="E10" s="142"/>
      <c r="F10" s="143">
        <v>36122</v>
      </c>
      <c r="G10" s="144"/>
      <c r="H10" s="145"/>
    </row>
    <row r="11" spans="1:8" x14ac:dyDescent="0.2">
      <c r="A11" s="126" t="s">
        <v>535</v>
      </c>
      <c r="B11" s="131"/>
      <c r="C11" s="132"/>
      <c r="D11" s="133">
        <v>133801</v>
      </c>
      <c r="E11" s="134"/>
      <c r="F11" s="135">
        <v>145988</v>
      </c>
      <c r="G11" s="136"/>
      <c r="H11" s="137"/>
    </row>
    <row r="12" spans="1:8" x14ac:dyDescent="0.2">
      <c r="A12" s="138"/>
      <c r="B12" s="139"/>
      <c r="C12" s="146"/>
      <c r="D12" s="141">
        <v>35602</v>
      </c>
      <c r="E12" s="142"/>
      <c r="F12" s="143">
        <v>36192</v>
      </c>
      <c r="G12" s="144"/>
      <c r="H12" s="145"/>
    </row>
    <row r="13" spans="1:8" x14ac:dyDescent="0.2">
      <c r="A13" s="126"/>
      <c r="B13" s="131"/>
      <c r="C13" s="147"/>
      <c r="D13" s="148">
        <v>123150</v>
      </c>
      <c r="E13" s="149"/>
      <c r="F13" s="150">
        <v>133766</v>
      </c>
      <c r="G13" s="151"/>
      <c r="H13" s="137"/>
    </row>
    <row r="14" spans="1:8" x14ac:dyDescent="0.2">
      <c r="A14" s="138"/>
      <c r="B14" s="139"/>
      <c r="C14" s="140"/>
      <c r="D14" s="141">
        <v>32751</v>
      </c>
      <c r="E14" s="142"/>
      <c r="F14" s="143">
        <v>37645</v>
      </c>
      <c r="G14" s="144"/>
      <c r="H14" s="145"/>
    </row>
    <row r="17" spans="1:11" x14ac:dyDescent="0.2">
      <c r="A17" s="122" t="s">
        <v>51</v>
      </c>
    </row>
    <row r="18" spans="1:11" x14ac:dyDescent="0.2">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2">
      <c r="A19" s="152" t="s">
        <v>52</v>
      </c>
      <c r="B19" s="152">
        <f>ROUND(VALUE(SUBSTITUTE(実質収支比率等に係る経年分析!F$48,"▲","-")),2)</f>
        <v>4.6500000000000004</v>
      </c>
      <c r="C19" s="152">
        <f>ROUND(VALUE(SUBSTITUTE(実質収支比率等に係る経年分析!G$48,"▲","-")),2)</f>
        <v>1.69</v>
      </c>
      <c r="D19" s="152">
        <f>ROUND(VALUE(SUBSTITUTE(実質収支比率等に係る経年分析!H$48,"▲","-")),2)</f>
        <v>1.37</v>
      </c>
      <c r="E19" s="152">
        <f>ROUND(VALUE(SUBSTITUTE(実質収支比率等に係る経年分析!I$48,"▲","-")),2)</f>
        <v>2.13</v>
      </c>
      <c r="F19" s="152">
        <f>ROUND(VALUE(SUBSTITUTE(実質収支比率等に係る経年分析!J$48,"▲","-")),2)</f>
        <v>1.38</v>
      </c>
    </row>
    <row r="20" spans="1:11" x14ac:dyDescent="0.2">
      <c r="A20" s="152" t="s">
        <v>53</v>
      </c>
      <c r="B20" s="152">
        <f>ROUND(VALUE(SUBSTITUTE(実質収支比率等に係る経年分析!F$47,"▲","-")),2)</f>
        <v>1.81</v>
      </c>
      <c r="C20" s="152">
        <f>ROUND(VALUE(SUBSTITUTE(実質収支比率等に係る経年分析!G$47,"▲","-")),2)</f>
        <v>1.84</v>
      </c>
      <c r="D20" s="152">
        <f>ROUND(VALUE(SUBSTITUTE(実質収支比率等に係る経年分析!H$47,"▲","-")),2)</f>
        <v>1.88</v>
      </c>
      <c r="E20" s="152">
        <f>ROUND(VALUE(SUBSTITUTE(実質収支比率等に係る経年分析!I$47,"▲","-")),2)</f>
        <v>1.9</v>
      </c>
      <c r="F20" s="152">
        <f>ROUND(VALUE(SUBSTITUTE(実質収支比率等に係る経年分析!J$47,"▲","-")),2)</f>
        <v>1.92</v>
      </c>
    </row>
    <row r="21" spans="1:11" x14ac:dyDescent="0.2">
      <c r="A21" s="152" t="s">
        <v>54</v>
      </c>
      <c r="B21" s="152">
        <f>IF(ISNUMBER(VALUE(SUBSTITUTE(実質収支比率等に係る経年分析!F$49,"▲","-"))),ROUND(VALUE(SUBSTITUTE(実質収支比率等に係る経年分析!F$49,"▲","-")),2),NA())</f>
        <v>0.81</v>
      </c>
      <c r="C21" s="152">
        <f>IF(ISNUMBER(VALUE(SUBSTITUTE(実質収支比率等に係る経年分析!G$49,"▲","-"))),ROUND(VALUE(SUBSTITUTE(実質収支比率等に係る経年分析!G$49,"▲","-")),2),NA())</f>
        <v>-2.9</v>
      </c>
      <c r="D21" s="152">
        <f>IF(ISNUMBER(VALUE(SUBSTITUTE(実質収支比率等に係る経年分析!H$49,"▲","-"))),ROUND(VALUE(SUBSTITUTE(実質収支比率等に係る経年分析!H$49,"▲","-")),2),NA())</f>
        <v>-0.36</v>
      </c>
      <c r="E21" s="152">
        <f>IF(ISNUMBER(VALUE(SUBSTITUTE(実質収支比率等に係る経年分析!I$49,"▲","-"))),ROUND(VALUE(SUBSTITUTE(実質収支比率等に係る経年分析!I$49,"▲","-")),2),NA())</f>
        <v>0.75</v>
      </c>
      <c r="F21" s="152">
        <f>IF(ISNUMBER(VALUE(SUBSTITUTE(実質収支比率等に係る経年分析!J$49,"▲","-"))),ROUND(VALUE(SUBSTITUTE(実質収支比率等に係る経年分析!J$49,"▲","-")),2),NA())</f>
        <v>-0.77</v>
      </c>
    </row>
    <row r="24" spans="1:11" x14ac:dyDescent="0.2">
      <c r="A24" s="122" t="s">
        <v>55</v>
      </c>
    </row>
    <row r="25" spans="1:11" x14ac:dyDescent="0.2">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0.1</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0.04</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0.04</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0.03</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0.03</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鳥取県用品調達等集中管理事業特別会計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0.08</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0.09</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0.11</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0.03</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0.04</v>
      </c>
    </row>
    <row r="30" spans="1:11" x14ac:dyDescent="0.2">
      <c r="A30" s="153" t="str">
        <f>IF(連結実質赤字比率に係る赤字・黒字の構成分析!C$40="",NA(),連結実質赤字比率に係る赤字・黒字の構成分析!C$40)</f>
        <v>鳥取県営工業用水道事業会計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0.1</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0.28000000000000003</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0.21</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0.15</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0.11</v>
      </c>
    </row>
    <row r="31" spans="1:11" x14ac:dyDescent="0.2">
      <c r="A31" s="153" t="str">
        <f>IF(連結実質赤字比率に係る赤字・黒字の構成分析!C$39="",NA(),連結実質赤字比率に係る赤字・黒字の構成分析!C$39)</f>
        <v>鳥取県天神川流域下水道事業特別会計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0.23</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0.22</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0.25</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0.17</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0.17</v>
      </c>
    </row>
    <row r="32" spans="1:11" x14ac:dyDescent="0.2">
      <c r="A32" s="153" t="str">
        <f>IF(連結実質赤字比率に係る赤字・黒字の構成分析!C$38="",NA(),連結実質赤字比率に係る赤字・黒字の構成分析!C$38)</f>
        <v>鳥取県国民健康保険運営事業特別会計</v>
      </c>
      <c r="B32" s="153" t="e">
        <f>IF(ROUND(VALUE(SUBSTITUTE(連結実質赤字比率に係る赤字・黒字の構成分析!F$38,"▲", "-")), 2) &lt; 0, ABS(ROUND(VALUE(SUBSTITUTE(連結実質赤字比率に係る赤字・黒字の構成分析!F$38,"▲", "-")), 2)), NA())</f>
        <v>#VALUE!</v>
      </c>
      <c r="C32" s="153" t="e">
        <f>IF(ROUND(VALUE(SUBSTITUTE(連結実質赤字比率に係る赤字・黒字の構成分析!F$38,"▲", "-")), 2) &gt;= 0, ABS(ROUND(VALUE(SUBSTITUTE(連結実質赤字比率に係る赤字・黒字の構成分析!F$38,"▲", "-")), 2)), NA())</f>
        <v>#VALUE!</v>
      </c>
      <c r="D32" s="153" t="e">
        <f>IF(ROUND(VALUE(SUBSTITUTE(連結実質赤字比率に係る赤字・黒字の構成分析!G$38,"▲", "-")), 2) &lt; 0, ABS(ROUND(VALUE(SUBSTITUTE(連結実質赤字比率に係る赤字・黒字の構成分析!G$38,"▲", "-")), 2)), NA())</f>
        <v>#VALUE!</v>
      </c>
      <c r="E32" s="153" t="e">
        <f>IF(ROUND(VALUE(SUBSTITUTE(連結実質赤字比率に係る赤字・黒字の構成分析!G$38,"▲", "-")), 2) &gt;= 0, ABS(ROUND(VALUE(SUBSTITUTE(連結実質赤字比率に係る赤字・黒字の構成分析!G$38,"▲", "-")), 2)), NA())</f>
        <v>#VALUE!</v>
      </c>
      <c r="F32" s="153" t="e">
        <f>IF(ROUND(VALUE(SUBSTITUTE(連結実質赤字比率に係る赤字・黒字の構成分析!H$38,"▲", "-")), 2) &lt; 0, ABS(ROUND(VALUE(SUBSTITUTE(連結実質赤字比率に係る赤字・黒字の構成分析!H$38,"▲", "-")), 2)), NA())</f>
        <v>#VALUE!</v>
      </c>
      <c r="G32" s="153" t="e">
        <f>IF(ROUND(VALUE(SUBSTITUTE(連結実質赤字比率に係る赤字・黒字の構成分析!H$38,"▲", "-")), 2) &gt;= 0, ABS(ROUND(VALUE(SUBSTITUTE(連結実質赤字比率に係る赤字・黒字の構成分析!H$38,"▲", "-")), 2)), NA())</f>
        <v>#VALUE!</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0.3</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0.52</v>
      </c>
    </row>
    <row r="33" spans="1:16" x14ac:dyDescent="0.2">
      <c r="A33" s="153" t="str">
        <f>IF(連結実質赤字比率に係る赤字・黒字の構成分析!C$37="",NA(),連結実質赤字比率に係る赤字・黒字の構成分析!C$37)</f>
        <v>鳥取県営埋立事業会計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1.1599999999999999</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1.05</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0.78</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0.65</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0.7</v>
      </c>
    </row>
    <row r="34" spans="1:16" x14ac:dyDescent="0.2">
      <c r="A34" s="153" t="str">
        <f>IF(連結実質赤字比率に係る赤字・黒字の構成分析!C$36="",NA(),連結実質赤字比率に係る赤字・黒字の構成分析!C$36)</f>
        <v>鳥取県営電気事業会計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1.07</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1.1599999999999999</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0.99</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0.8</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v>
      </c>
    </row>
    <row r="35" spans="1:16" x14ac:dyDescent="0.2">
      <c r="A35" s="153" t="str">
        <f>IF(連結実質赤字比率に係る赤字・黒字の構成分析!C$35="",NA(),連結実質赤字比率に係る赤字・黒字の構成分析!C$35)</f>
        <v>一般会計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4.47</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1.55</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1.21</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2.0499999999999998</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1.29</v>
      </c>
    </row>
    <row r="36" spans="1:16" x14ac:dyDescent="0.2">
      <c r="A36" s="153" t="str">
        <f>IF(連結実質赤字比率に係る赤字・黒字の構成分析!C$34="",NA(),連結実質赤字比率に係る赤字・黒字の構成分析!C$34)</f>
        <v>鳥取県営病院事業会計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3.46</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4.83</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5.47</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3.38</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3.97</v>
      </c>
    </row>
    <row r="39" spans="1:16" x14ac:dyDescent="0.2">
      <c r="A39" s="122" t="s">
        <v>58</v>
      </c>
    </row>
    <row r="40" spans="1:16" x14ac:dyDescent="0.2">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44020</v>
      </c>
      <c r="E42" s="154"/>
      <c r="F42" s="154"/>
      <c r="G42" s="154">
        <f>'実質公債費比率（分子）の構造'!L$52</f>
        <v>43502</v>
      </c>
      <c r="H42" s="154"/>
      <c r="I42" s="154"/>
      <c r="J42" s="154">
        <f>'実質公債費比率（分子）の構造'!M$52</f>
        <v>46873</v>
      </c>
      <c r="K42" s="154"/>
      <c r="L42" s="154"/>
      <c r="M42" s="154">
        <f>'実質公債費比率（分子）の構造'!N$52</f>
        <v>44250</v>
      </c>
      <c r="N42" s="154"/>
      <c r="O42" s="154"/>
      <c r="P42" s="154">
        <f>'実質公債費比率（分子）の構造'!O$52</f>
        <v>41826</v>
      </c>
    </row>
    <row r="43" spans="1:16" x14ac:dyDescent="0.2">
      <c r="A43" s="154" t="s">
        <v>17</v>
      </c>
      <c r="B43" s="154">
        <f>'実質公債費比率（分子）の構造'!K$51</f>
        <v>16</v>
      </c>
      <c r="C43" s="154"/>
      <c r="D43" s="154"/>
      <c r="E43" s="154">
        <f>'実質公債費比率（分子）の構造'!L$51</f>
        <v>4</v>
      </c>
      <c r="F43" s="154"/>
      <c r="G43" s="154"/>
      <c r="H43" s="154">
        <f>'実質公債費比率（分子）の構造'!M$51</f>
        <v>10</v>
      </c>
      <c r="I43" s="154"/>
      <c r="J43" s="154"/>
      <c r="K43" s="154">
        <f>'実質公債費比率（分子）の構造'!N$51</f>
        <v>7</v>
      </c>
      <c r="L43" s="154"/>
      <c r="M43" s="154"/>
      <c r="N43" s="154">
        <f>'実質公債費比率（分子）の構造'!O$51</f>
        <v>4</v>
      </c>
      <c r="O43" s="154"/>
      <c r="P43" s="154"/>
    </row>
    <row r="44" spans="1:16" x14ac:dyDescent="0.2">
      <c r="A44" s="154" t="s">
        <v>62</v>
      </c>
      <c r="B44" s="154">
        <f>'実質公債費比率（分子）の構造'!K$50</f>
        <v>487</v>
      </c>
      <c r="C44" s="154"/>
      <c r="D44" s="154"/>
      <c r="E44" s="154">
        <f>'実質公債費比率（分子）の構造'!L$50</f>
        <v>355</v>
      </c>
      <c r="F44" s="154"/>
      <c r="G44" s="154"/>
      <c r="H44" s="154">
        <f>'実質公債費比率（分子）の構造'!M$50</f>
        <v>275</v>
      </c>
      <c r="I44" s="154"/>
      <c r="J44" s="154"/>
      <c r="K44" s="154">
        <f>'実質公債費比率（分子）の構造'!N$50</f>
        <v>204</v>
      </c>
      <c r="L44" s="154"/>
      <c r="M44" s="154"/>
      <c r="N44" s="154">
        <f>'実質公債費比率（分子）の構造'!O$50</f>
        <v>151</v>
      </c>
      <c r="O44" s="154"/>
      <c r="P44" s="154"/>
    </row>
    <row r="45" spans="1:16" x14ac:dyDescent="0.2">
      <c r="A45" s="154" t="s">
        <v>63</v>
      </c>
      <c r="B45" s="154">
        <f>'実質公債費比率（分子）の構造'!K$49</f>
        <v>1184</v>
      </c>
      <c r="C45" s="154"/>
      <c r="D45" s="154"/>
      <c r="E45" s="154">
        <f>'実質公債費比率（分子）の構造'!L$49</f>
        <v>1153</v>
      </c>
      <c r="F45" s="154"/>
      <c r="G45" s="154"/>
      <c r="H45" s="154">
        <f>'実質公債費比率（分子）の構造'!M$49</f>
        <v>1194</v>
      </c>
      <c r="I45" s="154"/>
      <c r="J45" s="154"/>
      <c r="K45" s="154">
        <f>'実質公債費比率（分子）の構造'!N$49</f>
        <v>1184</v>
      </c>
      <c r="L45" s="154"/>
      <c r="M45" s="154"/>
      <c r="N45" s="154">
        <f>'実質公債費比率（分子）の構造'!O$49</f>
        <v>1044</v>
      </c>
      <c r="O45" s="154"/>
      <c r="P45" s="154"/>
    </row>
    <row r="46" spans="1:16" x14ac:dyDescent="0.2">
      <c r="A46" s="154" t="s">
        <v>64</v>
      </c>
      <c r="B46" s="154">
        <f>'実質公債費比率（分子）の構造'!K$48</f>
        <v>965</v>
      </c>
      <c r="C46" s="154"/>
      <c r="D46" s="154"/>
      <c r="E46" s="154">
        <f>'実質公債費比率（分子）の構造'!L$48</f>
        <v>974</v>
      </c>
      <c r="F46" s="154"/>
      <c r="G46" s="154"/>
      <c r="H46" s="154">
        <f>'実質公債費比率（分子）の構造'!M$48</f>
        <v>1042</v>
      </c>
      <c r="I46" s="154"/>
      <c r="J46" s="154"/>
      <c r="K46" s="154">
        <f>'実質公債費比率（分子）の構造'!N$48</f>
        <v>999</v>
      </c>
      <c r="L46" s="154"/>
      <c r="M46" s="154"/>
      <c r="N46" s="154">
        <f>'実質公債費比率（分子）の構造'!O$48</f>
        <v>969</v>
      </c>
      <c r="O46" s="154"/>
      <c r="P46" s="154"/>
    </row>
    <row r="47" spans="1:16" x14ac:dyDescent="0.2">
      <c r="A47" s="154" t="s">
        <v>13</v>
      </c>
      <c r="B47" s="154">
        <f>'実質公債費比率（分子）の構造'!K$47</f>
        <v>470</v>
      </c>
      <c r="C47" s="154"/>
      <c r="D47" s="154"/>
      <c r="E47" s="154">
        <f>'実質公債費比率（分子）の構造'!L$47</f>
        <v>427</v>
      </c>
      <c r="F47" s="154"/>
      <c r="G47" s="154"/>
      <c r="H47" s="154">
        <f>'実質公債費比率（分子）の構造'!M$47</f>
        <v>331</v>
      </c>
      <c r="I47" s="154"/>
      <c r="J47" s="154"/>
      <c r="K47" s="154">
        <f>'実質公債費比率（分子）の構造'!N$47</f>
        <v>288</v>
      </c>
      <c r="L47" s="154"/>
      <c r="M47" s="154"/>
      <c r="N47" s="154">
        <f>'実質公債費比率（分子）の構造'!O$47</f>
        <v>259</v>
      </c>
      <c r="O47" s="154"/>
      <c r="P47" s="154"/>
    </row>
    <row r="48" spans="1:16" x14ac:dyDescent="0.2">
      <c r="A48" s="154" t="s">
        <v>65</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66</v>
      </c>
      <c r="B49" s="154">
        <f>'実質公債費比率（分子）の構造'!K$45</f>
        <v>61930</v>
      </c>
      <c r="C49" s="154"/>
      <c r="D49" s="154"/>
      <c r="E49" s="154">
        <f>'実質公債費比率（分子）の構造'!L$45</f>
        <v>62904</v>
      </c>
      <c r="F49" s="154"/>
      <c r="G49" s="154"/>
      <c r="H49" s="154">
        <f>'実質公債費比率（分子）の構造'!M$45</f>
        <v>66484</v>
      </c>
      <c r="I49" s="154"/>
      <c r="J49" s="154"/>
      <c r="K49" s="154">
        <f>'実質公債費比率（分子）の構造'!N$45</f>
        <v>62264</v>
      </c>
      <c r="L49" s="154"/>
      <c r="M49" s="154"/>
      <c r="N49" s="154">
        <f>'実質公債費比率（分子）の構造'!O$45</f>
        <v>56526</v>
      </c>
      <c r="O49" s="154"/>
      <c r="P49" s="154"/>
    </row>
    <row r="50" spans="1:16" x14ac:dyDescent="0.2">
      <c r="A50" s="154" t="s">
        <v>67</v>
      </c>
      <c r="B50" s="154" t="e">
        <f>NA()</f>
        <v>#N/A</v>
      </c>
      <c r="C50" s="154">
        <f>IF(ISNUMBER('実質公債費比率（分子）の構造'!K$53),'実質公債費比率（分子）の構造'!K$53,NA())</f>
        <v>21032</v>
      </c>
      <c r="D50" s="154" t="e">
        <f>NA()</f>
        <v>#N/A</v>
      </c>
      <c r="E50" s="154" t="e">
        <f>NA()</f>
        <v>#N/A</v>
      </c>
      <c r="F50" s="154">
        <f>IF(ISNUMBER('実質公債費比率（分子）の構造'!L$53),'実質公債費比率（分子）の構造'!L$53,NA())</f>
        <v>22315</v>
      </c>
      <c r="G50" s="154" t="e">
        <f>NA()</f>
        <v>#N/A</v>
      </c>
      <c r="H50" s="154" t="e">
        <f>NA()</f>
        <v>#N/A</v>
      </c>
      <c r="I50" s="154">
        <f>IF(ISNUMBER('実質公債費比率（分子）の構造'!M$53),'実質公債費比率（分子）の構造'!M$53,NA())</f>
        <v>22463</v>
      </c>
      <c r="J50" s="154" t="e">
        <f>NA()</f>
        <v>#N/A</v>
      </c>
      <c r="K50" s="154" t="e">
        <f>NA()</f>
        <v>#N/A</v>
      </c>
      <c r="L50" s="154">
        <f>IF(ISNUMBER('実質公債費比率（分子）の構造'!N$53),'実質公債費比率（分子）の構造'!N$53,NA())</f>
        <v>20696</v>
      </c>
      <c r="M50" s="154" t="e">
        <f>NA()</f>
        <v>#N/A</v>
      </c>
      <c r="N50" s="154" t="e">
        <f>NA()</f>
        <v>#N/A</v>
      </c>
      <c r="O50" s="154">
        <f>IF(ISNUMBER('実質公債費比率（分子）の構造'!O$53),'実質公債費比率（分子）の構造'!O$53,NA())</f>
        <v>17127</v>
      </c>
      <c r="P50" s="154" t="e">
        <f>NA()</f>
        <v>#N/A</v>
      </c>
    </row>
    <row r="53" spans="1:16" x14ac:dyDescent="0.2">
      <c r="A53" s="122" t="s">
        <v>68</v>
      </c>
    </row>
    <row r="54" spans="1:16" x14ac:dyDescent="0.2">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2">
      <c r="A55" s="153"/>
      <c r="B55" s="153" t="s">
        <v>69</v>
      </c>
      <c r="C55" s="153"/>
      <c r="D55" s="153" t="s">
        <v>70</v>
      </c>
      <c r="E55" s="153" t="s">
        <v>69</v>
      </c>
      <c r="F55" s="153"/>
      <c r="G55" s="153" t="s">
        <v>70</v>
      </c>
      <c r="H55" s="153" t="s">
        <v>69</v>
      </c>
      <c r="I55" s="153"/>
      <c r="J55" s="153" t="s">
        <v>70</v>
      </c>
      <c r="K55" s="153" t="s">
        <v>69</v>
      </c>
      <c r="L55" s="153"/>
      <c r="M55" s="153" t="s">
        <v>70</v>
      </c>
      <c r="N55" s="153" t="s">
        <v>69</v>
      </c>
      <c r="O55" s="153"/>
      <c r="P55" s="153" t="s">
        <v>70</v>
      </c>
    </row>
    <row r="56" spans="1:16" x14ac:dyDescent="0.2">
      <c r="A56" s="153" t="s">
        <v>41</v>
      </c>
      <c r="B56" s="153"/>
      <c r="C56" s="153"/>
      <c r="D56" s="153">
        <f>'将来負担比率（分子）の構造'!I$52</f>
        <v>490444</v>
      </c>
      <c r="E56" s="153"/>
      <c r="F56" s="153"/>
      <c r="G56" s="153">
        <f>'将来負担比率（分子）の構造'!J$52</f>
        <v>481721</v>
      </c>
      <c r="H56" s="153"/>
      <c r="I56" s="153"/>
      <c r="J56" s="153">
        <f>'将来負担比率（分子）の構造'!K$52</f>
        <v>474399</v>
      </c>
      <c r="K56" s="153"/>
      <c r="L56" s="153"/>
      <c r="M56" s="153">
        <f>'将来負担比率（分子）の構造'!L$52</f>
        <v>466916</v>
      </c>
      <c r="N56" s="153"/>
      <c r="O56" s="153"/>
      <c r="P56" s="153">
        <f>'将来負担比率（分子）の構造'!M$52</f>
        <v>459598</v>
      </c>
    </row>
    <row r="57" spans="1:16" x14ac:dyDescent="0.2">
      <c r="A57" s="153" t="s">
        <v>40</v>
      </c>
      <c r="B57" s="153"/>
      <c r="C57" s="153"/>
      <c r="D57" s="153">
        <f>'将来負担比率（分子）の構造'!I$51</f>
        <v>10238</v>
      </c>
      <c r="E57" s="153"/>
      <c r="F57" s="153"/>
      <c r="G57" s="153">
        <f>'将来負担比率（分子）の構造'!J$51</f>
        <v>12336</v>
      </c>
      <c r="H57" s="153"/>
      <c r="I57" s="153"/>
      <c r="J57" s="153">
        <f>'将来負担比率（分子）の構造'!K$51</f>
        <v>12331</v>
      </c>
      <c r="K57" s="153"/>
      <c r="L57" s="153"/>
      <c r="M57" s="153">
        <f>'将来負担比率（分子）の構造'!L$51</f>
        <v>10376</v>
      </c>
      <c r="N57" s="153"/>
      <c r="O57" s="153"/>
      <c r="P57" s="153">
        <f>'将来負担比率（分子）の構造'!M$51</f>
        <v>13078</v>
      </c>
    </row>
    <row r="58" spans="1:16" x14ac:dyDescent="0.2">
      <c r="A58" s="153" t="s">
        <v>39</v>
      </c>
      <c r="B58" s="153"/>
      <c r="C58" s="153"/>
      <c r="D58" s="153">
        <f>'将来負担比率（分子）の構造'!I$50</f>
        <v>77054</v>
      </c>
      <c r="E58" s="153"/>
      <c r="F58" s="153"/>
      <c r="G58" s="153">
        <f>'将来負担比率（分子）の構造'!J$50</f>
        <v>66616</v>
      </c>
      <c r="H58" s="153"/>
      <c r="I58" s="153"/>
      <c r="J58" s="153">
        <f>'将来負担比率（分子）の構造'!K$50</f>
        <v>57475</v>
      </c>
      <c r="K58" s="153"/>
      <c r="L58" s="153"/>
      <c r="M58" s="153">
        <f>'将来負担比率（分子）の構造'!L$50</f>
        <v>49424</v>
      </c>
      <c r="N58" s="153"/>
      <c r="O58" s="153"/>
      <c r="P58" s="153">
        <f>'将来負担比率（分子）の構造'!M$50</f>
        <v>45678</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5894</v>
      </c>
      <c r="C61" s="153"/>
      <c r="D61" s="153"/>
      <c r="E61" s="153">
        <f>'将来負担比率（分子）の構造'!J$46</f>
        <v>6058</v>
      </c>
      <c r="F61" s="153"/>
      <c r="G61" s="153"/>
      <c r="H61" s="153">
        <f>'将来負担比率（分子）の構造'!K$46</f>
        <v>5846</v>
      </c>
      <c r="I61" s="153"/>
      <c r="J61" s="153"/>
      <c r="K61" s="153">
        <f>'将来負担比率（分子）の構造'!L$46</f>
        <v>5710</v>
      </c>
      <c r="L61" s="153"/>
      <c r="M61" s="153"/>
      <c r="N61" s="153">
        <f>'将来負担比率（分子）の構造'!M$46</f>
        <v>5735</v>
      </c>
      <c r="O61" s="153"/>
      <c r="P61" s="153"/>
    </row>
    <row r="62" spans="1:16" x14ac:dyDescent="0.2">
      <c r="A62" s="153" t="s">
        <v>33</v>
      </c>
      <c r="B62" s="153">
        <f>'将来負担比率（分子）の構造'!I$45</f>
        <v>77844</v>
      </c>
      <c r="C62" s="153"/>
      <c r="D62" s="153"/>
      <c r="E62" s="153">
        <f>'将来負担比率（分子）の構造'!J$45</f>
        <v>78003</v>
      </c>
      <c r="F62" s="153"/>
      <c r="G62" s="153"/>
      <c r="H62" s="153">
        <f>'将来負担比率（分子）の構造'!K$45</f>
        <v>73329</v>
      </c>
      <c r="I62" s="153"/>
      <c r="J62" s="153"/>
      <c r="K62" s="153">
        <f>'将来負担比率（分子）の構造'!L$45</f>
        <v>71503</v>
      </c>
      <c r="L62" s="153"/>
      <c r="M62" s="153"/>
      <c r="N62" s="153">
        <f>'将来負担比率（分子）の構造'!M$45</f>
        <v>70226</v>
      </c>
      <c r="O62" s="153"/>
      <c r="P62" s="153"/>
    </row>
    <row r="63" spans="1:16" x14ac:dyDescent="0.2">
      <c r="A63" s="153" t="s">
        <v>32</v>
      </c>
      <c r="B63" s="153">
        <f>'将来負担比率（分子）の構造'!I$44</f>
        <v>12952</v>
      </c>
      <c r="C63" s="153"/>
      <c r="D63" s="153"/>
      <c r="E63" s="153">
        <f>'将来負担比率（分子）の構造'!J$44</f>
        <v>12770</v>
      </c>
      <c r="F63" s="153"/>
      <c r="G63" s="153"/>
      <c r="H63" s="153">
        <f>'将来負担比率（分子）の構造'!K$44</f>
        <v>13173</v>
      </c>
      <c r="I63" s="153"/>
      <c r="J63" s="153"/>
      <c r="K63" s="153">
        <f>'将来負担比率（分子）の構造'!L$44</f>
        <v>14162</v>
      </c>
      <c r="L63" s="153"/>
      <c r="M63" s="153"/>
      <c r="N63" s="153">
        <f>'将来負担比率（分子）の構造'!M$44</f>
        <v>16281</v>
      </c>
      <c r="O63" s="153"/>
      <c r="P63" s="153"/>
    </row>
    <row r="64" spans="1:16" x14ac:dyDescent="0.2">
      <c r="A64" s="153" t="s">
        <v>31</v>
      </c>
      <c r="B64" s="153">
        <f>'将来負担比率（分子）の構造'!I$43</f>
        <v>6427</v>
      </c>
      <c r="C64" s="153"/>
      <c r="D64" s="153"/>
      <c r="E64" s="153">
        <f>'将来負担比率（分子）の構造'!J$43</f>
        <v>6730</v>
      </c>
      <c r="F64" s="153"/>
      <c r="G64" s="153"/>
      <c r="H64" s="153">
        <f>'将来負担比率（分子）の構造'!K$43</f>
        <v>10296</v>
      </c>
      <c r="I64" s="153"/>
      <c r="J64" s="153"/>
      <c r="K64" s="153">
        <f>'将来負担比率（分子）の構造'!L$43</f>
        <v>18576</v>
      </c>
      <c r="L64" s="153"/>
      <c r="M64" s="153"/>
      <c r="N64" s="153">
        <f>'将来負担比率（分子）の構造'!M$43</f>
        <v>21298</v>
      </c>
      <c r="O64" s="153"/>
      <c r="P64" s="153"/>
    </row>
    <row r="65" spans="1:16" x14ac:dyDescent="0.2">
      <c r="A65" s="153" t="s">
        <v>30</v>
      </c>
      <c r="B65" s="153">
        <f>'将来負担比率（分子）の構造'!I$42</f>
        <v>986</v>
      </c>
      <c r="C65" s="153"/>
      <c r="D65" s="153"/>
      <c r="E65" s="153">
        <f>'将来負担比率（分子）の構造'!J$42</f>
        <v>718</v>
      </c>
      <c r="F65" s="153"/>
      <c r="G65" s="153"/>
      <c r="H65" s="153">
        <f>'将来負担比率（分子）の構造'!K$42</f>
        <v>523</v>
      </c>
      <c r="I65" s="153"/>
      <c r="J65" s="153"/>
      <c r="K65" s="153">
        <f>'将来負担比率（分子）の構造'!L$42</f>
        <v>376</v>
      </c>
      <c r="L65" s="153"/>
      <c r="M65" s="153"/>
      <c r="N65" s="153">
        <f>'将来負担比率（分子）の構造'!M$42</f>
        <v>284</v>
      </c>
      <c r="O65" s="153"/>
      <c r="P65" s="153"/>
    </row>
    <row r="66" spans="1:16" x14ac:dyDescent="0.2">
      <c r="A66" s="153" t="s">
        <v>29</v>
      </c>
      <c r="B66" s="153">
        <f>'将来負担比率（分子）の構造'!I$41</f>
        <v>660837</v>
      </c>
      <c r="C66" s="153"/>
      <c r="D66" s="153"/>
      <c r="E66" s="153">
        <f>'将来負担比率（分子）の構造'!J$41</f>
        <v>652277</v>
      </c>
      <c r="F66" s="153"/>
      <c r="G66" s="153"/>
      <c r="H66" s="153">
        <f>'将来負担比率（分子）の構造'!K$41</f>
        <v>643903</v>
      </c>
      <c r="I66" s="153"/>
      <c r="J66" s="153"/>
      <c r="K66" s="153">
        <f>'将来負担比率（分子）の構造'!L$41</f>
        <v>630774</v>
      </c>
      <c r="L66" s="153"/>
      <c r="M66" s="153"/>
      <c r="N66" s="153">
        <f>'将来負担比率（分子）の構造'!M$41</f>
        <v>633635</v>
      </c>
      <c r="O66" s="153"/>
      <c r="P66" s="153"/>
    </row>
    <row r="67" spans="1:16" x14ac:dyDescent="0.2">
      <c r="A67" s="153" t="s">
        <v>71</v>
      </c>
      <c r="B67" s="153" t="e">
        <f>NA()</f>
        <v>#N/A</v>
      </c>
      <c r="C67" s="153">
        <f>IF(ISNUMBER('将来負担比率（分子）の構造'!I$53), IF('将来負担比率（分子）の構造'!I$53 &lt; 0, 0, '将来負担比率（分子）の構造'!I$53), NA())</f>
        <v>187203</v>
      </c>
      <c r="D67" s="153" t="e">
        <f>NA()</f>
        <v>#N/A</v>
      </c>
      <c r="E67" s="153" t="e">
        <f>NA()</f>
        <v>#N/A</v>
      </c>
      <c r="F67" s="153">
        <f>IF(ISNUMBER('将来負担比率（分子）の構造'!J$53), IF('将来負担比率（分子）の構造'!J$53 &lt; 0, 0, '将来負担比率（分子）の構造'!J$53), NA())</f>
        <v>195883</v>
      </c>
      <c r="G67" s="153" t="e">
        <f>NA()</f>
        <v>#N/A</v>
      </c>
      <c r="H67" s="153" t="e">
        <f>NA()</f>
        <v>#N/A</v>
      </c>
      <c r="I67" s="153">
        <f>IF(ISNUMBER('将来負担比率（分子）の構造'!K$53), IF('将来負担比率（分子）の構造'!K$53 &lt; 0, 0, '将来負担比率（分子）の構造'!K$53), NA())</f>
        <v>202865</v>
      </c>
      <c r="J67" s="153" t="e">
        <f>NA()</f>
        <v>#N/A</v>
      </c>
      <c r="K67" s="153" t="e">
        <f>NA()</f>
        <v>#N/A</v>
      </c>
      <c r="L67" s="153">
        <f>IF(ISNUMBER('将来負担比率（分子）の構造'!L$53), IF('将来負担比率（分子）の構造'!L$53 &lt; 0, 0, '将来負担比率（分子）の構造'!L$53), NA())</f>
        <v>214385</v>
      </c>
      <c r="M67" s="153" t="e">
        <f>NA()</f>
        <v>#N/A</v>
      </c>
      <c r="N67" s="153" t="e">
        <f>NA()</f>
        <v>#N/A</v>
      </c>
      <c r="O67" s="153">
        <f>IF(ISNUMBER('将来負担比率（分子）の構造'!M$53), IF('将来負担比率（分子）の構造'!M$53 &lt; 0, 0, '将来負担比率（分子）の構造'!M$53), NA())</f>
        <v>229104</v>
      </c>
      <c r="P67" s="153" t="e">
        <f>NA()</f>
        <v>#N/A</v>
      </c>
    </row>
    <row r="70" spans="1:16" x14ac:dyDescent="0.2">
      <c r="A70" s="155" t="s">
        <v>72</v>
      </c>
      <c r="B70" s="155"/>
      <c r="C70" s="155"/>
      <c r="D70" s="155"/>
      <c r="E70" s="155"/>
      <c r="F70" s="155"/>
    </row>
    <row r="71" spans="1:16" x14ac:dyDescent="0.2">
      <c r="A71" s="156"/>
      <c r="B71" s="156" t="str">
        <f>基金残高に係る経年分析!F54</f>
        <v>H29</v>
      </c>
      <c r="C71" s="156" t="str">
        <f>基金残高に係る経年分析!G54</f>
        <v>H30</v>
      </c>
      <c r="D71" s="156" t="str">
        <f>基金残高に係る経年分析!H54</f>
        <v>R01</v>
      </c>
    </row>
    <row r="72" spans="1:16" x14ac:dyDescent="0.2">
      <c r="A72" s="156" t="s">
        <v>73</v>
      </c>
      <c r="B72" s="157">
        <f>基金残高に係る経年分析!F55</f>
        <v>4002</v>
      </c>
      <c r="C72" s="157">
        <f>基金残高に係る経年分析!G55</f>
        <v>4003</v>
      </c>
      <c r="D72" s="157">
        <f>基金残高に係る経年分析!H55</f>
        <v>4003</v>
      </c>
    </row>
    <row r="73" spans="1:16" x14ac:dyDescent="0.2">
      <c r="A73" s="156" t="s">
        <v>74</v>
      </c>
      <c r="B73" s="157">
        <f>基金残高に係る経年分析!F56</f>
        <v>18663</v>
      </c>
      <c r="C73" s="157">
        <f>基金残高に係る経年分析!G56</f>
        <v>13750</v>
      </c>
      <c r="D73" s="157">
        <f>基金残高に係る経年分析!H56</f>
        <v>12935</v>
      </c>
    </row>
    <row r="74" spans="1:16" x14ac:dyDescent="0.2">
      <c r="A74" s="156" t="s">
        <v>75</v>
      </c>
      <c r="B74" s="157">
        <f>基金残高に係る経年分析!F57</f>
        <v>31683</v>
      </c>
      <c r="C74" s="157">
        <f>基金残高に係る経年分析!G57</f>
        <v>28770</v>
      </c>
      <c r="D74" s="157">
        <f>基金残高に係る経年分析!H57</f>
        <v>26719</v>
      </c>
    </row>
  </sheetData>
  <sheetProtection algorithmName="SHA-512" hashValue="bMQE0KUl8zE0pcQVQxuUYwI2THaC/kLst4DKPYNeJH1o3qyAbCYRLezmpiyw10XjOQeIxOw90TwSsyZv70+Uqw==" saltValue="gg97G9n0xPS26ScWVwz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2021-03-16T01:19:07Z</cp:lastPrinted>
  <dcterms:created xsi:type="dcterms:W3CDTF">2021-02-02T04:18:44Z</dcterms:created>
  <dcterms:modified xsi:type="dcterms:W3CDTF">2021-10-29T02:07:09Z</dcterms:modified>
  <cp:category/>
</cp:coreProperties>
</file>