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M:\06_公会計係\14【大分類】地方公会計\40【中分類】照会・回答\13【小分類：03廃】、【小分類：2024.3.31 廃】令和３年度照会・回答\02 ストック情報調査（４月）\09 公表\01 【都道府県・指定都市】公表用ファイル（結合前）\02 指定都市\"/>
    </mc:Choice>
  </mc:AlternateContent>
  <xr:revisionPtr revIDLastSave="0" documentId="13_ncr:1_{71E9128D-1C9A-49F9-8A9E-A1086A158CA9}"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BW39" i="10"/>
  <c r="BE39" i="10"/>
  <c r="AM39" i="10"/>
  <c r="U39" i="10"/>
  <c r="BW38" i="10"/>
  <c r="BE38" i="10"/>
  <c r="U38" i="10"/>
  <c r="BE37" i="10"/>
  <c r="C34" i="10"/>
  <c r="C35" i="10" s="1"/>
  <c r="C36" i="10" s="1"/>
  <c r="C37" i="10" s="1"/>
  <c r="C38" i="10" s="1"/>
  <c r="C39" i="10" s="1"/>
  <c r="C40" i="10" s="1"/>
  <c r="U34" i="10" l="1"/>
  <c r="U35" i="10" s="1"/>
  <c r="U36" i="10" s="1"/>
  <c r="U37" i="10" s="1"/>
  <c r="AM34" i="10"/>
  <c r="AM35" i="10" s="1"/>
  <c r="AM36" i="10" s="1"/>
  <c r="AM37" i="10" s="1"/>
  <c r="AM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<sst xmlns="http://schemas.openxmlformats.org/spreadsheetml/2006/main" count="1028" uniqueCount="636">
  <si>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</si>
  <si>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</si>
  <si>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</si>
  <si>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</si>
  <si>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</si>
  <si>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</si>
  <si>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</si>
  <si>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</si>
  <si>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</si>
  <si>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</si>
  <si>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</si>
  <si>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</si>
  <si>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</si>
  <si>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</si>
  <si>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</si>
  <si>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</si>
  <si>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</si>
  <si>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</si>
  <si>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</si>
  <si>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</si>
  <si>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</si>
  <si>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</si>
  <si>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</si>
  <si>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</si>
  <si>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</si>
  <si>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</si>
  <si>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</si>
  <si>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</si>
  <si>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</si>
  <si>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</si>
  <si>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</si>
  <si>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</si>
  <si>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</si>
  <si>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</si>
  <si>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</si>
  <si>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</si>
  <si>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</si>
  <si>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</si>
  <si>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</si>
  <si>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</si>
  <si>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</si>
  <si>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</si>
  <si>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</si>
  <si>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</si>
  <si>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</si>
  <si>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</si>
  <si>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</si>
  <si>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</si>
  <si>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</si>
  <si>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</si>
  <si>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</si>
  <si>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</si>
  <si>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</si>
  <si>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</si>
  <si>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</si>
  <si>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</si>
  <si>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</si>
  <si>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</si>
  <si>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</si>
  <si>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</si>
  <si>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</si>
  <si>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</si>
  <si>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</si>
  <si>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</si>
  <si>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</si>
  <si>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</si>
  <si>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</si>
  <si>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</si>
  <si>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</si>
  <si>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</si>
  <si>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</si>
  <si>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</si>
  <si>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</si>
  <si>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</si>
  <si>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</si>
  <si>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</si>
  <si>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</si>
  <si>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</si>
  <si>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</si>
  <si>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</si>
  <si>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</si>
  <si>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</si>
  <si>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</si>
  <si>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</si>
  <si>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</si>
  <si>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</si>
  <si>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</si>
  <si>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</si>
  <si>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</si>
  <si>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</si>
  <si>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</si>
  <si>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</si>
  <si>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</si>
  <si>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</si>
  <si>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</si>
  <si>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</si>
  <si>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川崎市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</si>
  <si>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</si>
  <si>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</si>
  <si>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</si>
  <si>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</si>
  <si>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</si>
  <si>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</si>
  <si>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</si>
  <si>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</si>
  <si>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</si>
  <si>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</si>
  <si>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</si>
  <si>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</si>
  <si>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</si>
  <si>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</si>
  <si>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</si>
  <si>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</si>
  <si>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</si>
  <si>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</si>
  <si>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</si>
  <si>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</si>
  <si>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</si>
  <si>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</si>
  <si>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</si>
  <si>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</si>
  <si>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</si>
  <si>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</si>
  <si>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</si>
  <si>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</si>
  <si>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</si>
  <si>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</si>
  <si>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</si>
  <si>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</si>
  <si>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</si>
  <si>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</si>
  <si>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</si>
  <si>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</si>
  <si>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</si>
  <si>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</si>
  <si>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</si>
  <si>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</si>
  <si>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</si>
  <si>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</si>
  <si>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</si>
  <si>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</si>
  <si>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</si>
  <si>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</si>
  <si>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</si>
  <si>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</si>
  <si>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</si>
  <si>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</si>
  <si>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</si>
  <si>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</si>
  <si>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</si>
  <si>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</si>
  <si>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</si>
  <si>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</si>
  <si>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</si>
  <si>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</si>
  <si>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</si>
  <si>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</si>
  <si>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</si>
  <si>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</si>
  <si>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</si>
  <si>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</si>
  <si>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</si>
  <si>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</si>
  <si>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</si>
  <si>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</si>
  <si>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</si>
  <si>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</si>
  <si>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</si>
  <si>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</si>
  <si>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</si>
  <si>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</si>
  <si>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</si>
  <si>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</si>
  <si>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</si>
  <si>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</si>
  <si>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</si>
  <si>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</si>
  <si>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</si>
  <si>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</si>
  <si>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</si>
  <si>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</si>
  <si>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</si>
  <si>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</si>
  <si>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</si>
  <si>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</si>
  <si>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</si>
  <si>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</si>
  <si>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</si>
  <si>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</si>
  <si>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</si>
  <si>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</si>
  <si>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</si>
  <si>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</si>
  <si>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</si>
  <si>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</si>
  <si>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</si>
  <si>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</si>
  <si>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</si>
  <si>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</si>
  <si>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</si>
  <si>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</si>
  <si>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</si>
  <si>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</si>
  <si>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</si>
  <si>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</si>
  <si>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</si>
  <si>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</si>
  <si>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</si>
  <si>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</si>
  <si>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</si>
  <si>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</si>
  <si>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</si>
  <si>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</si>
  <si>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神奈川県川崎市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</si>
  <si>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</si>
  <si>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</si>
  <si>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</si>
  <si>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</si>
  <si>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</si>
  <si>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</si>
  <si>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</si>
  <si>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</si>
  <si>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</si>
  <si>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</si>
  <si>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</si>
  <si>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</si>
  <si>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</si>
  <si>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</si>
  <si>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</si>
  <si>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</si>
  <si>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</si>
  <si>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</si>
  <si>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</si>
  <si>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</si>
  <si>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</si>
  <si>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</si>
  <si>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</si>
  <si>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</si>
  <si>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</si>
  <si>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</si>
  <si>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</si>
  <si>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</si>
  <si>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</si>
  <si>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</si>
  <si>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</si>
  <si>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</si>
  <si>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</si>
  <si>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</si>
  <si>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</si>
  <si>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</si>
  <si>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</si>
  <si>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</si>
  <si>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</si>
  <si>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</si>
  <si>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</si>
  <si>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</si>
  <si>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</si>
  <si>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</si>
  <si>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</si>
  <si>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</si>
  <si>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</si>
  <si>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</si>
  <si>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</si>
  <si>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</si>
  <si>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</si>
  <si>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</si>
  <si>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</si>
  <si>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</si>
  <si>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</si>
  <si>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</si>
  <si>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</si>
  <si>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</si>
  <si>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</si>
  <si>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</si>
  <si>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</si>
  <si>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</si>
  <si>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</si>
  <si>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</si>
  <si>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</si>
  <si>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</si>
  <si>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</si>
  <si>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</si>
  <si>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</si>
  <si>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</si>
  <si>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</si>
  <si>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</si>
  <si>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</si>
  <si>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</si>
  <si>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</si>
  <si>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</si>
  <si>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</si>
  <si>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</si>
  <si>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</si>
  <si>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</si>
  <si>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</si>
  <si>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</si>
  <si>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</si>
  <si>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</si>
  <si>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</si>
  <si>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</si>
  <si>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</si>
  <si>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</si>
  <si>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</si>
  <si>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</si>
  <si>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</si>
  <si>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</si>
  <si>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</si>
  <si>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</si>
  <si>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</si>
  <si>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t>
    <phoneticPr fontId="5"/>
  </si>
  <si>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</si>
  <si>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</si>
  <si>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</si>
  <si>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</si>
  <si>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</si>
  <si>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</si>
  <si>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</si>
  <si>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</si>
  <si>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</si>
  <si>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</si>
  <si>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</si>
  <si>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</si>
  <si>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</si>
  <si>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</si>
  <si>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</si>
  <si>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</si>
  <si>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</si>
  <si>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</si>
  <si>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</si>
  <si>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</si>
  <si>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</si>
  <si>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</si>
  <si>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</si>
  <si>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</si>
  <si>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</si>
  <si>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</si>
  <si>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</si>
  <si>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</si>
  <si>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</si>
  <si>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</si>
  <si>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</si>
  <si>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</si>
  <si>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</si>
  <si>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</si>
  <si>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</si>
  <si>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</si>
  <si>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</si>
  <si>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</si>
  <si>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</si>
  <si>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</si>
  <si>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</si>
  <si>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</si>
  <si>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</si>
  <si>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</si>
  <si>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</si>
  <si>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</si>
  <si>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</si>
  <si>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</si>
  <si>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</si>
  <si>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</si>
  <si>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</si>
  <si>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</si>
  <si>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</si>
  <si>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</si>
  <si>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</si>
  <si>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</si>
  <si>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</si>
  <si>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神奈川県川崎市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</si>
  <si>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</si>
  <si>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</si>
  <si>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</si>
  <si>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</si>
  <si>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</si>
  <si>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</si>
  <si>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</si>
  <si>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</si>
  <si>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</si>
  <si>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</si>
  <si>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</si>
  <si>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</si>
  <si>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</si>
  <si>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</si>
  <si>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</si>
  <si>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</si>
  <si>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</si>
  <si>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</si>
  <si>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</si>
  <si>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</si>
  <si>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</si>
  <si>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</si>
  <si>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公害健康被害補償事業特別会計</t>
    <phoneticPr fontId="5"/>
  </si>
  <si>
    <t>勤労者福祉共済事業特別会計</t>
    <phoneticPr fontId="5"/>
  </si>
  <si>
    <t>墓地整備事業特別会計</t>
    <phoneticPr fontId="5"/>
  </si>
  <si>
    <t>公共用地先行取得等事業特別会計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</si>
  <si>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</si>
  <si>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</si>
  <si>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</si>
  <si>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</si>
  <si>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</si>
  <si>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</si>
  <si>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</si>
  <si>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</si>
  <si>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</si>
  <si>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</si>
  <si>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</si>
  <si>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</si>
  <si>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</si>
  <si>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</si>
  <si>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</si>
  <si>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</si>
  <si>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</si>
  <si>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後期高齢者医療事業特別会計</t>
    <phoneticPr fontId="5"/>
  </si>
  <si>
    <t>介護保険事業特別会計</t>
    <phoneticPr fontId="5"/>
  </si>
  <si>
    <t>病院事業会計</t>
    <phoneticPr fontId="5"/>
  </si>
  <si>
    <t>法適用企業</t>
    <phoneticPr fontId="5"/>
  </si>
  <si>
    <t>下水道事業会計</t>
    <phoneticPr fontId="5"/>
  </si>
  <si>
    <t>水道事業会計</t>
    <phoneticPr fontId="5"/>
  </si>
  <si>
    <t>法適用企業</t>
    <phoneticPr fontId="5"/>
  </si>
  <si>
    <t>工業用水道事業会計</t>
    <phoneticPr fontId="5"/>
  </si>
  <si>
    <t>自動車運送事業会計</t>
    <phoneticPr fontId="5"/>
  </si>
  <si>
    <t>卸売市場事業特別会計</t>
    <phoneticPr fontId="5"/>
  </si>
  <si>
    <t>法非適用企業</t>
    <phoneticPr fontId="5"/>
  </si>
  <si>
    <t>港湾整備事業特別会計</t>
    <phoneticPr fontId="5"/>
  </si>
  <si>
    <t>生田緑地ゴルフ場事業特別会計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</si>
  <si>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</si>
  <si>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</si>
  <si>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</si>
  <si>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</si>
  <si>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</si>
  <si>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</si>
  <si>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</si>
  <si>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</si>
  <si>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</si>
  <si>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</si>
  <si>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</si>
  <si>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</si>
  <si>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</si>
  <si>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</si>
  <si>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</si>
  <si>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</si>
  <si>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</si>
  <si>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</si>
  <si>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</si>
  <si>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</si>
  <si>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</si>
  <si>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</si>
  <si>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</si>
  <si>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</si>
  <si>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</si>
  <si>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</si>
  <si>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</si>
  <si>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</si>
  <si>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</si>
  <si>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</si>
  <si>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</si>
  <si>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</si>
  <si>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</si>
  <si>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</si>
  <si>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</si>
  <si>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</si>
  <si>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</si>
  <si>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</si>
  <si>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</si>
  <si>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</si>
  <si>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</si>
  <si>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</si>
  <si>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</si>
  <si>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</si>
  <si>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</si>
  <si>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</si>
  <si>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</si>
  <si>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</si>
  <si>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</si>
  <si>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</si>
  <si>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</si>
  <si>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</si>
  <si>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</si>
  <si>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</si>
  <si>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</si>
  <si>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</si>
  <si>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</si>
  <si>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</si>
  <si>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</si>
  <si>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</si>
  <si>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</si>
  <si>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</si>
  <si>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</si>
  <si>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</si>
  <si>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</si>
  <si>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</si>
  <si>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</si>
  <si>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</si>
  <si>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</si>
  <si>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</si>
  <si>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</si>
  <si>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</si>
  <si>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</si>
  <si>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</si>
  <si>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</si>
  <si>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</si>
  <si>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</si>
  <si>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</si>
  <si>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</si>
  <si>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</si>
  <si>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</si>
  <si>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</si>
  <si>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</si>
  <si>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</si>
  <si>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</si>
  <si>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</si>
  <si>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</si>
  <si>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</si>
  <si>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</si>
  <si>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</si>
  <si>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</si>
  <si>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</si>
  <si>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</si>
  <si>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</si>
  <si>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</si>
  <si>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</si>
  <si>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</si>
  <si>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</si>
  <si>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</si>
  <si>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</si>
  <si>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</si>
  <si>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</si>
  <si>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</si>
  <si>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</si>
  <si>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</si>
  <si>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</si>
  <si>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</si>
  <si>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</si>
  <si>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</si>
  <si>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</si>
  <si>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</si>
  <si>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</si>
  <si>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</si>
  <si>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</si>
  <si>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</si>
  <si>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</si>
  <si>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</si>
  <si>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</si>
  <si>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</si>
  <si>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</si>
  <si>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</si>
  <si>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</si>
  <si>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</si>
  <si>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</si>
  <si>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</si>
  <si>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</si>
  <si>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</si>
  <si>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</si>
  <si>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</si>
  <si>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</si>
  <si>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</si>
  <si>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</si>
  <si>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</si>
  <si>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</si>
  <si>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</si>
  <si>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</si>
  <si>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</si>
  <si>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</si>
  <si>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</si>
  <si>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</si>
  <si>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</si>
  <si>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</si>
  <si>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</si>
  <si>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</si>
  <si>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</si>
  <si>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</si>
  <si>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</si>
  <si>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0.00</t>
  </si>
  <si>
    <t>水道事業会計</t>
  </si>
  <si>
    <t>下水道事業会計</t>
  </si>
  <si>
    <t>工業用水道事業会計</t>
  </si>
  <si>
    <t>病院事業会計</t>
  </si>
  <si>
    <t>介護保険事業特別会計</t>
  </si>
  <si>
    <t>一般会計</t>
  </si>
  <si>
    <t>公害健康被害補償事業特別会計</t>
  </si>
  <si>
    <t>墓地整備事業特別会計</t>
  </si>
  <si>
    <t>その他会計（赤字）</t>
  </si>
  <si>
    <t>▲ 0.06</t>
  </si>
  <si>
    <t>その他会計（黒字）</t>
  </si>
  <si>
    <t>（百万円）</t>
    <phoneticPr fontId="5"/>
  </si>
  <si>
    <t>H26末</t>
    <phoneticPr fontId="5"/>
  </si>
  <si>
    <t>H27末</t>
    <phoneticPr fontId="5"/>
  </si>
  <si>
    <t>H28末</t>
    <phoneticPr fontId="5"/>
  </si>
  <si>
    <t>H29末</t>
    <phoneticPr fontId="5"/>
  </si>
  <si>
    <t>H30末</t>
    <phoneticPr fontId="5"/>
  </si>
  <si>
    <t>かわさき市民放送</t>
    <rPh sb="4" eb="6">
      <t>シミン</t>
    </rPh>
    <rPh sb="6" eb="8">
      <t>ホウソウ</t>
    </rPh>
    <phoneticPr fontId="3"/>
  </si>
  <si>
    <t>川崎市土地開発公社</t>
    <rPh sb="0" eb="3">
      <t>カワサキシ</t>
    </rPh>
    <rPh sb="3" eb="5">
      <t>トチ</t>
    </rPh>
    <rPh sb="5" eb="7">
      <t>カイハツ</t>
    </rPh>
    <rPh sb="7" eb="9">
      <t>コウシャ</t>
    </rPh>
    <phoneticPr fontId="3"/>
  </si>
  <si>
    <t>川崎市文化財団</t>
    <rPh sb="0" eb="3">
      <t>カワサキシ</t>
    </rPh>
    <rPh sb="3" eb="5">
      <t>ブンカ</t>
    </rPh>
    <rPh sb="5" eb="7">
      <t>ザイダン</t>
    </rPh>
    <phoneticPr fontId="3"/>
  </si>
  <si>
    <t>川崎市国際交流協会</t>
    <rPh sb="0" eb="3">
      <t>カワサキシ</t>
    </rPh>
    <rPh sb="3" eb="5">
      <t>コクサイ</t>
    </rPh>
    <rPh sb="5" eb="7">
      <t>コウリュウ</t>
    </rPh>
    <rPh sb="7" eb="9">
      <t>キョウカイ</t>
    </rPh>
    <phoneticPr fontId="3"/>
  </si>
  <si>
    <t>川崎市スポーツ協会</t>
    <rPh sb="0" eb="3">
      <t>カワサキシ</t>
    </rPh>
    <rPh sb="7" eb="9">
      <t>キョウカイ</t>
    </rPh>
    <phoneticPr fontId="3"/>
  </si>
  <si>
    <t>川崎アゼリア</t>
    <rPh sb="0" eb="2">
      <t>カワサキ</t>
    </rPh>
    <phoneticPr fontId="3"/>
  </si>
  <si>
    <t>川崎冷蔵</t>
    <rPh sb="0" eb="2">
      <t>カワサキ</t>
    </rPh>
    <rPh sb="2" eb="4">
      <t>レイゾウ</t>
    </rPh>
    <phoneticPr fontId="3"/>
  </si>
  <si>
    <t>川崎市産業振興財団</t>
    <rPh sb="0" eb="3">
      <t>カワサキシ</t>
    </rPh>
    <rPh sb="3" eb="5">
      <t>サンギョウ</t>
    </rPh>
    <rPh sb="5" eb="7">
      <t>シンコウ</t>
    </rPh>
    <rPh sb="7" eb="9">
      <t>ザイダン</t>
    </rPh>
    <phoneticPr fontId="3"/>
  </si>
  <si>
    <t>川崎・横浜公害保健センター</t>
    <rPh sb="0" eb="2">
      <t>カワサキ</t>
    </rPh>
    <rPh sb="3" eb="5">
      <t>ヨコハマ</t>
    </rPh>
    <rPh sb="5" eb="7">
      <t>コウガイ</t>
    </rPh>
    <rPh sb="7" eb="9">
      <t>ホケン</t>
    </rPh>
    <phoneticPr fontId="3"/>
  </si>
  <si>
    <t>川崎市シルバー人材センター</t>
    <rPh sb="0" eb="3">
      <t>カワサキシ</t>
    </rPh>
    <rPh sb="7" eb="9">
      <t>ジンザイ</t>
    </rPh>
    <phoneticPr fontId="3"/>
  </si>
  <si>
    <t>川崎市身体障害者協会</t>
    <rPh sb="0" eb="3">
      <t>カワサキシ</t>
    </rPh>
    <rPh sb="3" eb="5">
      <t>シンタイ</t>
    </rPh>
    <rPh sb="5" eb="8">
      <t>ショウガイシャ</t>
    </rPh>
    <rPh sb="8" eb="10">
      <t>キョウカイ</t>
    </rPh>
    <phoneticPr fontId="3"/>
  </si>
  <si>
    <t>川崎市看護師養成確保事業団</t>
    <rPh sb="0" eb="3">
      <t>カワサキシ</t>
    </rPh>
    <rPh sb="3" eb="6">
      <t>カンゴシ</t>
    </rPh>
    <rPh sb="6" eb="8">
      <t>ヨウセイ</t>
    </rPh>
    <rPh sb="8" eb="10">
      <t>カクホ</t>
    </rPh>
    <rPh sb="10" eb="13">
      <t>ジギョウダン</t>
    </rPh>
    <phoneticPr fontId="3"/>
  </si>
  <si>
    <t>川崎市母子寡婦福祉協議会</t>
    <rPh sb="0" eb="3">
      <t>カワサキシ</t>
    </rPh>
    <rPh sb="3" eb="5">
      <t>ボシ</t>
    </rPh>
    <rPh sb="5" eb="7">
      <t>カフ</t>
    </rPh>
    <rPh sb="7" eb="9">
      <t>フクシ</t>
    </rPh>
    <rPh sb="9" eb="12">
      <t>キョウギカイ</t>
    </rPh>
    <phoneticPr fontId="3"/>
  </si>
  <si>
    <t>神奈川県住宅供給公社</t>
    <rPh sb="0" eb="4">
      <t>カナガワケン</t>
    </rPh>
    <rPh sb="4" eb="6">
      <t>ジュウタク</t>
    </rPh>
    <rPh sb="6" eb="8">
      <t>キョウキュウ</t>
    </rPh>
    <rPh sb="8" eb="10">
      <t>コウシャ</t>
    </rPh>
    <phoneticPr fontId="3"/>
  </si>
  <si>
    <t>川崎市まちづくり公社</t>
    <rPh sb="0" eb="3">
      <t>カワサキシ</t>
    </rPh>
    <rPh sb="8" eb="10">
      <t>コウシャ</t>
    </rPh>
    <phoneticPr fontId="3"/>
  </si>
  <si>
    <t>川崎市住宅供給公社</t>
    <rPh sb="0" eb="3">
      <t>カワサキシ</t>
    </rPh>
    <rPh sb="3" eb="5">
      <t>ジュウタク</t>
    </rPh>
    <rPh sb="5" eb="7">
      <t>キョウキュウ</t>
    </rPh>
    <rPh sb="7" eb="9">
      <t>コウシャ</t>
    </rPh>
    <phoneticPr fontId="3"/>
  </si>
  <si>
    <t>みぞのくち新都市</t>
    <rPh sb="5" eb="8">
      <t>シントシ</t>
    </rPh>
    <phoneticPr fontId="3"/>
  </si>
  <si>
    <t>川崎市公園緑地協会</t>
    <rPh sb="0" eb="3">
      <t>カワサキシ</t>
    </rPh>
    <rPh sb="3" eb="5">
      <t>コウエン</t>
    </rPh>
    <rPh sb="5" eb="7">
      <t>リョクチ</t>
    </rPh>
    <rPh sb="7" eb="9">
      <t>キョウカイ</t>
    </rPh>
    <phoneticPr fontId="3"/>
  </si>
  <si>
    <t>川崎臨港倉庫埠頭</t>
    <rPh sb="0" eb="2">
      <t>カワサキ</t>
    </rPh>
    <rPh sb="2" eb="4">
      <t>リンコウ</t>
    </rPh>
    <rPh sb="4" eb="6">
      <t>ソウコ</t>
    </rPh>
    <rPh sb="6" eb="8">
      <t>フトウ</t>
    </rPh>
    <phoneticPr fontId="3"/>
  </si>
  <si>
    <t>かわさきファズ</t>
  </si>
  <si>
    <t>川崎市消防防災指導公社</t>
    <rPh sb="0" eb="3">
      <t>カワサキシ</t>
    </rPh>
    <rPh sb="3" eb="5">
      <t>ショウボウ</t>
    </rPh>
    <rPh sb="5" eb="7">
      <t>ボウサイ</t>
    </rPh>
    <rPh sb="7" eb="9">
      <t>シドウ</t>
    </rPh>
    <rPh sb="9" eb="11">
      <t>コウシャ</t>
    </rPh>
    <phoneticPr fontId="3"/>
  </si>
  <si>
    <t>川崎市学校給食会</t>
    <rPh sb="0" eb="3">
      <t>カワサキシ</t>
    </rPh>
    <rPh sb="3" eb="5">
      <t>ガッコウ</t>
    </rPh>
    <rPh sb="5" eb="7">
      <t>キュウショク</t>
    </rPh>
    <rPh sb="7" eb="8">
      <t>カイ</t>
    </rPh>
    <phoneticPr fontId="3"/>
  </si>
  <si>
    <t>川崎市生涯学習財団</t>
    <rPh sb="0" eb="3">
      <t>カワサキシ</t>
    </rPh>
    <rPh sb="3" eb="5">
      <t>ショウガイ</t>
    </rPh>
    <rPh sb="5" eb="7">
      <t>ガクシュウ</t>
    </rPh>
    <rPh sb="7" eb="9">
      <t>ザイダン</t>
    </rPh>
    <phoneticPr fontId="3"/>
  </si>
  <si>
    <t>神奈川県川崎競馬組合</t>
    <rPh sb="0" eb="4">
      <t>カナガワケン</t>
    </rPh>
    <rPh sb="4" eb="6">
      <t>カワサキ</t>
    </rPh>
    <rPh sb="6" eb="8">
      <t>ケイバ</t>
    </rPh>
    <rPh sb="8" eb="10">
      <t>クミアイ</t>
    </rPh>
    <phoneticPr fontId="15"/>
  </si>
  <si>
    <t>神奈川県内広域水道企業団</t>
  </si>
  <si>
    <t>神奈川県後期高齢者医療広域連合
（一般会計）</t>
  </si>
  <si>
    <t>神奈川県後期高齢者医療広域連合
（後期高齢者医療特別会計）</t>
  </si>
  <si>
    <t>鉄道整備事業基金</t>
    <rPh sb="0" eb="2">
      <t>テツドウ</t>
    </rPh>
    <rPh sb="2" eb="4">
      <t>セイビ</t>
    </rPh>
    <rPh sb="4" eb="6">
      <t>ジギョウ</t>
    </rPh>
    <rPh sb="6" eb="8">
      <t>キキン</t>
    </rPh>
    <phoneticPr fontId="5"/>
  </si>
  <si>
    <t>都市整備事業基金</t>
    <rPh sb="0" eb="2">
      <t>トシ</t>
    </rPh>
    <rPh sb="2" eb="4">
      <t>セイビ</t>
    </rPh>
    <rPh sb="4" eb="6">
      <t>ジギョウ</t>
    </rPh>
    <rPh sb="6" eb="8">
      <t>キキン</t>
    </rPh>
    <phoneticPr fontId="5"/>
  </si>
  <si>
    <t>緑化基金</t>
    <rPh sb="0" eb="2">
      <t>リョクカ</t>
    </rPh>
    <rPh sb="2" eb="4">
      <t>キキン</t>
    </rPh>
    <phoneticPr fontId="5"/>
  </si>
  <si>
    <t>資源再生化基金</t>
    <rPh sb="0" eb="2">
      <t>シゲン</t>
    </rPh>
    <rPh sb="2" eb="5">
      <t>サイセイカ</t>
    </rPh>
    <rPh sb="5" eb="7">
      <t>キキン</t>
    </rPh>
    <phoneticPr fontId="5"/>
  </si>
  <si>
    <t>市営住宅等修繕基金</t>
    <rPh sb="0" eb="2">
      <t>シエイ</t>
    </rPh>
    <rPh sb="2" eb="4">
      <t>ジュウタク</t>
    </rPh>
    <rPh sb="4" eb="5">
      <t>トウ</t>
    </rPh>
    <rPh sb="5" eb="7">
      <t>シュウゼン</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</si>
  <si>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</si>
  <si>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</si>
  <si>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</si>
  <si>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</si>
  <si>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</si>
  <si>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</si>
  <si>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の実質公債費比率は、税収増により標準財政規模が増となったものの、満期一括償還分の積立金の増等により上昇している。将来負担比率については、税収増により標準財政規模が増加となり、将来負担額の地方債現在高が減少した一方で、充当可能基金である減債基金等の残高が減となったことにより上昇している。
　本市では、平成30年３月に「今後の財政運営の基本的な考え方」を改定し、その１つに「将来負担の抑制」として、市債を適切に活用しながらも、若い世代や子どもたちにとって過度な将来負担とならないように、中長期的にプライマリーバランス（基礎的財政収支：過去の債務に関わる元利払いを除いた歳出と、市債発行などを除いた歳入との収支）の安定的な黒字の確保に努め、市債残高を適正に管理することを位置付けている。今後も、これらの考え方に基づき、「必要な施策・事業の着実な推進」と「持続可能な行財政基盤の構築」の両立に向けた財政運営を進める。</t>
    <rPh sb="48" eb="49">
      <t>ナド</t>
    </rPh>
    <rPh sb="84" eb="86">
      <t>ゾウカ</t>
    </rPh>
    <rPh sb="107" eb="109">
      <t>イッポウ</t>
    </rPh>
    <rPh sb="120" eb="122">
      <t>ゲンサイ</t>
    </rPh>
    <rPh sb="122" eb="124">
      <t>キキン</t>
    </rPh>
    <rPh sb="124" eb="125">
      <t>ナド</t>
    </rPh>
    <rPh sb="126" eb="128">
      <t>ザンダカ</t>
    </rPh>
    <rPh sb="129" eb="130">
      <t>ゲン</t>
    </rPh>
    <phoneticPr fontId="5"/>
  </si>
  <si>
    <t xml:space="preserve"> </t>
    <phoneticPr fontId="5"/>
  </si>
  <si>
    <t>　本市の固定資産台帳等を活用し、将来２０年間の公共建築物の修繕費・更新費の将来見通しを試算した結果、すべての施設について計画的な長寿命化を行うことで施設の更新費を減少させ、全体事業費の縮減・平準化を図ることが必要である。本市の将来負担比率は類似団体の平均を上回った水準となっているため、長寿命化の取組等により将来負担すべき負債を抑える取組を引き続き推進する必要がある。</t>
    <phoneticPr fontId="5"/>
  </si>
  <si>
    <t>将来負担比率</t>
    <phoneticPr fontId="5"/>
  </si>
  <si>
    <t>有形固定資産減価償却率</t>
    <phoneticPr fontId="5"/>
  </si>
  <si>
    <t>類似団体内平均値</t>
    <phoneticPr fontId="5"/>
  </si>
  <si>
    <t>将来負担比率</t>
    <phoneticPr fontId="5"/>
  </si>
  <si>
    <t>実質公債費比率</t>
    <phoneticPr fontId="5"/>
  </si>
  <si>
    <t>類似団体内平均値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</si>
</sst>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0996-4670-B755-52B1175384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51687</c:v>
                </c:pt>
                <c:pt idx="1">
                  <c:v>52284</c:v>
                </c:pt>
                <c:pt idx="2">
                  <c:v>64969</c:v>
                </c:pt>
                <c:pt idx="3">
                  <c:v>61625</c:v>
                </c:pt>
                <c:pt idx="4">
                  <c:v>57934</c:v>
                </c:pt>
              </c:numCache>
            </c:numRef>
          </c:val>
          <c:smooth val="0"/>
          <c:extLst>
            <c:ext xmlns:c16="http://schemas.microsoft.com/office/drawing/2014/chart" uri="{C3380CC4-5D6E-409C-BE32-E72D297353CC}">
              <c16:uniqueId val="{00000001-0996-4670-B755-52B117538402}"/>
            </c:ext>
          </c:extLst>
        </c:ser>
        <c:dLbls>
          <c:showLegendKey val="0"/>
          <c:showVal val="0"/>
          <c:showCatName val="0"/>
          <c:showSerName val="0"/>
          <c:showPercent val="0"/>
          <c:showBubbleSize val="0"/>
        </c:dLbls>
        <c:marker val="1"/>
        <c:smooth val="0"/>
        <c:axId val="360963432"/>
        <c:axId val="363401944"/>
      </c:lineChart>
      <c:catAx>
        <c:axId val="360963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401944"/>
        <c:crosses val="autoZero"/>
        <c:auto val="1"/>
        <c:lblAlgn val="ctr"/>
        <c:lblOffset val="100"/>
        <c:tickLblSkip val="1"/>
        <c:tickMarkSkip val="1"/>
        <c:noMultiLvlLbl val="0"/>
      </c:catAx>
      <c:valAx>
        <c:axId val="3634019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963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0.16</c:v>
                </c:pt>
                <c:pt idx="1">
                  <c:v>0.18</c:v>
                </c:pt>
                <c:pt idx="2">
                  <c:v>0.2</c:v>
                </c:pt>
                <c:pt idx="3">
                  <c:v>0.17</c:v>
                </c:pt>
                <c:pt idx="4">
                  <c:v>0.12</c:v>
                </c:pt>
              </c:numCache>
            </c:numRef>
          </c:val>
          <c:extLst>
            <c:ext xmlns:c16="http://schemas.microsoft.com/office/drawing/2014/chart" uri="{C3380CC4-5D6E-409C-BE32-E72D297353CC}">
              <c16:uniqueId val="{00000000-F147-43D5-A027-4D0E983815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1.63</c:v>
                </c:pt>
                <c:pt idx="1">
                  <c:v>1.73</c:v>
                </c:pt>
                <c:pt idx="2">
                  <c:v>1.57</c:v>
                </c:pt>
                <c:pt idx="3">
                  <c:v>1.66</c:v>
                </c:pt>
                <c:pt idx="4">
                  <c:v>1.71</c:v>
                </c:pt>
              </c:numCache>
            </c:numRef>
          </c:val>
          <c:extLst>
            <c:ext xmlns:c16="http://schemas.microsoft.com/office/drawing/2014/chart" uri="{C3380CC4-5D6E-409C-BE32-E72D297353CC}">
              <c16:uniqueId val="{00000001-F147-43D5-A027-4D0E98381502}"/>
            </c:ext>
          </c:extLst>
        </c:ser>
        <c:dLbls>
          <c:showLegendKey val="0"/>
          <c:showVal val="0"/>
          <c:showCatName val="0"/>
          <c:showSerName val="0"/>
          <c:showPercent val="0"/>
          <c:showBubbleSize val="0"/>
        </c:dLbls>
        <c:gapWidth val="250"/>
        <c:overlap val="100"/>
        <c:axId val="364885800"/>
        <c:axId val="364879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0.69</c:v>
                </c:pt>
                <c:pt idx="1">
                  <c:v>0.12</c:v>
                </c:pt>
                <c:pt idx="2">
                  <c:v>7.0000000000000007E-2</c:v>
                </c:pt>
                <c:pt idx="3">
                  <c:v>7.0000000000000007E-2</c:v>
                </c:pt>
                <c:pt idx="4">
                  <c:v>0</c:v>
                </c:pt>
              </c:numCache>
            </c:numRef>
          </c:val>
          <c:smooth val="0"/>
          <c:extLst>
            <c:ext xmlns:c16="http://schemas.microsoft.com/office/drawing/2014/chart" uri="{C3380CC4-5D6E-409C-BE32-E72D297353CC}">
              <c16:uniqueId val="{00000002-F147-43D5-A027-4D0E98381502}"/>
            </c:ext>
          </c:extLst>
        </c:ser>
        <c:dLbls>
          <c:showLegendKey val="0"/>
          <c:showVal val="0"/>
          <c:showCatName val="0"/>
          <c:showSerName val="0"/>
          <c:showPercent val="0"/>
          <c:showBubbleSize val="0"/>
        </c:dLbls>
        <c:marker val="1"/>
        <c:smooth val="0"/>
        <c:axId val="364885800"/>
        <c:axId val="364879136"/>
      </c:lineChart>
      <c:catAx>
        <c:axId val="364885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4879136"/>
        <c:crosses val="autoZero"/>
        <c:auto val="1"/>
        <c:lblAlgn val="ctr"/>
        <c:lblOffset val="100"/>
        <c:tickLblSkip val="1"/>
        <c:tickMarkSkip val="1"/>
        <c:noMultiLvlLbl val="0"/>
      </c:catAx>
      <c:valAx>
        <c:axId val="36487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885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0.11</c:v>
                </c:pt>
                <c:pt idx="2">
                  <c:v>#N/A</c:v>
                </c:pt>
                <c:pt idx="3">
                  <c:v>0.12</c:v>
                </c:pt>
                <c:pt idx="4">
                  <c:v>#N/A</c:v>
                </c:pt>
                <c:pt idx="5">
                  <c:v>0.09</c:v>
                </c:pt>
                <c:pt idx="6">
                  <c:v>#N/A</c:v>
                </c:pt>
                <c:pt idx="7">
                  <c:v>0.54</c:v>
                </c:pt>
                <c:pt idx="8">
                  <c:v>#N/A</c:v>
                </c:pt>
                <c:pt idx="9">
                  <c:v>0.02</c:v>
                </c:pt>
              </c:numCache>
            </c:numRef>
          </c:val>
          <c:extLst>
            <c:ext xmlns:c16="http://schemas.microsoft.com/office/drawing/2014/chart" uri="{C3380CC4-5D6E-409C-BE32-E72D297353CC}">
              <c16:uniqueId val="{00000000-2F3C-4B45-8DEB-E262543213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0.06</c:v>
                </c:pt>
                <c:pt idx="5">
                  <c:v>#N/A</c:v>
                </c:pt>
                <c:pt idx="6">
                  <c:v>0</c:v>
                </c:pt>
                <c:pt idx="7">
                  <c:v>0</c:v>
                </c:pt>
                <c:pt idx="8">
                  <c:v>0</c:v>
                </c:pt>
                <c:pt idx="9">
                  <c:v>0</c:v>
                </c:pt>
              </c:numCache>
            </c:numRef>
          </c:val>
          <c:extLst>
            <c:ext xmlns:c16="http://schemas.microsoft.com/office/drawing/2014/chart" uri="{C3380CC4-5D6E-409C-BE32-E72D297353CC}">
              <c16:uniqueId val="{00000001-2F3C-4B45-8DEB-E26254321311}"/>
            </c:ext>
          </c:extLst>
        </c:ser>
        <c:ser>
          <c:idx val="2"/>
          <c:order val="2"/>
          <c:tx>
            <c:strRef>
              <c:f>データシート!$A$29</c:f>
              <c:strCache>
                <c:ptCount val="1"/>
                <c:pt idx="0">
                  <c:v>墓地整備事業特別会計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7.0000000000000007E-2</c:v>
                </c:pt>
                <c:pt idx="4">
                  <c:v>#N/A</c:v>
                </c:pt>
                <c:pt idx="5">
                  <c:v>0.1</c:v>
                </c:pt>
                <c:pt idx="6">
                  <c:v>#N/A</c:v>
                </c:pt>
                <c:pt idx="7">
                  <c:v>7.0000000000000007E-2</c:v>
                </c:pt>
                <c:pt idx="8">
                  <c:v>#N/A</c:v>
                </c:pt>
                <c:pt idx="9">
                  <c:v>0.03</c:v>
                </c:pt>
              </c:numCache>
            </c:numRef>
          </c:val>
          <c:extLst>
            <c:ext xmlns:c16="http://schemas.microsoft.com/office/drawing/2014/chart" uri="{C3380CC4-5D6E-409C-BE32-E72D297353CC}">
              <c16:uniqueId val="{00000002-2F3C-4B45-8DEB-E26254321311}"/>
            </c:ext>
          </c:extLst>
        </c:ser>
        <c:ser>
          <c:idx val="3"/>
          <c:order val="3"/>
          <c:tx>
            <c:strRef>
              <c:f>データシート!$A$30</c:f>
              <c:strCache>
                <c:ptCount val="1"/>
                <c:pt idx="0">
                  <c:v>公害健康被害補償事業特別会計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0.03</c:v>
                </c:pt>
              </c:numCache>
            </c:numRef>
          </c:val>
          <c:extLst>
            <c:ext xmlns:c16="http://schemas.microsoft.com/office/drawing/2014/chart" uri="{C3380CC4-5D6E-409C-BE32-E72D297353CC}">
              <c16:uniqueId val="{00000003-2F3C-4B45-8DEB-E26254321311}"/>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0.06</c:v>
                </c:pt>
                <c:pt idx="4">
                  <c:v>#N/A</c:v>
                </c:pt>
                <c:pt idx="5">
                  <c:v>0.05</c:v>
                </c:pt>
                <c:pt idx="6">
                  <c:v>#N/A</c:v>
                </c:pt>
                <c:pt idx="7">
                  <c:v>0.05</c:v>
                </c:pt>
                <c:pt idx="8">
                  <c:v>#N/A</c:v>
                </c:pt>
                <c:pt idx="9">
                  <c:v>0.04</c:v>
                </c:pt>
              </c:numCache>
            </c:numRef>
          </c:val>
          <c:extLst>
            <c:ext xmlns:c16="http://schemas.microsoft.com/office/drawing/2014/chart" uri="{C3380CC4-5D6E-409C-BE32-E72D297353CC}">
              <c16:uniqueId val="{00000004-2F3C-4B45-8DEB-E2625432131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0.31</c:v>
                </c:pt>
                <c:pt idx="2">
                  <c:v>#N/A</c:v>
                </c:pt>
                <c:pt idx="3">
                  <c:v>0.55000000000000004</c:v>
                </c:pt>
                <c:pt idx="4">
                  <c:v>#N/A</c:v>
                </c:pt>
                <c:pt idx="5">
                  <c:v>0.12</c:v>
                </c:pt>
                <c:pt idx="6">
                  <c:v>#N/A</c:v>
                </c:pt>
                <c:pt idx="7">
                  <c:v>0.19</c:v>
                </c:pt>
                <c:pt idx="8">
                  <c:v>#N/A</c:v>
                </c:pt>
                <c:pt idx="9">
                  <c:v>0.28000000000000003</c:v>
                </c:pt>
              </c:numCache>
            </c:numRef>
          </c:val>
          <c:extLst>
            <c:ext xmlns:c16="http://schemas.microsoft.com/office/drawing/2014/chart" uri="{C3380CC4-5D6E-409C-BE32-E72D297353CC}">
              <c16:uniqueId val="{00000005-2F3C-4B45-8DEB-E26254321311}"/>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1.49</c:v>
                </c:pt>
                <c:pt idx="2">
                  <c:v>#N/A</c:v>
                </c:pt>
                <c:pt idx="3">
                  <c:v>1.04</c:v>
                </c:pt>
                <c:pt idx="4">
                  <c:v>#N/A</c:v>
                </c:pt>
                <c:pt idx="5">
                  <c:v>0.51</c:v>
                </c:pt>
                <c:pt idx="6">
                  <c:v>#N/A</c:v>
                </c:pt>
                <c:pt idx="7">
                  <c:v>0.5</c:v>
                </c:pt>
                <c:pt idx="8">
                  <c:v>#N/A</c:v>
                </c:pt>
                <c:pt idx="9">
                  <c:v>0.35</c:v>
                </c:pt>
              </c:numCache>
            </c:numRef>
          </c:val>
          <c:extLst>
            <c:ext xmlns:c16="http://schemas.microsoft.com/office/drawing/2014/chart" uri="{C3380CC4-5D6E-409C-BE32-E72D297353CC}">
              <c16:uniqueId val="{00000006-2F3C-4B45-8DEB-E26254321311}"/>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2.42</c:v>
                </c:pt>
                <c:pt idx="2">
                  <c:v>#N/A</c:v>
                </c:pt>
                <c:pt idx="3">
                  <c:v>2</c:v>
                </c:pt>
                <c:pt idx="4">
                  <c:v>#N/A</c:v>
                </c:pt>
                <c:pt idx="5">
                  <c:v>2.08</c:v>
                </c:pt>
                <c:pt idx="6">
                  <c:v>#N/A</c:v>
                </c:pt>
                <c:pt idx="7">
                  <c:v>2.27</c:v>
                </c:pt>
                <c:pt idx="8">
                  <c:v>#N/A</c:v>
                </c:pt>
                <c:pt idx="9">
                  <c:v>2.37</c:v>
                </c:pt>
              </c:numCache>
            </c:numRef>
          </c:val>
          <c:extLst>
            <c:ext xmlns:c16="http://schemas.microsoft.com/office/drawing/2014/chart" uri="{C3380CC4-5D6E-409C-BE32-E72D297353CC}">
              <c16:uniqueId val="{00000007-2F3C-4B45-8DEB-E2625432131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1.47</c:v>
                </c:pt>
                <c:pt idx="2">
                  <c:v>#N/A</c:v>
                </c:pt>
                <c:pt idx="3">
                  <c:v>2.13</c:v>
                </c:pt>
                <c:pt idx="4">
                  <c:v>#N/A</c:v>
                </c:pt>
                <c:pt idx="5">
                  <c:v>2.5</c:v>
                </c:pt>
                <c:pt idx="6">
                  <c:v>#N/A</c:v>
                </c:pt>
                <c:pt idx="7">
                  <c:v>3.07</c:v>
                </c:pt>
                <c:pt idx="8">
                  <c:v>#N/A</c:v>
                </c:pt>
                <c:pt idx="9">
                  <c:v>3.55</c:v>
                </c:pt>
              </c:numCache>
            </c:numRef>
          </c:val>
          <c:extLst>
            <c:ext xmlns:c16="http://schemas.microsoft.com/office/drawing/2014/chart" uri="{C3380CC4-5D6E-409C-BE32-E72D297353CC}">
              <c16:uniqueId val="{00000008-2F3C-4B45-8DEB-E2625432131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3.13</c:v>
                </c:pt>
                <c:pt idx="2">
                  <c:v>#N/A</c:v>
                </c:pt>
                <c:pt idx="3">
                  <c:v>3.56</c:v>
                </c:pt>
                <c:pt idx="4">
                  <c:v>#N/A</c:v>
                </c:pt>
                <c:pt idx="5">
                  <c:v>3.08</c:v>
                </c:pt>
                <c:pt idx="6">
                  <c:v>#N/A</c:v>
                </c:pt>
                <c:pt idx="7">
                  <c:v>3.87</c:v>
                </c:pt>
                <c:pt idx="8">
                  <c:v>#N/A</c:v>
                </c:pt>
                <c:pt idx="9">
                  <c:v>4.8</c:v>
                </c:pt>
              </c:numCache>
            </c:numRef>
          </c:val>
          <c:extLst>
            <c:ext xmlns:c16="http://schemas.microsoft.com/office/drawing/2014/chart" uri="{C3380CC4-5D6E-409C-BE32-E72D297353CC}">
              <c16:uniqueId val="{00000009-2F3C-4B45-8DEB-E26254321311}"/>
            </c:ext>
          </c:extLst>
        </c:ser>
        <c:dLbls>
          <c:showLegendKey val="0"/>
          <c:showVal val="0"/>
          <c:showCatName val="0"/>
          <c:showSerName val="0"/>
          <c:showPercent val="0"/>
          <c:showBubbleSize val="0"/>
        </c:dLbls>
        <c:gapWidth val="150"/>
        <c:overlap val="100"/>
        <c:axId val="364882272"/>
        <c:axId val="364879920"/>
      </c:barChart>
      <c:catAx>
        <c:axId val="36488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4879920"/>
        <c:crosses val="autoZero"/>
        <c:auto val="1"/>
        <c:lblAlgn val="ctr"/>
        <c:lblOffset val="100"/>
        <c:tickLblSkip val="1"/>
        <c:tickMarkSkip val="1"/>
        <c:noMultiLvlLbl val="0"/>
      </c:catAx>
      <c:valAx>
        <c:axId val="36487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882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67042</c:v>
                </c:pt>
                <c:pt idx="5">
                  <c:v>63398</c:v>
                </c:pt>
                <c:pt idx="8">
                  <c:v>62722</c:v>
                </c:pt>
                <c:pt idx="11">
                  <c:v>61001</c:v>
                </c:pt>
                <c:pt idx="14">
                  <c:v>62458</c:v>
                </c:pt>
              </c:numCache>
            </c:numRef>
          </c:val>
          <c:extLst>
            <c:ext xmlns:c16="http://schemas.microsoft.com/office/drawing/2014/chart" uri="{C3380CC4-5D6E-409C-BE32-E72D297353CC}">
              <c16:uniqueId val="{00000000-58F1-40AD-9DBF-B70C2AB766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F1-40AD-9DBF-B70C2AB766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1670</c:v>
                </c:pt>
                <c:pt idx="3">
                  <c:v>1175</c:v>
                </c:pt>
                <c:pt idx="6">
                  <c:v>1124</c:v>
                </c:pt>
                <c:pt idx="9">
                  <c:v>1779</c:v>
                </c:pt>
                <c:pt idx="12">
                  <c:v>1840</c:v>
                </c:pt>
              </c:numCache>
            </c:numRef>
          </c:val>
          <c:extLst>
            <c:ext xmlns:c16="http://schemas.microsoft.com/office/drawing/2014/chart" uri="{C3380CC4-5D6E-409C-BE32-E72D297353CC}">
              <c16:uniqueId val="{00000002-58F1-40AD-9DBF-B70C2AB766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F1-40AD-9DBF-B70C2AB766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13520</c:v>
                </c:pt>
                <c:pt idx="3">
                  <c:v>13622</c:v>
                </c:pt>
                <c:pt idx="6">
                  <c:v>13192</c:v>
                </c:pt>
                <c:pt idx="9">
                  <c:v>12613</c:v>
                </c:pt>
                <c:pt idx="12">
                  <c:v>12783</c:v>
                </c:pt>
              </c:numCache>
            </c:numRef>
          </c:val>
          <c:extLst>
            <c:ext xmlns:c16="http://schemas.microsoft.com/office/drawing/2014/chart" uri="{C3380CC4-5D6E-409C-BE32-E72D297353CC}">
              <c16:uniqueId val="{00000004-58F1-40AD-9DBF-B70C2AB766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38323</c:v>
                </c:pt>
                <c:pt idx="3">
                  <c:v>40690</c:v>
                </c:pt>
                <c:pt idx="6">
                  <c:v>42112</c:v>
                </c:pt>
                <c:pt idx="9">
                  <c:v>43035</c:v>
                </c:pt>
                <c:pt idx="12">
                  <c:v>43724</c:v>
                </c:pt>
              </c:numCache>
            </c:numRef>
          </c:val>
          <c:extLst>
            <c:ext xmlns:c16="http://schemas.microsoft.com/office/drawing/2014/chart" uri="{C3380CC4-5D6E-409C-BE32-E72D297353CC}">
              <c16:uniqueId val="{00000005-58F1-40AD-9DBF-B70C2AB766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1356</c:v>
                </c:pt>
                <c:pt idx="3">
                  <c:v>785</c:v>
                </c:pt>
                <c:pt idx="6">
                  <c:v>831</c:v>
                </c:pt>
                <c:pt idx="9">
                  <c:v>3071</c:v>
                </c:pt>
                <c:pt idx="12">
                  <c:v>5896</c:v>
                </c:pt>
              </c:numCache>
            </c:numRef>
          </c:val>
          <c:extLst>
            <c:ext xmlns:c16="http://schemas.microsoft.com/office/drawing/2014/chart" uri="{C3380CC4-5D6E-409C-BE32-E72D297353CC}">
              <c16:uniqueId val="{00000006-58F1-40AD-9DBF-B70C2AB766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29722</c:v>
                </c:pt>
                <c:pt idx="3">
                  <c:v>27659</c:v>
                </c:pt>
                <c:pt idx="6">
                  <c:v>26574</c:v>
                </c:pt>
                <c:pt idx="9">
                  <c:v>26386</c:v>
                </c:pt>
                <c:pt idx="12">
                  <c:v>24926</c:v>
                </c:pt>
              </c:numCache>
            </c:numRef>
          </c:val>
          <c:extLst>
            <c:ext xmlns:c16="http://schemas.microsoft.com/office/drawing/2014/chart" uri="{C3380CC4-5D6E-409C-BE32-E72D297353CC}">
              <c16:uniqueId val="{00000007-58F1-40AD-9DBF-B70C2AB766B6}"/>
            </c:ext>
          </c:extLst>
        </c:ser>
        <c:dLbls>
          <c:showLegendKey val="0"/>
          <c:showVal val="0"/>
          <c:showCatName val="0"/>
          <c:showSerName val="0"/>
          <c:showPercent val="0"/>
          <c:showBubbleSize val="0"/>
        </c:dLbls>
        <c:gapWidth val="100"/>
        <c:overlap val="100"/>
        <c:axId val="364880312"/>
        <c:axId val="364882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17549</c:v>
                </c:pt>
                <c:pt idx="2">
                  <c:v>#N/A</c:v>
                </c:pt>
                <c:pt idx="3">
                  <c:v>#N/A</c:v>
                </c:pt>
                <c:pt idx="4">
                  <c:v>20533</c:v>
                </c:pt>
                <c:pt idx="5">
                  <c:v>#N/A</c:v>
                </c:pt>
                <c:pt idx="6">
                  <c:v>#N/A</c:v>
                </c:pt>
                <c:pt idx="7">
                  <c:v>21111</c:v>
                </c:pt>
                <c:pt idx="8">
                  <c:v>#N/A</c:v>
                </c:pt>
                <c:pt idx="9">
                  <c:v>#N/A</c:v>
                </c:pt>
                <c:pt idx="10">
                  <c:v>25883</c:v>
                </c:pt>
                <c:pt idx="11">
                  <c:v>#N/A</c:v>
                </c:pt>
                <c:pt idx="12">
                  <c:v>#N/A</c:v>
                </c:pt>
                <c:pt idx="13">
                  <c:v>26711</c:v>
                </c:pt>
                <c:pt idx="14">
                  <c:v>#N/A</c:v>
                </c:pt>
              </c:numCache>
            </c:numRef>
          </c:val>
          <c:smooth val="0"/>
          <c:extLst>
            <c:ext xmlns:c16="http://schemas.microsoft.com/office/drawing/2014/chart" uri="{C3380CC4-5D6E-409C-BE32-E72D297353CC}">
              <c16:uniqueId val="{00000008-58F1-40AD-9DBF-B70C2AB766B6}"/>
            </c:ext>
          </c:extLst>
        </c:ser>
        <c:dLbls>
          <c:showLegendKey val="0"/>
          <c:showVal val="0"/>
          <c:showCatName val="0"/>
          <c:showSerName val="0"/>
          <c:showPercent val="0"/>
          <c:showBubbleSize val="0"/>
        </c:dLbls>
        <c:marker val="1"/>
        <c:smooth val="0"/>
        <c:axId val="364880312"/>
        <c:axId val="364882664"/>
      </c:lineChart>
      <c:catAx>
        <c:axId val="364880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4882664"/>
        <c:crosses val="autoZero"/>
        <c:auto val="1"/>
        <c:lblAlgn val="ctr"/>
        <c:lblOffset val="100"/>
        <c:tickLblSkip val="1"/>
        <c:tickMarkSkip val="1"/>
        <c:noMultiLvlLbl val="0"/>
      </c:catAx>
      <c:valAx>
        <c:axId val="364882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880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505035</c:v>
                </c:pt>
                <c:pt idx="5">
                  <c:v>485164</c:v>
                </c:pt>
                <c:pt idx="8">
                  <c:v>459442</c:v>
                </c:pt>
                <c:pt idx="11">
                  <c:v>437760</c:v>
                </c:pt>
                <c:pt idx="14">
                  <c:v>417670</c:v>
                </c:pt>
              </c:numCache>
            </c:numRef>
          </c:val>
          <c:extLst>
            <c:ext xmlns:c16="http://schemas.microsoft.com/office/drawing/2014/chart" uri="{C3380CC4-5D6E-409C-BE32-E72D297353CC}">
              <c16:uniqueId val="{00000000-489C-4D55-A23F-C38190CFE5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272970</c:v>
                </c:pt>
                <c:pt idx="5">
                  <c:v>264585</c:v>
                </c:pt>
                <c:pt idx="8">
                  <c:v>250365</c:v>
                </c:pt>
                <c:pt idx="11">
                  <c:v>247958</c:v>
                </c:pt>
                <c:pt idx="14">
                  <c:v>244740</c:v>
                </c:pt>
              </c:numCache>
            </c:numRef>
          </c:val>
          <c:extLst>
            <c:ext xmlns:c16="http://schemas.microsoft.com/office/drawing/2014/chart" uri="{C3380CC4-5D6E-409C-BE32-E72D297353CC}">
              <c16:uniqueId val="{00000001-489C-4D55-A23F-C38190CFE5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223464</c:v>
                </c:pt>
                <c:pt idx="5">
                  <c:v>227690</c:v>
                </c:pt>
                <c:pt idx="8">
                  <c:v>234155</c:v>
                </c:pt>
                <c:pt idx="11">
                  <c:v>238846</c:v>
                </c:pt>
                <c:pt idx="14">
                  <c:v>221716</c:v>
                </c:pt>
              </c:numCache>
            </c:numRef>
          </c:val>
          <c:extLst>
            <c:ext xmlns:c16="http://schemas.microsoft.com/office/drawing/2014/chart" uri="{C3380CC4-5D6E-409C-BE32-E72D297353CC}">
              <c16:uniqueId val="{00000002-489C-4D55-A23F-C38190CFE5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9C-4D55-A23F-C38190CFE5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9C-4D55-A23F-C38190CFE5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362</c:v>
                </c:pt>
                <c:pt idx="3">
                  <c:v>262</c:v>
                </c:pt>
                <c:pt idx="6">
                  <c:v>130</c:v>
                </c:pt>
                <c:pt idx="9">
                  <c:v>93</c:v>
                </c:pt>
                <c:pt idx="12">
                  <c:v>67</c:v>
                </c:pt>
              </c:numCache>
            </c:numRef>
          </c:val>
          <c:extLst>
            <c:ext xmlns:c16="http://schemas.microsoft.com/office/drawing/2014/chart" uri="{C3380CC4-5D6E-409C-BE32-E72D297353CC}">
              <c16:uniqueId val="{00000005-489C-4D55-A23F-C38190CFE5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74306</c:v>
                </c:pt>
                <c:pt idx="3">
                  <c:v>73234</c:v>
                </c:pt>
                <c:pt idx="6">
                  <c:v>105548</c:v>
                </c:pt>
                <c:pt idx="9">
                  <c:v>101660</c:v>
                </c:pt>
                <c:pt idx="12">
                  <c:v>101461</c:v>
                </c:pt>
              </c:numCache>
            </c:numRef>
          </c:val>
          <c:extLst>
            <c:ext xmlns:c16="http://schemas.microsoft.com/office/drawing/2014/chart" uri="{C3380CC4-5D6E-409C-BE32-E72D297353CC}">
              <c16:uniqueId val="{00000006-489C-4D55-A23F-C38190CFE5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89C-4D55-A23F-C38190CFE5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167725</c:v>
                </c:pt>
                <c:pt idx="3">
                  <c:v>156351</c:v>
                </c:pt>
                <c:pt idx="6">
                  <c:v>142358</c:v>
                </c:pt>
                <c:pt idx="9">
                  <c:v>141684</c:v>
                </c:pt>
                <c:pt idx="12">
                  <c:v>142593</c:v>
                </c:pt>
              </c:numCache>
            </c:numRef>
          </c:val>
          <c:extLst>
            <c:ext xmlns:c16="http://schemas.microsoft.com/office/drawing/2014/chart" uri="{C3380CC4-5D6E-409C-BE32-E72D297353CC}">
              <c16:uniqueId val="{00000008-489C-4D55-A23F-C38190CFE5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34177</c:v>
                </c:pt>
                <c:pt idx="3">
                  <c:v>34475</c:v>
                </c:pt>
                <c:pt idx="6">
                  <c:v>29343</c:v>
                </c:pt>
                <c:pt idx="9">
                  <c:v>26270</c:v>
                </c:pt>
                <c:pt idx="12">
                  <c:v>23683</c:v>
                </c:pt>
              </c:numCache>
            </c:numRef>
          </c:val>
          <c:extLst>
            <c:ext xmlns:c16="http://schemas.microsoft.com/office/drawing/2014/chart" uri="{C3380CC4-5D6E-409C-BE32-E72D297353CC}">
              <c16:uniqueId val="{00000009-489C-4D55-A23F-C38190CFE5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1036189</c:v>
                </c:pt>
                <c:pt idx="3">
                  <c:v>1035000</c:v>
                </c:pt>
                <c:pt idx="6">
                  <c:v>1053471</c:v>
                </c:pt>
                <c:pt idx="9">
                  <c:v>1049364</c:v>
                </c:pt>
                <c:pt idx="12">
                  <c:v>1028266</c:v>
                </c:pt>
              </c:numCache>
            </c:numRef>
          </c:val>
          <c:extLst>
            <c:ext xmlns:c16="http://schemas.microsoft.com/office/drawing/2014/chart" uri="{C3380CC4-5D6E-409C-BE32-E72D297353CC}">
              <c16:uniqueId val="{0000000A-489C-4D55-A23F-C38190CFE58E}"/>
            </c:ext>
          </c:extLst>
        </c:ser>
        <c:dLbls>
          <c:showLegendKey val="0"/>
          <c:showVal val="0"/>
          <c:showCatName val="0"/>
          <c:showSerName val="0"/>
          <c:showPercent val="0"/>
          <c:showBubbleSize val="0"/>
        </c:dLbls>
        <c:gapWidth val="100"/>
        <c:overlap val="100"/>
        <c:axId val="364881096"/>
        <c:axId val="364883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311291</c:v>
                </c:pt>
                <c:pt idx="2">
                  <c:v>#N/A</c:v>
                </c:pt>
                <c:pt idx="3">
                  <c:v>#N/A</c:v>
                </c:pt>
                <c:pt idx="4">
                  <c:v>321884</c:v>
                </c:pt>
                <c:pt idx="5">
                  <c:v>#N/A</c:v>
                </c:pt>
                <c:pt idx="6">
                  <c:v>#N/A</c:v>
                </c:pt>
                <c:pt idx="7">
                  <c:v>386888</c:v>
                </c:pt>
                <c:pt idx="8">
                  <c:v>#N/A</c:v>
                </c:pt>
                <c:pt idx="9">
                  <c:v>#N/A</c:v>
                </c:pt>
                <c:pt idx="10">
                  <c:v>394508</c:v>
                </c:pt>
                <c:pt idx="11">
                  <c:v>#N/A</c:v>
                </c:pt>
                <c:pt idx="12">
                  <c:v>#N/A</c:v>
                </c:pt>
                <c:pt idx="13">
                  <c:v>411946</c:v>
                </c:pt>
                <c:pt idx="14">
                  <c:v>#N/A</c:v>
                </c:pt>
              </c:numCache>
            </c:numRef>
          </c:val>
          <c:smooth val="0"/>
          <c:extLst>
            <c:ext xmlns:c16="http://schemas.microsoft.com/office/drawing/2014/chart" uri="{C3380CC4-5D6E-409C-BE32-E72D297353CC}">
              <c16:uniqueId val="{0000000B-489C-4D55-A23F-C38190CFE58E}"/>
            </c:ext>
          </c:extLst>
        </c:ser>
        <c:dLbls>
          <c:showLegendKey val="0"/>
          <c:showVal val="0"/>
          <c:showCatName val="0"/>
          <c:showSerName val="0"/>
          <c:showPercent val="0"/>
          <c:showBubbleSize val="0"/>
        </c:dLbls>
        <c:marker val="1"/>
        <c:smooth val="0"/>
        <c:axId val="364881096"/>
        <c:axId val="364883056"/>
      </c:lineChart>
      <c:catAx>
        <c:axId val="364881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4883056"/>
        <c:crosses val="autoZero"/>
        <c:auto val="1"/>
        <c:lblAlgn val="ctr"/>
        <c:lblOffset val="100"/>
        <c:tickLblSkip val="1"/>
        <c:tickMarkSkip val="1"/>
        <c:noMultiLvlLbl val="0"/>
      </c:catAx>
      <c:valAx>
        <c:axId val="364883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881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5663</c:v>
                </c:pt>
                <c:pt idx="1">
                  <c:v>6121</c:v>
                </c:pt>
                <c:pt idx="2">
                  <c:v>6384</c:v>
                </c:pt>
              </c:numCache>
            </c:numRef>
          </c:val>
          <c:extLst>
            <c:ext xmlns:c16="http://schemas.microsoft.com/office/drawing/2014/chart" uri="{C3380CC4-5D6E-409C-BE32-E72D297353CC}">
              <c16:uniqueId val="{00000000-87D7-43A3-8755-7F43FB59AF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742</c:v>
                </c:pt>
                <c:pt idx="1">
                  <c:v>839</c:v>
                </c:pt>
                <c:pt idx="2">
                  <c:v>1124</c:v>
                </c:pt>
              </c:numCache>
            </c:numRef>
          </c:val>
          <c:extLst>
            <c:ext xmlns:c16="http://schemas.microsoft.com/office/drawing/2014/chart" uri="{C3380CC4-5D6E-409C-BE32-E72D297353CC}">
              <c16:uniqueId val="{00000001-87D7-43A3-8755-7F43FB59AF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23285</c:v>
                </c:pt>
                <c:pt idx="1">
                  <c:v>22315</c:v>
                </c:pt>
                <c:pt idx="2">
                  <c:v>23206</c:v>
                </c:pt>
              </c:numCache>
            </c:numRef>
          </c:val>
          <c:extLst>
            <c:ext xmlns:c16="http://schemas.microsoft.com/office/drawing/2014/chart" uri="{C3380CC4-5D6E-409C-BE32-E72D297353CC}">
              <c16:uniqueId val="{00000002-87D7-43A3-8755-7F43FB59AF9A}"/>
            </c:ext>
          </c:extLst>
        </c:ser>
        <c:dLbls>
          <c:showLegendKey val="0"/>
          <c:showVal val="0"/>
          <c:showCatName val="0"/>
          <c:showSerName val="0"/>
          <c:showPercent val="0"/>
          <c:showBubbleSize val="0"/>
        </c:dLbls>
        <c:gapWidth val="120"/>
        <c:overlap val="100"/>
        <c:axId val="425062648"/>
        <c:axId val="425063040"/>
      </c:barChart>
      <c:catAx>
        <c:axId val="425062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5063040"/>
        <c:crosses val="autoZero"/>
        <c:auto val="1"/>
        <c:lblAlgn val="ctr"/>
        <c:lblOffset val="100"/>
        <c:tickLblSkip val="1"/>
        <c:tickMarkSkip val="1"/>
        <c:noMultiLvlLbl val="0"/>
      </c:catAx>
      <c:valAx>
        <c:axId val="425063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5062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{B1036EAB-8343-4F83-BB89-90B058D70E8E}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BD2-46B9-B888-3A0D12DA76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{19FC30C8-50B1-44C2-8B88-04ADE6F54986}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D2-46B9-B888-3A0D12DA76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{23D3018B-BA7A-4F94-94DC-E1FE13783294}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D2-46B9-B888-3A0D12DA76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{22D8740B-B072-4048-98CE-BCA9CA9C77D4}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D2-46B9-B888-3A0D12DA76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{74C30C2E-CC40-4ECA-B480-7904DB109CFB}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D2-46B9-B888-3A0D12DA76FB}"/>
                </c:ext>
              </c:extLst>
            </c:dLbl>
            <c:dLbl>
              <c:idx val="8"/>
              <c:layout>
                <c:manualLayout>
                  <c:x val="-3.8403058102728767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{C6608E17-6526-4844-B20C-11D3918D4DD2}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BD2-46B9-B888-3A0D12DA76F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{94347ACF-9C35-4EBD-BF90-565B691AC6A8}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BD2-46B9-B888-3A0D12DA76FB}"/>
                </c:ext>
              </c:extLst>
            </c:dLbl>
            <c:dLbl>
              <c:idx val="24"/>
              <c:layout>
                <c:manualLayout>
                  <c:x val="-2.5887342836415975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{17DF5C8B-07B4-41D3-81B3-1FB5B83B27FA}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BD2-46B9-B888-3A0D12DA76F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{6A7688A2-0D42-408A-B399-0EBC889F6021}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BD2-46B9-B888-3A0D12DA76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60.2</c:v>
                </c:pt>
                <c:pt idx="16">
                  <c:v>60.1</c:v>
                </c:pt>
                <c:pt idx="24">
                  <c:v>60.3</c:v>
                </c:pt>
                <c:pt idx="32">
                  <c:v>60.7</c:v>
                </c:pt>
              </c:numCache>
            </c:numRef>
          </c:xVal>
          <c:yVal>
            <c:numRef>
              <c:f>公会計指標分析・財政指標組合せ分析表!$BP$51:$DC$51</c:f>
              <c:numCache>
                <c:formatCode>#,##0.0;"▲ "#,##0.0</c:formatCode>
                <c:ptCount val="40"/>
                <c:pt idx="0">
                  <c:v>117.4</c:v>
                </c:pt>
                <c:pt idx="8">
                  <c:v>118.3</c:v>
                </c:pt>
                <c:pt idx="16">
                  <c:v>121.7</c:v>
                </c:pt>
                <c:pt idx="24">
                  <c:v>120.4</c:v>
                </c:pt>
                <c:pt idx="32">
                  <c:v>123.7</c:v>
                </c:pt>
              </c:numCache>
            </c:numRef>
          </c:yVal>
          <c:smooth val="0"/>
          <c:extLst>
            <c:ext xmlns:c16="http://schemas.microsoft.com/office/drawing/2014/chart" uri="{C3380CC4-5D6E-409C-BE32-E72D297353CC}">
              <c16:uniqueId val="{00000009-CBD2-46B9-B888-3A0D12DA76F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{B1FBC58D-E992-4E50-95DE-21144EF5B1D0}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BD2-46B9-B888-3A0D12DA76F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{D28079AD-6452-48C2-84B5-4413A56334AE}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D2-46B9-B888-3A0D12DA76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{0FC97A74-6FDE-40E8-8201-F16BC08F17C0}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D2-46B9-B888-3A0D12DA76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{C482466D-0B45-489B-8890-1C9117703209}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D2-46B9-B888-3A0D12DA76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{51703106-F3B6-467E-B638-917E4D46D302}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D2-46B9-B888-3A0D12DA76F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{B7904D8E-3BE7-4978-B97D-4FCB3575183E}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BD2-46B9-B888-3A0D12DA76F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{C5997468-AB0E-4506-8F98-8103096C5E80}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BD2-46B9-B888-3A0D12DA76F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{42F92C9D-E450-4841-B5D1-7D5A7A4CD0DA}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BD2-46B9-B888-3A0D12DA76F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{48025D65-830B-4947-B639-51BE66AD90E6}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BD2-46B9-B888-3A0D12DA76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61</c:v>
                </c:pt>
                <c:pt idx="16">
                  <c:v>62</c:v>
                </c:pt>
                <c:pt idx="24">
                  <c:v>62.9</c:v>
                </c:pt>
                <c:pt idx="32">
                  <c:v>63.3</c:v>
                </c:pt>
              </c:numCache>
            </c:numRef>
          </c:xVal>
          <c:yVal>
            <c:numRef>
              <c:f>公会計指標分析・財政指標組合せ分析表!$BP$55:$DC$55</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CBD2-46B9-B888-3A0D12DA76FB}"/>
            </c:ext>
          </c:extLst>
        </c:ser>
        <c:dLbls>
          <c:showLegendKey val="0"/>
          <c:showVal val="1"/>
          <c:showCatName val="0"/>
          <c:showSerName val="0"/>
          <c:showPercent val="0"/>
          <c:showBubbleSize val="0"/>
        </c:dLbls>
        <c:axId val="543215568"/>
        <c:axId val="543203416"/>
      </c:scatterChart>
      <c:valAx>
        <c:axId val="543215568"/>
        <c:scaling>
          <c:orientation val="minMax"/>
          <c:max val="63.800000000000004"/>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3203416"/>
        <c:crosses val="autoZero"/>
        <c:crossBetween val="midCat"/>
      </c:valAx>
      <c:valAx>
        <c:axId val="543203416"/>
        <c:scaling>
          <c:orientation val="minMax"/>
          <c:max val="130"/>
          <c:min val="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3215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{B93A248B-4756-4CD8-988D-A4244F18F208}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722-42AD-ADFB-59FE6AC65A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{D2E433D7-F48B-4494-93C1-FC9844F73C01}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22-42AD-ADFB-59FE6AC65A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{01B236DB-F7A1-4E60-B2FB-CE5A2AAA32B4}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22-42AD-ADFB-59FE6AC65A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{39955920-7DB5-4A56-B78E-5FF9C3B2C867}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22-42AD-ADFB-59FE6AC65A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{CAAB3EDF-D7DF-402C-BDC3-1899C33CB512}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22-42AD-ADFB-59FE6AC65A7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{907D9128-2729-4980-98E3-27C243EE4288}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722-42AD-ADFB-59FE6AC65A7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{7CD2ABED-8289-4446-8591-3CB6F35282E3}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722-42AD-ADFB-59FE6AC65A7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{49A98836-3044-4122-B918-9097F04B0D7A}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722-42AD-ADFB-59FE6AC65A7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{95E95CEA-24BF-45C3-9867-6B24EBF6BE14}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722-42AD-ADFB-59FE6AC65A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7.2</c:v>
                </c:pt>
                <c:pt idx="16">
                  <c:v>6.9</c:v>
                </c:pt>
                <c:pt idx="24">
                  <c:v>7.3</c:v>
                </c:pt>
                <c:pt idx="32">
                  <c:v>7.5</c:v>
                </c:pt>
              </c:numCache>
            </c:numRef>
          </c:xVal>
          <c:yVal>
            <c:numRef>
              <c:f>公会計指標分析・財政指標組合せ分析表!$BP$73:$DC$73</c:f>
              <c:numCache>
                <c:formatCode>#,##0.0;"▲ "#,##0.0</c:formatCode>
                <c:ptCount val="40"/>
                <c:pt idx="0">
                  <c:v>117.4</c:v>
                </c:pt>
                <c:pt idx="8">
                  <c:v>118.3</c:v>
                </c:pt>
                <c:pt idx="16">
                  <c:v>121.7</c:v>
                </c:pt>
                <c:pt idx="24">
                  <c:v>120.4</c:v>
                </c:pt>
                <c:pt idx="32">
                  <c:v>123.7</c:v>
                </c:pt>
              </c:numCache>
            </c:numRef>
          </c:yVal>
          <c:smooth val="0"/>
          <c:extLst>
            <c:ext xmlns:c16="http://schemas.microsoft.com/office/drawing/2014/chart" uri="{C3380CC4-5D6E-409C-BE32-E72D297353CC}">
              <c16:uniqueId val="{00000009-0722-42AD-ADFB-59FE6AC65A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{BD9D8564-DE93-42EE-B413-0B668C8C7BF7}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722-42AD-ADFB-59FE6AC65A7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{969C8C3F-3487-4104-9F2A-2804C48F322B}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22-42AD-ADFB-59FE6AC65A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{CC69EFF8-0457-4232-AFB2-AC181BC350BF}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22-42AD-ADFB-59FE6AC65A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{794AF977-C58A-425D-B63C-797198B14E75}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22-42AD-ADFB-59FE6AC65A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{B6BC9BF3-377F-4C94-892D-64015BA096D5}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22-42AD-ADFB-59FE6AC65A7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{2A2A00AE-3EF9-4367-882B-1100F61306F0}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722-42AD-ADFB-59FE6AC65A7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{E292CB81-C04E-48E1-AFBC-DE40D93AADB0}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722-42AD-ADFB-59FE6AC65A7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{274A385C-F004-4D7A-91D9-6ACDF4876B47}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722-42AD-ADFB-59FE6AC65A7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{5AA7FBFC-6F30-4F67-B95E-1D5AF91639DD}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722-42AD-ADFB-59FE6AC65A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10.9</c:v>
                </c:pt>
                <c:pt idx="8">
                  <c:v>10.3</c:v>
                </c:pt>
                <c:pt idx="16">
                  <c:v>9</c:v>
                </c:pt>
                <c:pt idx="24">
                  <c:v>8</c:v>
                </c:pt>
                <c:pt idx="32">
                  <c:v>7.3</c:v>
                </c:pt>
              </c:numCache>
            </c:numRef>
          </c:xVal>
          <c:yVal>
            <c:numRef>
              <c:f>公会計指標分析・財政指標組合せ分析表!$BP$77:$DC$77</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0722-42AD-ADFB-59FE6AC65A76}"/>
            </c:ext>
          </c:extLst>
        </c:ser>
        <c:dLbls>
          <c:showLegendKey val="0"/>
          <c:showVal val="1"/>
          <c:showCatName val="0"/>
          <c:showSerName val="0"/>
          <c:showPercent val="0"/>
          <c:showBubbleSize val="0"/>
        </c:dLbls>
        <c:axId val="543204200"/>
        <c:axId val="543204592"/>
      </c:scatterChart>
      <c:valAx>
        <c:axId val="543204200"/>
        <c:scaling>
          <c:orientation val="minMax"/>
          <c:max val="11.29999999999999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3204592"/>
        <c:crosses val="autoZero"/>
        <c:crossBetween val="midCat"/>
      </c:valAx>
      <c:valAx>
        <c:axId val="543204592"/>
        <c:scaling>
          <c:orientation val="minMax"/>
          <c:max val="130"/>
          <c:min val="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32042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年度は、準元利償還金等の増はあるものの、控除額（特定財源及び元利償還金・準元利償還金に係る基準財政需要額算入額）の増により、実質公債費比率の分子は減少した。</a:t>
          </a:r>
          <a:endParaRPr lang="ja-JP" altLang="ja-JP" sz="1100" u="none">
            <a:effectLst/>
            <a:latin typeface="ＭＳ Ｐゴシック" panose="020B0600070205080204" pitchFamily="50" charset="-128"/>
            <a:ea typeface="ＭＳ Ｐゴシック" panose="020B0600070205080204" pitchFamily="50" charset="-128"/>
          </a:endParaRPr>
        </a:p>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年度は、準元利償還金等の増に加え、控除額（特定財源及び元利償還金・準元利償還金に係る基準財政需要額算入額）の減により、実質公債費比率の分子は増加した。</a:t>
          </a:r>
          <a:endParaRPr lang="ja-JP" altLang="ja-JP" sz="1100" u="none">
            <a:effectLst/>
            <a:latin typeface="ＭＳ Ｐゴシック" panose="020B0600070205080204" pitchFamily="50" charset="-128"/>
            <a:ea typeface="ＭＳ Ｐゴシック" panose="020B0600070205080204" pitchFamily="50" charset="-128"/>
          </a:endParaRPr>
        </a:p>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年度は、地方債の元利償還金は減したものの、控除額（特定財源及び元利償還金・準元利償還金に係る基準財政需要額算入額）が減したことにより、実質公債費比率の分子は増加した。</a:t>
          </a:r>
          <a:endParaRPr lang="ja-JP" altLang="ja-JP" sz="1100" u="none">
            <a:effectLst/>
            <a:latin typeface="ＭＳ Ｐゴシック" panose="020B0600070205080204" pitchFamily="50" charset="-128"/>
            <a:ea typeface="ＭＳ Ｐゴシック" panose="020B0600070205080204" pitchFamily="50" charset="-128"/>
          </a:endParaRPr>
        </a:p>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年度は、準元利償還金等の増に加え、控除額（特定財源及び元利償還金・準元利償還金に係る基準財政需要額算入額）の減により、実質公債費比率の分子は増加した。</a:t>
          </a:r>
          <a:endPar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u="none">
              <a:solidFill>
                <a:schemeClr val="tx1"/>
              </a:solidFill>
              <a:effectLst/>
              <a:latin typeface="ＭＳ Ｐゴシック" panose="020B0600070205080204" pitchFamily="50" charset="-128"/>
              <a:ea typeface="ＭＳ Ｐゴシック" panose="020B0600070205080204" pitchFamily="50" charset="-128"/>
              <a:cs typeface="+mn-cs"/>
            </a:rPr>
            <a:t>令和元年度は、</a:t>
          </a:r>
          <a:r>
            <a:rPr kumimoji="1" lang="ja-JP" altLang="ja-JP" sz="1100" u="none">
              <a:solidFill>
                <a:schemeClr val="tx1"/>
              </a:solidFill>
              <a:effectLst/>
              <a:latin typeface="ＭＳ Ｐゴシック" panose="020B0600070205080204" pitchFamily="50" charset="-128"/>
              <a:ea typeface="ＭＳ Ｐゴシック" panose="020B0600070205080204" pitchFamily="50" charset="-128"/>
              <a:cs typeface="+mn-cs"/>
            </a:rPr>
            <a:t>準元利償還金等の増</a:t>
          </a:r>
          <a:r>
            <a:rPr kumimoji="1" lang="ja-JP" altLang="en-US" sz="1100" u="none">
              <a:solidFill>
                <a:schemeClr val="tx1"/>
              </a:solidFill>
              <a:effectLst/>
              <a:latin typeface="ＭＳ Ｐゴシック" panose="020B0600070205080204" pitchFamily="50" charset="-128"/>
              <a:ea typeface="ＭＳ Ｐゴシック" panose="020B0600070205080204" pitchFamily="50" charset="-128"/>
              <a:cs typeface="+mn-cs"/>
            </a:rPr>
            <a:t>により、実質公債費比率の分子が増加した。</a:t>
          </a:r>
          <a:endParaRPr lang="ja-JP" altLang="ja-JP" sz="1100" u="none">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減債基金の積立はルールどおり行っているが、財源対策として減債基金から借入を行っていることにより積立不足が生じている。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「今後の財政運営の基本的な考え方」を策定、公表し、令和６年度に収支均衡、令和７年度から減債基金借入金を返済することとしている。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将来負担額については、地方債現在高の減</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などにより減少したものの、充当可能基金の減及び「地方債現在高に係る基準財政需要額算入見込額」が減となったため、比率は増加した。</a:t>
          </a:r>
          <a:endParaRPr lang="ja-JP" altLang="ja-JP" sz="1400" u="none">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神奈川県川崎市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歳計剰余金の処分、運用益金の収入等による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減債基金運用利子分の増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災害救助基金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災害救助実施市に指定されたことによる新設による皆増。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心身障害者福祉事業基金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寄付金による積立金の増による。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整備整備基金　</a:t>
          </a:r>
          <a:r>
            <a:rPr kumimoji="1" lang="ja-JP" altLang="ja-JP" sz="1300" u="none">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en-US" altLang="ja-JP" sz="1300" u="none">
              <a:solidFill>
                <a:schemeClr val="tx1"/>
              </a:solidFill>
              <a:effectLst/>
              <a:latin typeface="ＭＳ Ｐゴシック" panose="020B0600070205080204" pitchFamily="50" charset="-128"/>
              <a:ea typeface="ＭＳ Ｐゴシック" panose="020B0600070205080204" pitchFamily="50" charset="-128"/>
              <a:cs typeface="+mn-cs"/>
            </a:rPr>
            <a:t>122</a:t>
          </a:r>
          <a:r>
            <a:rPr kumimoji="1" lang="ja-JP" altLang="ja-JP" sz="1300" u="none">
              <a:solidFill>
                <a:schemeClr val="tx1"/>
              </a:solidFill>
              <a:effectLst/>
              <a:latin typeface="ＭＳ Ｐゴシック" panose="020B0600070205080204" pitchFamily="50" charset="-128"/>
              <a:ea typeface="ＭＳ Ｐゴシック" panose="020B0600070205080204" pitchFamily="50" charset="-128"/>
              <a:cs typeface="+mn-cs"/>
            </a:rPr>
            <a:t>　充当事業費の増及び翌年度未収繰越財源等としたことによる。</a:t>
          </a:r>
          <a:endParaRPr lang="ja-JP" altLang="ja-JP" sz="1300" u="none">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u="none">
              <a:solidFill>
                <a:schemeClr val="tx1"/>
              </a:solidFill>
              <a:effectLst/>
              <a:latin typeface="ＭＳ Ｐゴシック" panose="020B0600070205080204" pitchFamily="50" charset="-128"/>
              <a:ea typeface="ＭＳ Ｐゴシック" panose="020B0600070205080204" pitchFamily="50" charset="-128"/>
              <a:cs typeface="+mn-cs"/>
            </a:rPr>
            <a:t>　　　市営住宅等修繕基金　▲</a:t>
          </a:r>
          <a:r>
            <a:rPr kumimoji="1" lang="en-US" altLang="ja-JP" sz="1300" u="none">
              <a:solidFill>
                <a:schemeClr val="tx1"/>
              </a:solidFill>
              <a:effectLst/>
              <a:latin typeface="ＭＳ Ｐゴシック" panose="020B0600070205080204" pitchFamily="50" charset="-128"/>
              <a:ea typeface="ＭＳ Ｐゴシック" panose="020B0600070205080204" pitchFamily="50" charset="-128"/>
              <a:cs typeface="+mn-cs"/>
            </a:rPr>
            <a:t>118</a:t>
          </a:r>
          <a:r>
            <a:rPr kumimoji="1" lang="ja-JP" altLang="ja-JP" sz="1300" u="none">
              <a:solidFill>
                <a:schemeClr val="tx1"/>
              </a:solidFill>
              <a:effectLst/>
              <a:latin typeface="ＭＳ Ｐゴシック" panose="020B0600070205080204" pitchFamily="50" charset="-128"/>
              <a:ea typeface="ＭＳ Ｐゴシック" panose="020B0600070205080204" pitchFamily="50" charset="-128"/>
              <a:cs typeface="+mn-cs"/>
            </a:rPr>
            <a:t>　市営住宅修繕基金の取崩し等による。</a:t>
          </a:r>
          <a:endParaRPr lang="ja-JP" altLang="ja-JP" sz="1300" u="none">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各基金の目的に沿った積立や取崩しを計画的に行っていく。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・鉄道整備基金　　　：鉄道及び軌道整備事業並びに新駅設置及び駅改良の資金に充当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・都市整備基金　　　：都市計画事業及び都市施設の整備事業の資金に充当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・緑化基金　　　　　：都市緑化推進事業の資金に充当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・資源再生化基金　　：資源再生化事業の資金に充当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・市営住宅等修繕基金：市営住宅及び特定公共賃貸住宅の修繕の資金に充当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・鉄道整備基金　　　：南武線駅アクセス向上等整備事業への充当による減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・都市整備基金　　　：登戸地区土地区画整理事業への充当による減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・緑化基金　　　　　：保全緑地育成事業等への充当による減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・市営住宅等修繕基金：市営住宅管理代行等委託事業への充当による減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基金の目的に沿った積立や取崩しを計画的に行っていく。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u="none">
            <a:effectLst/>
            <a:latin typeface="ＭＳ Ｐゴシック" panose="020B0600070205080204" pitchFamily="50" charset="-128"/>
            <a:ea typeface="ＭＳ Ｐゴシック" panose="020B0600070205080204" pitchFamily="50" charset="-128"/>
          </a:endParaRPr>
        </a:p>
        <a:p>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財政調整基金については、補正予算の財源として活用している。平成</a:t>
          </a:r>
          <a:r>
            <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u="none">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年度は市税の増収や執行段階の精査による予算執行の抑制などにより最終的には取崩しを回避したため、剰余金処分等の積立てや運用益金の収入により残高が増加した。</a:t>
          </a:r>
          <a:endParaRPr lang="ja-JP" altLang="ja-JP" sz="1300" u="none">
            <a:effectLst/>
            <a:latin typeface="ＭＳ Ｐゴシック" panose="020B0600070205080204" pitchFamily="50" charset="-128"/>
            <a:ea typeface="ＭＳ Ｐゴシック" panose="020B0600070205080204" pitchFamily="50" charset="-128"/>
          </a:endParaRPr>
        </a:p>
        <a:p>
          <a:endPar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u="none">
            <a:effectLst/>
            <a:latin typeface="ＭＳ Ｐゴシック" panose="020B0600070205080204" pitchFamily="50" charset="-128"/>
            <a:ea typeface="ＭＳ Ｐゴシック" panose="020B0600070205080204" pitchFamily="50" charset="-128"/>
          </a:endParaRPr>
        </a:p>
        <a:p>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　今後も補正財源として、必要額の積立や取崩しを計画的に行っていく。</a:t>
          </a:r>
          <a:endParaRPr lang="ja-JP" altLang="ja-JP" sz="1300" u="none">
            <a:effectLst/>
            <a:latin typeface="ＭＳ Ｐゴシック" panose="020B0600070205080204" pitchFamily="50" charset="-128"/>
            <a:ea typeface="ＭＳ Ｐゴシック" panose="020B0600070205080204" pitchFamily="50" charset="-128"/>
          </a:endParaRPr>
        </a:p>
        <a:p>
          <a:endPar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減債基金運用利子分の増による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将来的な償還のため、積立や取崩しを計画的に行っていく。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1,514,299
1,468,622
143.01
739,133,605
735,658,102
446,150
374,180,277
802,245,806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本市は類似団体の平均より下回った水準となっている。</a:t>
          </a:r>
        </a:p>
        <a:p>
          <a:r>
            <a:rPr kumimoji="1" lang="ja-JP" altLang="en-US" sz="1100">
              <a:latin typeface="ＭＳ Ｐゴシック" panose="020B0600070205080204" pitchFamily="50" charset="-128"/>
              <a:ea typeface="ＭＳ Ｐゴシック" panose="020B0600070205080204" pitchFamily="50" charset="-128"/>
            </a:rPr>
            <a:t>　本市の公共建築物は１０年後に約７割が築３０年以上になることが想定され、「老朽化への対応」や「施設存続の可否の判断」、少子高齢社会の進展により「住民が公共施設に求めることの変化への対応」が求められる。</a:t>
          </a:r>
        </a:p>
        <a:p>
          <a:r>
            <a:rPr kumimoji="1" lang="ja-JP" altLang="en-US" sz="1100">
              <a:latin typeface="ＭＳ Ｐゴシック" panose="020B0600070205080204" pitchFamily="50" charset="-128"/>
              <a:ea typeface="ＭＳ Ｐゴシック" panose="020B0600070205080204" pitchFamily="50" charset="-128"/>
            </a:rPr>
            <a:t>　そのような中、施設の効率的かつ効果的な維持管理や最適な施設整備を進めるため資産マネジメントの取組が不可欠であり、公共施設等総合管理計画である「かわさき資産マネジメントカルテ」を策定し、施設の長寿命化に取り組んでいる。今後も財政負担の平準化、継続的な長寿命化の取組が可能となるよう調整す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18669</xdr:rowOff>
    </xdr:from>
    <xdr:to>
      <xdr:col>23</xdr:col>
      <xdr:colOff>85090</xdr:colOff>
      <xdr:row>34</xdr:row>
      <xdr:rowOff>113919</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419344"/>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117746</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71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113919</xdr:rowOff>
    </xdr:from>
    <xdr:to>
      <xdr:col>23</xdr:col>
      <xdr:colOff>174625</xdr:colOff>
      <xdr:row>34</xdr:row>
      <xdr:rowOff>113919</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136796</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9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18669</xdr:rowOff>
    </xdr:from>
    <xdr:to>
      <xdr:col>23</xdr:col>
      <xdr:colOff>174625</xdr:colOff>
      <xdr:row>27</xdr:row>
      <xdr:rowOff>18669</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41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114190</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6029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605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101219</xdr:rowOff>
    </xdr:from>
    <xdr:to>
      <xdr:col>19</xdr:col>
      <xdr:colOff>187325</xdr:colOff>
      <xdr:row>31</xdr:row>
      <xdr:rowOff>31369</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141859</xdr:rowOff>
    </xdr:from>
    <xdr:to>
      <xdr:col>7</xdr:col>
      <xdr:colOff>187325</xdr:colOff>
      <xdr:row>29</xdr:row>
      <xdr:rowOff>72009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7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82677</xdr:rowOff>
    </xdr:from>
    <xdr:to>
      <xdr:col>23</xdr:col>
      <xdr:colOff>136525</xdr:colOff>
      <xdr:row>30</xdr:row>
      <xdr:rowOff>12827</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105554</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67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48133</xdr:rowOff>
    </xdr:from>
    <xdr:to>
      <xdr:col>19</xdr:col>
      <xdr:colOff>187325</xdr:colOff>
      <xdr:row>29</xdr:row>
      <xdr:rowOff>149733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98933</xdr:rowOff>
    </xdr:from>
    <xdr:to>
      <xdr:col>23</xdr:col>
      <xdr:colOff>85725</xdr:colOff>
      <xdr:row>29</xdr:row>
      <xdr:rowOff>133477</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842508"/>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30861</xdr:rowOff>
    </xdr:from>
    <xdr:to>
      <xdr:col>15</xdr:col>
      <xdr:colOff>187325</xdr:colOff>
      <xdr:row>29</xdr:row>
      <xdr:rowOff>132461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81661</xdr:rowOff>
    </xdr:from>
    <xdr:to>
      <xdr:col>19</xdr:col>
      <xdr:colOff>136525</xdr:colOff>
      <xdr:row>29</xdr:row>
      <xdr:rowOff>98933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825236"/>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39497</xdr:rowOff>
    </xdr:from>
    <xdr:to>
      <xdr:col>11</xdr:col>
      <xdr:colOff>187325</xdr:colOff>
      <xdr:row>29</xdr:row>
      <xdr:rowOff>141097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81661</xdr:rowOff>
    </xdr:from>
    <xdr:to>
      <xdr:col>15</xdr:col>
      <xdr:colOff>136525</xdr:colOff>
      <xdr:row>29</xdr:row>
      <xdr:rowOff>90297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527300" y="5825236"/>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46863</xdr:rowOff>
    </xdr:from>
    <xdr:to>
      <xdr:col>7</xdr:col>
      <xdr:colOff>187325</xdr:colOff>
      <xdr:row>28</xdr:row>
      <xdr:rowOff>148463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6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97663</xdr:rowOff>
    </xdr:from>
    <xdr:to>
      <xdr:col>11</xdr:col>
      <xdr:colOff>136525</xdr:colOff>
      <xdr:row>29</xdr:row>
      <xdr:rowOff>90297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669788"/>
          <a:ext cx="762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22496</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29862</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63136</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80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166260</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148988</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157624</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164990</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39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[ 1,190.7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本市は類似団体の平均を上回った水準となっている。</a:t>
          </a:r>
        </a:p>
        <a:p>
          <a:r>
            <a:rPr kumimoji="1" lang="ja-JP" altLang="en-US" sz="1100">
              <a:latin typeface="ＭＳ Ｐゴシック" panose="020B0600070205080204" pitchFamily="50" charset="-128"/>
              <a:ea typeface="ＭＳ Ｐゴシック" panose="020B0600070205080204" pitchFamily="50" charset="-128"/>
            </a:rPr>
            <a:t>　将来負担額は地方債現在高が減により減少</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したものの</a:t>
          </a:r>
          <a:r>
            <a:rPr kumimoji="1" lang="ja-JP" altLang="en-US" sz="1100">
              <a:latin typeface="ＭＳ Ｐゴシック" panose="020B0600070205080204" pitchFamily="50" charset="-128"/>
              <a:ea typeface="ＭＳ Ｐゴシック" panose="020B0600070205080204" pitchFamily="50" charset="-128"/>
            </a:rPr>
            <a:t>、充当可能一般財源についても減債基金現在高の減等により減少した。一方で、経常一般財源等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歳入</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は増加したものの、経常経費充当財源等についても増加となった。そのため、債務償還比率は前年度と比較して、類似団体の平均を上回っているものの、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％上昇</a:t>
          </a:r>
          <a:r>
            <a:rPr kumimoji="1" lang="ja-JP" altLang="en-US" sz="1100">
              <a:latin typeface="ＭＳ Ｐゴシック" panose="020B0600070205080204" pitchFamily="50" charset="-128"/>
              <a:ea typeface="ＭＳ Ｐゴシック" panose="020B0600070205080204" pitchFamily="50" charset="-128"/>
            </a:rPr>
            <a:t>している。今後も</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庁舎建替え事業や、連続立体交差事業等により投資的経費が増加する見込み</a:t>
          </a:r>
          <a:r>
            <a:rPr kumimoji="1" lang="ja-JP" altLang="en-US" sz="1100">
              <a:latin typeface="ＭＳ Ｐゴシック" panose="020B0600070205080204" pitchFamily="50" charset="-128"/>
              <a:ea typeface="ＭＳ Ｐゴシック" panose="020B0600070205080204" pitchFamily="50" charset="-128"/>
            </a:rPr>
            <a:t>であるが、市債発行にあたっては、実質公債費比率や市債現在高に留意し適正な活用に努め、将来負担額の縮減に向け取り組んでいく。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165100</xdr:rowOff>
    </xdr:from>
    <xdr:to>
      <xdr:col>76</xdr:col>
      <xdr:colOff>21589</xdr:colOff>
      <xdr:row>33</xdr:row>
      <xdr:rowOff>106292</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222875"/>
          <a:ext cx="1269" cy="1312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110119</xdr:rowOff>
    </xdr:from>
    <xdr:ext cx="560923" cy="259045"/>
    <xdr:sp macro="" textlink="">
      <xdr:nvSpPr>
        <xdr:cNvPr id="127" name="債務償還比率最小値テキスト">
          <a:extLst>
            <a:ext uri="{FF2B5EF4-FFF2-40B4-BE49-F238E27FC236}">
              <a16:creationId xmlns:a16="http://schemas.microsoft.com/office/drawing/2014/main" id="{00000000-0008-0000-0D00-00007F000000}"/>
            </a:ext>
          </a:extLst>
        </xdr:cNvPr>
        <xdr:cNvSpPr txBox="1"/>
      </xdr:nvSpPr>
      <xdr:spPr>
        <a:xfrm>
          <a:off x="14846300" y="65394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106292</xdr:rowOff>
    </xdr:from>
    <xdr:to>
      <xdr:col>76</xdr:col>
      <xdr:colOff>111125</xdr:colOff>
      <xdr:row>33</xdr:row>
      <xdr:rowOff>106292</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53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111777</xdr:rowOff>
    </xdr:from>
    <xdr:ext cx="469744" cy="259045"/>
    <xdr:sp macro="" textlink="">
      <xdr:nvSpPr>
        <xdr:cNvPr id="129" name="債務償還比率最大値テキスト">
          <a:extLst>
            <a:ext uri="{FF2B5EF4-FFF2-40B4-BE49-F238E27FC236}">
              <a16:creationId xmlns:a16="http://schemas.microsoft.com/office/drawing/2014/main" id="{00000000-0008-0000-0D00-000081000000}"/>
            </a:ext>
          </a:extLst>
        </xdr:cNvPr>
        <xdr:cNvSpPr txBox="1"/>
      </xdr:nvSpPr>
      <xdr:spPr>
        <a:xfrm>
          <a:off x="14846300" y="49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165100</xdr:rowOff>
    </xdr:from>
    <xdr:to>
      <xdr:col>76</xdr:col>
      <xdr:colOff>111125</xdr:colOff>
      <xdr:row>25</xdr:row>
      <xdr:rowOff>165100</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64533</xdr:rowOff>
    </xdr:from>
    <xdr:ext cx="560923" cy="259045"/>
    <xdr:sp macro="" textlink="">
      <xdr:nvSpPr>
        <xdr:cNvPr id="131" name="債務償還比率平均値テキスト">
          <a:extLst>
            <a:ext uri="{FF2B5EF4-FFF2-40B4-BE49-F238E27FC236}">
              <a16:creationId xmlns:a16="http://schemas.microsoft.com/office/drawing/2014/main" id="{00000000-0008-0000-0D00-000083000000}"/>
            </a:ext>
          </a:extLst>
        </xdr:cNvPr>
        <xdr:cNvSpPr txBox="1"/>
      </xdr:nvSpPr>
      <xdr:spPr>
        <a:xfrm>
          <a:off x="14846300" y="563665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41656</xdr:rowOff>
    </xdr:from>
    <xdr:to>
      <xdr:col>76</xdr:col>
      <xdr:colOff>73025</xdr:colOff>
      <xdr:row>29</xdr:row>
      <xdr:rowOff>143256</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578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26543</xdr:rowOff>
    </xdr:from>
    <xdr:to>
      <xdr:col>72</xdr:col>
      <xdr:colOff>123825</xdr:colOff>
      <xdr:row>29</xdr:row>
      <xdr:rowOff>128143</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033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3271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69483</xdr:rowOff>
    </xdr:from>
    <xdr:to>
      <xdr:col>64</xdr:col>
      <xdr:colOff>123825</xdr:colOff>
      <xdr:row>29</xdr:row>
      <xdr:rowOff>171083</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2509500" y="581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142339</xdr:rowOff>
    </xdr:from>
    <xdr:to>
      <xdr:col>60</xdr:col>
      <xdr:colOff>123825</xdr:colOff>
      <xdr:row>29</xdr:row>
      <xdr:rowOff>72489</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1747500" y="571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55520</xdr:rowOff>
    </xdr:from>
    <xdr:to>
      <xdr:col>76</xdr:col>
      <xdr:colOff>73025</xdr:colOff>
      <xdr:row>30</xdr:row>
      <xdr:rowOff>157120</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744700" y="59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33947</xdr:rowOff>
    </xdr:from>
    <xdr:ext cx="560923" cy="259045"/>
    <xdr:sp macro="" textlink="">
      <xdr:nvSpPr>
        <xdr:cNvPr id="143" name="債務償還比率該当値テキスト">
          <a:extLst>
            <a:ext uri="{FF2B5EF4-FFF2-40B4-BE49-F238E27FC236}">
              <a16:creationId xmlns:a16="http://schemas.microsoft.com/office/drawing/2014/main" id="{00000000-0008-0000-0D00-00008F000000}"/>
            </a:ext>
          </a:extLst>
        </xdr:cNvPr>
        <xdr:cNvSpPr txBox="1"/>
      </xdr:nvSpPr>
      <xdr:spPr>
        <a:xfrm>
          <a:off x="14846300" y="59489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20616</xdr:rowOff>
    </xdr:from>
    <xdr:to>
      <xdr:col>72</xdr:col>
      <xdr:colOff>123825</xdr:colOff>
      <xdr:row>30</xdr:row>
      <xdr:rowOff>122216</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033500" y="593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71416</xdr:rowOff>
    </xdr:from>
    <xdr:to>
      <xdr:col>76</xdr:col>
      <xdr:colOff>22225</xdr:colOff>
      <xdr:row>30</xdr:row>
      <xdr:rowOff>106320</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a:off x="14084300" y="5986441"/>
          <a:ext cx="711200" cy="3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110934</xdr:rowOff>
    </xdr:from>
    <xdr:to>
      <xdr:col>68</xdr:col>
      <xdr:colOff>123825</xdr:colOff>
      <xdr:row>31</xdr:row>
      <xdr:rowOff>41084</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3271500" y="60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71416</xdr:rowOff>
    </xdr:from>
    <xdr:to>
      <xdr:col>72</xdr:col>
      <xdr:colOff>73025</xdr:colOff>
      <xdr:row>30</xdr:row>
      <xdr:rowOff>161734</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flipV="1">
          <a:off x="13322300" y="5986441"/>
          <a:ext cx="762000" cy="9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53001</xdr:rowOff>
    </xdr:from>
    <xdr:to>
      <xdr:col>64</xdr:col>
      <xdr:colOff>123825</xdr:colOff>
      <xdr:row>30</xdr:row>
      <xdr:rowOff>154601</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2509500" y="59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103801</xdr:rowOff>
    </xdr:from>
    <xdr:to>
      <xdr:col>68</xdr:col>
      <xdr:colOff>73025</xdr:colOff>
      <xdr:row>30</xdr:row>
      <xdr:rowOff>161734</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2560300" y="6018826"/>
          <a:ext cx="762000" cy="5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87355</xdr:rowOff>
    </xdr:from>
    <xdr:to>
      <xdr:col>60</xdr:col>
      <xdr:colOff>123825</xdr:colOff>
      <xdr:row>30</xdr:row>
      <xdr:rowOff>17505</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1747500" y="58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138155</xdr:rowOff>
    </xdr:from>
    <xdr:to>
      <xdr:col>64</xdr:col>
      <xdr:colOff>73025</xdr:colOff>
      <xdr:row>30</xdr:row>
      <xdr:rowOff>103801</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a:off x="11798300" y="5881730"/>
          <a:ext cx="762000" cy="13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27</xdr:row>
      <xdr:rowOff>144670</xdr:rowOff>
    </xdr:from>
    <xdr:ext cx="560923" cy="259045"/>
    <xdr:sp macro="" textlink="">
      <xdr:nvSpPr>
        <xdr:cNvPr id="152" name="n_1aveValue債務償還比率">
          <a:extLst>
            <a:ext uri="{FF2B5EF4-FFF2-40B4-BE49-F238E27FC236}">
              <a16:creationId xmlns:a16="http://schemas.microsoft.com/office/drawing/2014/main" id="{00000000-0008-0000-0D00-000098000000}"/>
            </a:ext>
          </a:extLst>
        </xdr:cNvPr>
        <xdr:cNvSpPr txBox="1"/>
      </xdr:nvSpPr>
      <xdr:spPr>
        <a:xfrm>
          <a:off x="13791138" y="5545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161942</xdr:rowOff>
    </xdr:from>
    <xdr:ext cx="560923" cy="259045"/>
    <xdr:sp macro="" textlink="">
      <xdr:nvSpPr>
        <xdr:cNvPr id="153" name="n_2aveValue債務償還比率">
          <a:extLst>
            <a:ext uri="{FF2B5EF4-FFF2-40B4-BE49-F238E27FC236}">
              <a16:creationId xmlns:a16="http://schemas.microsoft.com/office/drawing/2014/main" id="{00000000-0008-0000-0D00-000099000000}"/>
            </a:ext>
          </a:extLst>
        </xdr:cNvPr>
        <xdr:cNvSpPr txBox="1"/>
      </xdr:nvSpPr>
      <xdr:spPr>
        <a:xfrm>
          <a:off x="13041838" y="556261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16160</xdr:rowOff>
    </xdr:from>
    <xdr:ext cx="560923" cy="259045"/>
    <xdr:sp macro="" textlink="">
      <xdr:nvSpPr>
        <xdr:cNvPr id="154" name="n_3aveValue債務償還比率">
          <a:extLst>
            <a:ext uri="{FF2B5EF4-FFF2-40B4-BE49-F238E27FC236}">
              <a16:creationId xmlns:a16="http://schemas.microsoft.com/office/drawing/2014/main" id="{00000000-0008-0000-0D00-00009A000000}"/>
            </a:ext>
          </a:extLst>
        </xdr:cNvPr>
        <xdr:cNvSpPr txBox="1"/>
      </xdr:nvSpPr>
      <xdr:spPr>
        <a:xfrm>
          <a:off x="12279838" y="55882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89016</xdr:rowOff>
    </xdr:from>
    <xdr:ext cx="469744" cy="259045"/>
    <xdr:sp macro="" textlink="">
      <xdr:nvSpPr>
        <xdr:cNvPr id="155" name="n_4aveValue債務償還比率">
          <a:extLst>
            <a:ext uri="{FF2B5EF4-FFF2-40B4-BE49-F238E27FC236}">
              <a16:creationId xmlns:a16="http://schemas.microsoft.com/office/drawing/2014/main" id="{00000000-0008-0000-0D00-00009B000000}"/>
            </a:ext>
          </a:extLst>
        </xdr:cNvPr>
        <xdr:cNvSpPr txBox="1"/>
      </xdr:nvSpPr>
      <xdr:spPr>
        <a:xfrm>
          <a:off x="11563427" y="548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30</xdr:row>
      <xdr:rowOff>113343</xdr:rowOff>
    </xdr:from>
    <xdr:ext cx="560923" cy="259045"/>
    <xdr:sp macro="" textlink="">
      <xdr:nvSpPr>
        <xdr:cNvPr id="156" name="n_1mainValue債務償還比率">
          <a:extLst>
            <a:ext uri="{FF2B5EF4-FFF2-40B4-BE49-F238E27FC236}">
              <a16:creationId xmlns:a16="http://schemas.microsoft.com/office/drawing/2014/main" id="{00000000-0008-0000-0D00-00009C000000}"/>
            </a:ext>
          </a:extLst>
        </xdr:cNvPr>
        <xdr:cNvSpPr txBox="1"/>
      </xdr:nvSpPr>
      <xdr:spPr>
        <a:xfrm>
          <a:off x="13791138" y="60283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32211</xdr:rowOff>
    </xdr:from>
    <xdr:ext cx="560923" cy="259045"/>
    <xdr:sp macro="" textlink="">
      <xdr:nvSpPr>
        <xdr:cNvPr id="157" name="n_2mainValue債務償還比率">
          <a:extLst>
            <a:ext uri="{FF2B5EF4-FFF2-40B4-BE49-F238E27FC236}">
              <a16:creationId xmlns:a16="http://schemas.microsoft.com/office/drawing/2014/main" id="{00000000-0008-0000-0D00-00009D000000}"/>
            </a:ext>
          </a:extLst>
        </xdr:cNvPr>
        <xdr:cNvSpPr txBox="1"/>
      </xdr:nvSpPr>
      <xdr:spPr>
        <a:xfrm>
          <a:off x="13041838" y="611868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30</xdr:row>
      <xdr:rowOff>145728</xdr:rowOff>
    </xdr:from>
    <xdr:ext cx="560923" cy="259045"/>
    <xdr:sp macro="" textlink="">
      <xdr:nvSpPr>
        <xdr:cNvPr id="158" name="n_3mainValue債務償還比率">
          <a:extLst>
            <a:ext uri="{FF2B5EF4-FFF2-40B4-BE49-F238E27FC236}">
              <a16:creationId xmlns:a16="http://schemas.microsoft.com/office/drawing/2014/main" id="{00000000-0008-0000-0D00-00009E000000}"/>
            </a:ext>
          </a:extLst>
        </xdr:cNvPr>
        <xdr:cNvSpPr txBox="1"/>
      </xdr:nvSpPr>
      <xdr:spPr>
        <a:xfrm>
          <a:off x="12279838" y="60607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30</xdr:row>
      <xdr:rowOff>8632</xdr:rowOff>
    </xdr:from>
    <xdr:ext cx="560923" cy="259045"/>
    <xdr:sp macro="" textlink="">
      <xdr:nvSpPr>
        <xdr:cNvPr id="159" name="n_4mainValue債務償還比率">
          <a:extLst>
            <a:ext uri="{FF2B5EF4-FFF2-40B4-BE49-F238E27FC236}">
              <a16:creationId xmlns:a16="http://schemas.microsoft.com/office/drawing/2014/main" id="{00000000-0008-0000-0D00-00009F000000}"/>
            </a:ext>
          </a:extLst>
        </xdr:cNvPr>
        <xdr:cNvSpPr txBox="1"/>
      </xdr:nvSpPr>
      <xdr:spPr>
        <a:xfrm>
          <a:off x="11517838" y="59236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1,514,299
1,468,622
143.01
739,133,605
735,658,102
446,150
374,180,277
802,245,806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51054</xdr:rowOff>
    </xdr:from>
    <xdr:to>
      <xdr:col>24</xdr:col>
      <xdr:colOff>62865</xdr:colOff>
      <xdr:row>42</xdr:row>
      <xdr:rowOff>9906</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80354"/>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13733</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21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xdr:rowOff>
    </xdr:from>
    <xdr:to>
      <xdr:col>24</xdr:col>
      <xdr:colOff>152400</xdr:colOff>
      <xdr:row>42</xdr:row>
      <xdr:rowOff>9906</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21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169181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65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51054</xdr:rowOff>
    </xdr:from>
    <xdr:to>
      <xdr:col>24</xdr:col>
      <xdr:colOff>152400</xdr:colOff>
      <xdr:row>34</xdr:row>
      <xdr:rowOff>51054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124985</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64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155702</xdr:rowOff>
    </xdr:from>
    <xdr:to>
      <xdr:col>20</xdr:col>
      <xdr:colOff>38100</xdr:colOff>
      <xdr:row>39</xdr:row>
      <xdr:rowOff>85852</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67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135128</xdr:rowOff>
    </xdr:from>
    <xdr:to>
      <xdr:col>15</xdr:col>
      <xdr:colOff>101600</xdr:colOff>
      <xdr:row>39</xdr:row>
      <xdr:rowOff>65278</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144272</xdr:rowOff>
    </xdr:from>
    <xdr:to>
      <xdr:col>10</xdr:col>
      <xdr:colOff>165100</xdr:colOff>
      <xdr:row>39</xdr:row>
      <xdr:rowOff>74422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43688</xdr:rowOff>
    </xdr:from>
    <xdr:to>
      <xdr:col>6</xdr:col>
      <xdr:colOff>38100</xdr:colOff>
      <xdr:row>38</xdr:row>
      <xdr:rowOff>145288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121412</xdr:rowOff>
    </xdr:from>
    <xdr:to>
      <xdr:col>24</xdr:col>
      <xdr:colOff>114300</xdr:colOff>
      <xdr:row>39</xdr:row>
      <xdr:rowOff>51562</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144289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48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123698</xdr:rowOff>
    </xdr:from>
    <xdr:to>
      <xdr:col>20</xdr:col>
      <xdr:colOff>38100</xdr:colOff>
      <xdr:row>39</xdr:row>
      <xdr:rowOff>53848</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xdr:rowOff>
    </xdr:from>
    <xdr:to>
      <xdr:col>24</xdr:col>
      <xdr:colOff>63500</xdr:colOff>
      <xdr:row>39</xdr:row>
      <xdr:rowOff>3048</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68731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130556</xdr:rowOff>
    </xdr:from>
    <xdr:to>
      <xdr:col>15</xdr:col>
      <xdr:colOff>101600</xdr:colOff>
      <xdr:row>39</xdr:row>
      <xdr:rowOff>60706</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xdr:rowOff>
    </xdr:from>
    <xdr:to>
      <xdr:col>19</xdr:col>
      <xdr:colOff>177800</xdr:colOff>
      <xdr:row>39</xdr:row>
      <xdr:rowOff>9906</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6895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119126</xdr:rowOff>
    </xdr:from>
    <xdr:to>
      <xdr:col>10</xdr:col>
      <xdr:colOff>165100</xdr:colOff>
      <xdr:row>39</xdr:row>
      <xdr:rowOff>49276</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169926</xdr:rowOff>
    </xdr:from>
    <xdr:to>
      <xdr:col>15</xdr:col>
      <xdr:colOff>50800</xdr:colOff>
      <xdr:row>39</xdr:row>
      <xdr:rowOff>9906</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6850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77978</xdr:rowOff>
    </xdr:from>
    <xdr:to>
      <xdr:col>6</xdr:col>
      <xdr:colOff>38100</xdr:colOff>
      <xdr:row>39</xdr:row>
      <xdr:rowOff>8128</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128778</xdr:rowOff>
    </xdr:from>
    <xdr:to>
      <xdr:col>10</xdr:col>
      <xdr:colOff>114300</xdr:colOff>
      <xdr:row>38</xdr:row>
      <xdr:rowOff>169926</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64387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76979</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76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56405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65549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161815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334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70375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41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77233</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42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65803</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170705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83566</xdr:rowOff>
    </xdr:from>
    <xdr:to>
      <xdr:col>54</xdr:col>
      <xdr:colOff>189865</xdr:colOff>
      <xdr:row>41</xdr:row>
      <xdr:rowOff>42926</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41416"/>
          <a:ext cx="0" cy="133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46753</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07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42926</xdr:rowOff>
    </xdr:from>
    <xdr:to>
      <xdr:col>55</xdr:col>
      <xdr:colOff>88900</xdr:colOff>
      <xdr:row>41</xdr:row>
      <xdr:rowOff>42926</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07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30243</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1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83566</xdr:rowOff>
    </xdr:from>
    <xdr:to>
      <xdr:col>55</xdr:col>
      <xdr:colOff>88900</xdr:colOff>
      <xdr:row>33</xdr:row>
      <xdr:rowOff>83566</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112920</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628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90043</xdr:rowOff>
    </xdr:from>
    <xdr:to>
      <xdr:col>55</xdr:col>
      <xdr:colOff>50800</xdr:colOff>
      <xdr:row>40</xdr:row>
      <xdr:rowOff>20193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76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90932</xdr:rowOff>
    </xdr:from>
    <xdr:to>
      <xdr:col>50</xdr:col>
      <xdr:colOff>165100</xdr:colOff>
      <xdr:row>40</xdr:row>
      <xdr:rowOff>21082</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90805</xdr:rowOff>
    </xdr:from>
    <xdr:to>
      <xdr:col>46</xdr:col>
      <xdr:colOff>38100</xdr:colOff>
      <xdr:row>40</xdr:row>
      <xdr:rowOff>20955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7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77597</xdr:rowOff>
    </xdr:from>
    <xdr:to>
      <xdr:col>41</xdr:col>
      <xdr:colOff>101600</xdr:colOff>
      <xdr:row>40</xdr:row>
      <xdr:rowOff>7747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7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41021</xdr:rowOff>
    </xdr:from>
    <xdr:to>
      <xdr:col>36</xdr:col>
      <xdr:colOff>165100</xdr:colOff>
      <xdr:row>39</xdr:row>
      <xdr:rowOff>142621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130937</xdr:rowOff>
    </xdr:from>
    <xdr:to>
      <xdr:col>55</xdr:col>
      <xdr:colOff>50800</xdr:colOff>
      <xdr:row>41</xdr:row>
      <xdr:rowOff>61087</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98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45864</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90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129159</xdr:rowOff>
    </xdr:from>
    <xdr:to>
      <xdr:col>50</xdr:col>
      <xdr:colOff>165100</xdr:colOff>
      <xdr:row>41</xdr:row>
      <xdr:rowOff>59309</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9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8509</xdr:rowOff>
    </xdr:from>
    <xdr:to>
      <xdr:col>55</xdr:col>
      <xdr:colOff>0</xdr:colOff>
      <xdr:row>41</xdr:row>
      <xdr:rowOff>10287</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9639300" y="7037959"/>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127635</xdr:rowOff>
    </xdr:from>
    <xdr:to>
      <xdr:col>46</xdr:col>
      <xdr:colOff>38100</xdr:colOff>
      <xdr:row>41</xdr:row>
      <xdr:rowOff>57785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9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6985</xdr:rowOff>
    </xdr:from>
    <xdr:to>
      <xdr:col>50</xdr:col>
      <xdr:colOff>114300</xdr:colOff>
      <xdr:row>41</xdr:row>
      <xdr:rowOff>8509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8750300" y="703643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125857</xdr:rowOff>
    </xdr:from>
    <xdr:to>
      <xdr:col>41</xdr:col>
      <xdr:colOff>101600</xdr:colOff>
      <xdr:row>41</xdr:row>
      <xdr:rowOff>56007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9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5207</xdr:rowOff>
    </xdr:from>
    <xdr:to>
      <xdr:col>45</xdr:col>
      <xdr:colOff>177800</xdr:colOff>
      <xdr:row>41</xdr:row>
      <xdr:rowOff>6985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861300" y="7034657"/>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123952</xdr:rowOff>
    </xdr:from>
    <xdr:to>
      <xdr:col>36</xdr:col>
      <xdr:colOff>165100</xdr:colOff>
      <xdr:row>41</xdr:row>
      <xdr:rowOff>54102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9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3302</xdr:rowOff>
    </xdr:from>
    <xdr:to>
      <xdr:col>41</xdr:col>
      <xdr:colOff>50800</xdr:colOff>
      <xdr:row>41</xdr:row>
      <xdr:rowOff>5207</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72300" y="703275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37609</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5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37482</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55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24274</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53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159148</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5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50436</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707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48912</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707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47134</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707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45229</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707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00000000-0008-0000-0E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70485</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flipV="1">
          <a:off x="4634865" y="956691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74312</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00000000-0008-0000-0E00-0000AA000000}"/>
            </a:ext>
          </a:extLst>
        </xdr:cNvPr>
        <xdr:cNvSpPr txBox="1"/>
      </xdr:nvSpPr>
      <xdr:spPr>
        <a:xfrm>
          <a:off x="46736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00000000-0008-0000-0E00-0000AC000000}"/>
            </a:ext>
          </a:extLst>
        </xdr:cNvPr>
        <xdr:cNvSpPr txBox="1"/>
      </xdr:nvSpPr>
      <xdr:spPr>
        <a:xfrm>
          <a:off x="4673600" y="934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170197</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00000000-0008-0000-0E00-0000AE000000}"/>
            </a:ext>
          </a:extLst>
        </xdr:cNvPr>
        <xdr:cNvSpPr txBox="1"/>
      </xdr:nvSpPr>
      <xdr:spPr>
        <a:xfrm>
          <a:off x="4673600" y="10457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45847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124460</xdr:rowOff>
    </xdr:from>
    <xdr:to>
      <xdr:col>20</xdr:col>
      <xdr:colOff>38100</xdr:colOff>
      <xdr:row>62</xdr:row>
      <xdr:rowOff>54610</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3746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103505</xdr:rowOff>
    </xdr:from>
    <xdr:to>
      <xdr:col>15</xdr:col>
      <xdr:colOff>101600</xdr:colOff>
      <xdr:row>62</xdr:row>
      <xdr:rowOff>33655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2857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73025</xdr:rowOff>
    </xdr:from>
    <xdr:to>
      <xdr:col>10</xdr:col>
      <xdr:colOff>165100</xdr:colOff>
      <xdr:row>62</xdr:row>
      <xdr:rowOff>3175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196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74930</xdr:rowOff>
    </xdr:from>
    <xdr:to>
      <xdr:col>6</xdr:col>
      <xdr:colOff>38100</xdr:colOff>
      <xdr:row>62</xdr:row>
      <xdr:rowOff>5080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07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25400</xdr:rowOff>
    </xdr:from>
    <xdr:to>
      <xdr:col>24</xdr:col>
      <xdr:colOff>114300</xdr:colOff>
      <xdr:row>62</xdr:row>
      <xdr:rowOff>127000</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4584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3827</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00000000-0008-0000-0E00-0000BA000000}"/>
            </a:ext>
          </a:extLst>
        </xdr:cNvPr>
        <xdr:cNvSpPr txBox="1"/>
      </xdr:nvSpPr>
      <xdr:spPr>
        <a:xfrm>
          <a:off x="46736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23495</xdr:rowOff>
    </xdr:from>
    <xdr:to>
      <xdr:col>20</xdr:col>
      <xdr:colOff>38100</xdr:colOff>
      <xdr:row>62</xdr:row>
      <xdr:rowOff>125095</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3746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74295</xdr:rowOff>
    </xdr:from>
    <xdr:to>
      <xdr:col>24</xdr:col>
      <xdr:colOff>63500</xdr:colOff>
      <xdr:row>62</xdr:row>
      <xdr:rowOff>76200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3797300" y="107041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12065</xdr:rowOff>
    </xdr:from>
    <xdr:to>
      <xdr:col>15</xdr:col>
      <xdr:colOff>101600</xdr:colOff>
      <xdr:row>62</xdr:row>
      <xdr:rowOff>113665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2857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62865</xdr:rowOff>
    </xdr:from>
    <xdr:to>
      <xdr:col>19</xdr:col>
      <xdr:colOff>177800</xdr:colOff>
      <xdr:row>62</xdr:row>
      <xdr:rowOff>74295</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2908300" y="106927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4445</xdr:rowOff>
    </xdr:from>
    <xdr:to>
      <xdr:col>10</xdr:col>
      <xdr:colOff>165100</xdr:colOff>
      <xdr:row>62</xdr:row>
      <xdr:rowOff>106045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1968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55245</xdr:rowOff>
    </xdr:from>
    <xdr:to>
      <xdr:col>15</xdr:col>
      <xdr:colOff>50800</xdr:colOff>
      <xdr:row>62</xdr:row>
      <xdr:rowOff>62865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019300" y="106851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xdr:rowOff>
    </xdr:from>
    <xdr:to>
      <xdr:col>6</xdr:col>
      <xdr:colOff>38100</xdr:colOff>
      <xdr:row>62</xdr:row>
      <xdr:rowOff>107950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07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55245</xdr:rowOff>
    </xdr:from>
    <xdr:to>
      <xdr:col>10</xdr:col>
      <xdr:colOff>114300</xdr:colOff>
      <xdr:row>62</xdr:row>
      <xdr:rowOff>57150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1130300" y="106851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71137</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3582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50182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2705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19702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1816744" y="1030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21607</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927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116222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104792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97172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99077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E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113946</xdr:rowOff>
    </xdr:from>
    <xdr:to>
      <xdr:col>54</xdr:col>
      <xdr:colOff>189865</xdr:colOff>
      <xdr:row>64</xdr:row>
      <xdr:rowOff>30385</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flipV="1">
          <a:off x="10476865" y="9715146"/>
          <a:ext cx="0" cy="12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34212</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E00-0000E3000000}"/>
            </a:ext>
          </a:extLst>
        </xdr:cNvPr>
        <xdr:cNvSpPr txBox="1"/>
      </xdr:nvSpPr>
      <xdr:spPr>
        <a:xfrm>
          <a:off x="10515600" y="1100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30385</xdr:rowOff>
    </xdr:from>
    <xdr:to>
      <xdr:col>55</xdr:col>
      <xdr:colOff>88900</xdr:colOff>
      <xdr:row>64</xdr:row>
      <xdr:rowOff>30385</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10388600" y="1100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60623</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E00-0000E5000000}"/>
            </a:ext>
          </a:extLst>
        </xdr:cNvPr>
        <xdr:cNvSpPr txBox="1"/>
      </xdr:nvSpPr>
      <xdr:spPr>
        <a:xfrm>
          <a:off x="10515600" y="949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113946</xdr:rowOff>
    </xdr:from>
    <xdr:to>
      <xdr:col>55</xdr:col>
      <xdr:colOff>88900</xdr:colOff>
      <xdr:row>56</xdr:row>
      <xdr:rowOff>113946</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971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110361</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E00-0000E7000000}"/>
            </a:ext>
          </a:extLst>
        </xdr:cNvPr>
        <xdr:cNvSpPr txBox="1"/>
      </xdr:nvSpPr>
      <xdr:spPr>
        <a:xfrm>
          <a:off x="10515600" y="10397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87484</xdr:rowOff>
    </xdr:from>
    <xdr:to>
      <xdr:col>55</xdr:col>
      <xdr:colOff>50800</xdr:colOff>
      <xdr:row>62</xdr:row>
      <xdr:rowOff>17634</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10426700" y="105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90300</xdr:rowOff>
    </xdr:from>
    <xdr:to>
      <xdr:col>50</xdr:col>
      <xdr:colOff>165100</xdr:colOff>
      <xdr:row>62</xdr:row>
      <xdr:rowOff>20450</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9588500" y="1054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75452</xdr:rowOff>
    </xdr:from>
    <xdr:to>
      <xdr:col>46</xdr:col>
      <xdr:colOff>38100</xdr:colOff>
      <xdr:row>62</xdr:row>
      <xdr:rowOff>5602</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8699500" y="105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66220</xdr:rowOff>
    </xdr:from>
    <xdr:to>
      <xdr:col>41</xdr:col>
      <xdr:colOff>101600</xdr:colOff>
      <xdr:row>61</xdr:row>
      <xdr:rowOff>167820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7810500" y="105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78846</xdr:rowOff>
    </xdr:from>
    <xdr:to>
      <xdr:col>36</xdr:col>
      <xdr:colOff>165100</xdr:colOff>
      <xdr:row>62</xdr:row>
      <xdr:rowOff>8996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6921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89039</xdr:rowOff>
    </xdr:from>
    <xdr:to>
      <xdr:col>55</xdr:col>
      <xdr:colOff>50800</xdr:colOff>
      <xdr:row>63</xdr:row>
      <xdr:rowOff>19189</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10426700" y="107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67466</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E00-0000F3000000}"/>
            </a:ext>
          </a:extLst>
        </xdr:cNvPr>
        <xdr:cNvSpPr txBox="1"/>
      </xdr:nvSpPr>
      <xdr:spPr>
        <a:xfrm>
          <a:off x="10515600" y="106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93298</xdr:rowOff>
    </xdr:from>
    <xdr:to>
      <xdr:col>50</xdr:col>
      <xdr:colOff>165100</xdr:colOff>
      <xdr:row>63</xdr:row>
      <xdr:rowOff>23448</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9588500" y="107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139839</xdr:rowOff>
    </xdr:from>
    <xdr:to>
      <xdr:col>55</xdr:col>
      <xdr:colOff>0</xdr:colOff>
      <xdr:row>62</xdr:row>
      <xdr:rowOff>144098</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9639300" y="10769739"/>
          <a:ext cx="8382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95976</xdr:rowOff>
    </xdr:from>
    <xdr:to>
      <xdr:col>46</xdr:col>
      <xdr:colOff>38100</xdr:colOff>
      <xdr:row>63</xdr:row>
      <xdr:rowOff>26126</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8699500" y="107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144098</xdr:rowOff>
    </xdr:from>
    <xdr:to>
      <xdr:col>50</xdr:col>
      <xdr:colOff>114300</xdr:colOff>
      <xdr:row>62</xdr:row>
      <xdr:rowOff>146776</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8750300" y="10773998"/>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99143</xdr:rowOff>
    </xdr:from>
    <xdr:to>
      <xdr:col>41</xdr:col>
      <xdr:colOff>101600</xdr:colOff>
      <xdr:row>63</xdr:row>
      <xdr:rowOff>29293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7810500" y="1072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146776</xdr:rowOff>
    </xdr:from>
    <xdr:to>
      <xdr:col>45</xdr:col>
      <xdr:colOff>177800</xdr:colOff>
      <xdr:row>62</xdr:row>
      <xdr:rowOff>149943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7861300" y="10776676"/>
          <a:ext cx="8890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111014</xdr:rowOff>
    </xdr:from>
    <xdr:to>
      <xdr:col>36</xdr:col>
      <xdr:colOff>165100</xdr:colOff>
      <xdr:row>63</xdr:row>
      <xdr:rowOff>41164</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6921500" y="1074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149943</xdr:rowOff>
    </xdr:from>
    <xdr:to>
      <xdr:col>41</xdr:col>
      <xdr:colOff>50800</xdr:colOff>
      <xdr:row>62</xdr:row>
      <xdr:rowOff>161814</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6972300" y="10779843"/>
          <a:ext cx="8890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36977</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9327095" y="1032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22129</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8450795" y="1030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12897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7561795" y="1029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25523</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6672795" y="103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14575</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59411" y="10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17253</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83111" y="1081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20420</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94111" y="1082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32291</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705111" y="108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00000000-0008-0000-0E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45720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4634865" y="13449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00000000-0008-0000-0E00-00001D010000}"/>
            </a:ext>
          </a:extLst>
        </xdr:cNvPr>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00000000-0008-0000-0E00-00001F010000}"/>
            </a:ext>
          </a:extLst>
        </xdr:cNvPr>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00000000-0008-0000-0E00-000021010000}"/>
            </a:ext>
          </a:extLst>
        </xdr:cNvPr>
        <xdr:cNvSpPr txBox="1"/>
      </xdr:nvSpPr>
      <xdr:spPr>
        <a:xfrm>
          <a:off x="4673600" y="14199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968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4584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10177</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00000000-0008-0000-0E00-00002D010000}"/>
            </a:ext>
          </a:extLst>
        </xdr:cNvPr>
        <xdr:cNvSpPr txBox="1"/>
      </xdr:nvSpPr>
      <xdr:spPr>
        <a:xfrm>
          <a:off x="4673600" y="1406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38100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3797300" y="14211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63500</xdr:rowOff>
    </xdr:from>
    <xdr:to>
      <xdr:col>15</xdr:col>
      <xdr:colOff>101600</xdr:colOff>
      <xdr:row>82</xdr:row>
      <xdr:rowOff>165100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2857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114300</xdr:rowOff>
    </xdr:from>
    <xdr:to>
      <xdr:col>19</xdr:col>
      <xdr:colOff>177800</xdr:colOff>
      <xdr:row>82</xdr:row>
      <xdr:rowOff>152400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2908300" y="1417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40639</xdr:rowOff>
    </xdr:from>
    <xdr:to>
      <xdr:col>10</xdr:col>
      <xdr:colOff>165100</xdr:colOff>
      <xdr:row>82</xdr:row>
      <xdr:rowOff>142239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1968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91439</xdr:rowOff>
    </xdr:from>
    <xdr:to>
      <xdr:col>15</xdr:col>
      <xdr:colOff>50800</xdr:colOff>
      <xdr:row>82</xdr:row>
      <xdr:rowOff>114300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019300" y="14150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2539</xdr:rowOff>
    </xdr:from>
    <xdr:to>
      <xdr:col>6</xdr:col>
      <xdr:colOff>38100</xdr:colOff>
      <xdr:row>82</xdr:row>
      <xdr:rowOff>104139</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079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53339</xdr:rowOff>
    </xdr:from>
    <xdr:to>
      <xdr:col>10</xdr:col>
      <xdr:colOff>114300</xdr:colOff>
      <xdr:row>82</xdr:row>
      <xdr:rowOff>91439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130300" y="14112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0" name="n_1aveValue【公営住宅】&#10;有形固定資産減価償却率">
          <a:extLst>
            <a:ext uri="{FF2B5EF4-FFF2-40B4-BE49-F238E27FC236}">
              <a16:creationId xmlns:a16="http://schemas.microsoft.com/office/drawing/2014/main" id="{00000000-0008-0000-0E00-000036010000}"/>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1" name="n_2aveValue【公営住宅】&#10;有形固定資産減価償却率">
          <a:extLst>
            <a:ext uri="{FF2B5EF4-FFF2-40B4-BE49-F238E27FC236}">
              <a16:creationId xmlns:a16="http://schemas.microsoft.com/office/drawing/2014/main" id="{00000000-0008-0000-0E00-000037010000}"/>
            </a:ext>
          </a:extLst>
        </xdr:cNvPr>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116857</xdr:rowOff>
    </xdr:from>
    <xdr:ext cx="405111" cy="259045"/>
    <xdr:sp macro="" textlink="">
      <xdr:nvSpPr>
        <xdr:cNvPr id="312" name="n_3aveValue【公営住宅】&#10;有形固定資産減価償却率">
          <a:extLst>
            <a:ext uri="{FF2B5EF4-FFF2-40B4-BE49-F238E27FC236}">
              <a16:creationId xmlns:a16="http://schemas.microsoft.com/office/drawing/2014/main" id="{00000000-0008-0000-0E00-000038010000}"/>
            </a:ext>
          </a:extLst>
        </xdr:cNvPr>
        <xdr:cNvSpPr txBox="1"/>
      </xdr:nvSpPr>
      <xdr:spPr>
        <a:xfrm>
          <a:off x="1816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3" name="n_4aveValue【公営住宅】&#10;有形固定資産減価償却率">
          <a:extLst>
            <a:ext uri="{FF2B5EF4-FFF2-40B4-BE49-F238E27FC236}">
              <a16:creationId xmlns:a16="http://schemas.microsoft.com/office/drawing/2014/main" id="{00000000-0008-0000-0E00-000039010000}"/>
            </a:ext>
          </a:extLst>
        </xdr:cNvPr>
        <xdr:cNvSpPr txBox="1"/>
      </xdr:nvSpPr>
      <xdr:spPr>
        <a:xfrm>
          <a:off x="927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48277</xdr:rowOff>
    </xdr:from>
    <xdr:ext cx="405111" cy="259045"/>
    <xdr:sp macro="" textlink="">
      <xdr:nvSpPr>
        <xdr:cNvPr id="314" name="n_1main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5" name="n_2main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main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95266</xdr:rowOff>
    </xdr:from>
    <xdr:ext cx="405111" cy="259045"/>
    <xdr:sp macro="" textlink="">
      <xdr:nvSpPr>
        <xdr:cNvPr id="317" name="n_4main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E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85</xdr:row>
      <xdr:rowOff>158344</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10476865" y="13566648"/>
          <a:ext cx="0" cy="1164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162171</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E00-000054010000}"/>
            </a:ext>
          </a:extLst>
        </xdr:cNvPr>
        <xdr:cNvSpPr txBox="1"/>
      </xdr:nvSpPr>
      <xdr:spPr>
        <a:xfrm>
          <a:off x="10515600" y="1473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158344</xdr:rowOff>
    </xdr:from>
    <xdr:to>
      <xdr:col>55</xdr:col>
      <xdr:colOff>88900</xdr:colOff>
      <xdr:row>85</xdr:row>
      <xdr:rowOff>158344</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0388600" y="1473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E00-000056010000}"/>
            </a:ext>
          </a:extLst>
        </xdr:cNvPr>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169739</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E00-000058010000}"/>
            </a:ext>
          </a:extLst>
        </xdr:cNvPr>
        <xdr:cNvSpPr txBox="1"/>
      </xdr:nvSpPr>
      <xdr:spPr>
        <a:xfrm>
          <a:off x="10515600" y="14057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146862</xdr:rowOff>
    </xdr:from>
    <xdr:to>
      <xdr:col>55</xdr:col>
      <xdr:colOff>50800</xdr:colOff>
      <xdr:row>83</xdr:row>
      <xdr:rowOff>77012</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104267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9588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8699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7810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71425</xdr:rowOff>
    </xdr:from>
    <xdr:to>
      <xdr:col>36</xdr:col>
      <xdr:colOff>165100</xdr:colOff>
      <xdr:row>83</xdr:row>
      <xdr:rowOff>1575</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6921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161037</xdr:rowOff>
    </xdr:from>
    <xdr:to>
      <xdr:col>55</xdr:col>
      <xdr:colOff>50800</xdr:colOff>
      <xdr:row>84</xdr:row>
      <xdr:rowOff>91187</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104267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139464</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E00-000064010000}"/>
            </a:ext>
          </a:extLst>
        </xdr:cNvPr>
        <xdr:cNvSpPr txBox="1"/>
      </xdr:nvSpPr>
      <xdr:spPr>
        <a:xfrm>
          <a:off x="10515600" y="143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157835</xdr:rowOff>
    </xdr:from>
    <xdr:to>
      <xdr:col>50</xdr:col>
      <xdr:colOff>165100</xdr:colOff>
      <xdr:row>84</xdr:row>
      <xdr:rowOff>87985</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9588500" y="143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37185</xdr:rowOff>
    </xdr:from>
    <xdr:to>
      <xdr:col>55</xdr:col>
      <xdr:colOff>0</xdr:colOff>
      <xdr:row>84</xdr:row>
      <xdr:rowOff>40387</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9639300" y="14438985"/>
          <a:ext cx="8382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157835</xdr:rowOff>
    </xdr:from>
    <xdr:to>
      <xdr:col>46</xdr:col>
      <xdr:colOff>38100</xdr:colOff>
      <xdr:row>84</xdr:row>
      <xdr:rowOff>87985</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8699500" y="143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37185</xdr:rowOff>
    </xdr:from>
    <xdr:to>
      <xdr:col>50</xdr:col>
      <xdr:colOff>114300</xdr:colOff>
      <xdr:row>84</xdr:row>
      <xdr:rowOff>37185</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8750300" y="14438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156463</xdr:rowOff>
    </xdr:from>
    <xdr:to>
      <xdr:col>41</xdr:col>
      <xdr:colOff>101600</xdr:colOff>
      <xdr:row>84</xdr:row>
      <xdr:rowOff>86613</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7810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35813</xdr:rowOff>
    </xdr:from>
    <xdr:to>
      <xdr:col>45</xdr:col>
      <xdr:colOff>177800</xdr:colOff>
      <xdr:row>84</xdr:row>
      <xdr:rowOff>37185</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7861300" y="1443761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149606</xdr:rowOff>
    </xdr:from>
    <xdr:to>
      <xdr:col>36</xdr:col>
      <xdr:colOff>165100</xdr:colOff>
      <xdr:row>84</xdr:row>
      <xdr:rowOff>79756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6921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28956</xdr:rowOff>
    </xdr:from>
    <xdr:to>
      <xdr:col>41</xdr:col>
      <xdr:colOff>50800</xdr:colOff>
      <xdr:row>84</xdr:row>
      <xdr:rowOff>35813</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6972300" y="1443075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a:extLst>
            <a:ext uri="{FF2B5EF4-FFF2-40B4-BE49-F238E27FC236}">
              <a16:creationId xmlns:a16="http://schemas.microsoft.com/office/drawing/2014/main" id="{00000000-0008-0000-0E00-00006D010000}"/>
            </a:ext>
          </a:extLst>
        </xdr:cNvPr>
        <xdr:cNvSpPr txBox="1"/>
      </xdr:nvSpPr>
      <xdr:spPr>
        <a:xfrm>
          <a:off x="93917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a:extLst>
            <a:ext uri="{FF2B5EF4-FFF2-40B4-BE49-F238E27FC236}">
              <a16:creationId xmlns:a16="http://schemas.microsoft.com/office/drawing/2014/main" id="{00000000-0008-0000-0E00-00006E010000}"/>
            </a:ext>
          </a:extLst>
        </xdr:cNvPr>
        <xdr:cNvSpPr txBox="1"/>
      </xdr:nvSpPr>
      <xdr:spPr>
        <a:xfrm>
          <a:off x="8515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a:extLst>
            <a:ext uri="{FF2B5EF4-FFF2-40B4-BE49-F238E27FC236}">
              <a16:creationId xmlns:a16="http://schemas.microsoft.com/office/drawing/2014/main" id="{00000000-0008-0000-0E00-00006F010000}"/>
            </a:ext>
          </a:extLst>
        </xdr:cNvPr>
        <xdr:cNvSpPr txBox="1"/>
      </xdr:nvSpPr>
      <xdr:spPr>
        <a:xfrm>
          <a:off x="7626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18102</xdr:rowOff>
    </xdr:from>
    <xdr:ext cx="469744" cy="259045"/>
    <xdr:sp macro="" textlink="">
      <xdr:nvSpPr>
        <xdr:cNvPr id="368" name="n_4aveValue【公営住宅】&#10;一人当たり面積">
          <a:extLst>
            <a:ext uri="{FF2B5EF4-FFF2-40B4-BE49-F238E27FC236}">
              <a16:creationId xmlns:a16="http://schemas.microsoft.com/office/drawing/2014/main" id="{00000000-0008-0000-0E00-000070010000}"/>
            </a:ext>
          </a:extLst>
        </xdr:cNvPr>
        <xdr:cNvSpPr txBox="1"/>
      </xdr:nvSpPr>
      <xdr:spPr>
        <a:xfrm>
          <a:off x="6737427" y="1390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79112</xdr:rowOff>
    </xdr:from>
    <xdr:ext cx="469744" cy="259045"/>
    <xdr:sp macro="" textlink="">
      <xdr:nvSpPr>
        <xdr:cNvPr id="369" name="n_1mainValue【公営住宅】&#10;一人当たり面積">
          <a:extLst>
            <a:ext uri="{FF2B5EF4-FFF2-40B4-BE49-F238E27FC236}">
              <a16:creationId xmlns:a16="http://schemas.microsoft.com/office/drawing/2014/main" id="{00000000-0008-0000-0E00-000071010000}"/>
            </a:ext>
          </a:extLst>
        </xdr:cNvPr>
        <xdr:cNvSpPr txBox="1"/>
      </xdr:nvSpPr>
      <xdr:spPr>
        <a:xfrm>
          <a:off x="9391727" y="1448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79112</xdr:rowOff>
    </xdr:from>
    <xdr:ext cx="469744" cy="259045"/>
    <xdr:sp macro="" textlink="">
      <xdr:nvSpPr>
        <xdr:cNvPr id="370" name="n_2mainValue【公営住宅】&#10;一人当たり面積">
          <a:extLst>
            <a:ext uri="{FF2B5EF4-FFF2-40B4-BE49-F238E27FC236}">
              <a16:creationId xmlns:a16="http://schemas.microsoft.com/office/drawing/2014/main" id="{00000000-0008-0000-0E00-000072010000}"/>
            </a:ext>
          </a:extLst>
        </xdr:cNvPr>
        <xdr:cNvSpPr txBox="1"/>
      </xdr:nvSpPr>
      <xdr:spPr>
        <a:xfrm>
          <a:off x="8515427" y="1448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77740</xdr:rowOff>
    </xdr:from>
    <xdr:ext cx="469744" cy="259045"/>
    <xdr:sp macro="" textlink="">
      <xdr:nvSpPr>
        <xdr:cNvPr id="371" name="n_3mainValue【公営住宅】&#10;一人当たり面積">
          <a:extLst>
            <a:ext uri="{FF2B5EF4-FFF2-40B4-BE49-F238E27FC236}">
              <a16:creationId xmlns:a16="http://schemas.microsoft.com/office/drawing/2014/main" id="{00000000-0008-0000-0E00-000073010000}"/>
            </a:ext>
          </a:extLst>
        </xdr:cNvPr>
        <xdr:cNvSpPr txBox="1"/>
      </xdr:nvSpPr>
      <xdr:spPr>
        <a:xfrm>
          <a:off x="76264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70883</xdr:rowOff>
    </xdr:from>
    <xdr:ext cx="469744" cy="259045"/>
    <xdr:sp macro="" textlink="">
      <xdr:nvSpPr>
        <xdr:cNvPr id="372" name="n_4mainValue【公営住宅】&#10;一人当たり面積">
          <a:extLst>
            <a:ext uri="{FF2B5EF4-FFF2-40B4-BE49-F238E27FC236}">
              <a16:creationId xmlns:a16="http://schemas.microsoft.com/office/drawing/2014/main" id="{00000000-0008-0000-0E00-000074010000}"/>
            </a:ext>
          </a:extLst>
        </xdr:cNvPr>
        <xdr:cNvSpPr txBox="1"/>
      </xdr:nvSpPr>
      <xdr:spPr>
        <a:xfrm>
          <a:off x="67374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00000000-0008-0000-0E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108586</xdr:rowOff>
    </xdr:from>
    <xdr:to>
      <xdr:col>24</xdr:col>
      <xdr:colOff>62865</xdr:colOff>
      <xdr:row>108</xdr:row>
      <xdr:rowOff>156211</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flipV="1">
          <a:off x="4634865" y="17253586"/>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00000000-0008-0000-0E00-00008D010000}"/>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55263</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00000000-0008-0000-0E00-00008F010000}"/>
            </a:ext>
          </a:extLst>
        </xdr:cNvPr>
        <xdr:cNvSpPr txBox="1"/>
      </xdr:nvSpPr>
      <xdr:spPr>
        <a:xfrm>
          <a:off x="4673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108586</xdr:rowOff>
    </xdr:from>
    <xdr:to>
      <xdr:col>24</xdr:col>
      <xdr:colOff>152400</xdr:colOff>
      <xdr:row>100</xdr:row>
      <xdr:rowOff>108586</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4546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13988</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00000000-0008-0000-0E00-000091010000}"/>
            </a:ext>
          </a:extLst>
        </xdr:cNvPr>
        <xdr:cNvSpPr txBox="1"/>
      </xdr:nvSpPr>
      <xdr:spPr>
        <a:xfrm>
          <a:off x="4673600" y="18187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162561</xdr:rowOff>
    </xdr:from>
    <xdr:to>
      <xdr:col>24</xdr:col>
      <xdr:colOff>114300</xdr:colOff>
      <xdr:row>107</xdr:row>
      <xdr:rowOff>92711</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45847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124461</xdr:rowOff>
    </xdr:from>
    <xdr:to>
      <xdr:col>20</xdr:col>
      <xdr:colOff>38100</xdr:colOff>
      <xdr:row>107</xdr:row>
      <xdr:rowOff>54611</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3746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2857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67311</xdr:rowOff>
    </xdr:from>
    <xdr:to>
      <xdr:col>10</xdr:col>
      <xdr:colOff>165100</xdr:colOff>
      <xdr:row>106</xdr:row>
      <xdr:rowOff>168911</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1968500" y="182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107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132080</xdr:rowOff>
    </xdr:from>
    <xdr:to>
      <xdr:col>24</xdr:col>
      <xdr:colOff>114300</xdr:colOff>
      <xdr:row>108</xdr:row>
      <xdr:rowOff>62230</xdr:rowOff>
    </xdr:to>
    <xdr:sp macro="" textlink="">
      <xdr:nvSpPr>
        <xdr:cNvPr id="412" name="楕円 411">
          <a:extLst>
            <a:ext uri="{FF2B5EF4-FFF2-40B4-BE49-F238E27FC236}">
              <a16:creationId xmlns:a16="http://schemas.microsoft.com/office/drawing/2014/main" id="{00000000-0008-0000-0E00-00009C010000}"/>
            </a:ext>
          </a:extLst>
        </xdr:cNvPr>
        <xdr:cNvSpPr/>
      </xdr:nvSpPr>
      <xdr:spPr>
        <a:xfrm>
          <a:off x="45847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110507</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00000000-0008-0000-0E00-00009D010000}"/>
            </a:ext>
          </a:extLst>
        </xdr:cNvPr>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101600</xdr:rowOff>
    </xdr:from>
    <xdr:to>
      <xdr:col>20</xdr:col>
      <xdr:colOff>38100</xdr:colOff>
      <xdr:row>108</xdr:row>
      <xdr:rowOff>31750</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3746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152400</xdr:rowOff>
    </xdr:from>
    <xdr:to>
      <xdr:col>24</xdr:col>
      <xdr:colOff>63500</xdr:colOff>
      <xdr:row>108</xdr:row>
      <xdr:rowOff>11430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3797300" y="184975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67311</xdr:rowOff>
    </xdr:from>
    <xdr:to>
      <xdr:col>15</xdr:col>
      <xdr:colOff>101600</xdr:colOff>
      <xdr:row>107</xdr:row>
      <xdr:rowOff>168911</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2857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118111</xdr:rowOff>
    </xdr:from>
    <xdr:to>
      <xdr:col>19</xdr:col>
      <xdr:colOff>177800</xdr:colOff>
      <xdr:row>107</xdr:row>
      <xdr:rowOff>152400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2908300" y="184632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31114</xdr:rowOff>
    </xdr:from>
    <xdr:to>
      <xdr:col>10</xdr:col>
      <xdr:colOff>165100</xdr:colOff>
      <xdr:row>107</xdr:row>
      <xdr:rowOff>132714</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1968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81914</xdr:rowOff>
    </xdr:from>
    <xdr:to>
      <xdr:col>15</xdr:col>
      <xdr:colOff>50800</xdr:colOff>
      <xdr:row>107</xdr:row>
      <xdr:rowOff>118111</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2019300" y="184270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6350</xdr:rowOff>
    </xdr:from>
    <xdr:to>
      <xdr:col>6</xdr:col>
      <xdr:colOff>38100</xdr:colOff>
      <xdr:row>107</xdr:row>
      <xdr:rowOff>107950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079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57150</xdr:rowOff>
    </xdr:from>
    <xdr:to>
      <xdr:col>10</xdr:col>
      <xdr:colOff>114300</xdr:colOff>
      <xdr:row>107</xdr:row>
      <xdr:rowOff>81914</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130300" y="184023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71138</xdr:rowOff>
    </xdr:from>
    <xdr:ext cx="405111" cy="259045"/>
    <xdr:sp macro="" textlink="">
      <xdr:nvSpPr>
        <xdr:cNvPr id="422" name="n_1aveValue【港湾・漁港】&#10;有形固定資産減価償却率">
          <a:extLst>
            <a:ext uri="{FF2B5EF4-FFF2-40B4-BE49-F238E27FC236}">
              <a16:creationId xmlns:a16="http://schemas.microsoft.com/office/drawing/2014/main" id="{00000000-0008-0000-0E00-0000A6010000}"/>
            </a:ext>
          </a:extLst>
        </xdr:cNvPr>
        <xdr:cNvSpPr txBox="1"/>
      </xdr:nvSpPr>
      <xdr:spPr>
        <a:xfrm>
          <a:off x="3582044" y="1807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48277</xdr:rowOff>
    </xdr:from>
    <xdr:ext cx="405111" cy="259045"/>
    <xdr:sp macro="" textlink="">
      <xdr:nvSpPr>
        <xdr:cNvPr id="423" name="n_2aveValue【港湾・漁港】&#10;有形固定資産減価償却率">
          <a:extLst>
            <a:ext uri="{FF2B5EF4-FFF2-40B4-BE49-F238E27FC236}">
              <a16:creationId xmlns:a16="http://schemas.microsoft.com/office/drawing/2014/main" id="{00000000-0008-0000-0E00-0000A7010000}"/>
            </a:ext>
          </a:extLst>
        </xdr:cNvPr>
        <xdr:cNvSpPr txBox="1"/>
      </xdr:nvSpPr>
      <xdr:spPr>
        <a:xfrm>
          <a:off x="27057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13988</xdr:rowOff>
    </xdr:from>
    <xdr:ext cx="405111" cy="259045"/>
    <xdr:sp macro="" textlink="">
      <xdr:nvSpPr>
        <xdr:cNvPr id="424" name="n_3aveValue【港湾・漁港】&#10;有形固定資産減価償却率">
          <a:extLst>
            <a:ext uri="{FF2B5EF4-FFF2-40B4-BE49-F238E27FC236}">
              <a16:creationId xmlns:a16="http://schemas.microsoft.com/office/drawing/2014/main" id="{00000000-0008-0000-0E00-0000A8010000}"/>
            </a:ext>
          </a:extLst>
        </xdr:cNvPr>
        <xdr:cNvSpPr txBox="1"/>
      </xdr:nvSpPr>
      <xdr:spPr>
        <a:xfrm>
          <a:off x="1816744" y="1801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48277</xdr:rowOff>
    </xdr:from>
    <xdr:ext cx="405111" cy="259045"/>
    <xdr:sp macro="" textlink="">
      <xdr:nvSpPr>
        <xdr:cNvPr id="425" name="n_4aveValue【港湾・漁港】&#10;有形固定資産減価償却率">
          <a:extLst>
            <a:ext uri="{FF2B5EF4-FFF2-40B4-BE49-F238E27FC236}">
              <a16:creationId xmlns:a16="http://schemas.microsoft.com/office/drawing/2014/main" id="{00000000-0008-0000-0E00-0000A9010000}"/>
            </a:ext>
          </a:extLst>
        </xdr:cNvPr>
        <xdr:cNvSpPr txBox="1"/>
      </xdr:nvSpPr>
      <xdr:spPr>
        <a:xfrm>
          <a:off x="9277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22877</xdr:rowOff>
    </xdr:from>
    <xdr:ext cx="405111" cy="259045"/>
    <xdr:sp macro="" textlink="">
      <xdr:nvSpPr>
        <xdr:cNvPr id="426" name="n_1mainValue【港湾・漁港】&#10;有形固定資産減価償却率">
          <a:extLst>
            <a:ext uri="{FF2B5EF4-FFF2-40B4-BE49-F238E27FC236}">
              <a16:creationId xmlns:a16="http://schemas.microsoft.com/office/drawing/2014/main" id="{00000000-0008-0000-0E00-0000AA010000}"/>
            </a:ext>
          </a:extLst>
        </xdr:cNvPr>
        <xdr:cNvSpPr txBox="1"/>
      </xdr:nvSpPr>
      <xdr:spPr>
        <a:xfrm>
          <a:off x="3582044"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160038</xdr:rowOff>
    </xdr:from>
    <xdr:ext cx="405111" cy="259045"/>
    <xdr:sp macro="" textlink="">
      <xdr:nvSpPr>
        <xdr:cNvPr id="427" name="n_2mainValue【港湾・漁港】&#10;有形固定資産減価償却率">
          <a:extLst>
            <a:ext uri="{FF2B5EF4-FFF2-40B4-BE49-F238E27FC236}">
              <a16:creationId xmlns:a16="http://schemas.microsoft.com/office/drawing/2014/main" id="{00000000-0008-0000-0E00-0000AB010000}"/>
            </a:ext>
          </a:extLst>
        </xdr:cNvPr>
        <xdr:cNvSpPr txBox="1"/>
      </xdr:nvSpPr>
      <xdr:spPr>
        <a:xfrm>
          <a:off x="2705744"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123841</xdr:rowOff>
    </xdr:from>
    <xdr:ext cx="405111" cy="259045"/>
    <xdr:sp macro="" textlink="">
      <xdr:nvSpPr>
        <xdr:cNvPr id="428" name="n_3mainValue【港湾・漁港】&#10;有形固定資産減価償却率">
          <a:extLst>
            <a:ext uri="{FF2B5EF4-FFF2-40B4-BE49-F238E27FC236}">
              <a16:creationId xmlns:a16="http://schemas.microsoft.com/office/drawing/2014/main" id="{00000000-0008-0000-0E00-0000AC010000}"/>
            </a:ext>
          </a:extLst>
        </xdr:cNvPr>
        <xdr:cNvSpPr txBox="1"/>
      </xdr:nvSpPr>
      <xdr:spPr>
        <a:xfrm>
          <a:off x="1816744" y="1846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99077</xdr:rowOff>
    </xdr:from>
    <xdr:ext cx="405111" cy="259045"/>
    <xdr:sp macro="" textlink="">
      <xdr:nvSpPr>
        <xdr:cNvPr id="429" name="n_4mainValue【港湾・漁港】&#10;有形固定資産減価償却率">
          <a:extLst>
            <a:ext uri="{FF2B5EF4-FFF2-40B4-BE49-F238E27FC236}">
              <a16:creationId xmlns:a16="http://schemas.microsoft.com/office/drawing/2014/main" id="{00000000-0008-0000-0E00-0000AD010000}"/>
            </a:ext>
          </a:extLst>
        </xdr:cNvPr>
        <xdr:cNvSpPr txBox="1"/>
      </xdr:nvSpPr>
      <xdr:spPr>
        <a:xfrm>
          <a:off x="9277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00000000-0008-0000-0E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5105</xdr:rowOff>
    </xdr:from>
    <xdr:to>
      <xdr:col>54</xdr:col>
      <xdr:colOff>189865</xdr:colOff>
      <xdr:row>108</xdr:row>
      <xdr:rowOff>74133</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flipV="1">
          <a:off x="10476865" y="17150105"/>
          <a:ext cx="0" cy="1440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77960</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id="{00000000-0008-0000-0E00-0000C4010000}"/>
            </a:ext>
          </a:extLst>
        </xdr:cNvPr>
        <xdr:cNvSpPr txBox="1"/>
      </xdr:nvSpPr>
      <xdr:spPr>
        <a:xfrm>
          <a:off x="10515600" y="18594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74133</xdr:rowOff>
    </xdr:from>
    <xdr:to>
      <xdr:col>55</xdr:col>
      <xdr:colOff>88900</xdr:colOff>
      <xdr:row>108</xdr:row>
      <xdr:rowOff>74133</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0388600" y="1859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123232</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id="{00000000-0008-0000-0E00-0000C6010000}"/>
            </a:ext>
          </a:extLst>
        </xdr:cNvPr>
        <xdr:cNvSpPr txBox="1"/>
      </xdr:nvSpPr>
      <xdr:spPr>
        <a:xfrm>
          <a:off x="10515600" y="1692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5105</xdr:rowOff>
    </xdr:from>
    <xdr:to>
      <xdr:col>55</xdr:col>
      <xdr:colOff>88900</xdr:colOff>
      <xdr:row>100</xdr:row>
      <xdr:rowOff>5105</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0388600" y="17150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82449</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id="{00000000-0008-0000-0E00-0000C8010000}"/>
            </a:ext>
          </a:extLst>
        </xdr:cNvPr>
        <xdr:cNvSpPr txBox="1"/>
      </xdr:nvSpPr>
      <xdr:spPr>
        <a:xfrm>
          <a:off x="10515600" y="17741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59572</xdr:rowOff>
    </xdr:from>
    <xdr:to>
      <xdr:col>55</xdr:col>
      <xdr:colOff>50800</xdr:colOff>
      <xdr:row>104</xdr:row>
      <xdr:rowOff>161172</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10426700" y="178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69273</xdr:rowOff>
    </xdr:from>
    <xdr:to>
      <xdr:col>50</xdr:col>
      <xdr:colOff>165100</xdr:colOff>
      <xdr:row>104</xdr:row>
      <xdr:rowOff>170873</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9588500" y="1790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72930</xdr:rowOff>
    </xdr:from>
    <xdr:to>
      <xdr:col>46</xdr:col>
      <xdr:colOff>38100</xdr:colOff>
      <xdr:row>105</xdr:row>
      <xdr:rowOff>3080</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8699500" y="179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78553</xdr:rowOff>
    </xdr:from>
    <xdr:to>
      <xdr:col>41</xdr:col>
      <xdr:colOff>101600</xdr:colOff>
      <xdr:row>105</xdr:row>
      <xdr:rowOff>8703</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7810500" y="1790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141858</xdr:rowOff>
    </xdr:from>
    <xdr:to>
      <xdr:col>36</xdr:col>
      <xdr:colOff>165100</xdr:colOff>
      <xdr:row>105</xdr:row>
      <xdr:rowOff>72008</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6921500" y="179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12534</xdr:rowOff>
    </xdr:from>
    <xdr:to>
      <xdr:col>55</xdr:col>
      <xdr:colOff>50800</xdr:colOff>
      <xdr:row>105</xdr:row>
      <xdr:rowOff>114134</xdr:rowOff>
    </xdr:to>
    <xdr:sp macro="" textlink="">
      <xdr:nvSpPr>
        <xdr:cNvPr id="467" name="楕円 466">
          <a:extLst>
            <a:ext uri="{FF2B5EF4-FFF2-40B4-BE49-F238E27FC236}">
              <a16:creationId xmlns:a16="http://schemas.microsoft.com/office/drawing/2014/main" id="{00000000-0008-0000-0E00-0000D3010000}"/>
            </a:ext>
          </a:extLst>
        </xdr:cNvPr>
        <xdr:cNvSpPr/>
      </xdr:nvSpPr>
      <xdr:spPr>
        <a:xfrm>
          <a:off x="10426700" y="180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162411</xdr:rowOff>
    </xdr:from>
    <xdr:ext cx="534377" cy="259045"/>
    <xdr:sp macro="" textlink="">
      <xdr:nvSpPr>
        <xdr:cNvPr id="468" name="【港湾・漁港】&#10;一人当たり有形固定資産（償却資産）額該当値テキスト">
          <a:extLst>
            <a:ext uri="{FF2B5EF4-FFF2-40B4-BE49-F238E27FC236}">
              <a16:creationId xmlns:a16="http://schemas.microsoft.com/office/drawing/2014/main" id="{00000000-0008-0000-0E00-0000D4010000}"/>
            </a:ext>
          </a:extLst>
        </xdr:cNvPr>
        <xdr:cNvSpPr txBox="1"/>
      </xdr:nvSpPr>
      <xdr:spPr>
        <a:xfrm>
          <a:off x="10515600" y="1799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13038</xdr:rowOff>
    </xdr:from>
    <xdr:to>
      <xdr:col>50</xdr:col>
      <xdr:colOff>165100</xdr:colOff>
      <xdr:row>105</xdr:row>
      <xdr:rowOff>114638</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9588500" y="180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63334</xdr:rowOff>
    </xdr:from>
    <xdr:to>
      <xdr:col>55</xdr:col>
      <xdr:colOff>0</xdr:colOff>
      <xdr:row>105</xdr:row>
      <xdr:rowOff>63838</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9639300" y="18065584"/>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12424</xdr:rowOff>
    </xdr:from>
    <xdr:to>
      <xdr:col>46</xdr:col>
      <xdr:colOff>38100</xdr:colOff>
      <xdr:row>105</xdr:row>
      <xdr:rowOff>114024</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8699500" y="180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63224</xdr:rowOff>
    </xdr:from>
    <xdr:to>
      <xdr:col>50</xdr:col>
      <xdr:colOff>114300</xdr:colOff>
      <xdr:row>105</xdr:row>
      <xdr:rowOff>63838</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8750300" y="18065474"/>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12041</xdr:rowOff>
    </xdr:from>
    <xdr:to>
      <xdr:col>41</xdr:col>
      <xdr:colOff>101600</xdr:colOff>
      <xdr:row>105</xdr:row>
      <xdr:rowOff>113641</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7810500" y="1801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62841</xdr:rowOff>
    </xdr:from>
    <xdr:to>
      <xdr:col>45</xdr:col>
      <xdr:colOff>177800</xdr:colOff>
      <xdr:row>105</xdr:row>
      <xdr:rowOff>63224</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7861300" y="18065091"/>
          <a:ext cx="8890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17673</xdr:rowOff>
    </xdr:from>
    <xdr:to>
      <xdr:col>36</xdr:col>
      <xdr:colOff>165100</xdr:colOff>
      <xdr:row>105</xdr:row>
      <xdr:rowOff>119273</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6921500" y="1801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62841</xdr:rowOff>
    </xdr:from>
    <xdr:to>
      <xdr:col>41</xdr:col>
      <xdr:colOff>50800</xdr:colOff>
      <xdr:row>105</xdr:row>
      <xdr:rowOff>68473</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6972300" y="18065091"/>
          <a:ext cx="8890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15950</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id="{00000000-0008-0000-0E00-0000DD010000}"/>
            </a:ext>
          </a:extLst>
        </xdr:cNvPr>
        <xdr:cNvSpPr txBox="1"/>
      </xdr:nvSpPr>
      <xdr:spPr>
        <a:xfrm>
          <a:off x="9359411" y="1767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19607</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id="{00000000-0008-0000-0E00-0000DE010000}"/>
            </a:ext>
          </a:extLst>
        </xdr:cNvPr>
        <xdr:cNvSpPr txBox="1"/>
      </xdr:nvSpPr>
      <xdr:spPr>
        <a:xfrm>
          <a:off x="8483111" y="176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25230</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id="{00000000-0008-0000-0E00-0000DF010000}"/>
            </a:ext>
          </a:extLst>
        </xdr:cNvPr>
        <xdr:cNvSpPr txBox="1"/>
      </xdr:nvSpPr>
      <xdr:spPr>
        <a:xfrm>
          <a:off x="7594111" y="176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88535</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id="{00000000-0008-0000-0E00-0000E0010000}"/>
            </a:ext>
          </a:extLst>
        </xdr:cNvPr>
        <xdr:cNvSpPr txBox="1"/>
      </xdr:nvSpPr>
      <xdr:spPr>
        <a:xfrm>
          <a:off x="6705111" y="177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105765</xdr:rowOff>
    </xdr:from>
    <xdr:ext cx="534377" cy="259045"/>
    <xdr:sp macro="" textlink="">
      <xdr:nvSpPr>
        <xdr:cNvPr id="481" name="n_1main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9359411" y="1810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105151</xdr:rowOff>
    </xdr:from>
    <xdr:ext cx="534377" cy="259045"/>
    <xdr:sp macro="" textlink="">
      <xdr:nvSpPr>
        <xdr:cNvPr id="482" name="n_2main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8483111" y="181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104768</xdr:rowOff>
    </xdr:from>
    <xdr:ext cx="534377" cy="259045"/>
    <xdr:sp macro="" textlink="">
      <xdr:nvSpPr>
        <xdr:cNvPr id="483" name="n_3main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7594111" y="1810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110400</xdr:rowOff>
    </xdr:from>
    <xdr:ext cx="534377" cy="259045"/>
    <xdr:sp macro="" textlink="">
      <xdr:nvSpPr>
        <xdr:cNvPr id="484" name="n_4main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6705111" y="1811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a:extLst>
            <a:ext uri="{FF2B5EF4-FFF2-40B4-BE49-F238E27FC236}">
              <a16:creationId xmlns:a16="http://schemas.microsoft.com/office/drawing/2014/main" id="{00000000-0008-0000-0E00-0000F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10886</xdr:rowOff>
    </xdr:from>
    <xdr:to>
      <xdr:col>85</xdr:col>
      <xdr:colOff>126364</xdr:colOff>
      <xdr:row>41</xdr:row>
      <xdr:rowOff>41910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16318864" y="5840186"/>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512" name="【認定こども園・幼稚園・保育所】&#10;有形固定資産減価償却率最小値テキスト">
          <a:extLst>
            <a:ext uri="{FF2B5EF4-FFF2-40B4-BE49-F238E27FC236}">
              <a16:creationId xmlns:a16="http://schemas.microsoft.com/office/drawing/2014/main" id="{00000000-0008-0000-0E00-000000020000}"/>
            </a:ext>
          </a:extLst>
        </xdr:cNvPr>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129013</xdr:rowOff>
    </xdr:from>
    <xdr:ext cx="405111" cy="259045"/>
    <xdr:sp macro="" textlink="">
      <xdr:nvSpPr>
        <xdr:cNvPr id="514" name="【認定こども園・幼稚園・保育所】&#10;有形固定資産減価償却率最大値テキスト">
          <a:extLst>
            <a:ext uri="{FF2B5EF4-FFF2-40B4-BE49-F238E27FC236}">
              <a16:creationId xmlns:a16="http://schemas.microsoft.com/office/drawing/2014/main" id="{00000000-0008-0000-0E00-000002020000}"/>
            </a:ext>
          </a:extLst>
        </xdr:cNvPr>
        <xdr:cNvSpPr txBox="1"/>
      </xdr:nvSpPr>
      <xdr:spPr>
        <a:xfrm>
          <a:off x="16357600" y="561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10886</xdr:rowOff>
    </xdr:from>
    <xdr:to>
      <xdr:col>86</xdr:col>
      <xdr:colOff>25400</xdr:colOff>
      <xdr:row>34</xdr:row>
      <xdr:rowOff>10886</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6230600" y="584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516" name="【認定こども園・幼稚園・保育所】&#10;有形固定資産減価償却率平均値テキスト">
          <a:extLst>
            <a:ext uri="{FF2B5EF4-FFF2-40B4-BE49-F238E27FC236}">
              <a16:creationId xmlns:a16="http://schemas.microsoft.com/office/drawing/2014/main" id="{00000000-0008-0000-0E00-000004020000}"/>
            </a:ext>
          </a:extLst>
        </xdr:cNvPr>
        <xdr:cNvSpPr txBox="1"/>
      </xdr:nvSpPr>
      <xdr:spPr>
        <a:xfrm>
          <a:off x="16357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67854</xdr:rowOff>
    </xdr:from>
    <xdr:to>
      <xdr:col>81</xdr:col>
      <xdr:colOff>101600</xdr:colOff>
      <xdr:row>38</xdr:row>
      <xdr:rowOff>169454</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5430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44994</xdr:rowOff>
    </xdr:from>
    <xdr:to>
      <xdr:col>76</xdr:col>
      <xdr:colOff>165100</xdr:colOff>
      <xdr:row>38</xdr:row>
      <xdr:rowOff>146594</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4541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108676</xdr:rowOff>
    </xdr:from>
    <xdr:to>
      <xdr:col>85</xdr:col>
      <xdr:colOff>177800</xdr:colOff>
      <xdr:row>38</xdr:row>
      <xdr:rowOff>38826</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62687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131553</xdr:rowOff>
    </xdr:from>
    <xdr:ext cx="405111" cy="259045"/>
    <xdr:sp macro="" textlink="">
      <xdr:nvSpPr>
        <xdr:cNvPr id="528" name="【認定こども園・幼稚園・保育所】&#10;有形固定資産減価償却率該当値テキスト">
          <a:extLst>
            <a:ext uri="{FF2B5EF4-FFF2-40B4-BE49-F238E27FC236}">
              <a16:creationId xmlns:a16="http://schemas.microsoft.com/office/drawing/2014/main" id="{00000000-0008-0000-0E00-000010020000}"/>
            </a:ext>
          </a:extLst>
        </xdr:cNvPr>
        <xdr:cNvSpPr txBox="1"/>
      </xdr:nvSpPr>
      <xdr:spPr>
        <a:xfrm>
          <a:off x="16357600" y="630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100512</xdr:rowOff>
    </xdr:from>
    <xdr:to>
      <xdr:col>81</xdr:col>
      <xdr:colOff>101600</xdr:colOff>
      <xdr:row>41</xdr:row>
      <xdr:rowOff>30662</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5430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159476</xdr:rowOff>
    </xdr:from>
    <xdr:to>
      <xdr:col>85</xdr:col>
      <xdr:colOff>127000</xdr:colOff>
      <xdr:row>40</xdr:row>
      <xdr:rowOff>151312</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5481300" y="6503126"/>
          <a:ext cx="8382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67854</xdr:rowOff>
    </xdr:from>
    <xdr:to>
      <xdr:col>76</xdr:col>
      <xdr:colOff>165100</xdr:colOff>
      <xdr:row>40</xdr:row>
      <xdr:rowOff>169454</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4541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118654</xdr:rowOff>
    </xdr:from>
    <xdr:to>
      <xdr:col>81</xdr:col>
      <xdr:colOff>50800</xdr:colOff>
      <xdr:row>40</xdr:row>
      <xdr:rowOff>151312</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4592300" y="69766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58057</xdr:rowOff>
    </xdr:from>
    <xdr:to>
      <xdr:col>72</xdr:col>
      <xdr:colOff>38100</xdr:colOff>
      <xdr:row>40</xdr:row>
      <xdr:rowOff>159657</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3652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108857</xdr:rowOff>
    </xdr:from>
    <xdr:to>
      <xdr:col>76</xdr:col>
      <xdr:colOff>114300</xdr:colOff>
      <xdr:row>40</xdr:row>
      <xdr:rowOff>118654</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3703300" y="69668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92347</xdr:rowOff>
    </xdr:from>
    <xdr:to>
      <xdr:col>67</xdr:col>
      <xdr:colOff>101600</xdr:colOff>
      <xdr:row>40</xdr:row>
      <xdr:rowOff>22497</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2763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143147</xdr:rowOff>
    </xdr:from>
    <xdr:to>
      <xdr:col>71</xdr:col>
      <xdr:colOff>177800</xdr:colOff>
      <xdr:row>40</xdr:row>
      <xdr:rowOff>108857</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2814300" y="682969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14531</xdr:rowOff>
    </xdr:from>
    <xdr:ext cx="405111" cy="259045"/>
    <xdr:sp macro="" textlink="">
      <xdr:nvSpPr>
        <xdr:cNvPr id="537" name="n_1aveValue【認定こども園・幼稚園・保育所】&#10;有形固定資産減価償却率">
          <a:extLst>
            <a:ext uri="{FF2B5EF4-FFF2-40B4-BE49-F238E27FC236}">
              <a16:creationId xmlns:a16="http://schemas.microsoft.com/office/drawing/2014/main" id="{00000000-0008-0000-0E00-000019020000}"/>
            </a:ext>
          </a:extLst>
        </xdr:cNvPr>
        <xdr:cNvSpPr txBox="1"/>
      </xdr:nvSpPr>
      <xdr:spPr>
        <a:xfrm>
          <a:off x="15266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163121</xdr:rowOff>
    </xdr:from>
    <xdr:ext cx="405111" cy="259045"/>
    <xdr:sp macro="" textlink="">
      <xdr:nvSpPr>
        <xdr:cNvPr id="538" name="n_2aveValue【認定こども園・幼稚園・保育所】&#10;有形固定資産減価償却率">
          <a:extLst>
            <a:ext uri="{FF2B5EF4-FFF2-40B4-BE49-F238E27FC236}">
              <a16:creationId xmlns:a16="http://schemas.microsoft.com/office/drawing/2014/main" id="{00000000-0008-0000-0E00-00001A020000}"/>
            </a:ext>
          </a:extLst>
        </xdr:cNvPr>
        <xdr:cNvSpPr txBox="1"/>
      </xdr:nvSpPr>
      <xdr:spPr>
        <a:xfrm>
          <a:off x="14389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539" name="n_3aveValue【認定こども園・幼稚園・保育所】&#10;有形固定資産減価償却率">
          <a:extLst>
            <a:ext uri="{FF2B5EF4-FFF2-40B4-BE49-F238E27FC236}">
              <a16:creationId xmlns:a16="http://schemas.microsoft.com/office/drawing/2014/main" id="{00000000-0008-0000-0E00-00001B020000}"/>
            </a:ext>
          </a:extLst>
        </xdr:cNvPr>
        <xdr:cNvSpPr txBox="1"/>
      </xdr:nvSpPr>
      <xdr:spPr>
        <a:xfrm>
          <a:off x="13500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540" name="n_4ave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21789</xdr:rowOff>
    </xdr:from>
    <xdr:ext cx="405111" cy="259045"/>
    <xdr:sp macro="" textlink="">
      <xdr:nvSpPr>
        <xdr:cNvPr id="541" name="n_1main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52660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160581</xdr:rowOff>
    </xdr:from>
    <xdr:ext cx="405111" cy="259045"/>
    <xdr:sp macro="" textlink="">
      <xdr:nvSpPr>
        <xdr:cNvPr id="542" name="n_2main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4389744" y="701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150784</xdr:rowOff>
    </xdr:from>
    <xdr:ext cx="405111" cy="259045"/>
    <xdr:sp macro="" textlink="">
      <xdr:nvSpPr>
        <xdr:cNvPr id="543" name="n_3main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3500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544" name="n_4main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2611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00000000-0008-0000-0E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13607</xdr:rowOff>
    </xdr:from>
    <xdr:to>
      <xdr:col>116</xdr:col>
      <xdr:colOff>62864</xdr:colOff>
      <xdr:row>42</xdr:row>
      <xdr:rowOff>16328</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22160864" y="56714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00000000-0008-0000-0E00-00003B020000}"/>
            </a:ext>
          </a:extLst>
        </xdr:cNvPr>
        <xdr:cNvSpPr txBox="1"/>
      </xdr:nvSpPr>
      <xdr:spPr>
        <a:xfrm>
          <a:off x="22199600"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22072600" y="721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131734</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00000000-0008-0000-0E00-00003D020000}"/>
            </a:ext>
          </a:extLst>
        </xdr:cNvPr>
        <xdr:cNvSpPr txBox="1"/>
      </xdr:nvSpPr>
      <xdr:spPr>
        <a:xfrm>
          <a:off x="22199600" y="544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13607</xdr:rowOff>
    </xdr:from>
    <xdr:to>
      <xdr:col>116</xdr:col>
      <xdr:colOff>152400</xdr:colOff>
      <xdr:row>33</xdr:row>
      <xdr:rowOff>13607</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22072600" y="567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15620</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00000000-0008-0000-0E00-00003F020000}"/>
            </a:ext>
          </a:extLst>
        </xdr:cNvPr>
        <xdr:cNvSpPr txBox="1"/>
      </xdr:nvSpPr>
      <xdr:spPr>
        <a:xfrm>
          <a:off x="22199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22110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21272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0383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9494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8605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60778</xdr:rowOff>
    </xdr:from>
    <xdr:to>
      <xdr:col>116</xdr:col>
      <xdr:colOff>114300</xdr:colOff>
      <xdr:row>41</xdr:row>
      <xdr:rowOff>162378</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22110700" y="70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147155</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00000000-0008-0000-0E00-00004B020000}"/>
            </a:ext>
          </a:extLst>
        </xdr:cNvPr>
        <xdr:cNvSpPr txBox="1"/>
      </xdr:nvSpPr>
      <xdr:spPr>
        <a:xfrm>
          <a:off x="22199600" y="700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39007</xdr:rowOff>
    </xdr:from>
    <xdr:to>
      <xdr:col>112</xdr:col>
      <xdr:colOff>38100</xdr:colOff>
      <xdr:row>41</xdr:row>
      <xdr:rowOff>140607</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21272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89807</xdr:rowOff>
    </xdr:from>
    <xdr:to>
      <xdr:col>116</xdr:col>
      <xdr:colOff>63500</xdr:colOff>
      <xdr:row>41</xdr:row>
      <xdr:rowOff>111578</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1323300" y="71192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17235</xdr:rowOff>
    </xdr:from>
    <xdr:to>
      <xdr:col>107</xdr:col>
      <xdr:colOff>101600</xdr:colOff>
      <xdr:row>41</xdr:row>
      <xdr:rowOff>118835</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0383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68035</xdr:rowOff>
    </xdr:from>
    <xdr:to>
      <xdr:col>111</xdr:col>
      <xdr:colOff>177800</xdr:colOff>
      <xdr:row>41</xdr:row>
      <xdr:rowOff>89807</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0434300" y="70974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166915</xdr:rowOff>
    </xdr:from>
    <xdr:to>
      <xdr:col>102</xdr:col>
      <xdr:colOff>165100</xdr:colOff>
      <xdr:row>41</xdr:row>
      <xdr:rowOff>97065</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19494500" y="70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46265</xdr:rowOff>
    </xdr:from>
    <xdr:to>
      <xdr:col>107</xdr:col>
      <xdr:colOff>50800</xdr:colOff>
      <xdr:row>41</xdr:row>
      <xdr:rowOff>68035</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9545300" y="70757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166915</xdr:rowOff>
    </xdr:from>
    <xdr:to>
      <xdr:col>98</xdr:col>
      <xdr:colOff>38100</xdr:colOff>
      <xdr:row>41</xdr:row>
      <xdr:rowOff>97065</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18605500" y="70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46265</xdr:rowOff>
    </xdr:from>
    <xdr:to>
      <xdr:col>102</xdr:col>
      <xdr:colOff>114300</xdr:colOff>
      <xdr:row>41</xdr:row>
      <xdr:rowOff>46265</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656300" y="7075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99984</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210757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99984</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20199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78212</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19310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162577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18421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131734</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210757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109962</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01994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88192</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9310427"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88192</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8421427"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00000000-0008-0000-0E00-00007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109728</xdr:rowOff>
    </xdr:from>
    <xdr:to>
      <xdr:col>85</xdr:col>
      <xdr:colOff>126364</xdr:colOff>
      <xdr:row>62</xdr:row>
      <xdr:rowOff>150876</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flipV="1">
          <a:off x="16318864" y="9710928"/>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154703</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00000000-0008-0000-0E00-000073020000}"/>
            </a:ext>
          </a:extLst>
        </xdr:cNvPr>
        <xdr:cNvSpPr txBox="1"/>
      </xdr:nvSpPr>
      <xdr:spPr>
        <a:xfrm>
          <a:off x="16357600" y="107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150876</xdr:rowOff>
    </xdr:from>
    <xdr:to>
      <xdr:col>86</xdr:col>
      <xdr:colOff>25400</xdr:colOff>
      <xdr:row>62</xdr:row>
      <xdr:rowOff>150876</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6230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56405</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00000000-0008-0000-0E00-000075020000}"/>
            </a:ext>
          </a:extLst>
        </xdr:cNvPr>
        <xdr:cNvSpPr txBox="1"/>
      </xdr:nvSpPr>
      <xdr:spPr>
        <a:xfrm>
          <a:off x="16357600" y="948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109728</xdr:rowOff>
    </xdr:from>
    <xdr:to>
      <xdr:col>86</xdr:col>
      <xdr:colOff>25400</xdr:colOff>
      <xdr:row>56</xdr:row>
      <xdr:rowOff>109728</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6230600" y="971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135653</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00000000-0008-0000-0E00-000077020000}"/>
            </a:ext>
          </a:extLst>
        </xdr:cNvPr>
        <xdr:cNvSpPr txBox="1"/>
      </xdr:nvSpPr>
      <xdr:spPr>
        <a:xfrm>
          <a:off x="16357600" y="1025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6268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138938</xdr:rowOff>
    </xdr:from>
    <xdr:to>
      <xdr:col>76</xdr:col>
      <xdr:colOff>165100</xdr:colOff>
      <xdr:row>60</xdr:row>
      <xdr:rowOff>69088</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4541500" y="1025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116078</xdr:rowOff>
    </xdr:from>
    <xdr:to>
      <xdr:col>72</xdr:col>
      <xdr:colOff>38100</xdr:colOff>
      <xdr:row>60</xdr:row>
      <xdr:rowOff>46228</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3652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20066</xdr:rowOff>
    </xdr:from>
    <xdr:to>
      <xdr:col>67</xdr:col>
      <xdr:colOff>101600</xdr:colOff>
      <xdr:row>59</xdr:row>
      <xdr:rowOff>121666</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2763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58928</xdr:rowOff>
    </xdr:from>
    <xdr:to>
      <xdr:col>85</xdr:col>
      <xdr:colOff>177800</xdr:colOff>
      <xdr:row>56</xdr:row>
      <xdr:rowOff>160528</xdr:rowOff>
    </xdr:to>
    <xdr:sp macro="" textlink="">
      <xdr:nvSpPr>
        <xdr:cNvPr id="642" name="楕円 641">
          <a:extLst>
            <a:ext uri="{FF2B5EF4-FFF2-40B4-BE49-F238E27FC236}">
              <a16:creationId xmlns:a16="http://schemas.microsoft.com/office/drawing/2014/main" id="{00000000-0008-0000-0E00-000082020000}"/>
            </a:ext>
          </a:extLst>
        </xdr:cNvPr>
        <xdr:cNvSpPr/>
      </xdr:nvSpPr>
      <xdr:spPr>
        <a:xfrm>
          <a:off x="16268700" y="9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11955</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00000000-0008-0000-0E00-000083020000}"/>
            </a:ext>
          </a:extLst>
        </xdr:cNvPr>
        <xdr:cNvSpPr txBox="1"/>
      </xdr:nvSpPr>
      <xdr:spPr>
        <a:xfrm>
          <a:off x="16357600" y="9613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45212</xdr:rowOff>
    </xdr:from>
    <xdr:to>
      <xdr:col>81</xdr:col>
      <xdr:colOff>101600</xdr:colOff>
      <xdr:row>56</xdr:row>
      <xdr:rowOff>146812</xdr:rowOff>
    </xdr:to>
    <xdr:sp macro="" textlink="">
      <xdr:nvSpPr>
        <xdr:cNvPr id="644" name="楕円 643">
          <a:extLst>
            <a:ext uri="{FF2B5EF4-FFF2-40B4-BE49-F238E27FC236}">
              <a16:creationId xmlns:a16="http://schemas.microsoft.com/office/drawing/2014/main" id="{00000000-0008-0000-0E00-000084020000}"/>
            </a:ext>
          </a:extLst>
        </xdr:cNvPr>
        <xdr:cNvSpPr/>
      </xdr:nvSpPr>
      <xdr:spPr>
        <a:xfrm>
          <a:off x="15430500" y="96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96012</xdr:rowOff>
    </xdr:from>
    <xdr:to>
      <xdr:col>85</xdr:col>
      <xdr:colOff>127000</xdr:colOff>
      <xdr:row>56</xdr:row>
      <xdr:rowOff>109728</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5481300" y="96972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49784</xdr:rowOff>
    </xdr:from>
    <xdr:to>
      <xdr:col>76</xdr:col>
      <xdr:colOff>165100</xdr:colOff>
      <xdr:row>56</xdr:row>
      <xdr:rowOff>151384</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4541500" y="96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96012</xdr:rowOff>
    </xdr:from>
    <xdr:to>
      <xdr:col>81</xdr:col>
      <xdr:colOff>50800</xdr:colOff>
      <xdr:row>56</xdr:row>
      <xdr:rowOff>100584</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flipV="1">
          <a:off x="14592300" y="9697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36068</xdr:rowOff>
    </xdr:from>
    <xdr:to>
      <xdr:col>72</xdr:col>
      <xdr:colOff>38100</xdr:colOff>
      <xdr:row>56</xdr:row>
      <xdr:rowOff>137668</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3652500" y="96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86868</xdr:rowOff>
    </xdr:from>
    <xdr:to>
      <xdr:col>76</xdr:col>
      <xdr:colOff>114300</xdr:colOff>
      <xdr:row>56</xdr:row>
      <xdr:rowOff>100584</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3703300" y="9688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152654</xdr:rowOff>
    </xdr:from>
    <xdr:to>
      <xdr:col>67</xdr:col>
      <xdr:colOff>101600</xdr:colOff>
      <xdr:row>56</xdr:row>
      <xdr:rowOff>82804</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2763500" y="95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32004</xdr:rowOff>
    </xdr:from>
    <xdr:to>
      <xdr:col>71</xdr:col>
      <xdr:colOff>177800</xdr:colOff>
      <xdr:row>56</xdr:row>
      <xdr:rowOff>86868</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814300" y="9633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652" name="n_1aveValue【学校施設】&#10;有形固定資産減価償却率">
          <a:extLst>
            <a:ext uri="{FF2B5EF4-FFF2-40B4-BE49-F238E27FC236}">
              <a16:creationId xmlns:a16="http://schemas.microsoft.com/office/drawing/2014/main" id="{00000000-0008-0000-0E00-00008C020000}"/>
            </a:ext>
          </a:extLst>
        </xdr:cNvPr>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60215</xdr:rowOff>
    </xdr:from>
    <xdr:ext cx="405111" cy="259045"/>
    <xdr:sp macro="" textlink="">
      <xdr:nvSpPr>
        <xdr:cNvPr id="653" name="n_2aveValue【学校施設】&#10;有形固定資産減価償却率">
          <a:extLst>
            <a:ext uri="{FF2B5EF4-FFF2-40B4-BE49-F238E27FC236}">
              <a16:creationId xmlns:a16="http://schemas.microsoft.com/office/drawing/2014/main" id="{00000000-0008-0000-0E00-00008D020000}"/>
            </a:ext>
          </a:extLst>
        </xdr:cNvPr>
        <xdr:cNvSpPr txBox="1"/>
      </xdr:nvSpPr>
      <xdr:spPr>
        <a:xfrm>
          <a:off x="14389744" y="1034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37355</xdr:rowOff>
    </xdr:from>
    <xdr:ext cx="405111" cy="259045"/>
    <xdr:sp macro="" textlink="">
      <xdr:nvSpPr>
        <xdr:cNvPr id="654" name="n_3aveValue【学校施設】&#10;有形固定資産減価償却率">
          <a:extLst>
            <a:ext uri="{FF2B5EF4-FFF2-40B4-BE49-F238E27FC236}">
              <a16:creationId xmlns:a16="http://schemas.microsoft.com/office/drawing/2014/main" id="{00000000-0008-0000-0E00-00008E020000}"/>
            </a:ext>
          </a:extLst>
        </xdr:cNvPr>
        <xdr:cNvSpPr txBox="1"/>
      </xdr:nvSpPr>
      <xdr:spPr>
        <a:xfrm>
          <a:off x="135007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112793</xdr:rowOff>
    </xdr:from>
    <xdr:ext cx="405111" cy="259045"/>
    <xdr:sp macro="" textlink="">
      <xdr:nvSpPr>
        <xdr:cNvPr id="655" name="n_4aveValue【学校施設】&#10;有形固定資産減価償却率">
          <a:extLst>
            <a:ext uri="{FF2B5EF4-FFF2-40B4-BE49-F238E27FC236}">
              <a16:creationId xmlns:a16="http://schemas.microsoft.com/office/drawing/2014/main" id="{00000000-0008-0000-0E00-00008F020000}"/>
            </a:ext>
          </a:extLst>
        </xdr:cNvPr>
        <xdr:cNvSpPr txBox="1"/>
      </xdr:nvSpPr>
      <xdr:spPr>
        <a:xfrm>
          <a:off x="12611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163339</xdr:rowOff>
    </xdr:from>
    <xdr:ext cx="405111" cy="259045"/>
    <xdr:sp macro="" textlink="">
      <xdr:nvSpPr>
        <xdr:cNvPr id="656" name="n_1mainValue【学校施設】&#10;有形固定資産減価償却率">
          <a:extLst>
            <a:ext uri="{FF2B5EF4-FFF2-40B4-BE49-F238E27FC236}">
              <a16:creationId xmlns:a16="http://schemas.microsoft.com/office/drawing/2014/main" id="{00000000-0008-0000-0E00-000090020000}"/>
            </a:ext>
          </a:extLst>
        </xdr:cNvPr>
        <xdr:cNvSpPr txBox="1"/>
      </xdr:nvSpPr>
      <xdr:spPr>
        <a:xfrm>
          <a:off x="15266044" y="942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167911</xdr:rowOff>
    </xdr:from>
    <xdr:ext cx="405111" cy="259045"/>
    <xdr:sp macro="" textlink="">
      <xdr:nvSpPr>
        <xdr:cNvPr id="657" name="n_2mainValue【学校施設】&#10;有形固定資産減価償却率">
          <a:extLst>
            <a:ext uri="{FF2B5EF4-FFF2-40B4-BE49-F238E27FC236}">
              <a16:creationId xmlns:a16="http://schemas.microsoft.com/office/drawing/2014/main" id="{00000000-0008-0000-0E00-000091020000}"/>
            </a:ext>
          </a:extLst>
        </xdr:cNvPr>
        <xdr:cNvSpPr txBox="1"/>
      </xdr:nvSpPr>
      <xdr:spPr>
        <a:xfrm>
          <a:off x="14389744" y="94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154195</xdr:rowOff>
    </xdr:from>
    <xdr:ext cx="405111" cy="259045"/>
    <xdr:sp macro="" textlink="">
      <xdr:nvSpPr>
        <xdr:cNvPr id="658" name="n_3mainValue【学校施設】&#10;有形固定資産減価償却率">
          <a:extLst>
            <a:ext uri="{FF2B5EF4-FFF2-40B4-BE49-F238E27FC236}">
              <a16:creationId xmlns:a16="http://schemas.microsoft.com/office/drawing/2014/main" id="{00000000-0008-0000-0E00-000092020000}"/>
            </a:ext>
          </a:extLst>
        </xdr:cNvPr>
        <xdr:cNvSpPr txBox="1"/>
      </xdr:nvSpPr>
      <xdr:spPr>
        <a:xfrm>
          <a:off x="13500744" y="94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99331</xdr:rowOff>
    </xdr:from>
    <xdr:ext cx="405111" cy="259045"/>
    <xdr:sp macro="" textlink="">
      <xdr:nvSpPr>
        <xdr:cNvPr id="659" name="n_4mainValue【学校施設】&#10;有形固定資産減価償却率">
          <a:extLst>
            <a:ext uri="{FF2B5EF4-FFF2-40B4-BE49-F238E27FC236}">
              <a16:creationId xmlns:a16="http://schemas.microsoft.com/office/drawing/2014/main" id="{00000000-0008-0000-0E00-000093020000}"/>
            </a:ext>
          </a:extLst>
        </xdr:cNvPr>
        <xdr:cNvSpPr txBox="1"/>
      </xdr:nvSpPr>
      <xdr:spPr>
        <a:xfrm>
          <a:off x="12611744" y="935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00000000-0008-0000-0E00-0000A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8709</xdr:rowOff>
    </xdr:from>
    <xdr:to>
      <xdr:col>116</xdr:col>
      <xdr:colOff>62864</xdr:colOff>
      <xdr:row>64</xdr:row>
      <xdr:rowOff>71846</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flipV="1">
          <a:off x="22160864" y="9609909"/>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7" name="【学校施設】&#10;一人当たり面積最小値テキスト">
          <a:extLst>
            <a:ext uri="{FF2B5EF4-FFF2-40B4-BE49-F238E27FC236}">
              <a16:creationId xmlns:a16="http://schemas.microsoft.com/office/drawing/2014/main" id="{00000000-0008-0000-0E00-0000AF020000}"/>
            </a:ext>
          </a:extLst>
        </xdr:cNvPr>
        <xdr:cNvSpPr txBox="1"/>
      </xdr:nvSpPr>
      <xdr:spPr>
        <a:xfrm>
          <a:off x="22199600" y="110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22072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126836</xdr:rowOff>
    </xdr:from>
    <xdr:ext cx="469744" cy="259045"/>
    <xdr:sp macro="" textlink="">
      <xdr:nvSpPr>
        <xdr:cNvPr id="689" name="【学校施設】&#10;一人当たり面積最大値テキスト">
          <a:extLst>
            <a:ext uri="{FF2B5EF4-FFF2-40B4-BE49-F238E27FC236}">
              <a16:creationId xmlns:a16="http://schemas.microsoft.com/office/drawing/2014/main" id="{00000000-0008-0000-0E00-0000B1020000}"/>
            </a:ext>
          </a:extLst>
        </xdr:cNvPr>
        <xdr:cNvSpPr txBox="1"/>
      </xdr:nvSpPr>
      <xdr:spPr>
        <a:xfrm>
          <a:off x="22199600" y="938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8709</xdr:rowOff>
    </xdr:from>
    <xdr:to>
      <xdr:col>116</xdr:col>
      <xdr:colOff>152400</xdr:colOff>
      <xdr:row>56</xdr:row>
      <xdr:rowOff>8709</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22072600" y="960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115768</xdr:rowOff>
    </xdr:from>
    <xdr:ext cx="469744" cy="259045"/>
    <xdr:sp macro="" textlink="">
      <xdr:nvSpPr>
        <xdr:cNvPr id="691" name="【学校施設】&#10;一人当たり面積平均値テキスト">
          <a:extLst>
            <a:ext uri="{FF2B5EF4-FFF2-40B4-BE49-F238E27FC236}">
              <a16:creationId xmlns:a16="http://schemas.microsoft.com/office/drawing/2014/main" id="{00000000-0008-0000-0E00-0000B3020000}"/>
            </a:ext>
          </a:extLst>
        </xdr:cNvPr>
        <xdr:cNvSpPr txBox="1"/>
      </xdr:nvSpPr>
      <xdr:spPr>
        <a:xfrm>
          <a:off x="22199600" y="1057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92891</xdr:rowOff>
    </xdr:from>
    <xdr:to>
      <xdr:col>116</xdr:col>
      <xdr:colOff>114300</xdr:colOff>
      <xdr:row>63</xdr:row>
      <xdr:rowOff>23041</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22110700" y="1072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109220</xdr:rowOff>
    </xdr:from>
    <xdr:to>
      <xdr:col>112</xdr:col>
      <xdr:colOff>38100</xdr:colOff>
      <xdr:row>63</xdr:row>
      <xdr:rowOff>39370</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1272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0383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108131</xdr:rowOff>
    </xdr:from>
    <xdr:to>
      <xdr:col>102</xdr:col>
      <xdr:colOff>165100</xdr:colOff>
      <xdr:row>63</xdr:row>
      <xdr:rowOff>38281</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19494500" y="1073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122283</xdr:rowOff>
    </xdr:from>
    <xdr:to>
      <xdr:col>98</xdr:col>
      <xdr:colOff>38100</xdr:colOff>
      <xdr:row>63</xdr:row>
      <xdr:rowOff>52433</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8605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21046</xdr:rowOff>
    </xdr:from>
    <xdr:to>
      <xdr:col>116</xdr:col>
      <xdr:colOff>114300</xdr:colOff>
      <xdr:row>64</xdr:row>
      <xdr:rowOff>122646</xdr:rowOff>
    </xdr:to>
    <xdr:sp macro="" textlink="">
      <xdr:nvSpPr>
        <xdr:cNvPr id="702" name="楕円 701">
          <a:extLst>
            <a:ext uri="{FF2B5EF4-FFF2-40B4-BE49-F238E27FC236}">
              <a16:creationId xmlns:a16="http://schemas.microsoft.com/office/drawing/2014/main" id="{00000000-0008-0000-0E00-0000BE020000}"/>
            </a:ext>
          </a:extLst>
        </xdr:cNvPr>
        <xdr:cNvSpPr/>
      </xdr:nvSpPr>
      <xdr:spPr>
        <a:xfrm>
          <a:off x="221107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107423</xdr:rowOff>
    </xdr:from>
    <xdr:ext cx="469744" cy="259045"/>
    <xdr:sp macro="" textlink="">
      <xdr:nvSpPr>
        <xdr:cNvPr id="703" name="【学校施設】&#10;一人当たり面積該当値テキスト">
          <a:extLst>
            <a:ext uri="{FF2B5EF4-FFF2-40B4-BE49-F238E27FC236}">
              <a16:creationId xmlns:a16="http://schemas.microsoft.com/office/drawing/2014/main" id="{00000000-0008-0000-0E00-0000BF020000}"/>
            </a:ext>
          </a:extLst>
        </xdr:cNvPr>
        <xdr:cNvSpPr txBox="1"/>
      </xdr:nvSpPr>
      <xdr:spPr>
        <a:xfrm>
          <a:off x="22199600" y="1090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15603</xdr:rowOff>
    </xdr:from>
    <xdr:to>
      <xdr:col>112</xdr:col>
      <xdr:colOff>38100</xdr:colOff>
      <xdr:row>64</xdr:row>
      <xdr:rowOff>117203</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21272500" y="109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66403</xdr:rowOff>
    </xdr:from>
    <xdr:to>
      <xdr:col>116</xdr:col>
      <xdr:colOff>63500</xdr:colOff>
      <xdr:row>64</xdr:row>
      <xdr:rowOff>71846</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1323300" y="11039203"/>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18869</xdr:rowOff>
    </xdr:from>
    <xdr:to>
      <xdr:col>107</xdr:col>
      <xdr:colOff>101600</xdr:colOff>
      <xdr:row>64</xdr:row>
      <xdr:rowOff>120469</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0383500" y="109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66403</xdr:rowOff>
    </xdr:from>
    <xdr:to>
      <xdr:col>111</xdr:col>
      <xdr:colOff>177800</xdr:colOff>
      <xdr:row>64</xdr:row>
      <xdr:rowOff>69669</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20434300" y="110392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11249</xdr:rowOff>
    </xdr:from>
    <xdr:to>
      <xdr:col>102</xdr:col>
      <xdr:colOff>165100</xdr:colOff>
      <xdr:row>64</xdr:row>
      <xdr:rowOff>112849</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19494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62049</xdr:rowOff>
    </xdr:from>
    <xdr:to>
      <xdr:col>107</xdr:col>
      <xdr:colOff>50800</xdr:colOff>
      <xdr:row>64</xdr:row>
      <xdr:rowOff>69669</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9545300" y="1103484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10160</xdr:rowOff>
    </xdr:from>
    <xdr:to>
      <xdr:col>98</xdr:col>
      <xdr:colOff>38100</xdr:colOff>
      <xdr:row>64</xdr:row>
      <xdr:rowOff>111760</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18605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60960</xdr:rowOff>
    </xdr:from>
    <xdr:to>
      <xdr:col>102</xdr:col>
      <xdr:colOff>114300</xdr:colOff>
      <xdr:row>64</xdr:row>
      <xdr:rowOff>62049</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656300" y="11033760"/>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55897</xdr:rowOff>
    </xdr:from>
    <xdr:ext cx="469744" cy="259045"/>
    <xdr:sp macro="" textlink="">
      <xdr:nvSpPr>
        <xdr:cNvPr id="712" name="n_1aveValue【学校施設】&#10;一人当たり面積">
          <a:extLst>
            <a:ext uri="{FF2B5EF4-FFF2-40B4-BE49-F238E27FC236}">
              <a16:creationId xmlns:a16="http://schemas.microsoft.com/office/drawing/2014/main" id="{00000000-0008-0000-0E00-0000C8020000}"/>
            </a:ext>
          </a:extLst>
        </xdr:cNvPr>
        <xdr:cNvSpPr txBox="1"/>
      </xdr:nvSpPr>
      <xdr:spPr>
        <a:xfrm>
          <a:off x="210757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713" name="n_2aveValue【学校施設】&#10;一人当たり面積">
          <a:extLst>
            <a:ext uri="{FF2B5EF4-FFF2-40B4-BE49-F238E27FC236}">
              <a16:creationId xmlns:a16="http://schemas.microsoft.com/office/drawing/2014/main" id="{00000000-0008-0000-0E00-0000C9020000}"/>
            </a:ext>
          </a:extLst>
        </xdr:cNvPr>
        <xdr:cNvSpPr txBox="1"/>
      </xdr:nvSpPr>
      <xdr:spPr>
        <a:xfrm>
          <a:off x="20199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54808</xdr:rowOff>
    </xdr:from>
    <xdr:ext cx="469744" cy="259045"/>
    <xdr:sp macro="" textlink="">
      <xdr:nvSpPr>
        <xdr:cNvPr id="714" name="n_3aveValue【学校施設】&#10;一人当たり面積">
          <a:extLst>
            <a:ext uri="{FF2B5EF4-FFF2-40B4-BE49-F238E27FC236}">
              <a16:creationId xmlns:a16="http://schemas.microsoft.com/office/drawing/2014/main" id="{00000000-0008-0000-0E00-0000CA020000}"/>
            </a:ext>
          </a:extLst>
        </xdr:cNvPr>
        <xdr:cNvSpPr txBox="1"/>
      </xdr:nvSpPr>
      <xdr:spPr>
        <a:xfrm>
          <a:off x="19310427" y="1051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68960</xdr:rowOff>
    </xdr:from>
    <xdr:ext cx="469744" cy="259045"/>
    <xdr:sp macro="" textlink="">
      <xdr:nvSpPr>
        <xdr:cNvPr id="715" name="n_4aveValue【学校施設】&#10;一人当たり面積">
          <a:extLst>
            <a:ext uri="{FF2B5EF4-FFF2-40B4-BE49-F238E27FC236}">
              <a16:creationId xmlns:a16="http://schemas.microsoft.com/office/drawing/2014/main" id="{00000000-0008-0000-0E00-0000CB020000}"/>
            </a:ext>
          </a:extLst>
        </xdr:cNvPr>
        <xdr:cNvSpPr txBox="1"/>
      </xdr:nvSpPr>
      <xdr:spPr>
        <a:xfrm>
          <a:off x="18421427" y="1052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108330</xdr:rowOff>
    </xdr:from>
    <xdr:ext cx="469744" cy="259045"/>
    <xdr:sp macro="" textlink="">
      <xdr:nvSpPr>
        <xdr:cNvPr id="716" name="n_1mainValue【学校施設】&#10;一人当たり面積">
          <a:extLst>
            <a:ext uri="{FF2B5EF4-FFF2-40B4-BE49-F238E27FC236}">
              <a16:creationId xmlns:a16="http://schemas.microsoft.com/office/drawing/2014/main" id="{00000000-0008-0000-0E00-0000CC020000}"/>
            </a:ext>
          </a:extLst>
        </xdr:cNvPr>
        <xdr:cNvSpPr txBox="1"/>
      </xdr:nvSpPr>
      <xdr:spPr>
        <a:xfrm>
          <a:off x="21075727"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111596</xdr:rowOff>
    </xdr:from>
    <xdr:ext cx="469744" cy="259045"/>
    <xdr:sp macro="" textlink="">
      <xdr:nvSpPr>
        <xdr:cNvPr id="717" name="n_2mainValue【学校施設】&#10;一人当たり面積">
          <a:extLst>
            <a:ext uri="{FF2B5EF4-FFF2-40B4-BE49-F238E27FC236}">
              <a16:creationId xmlns:a16="http://schemas.microsoft.com/office/drawing/2014/main" id="{00000000-0008-0000-0E00-0000CD020000}"/>
            </a:ext>
          </a:extLst>
        </xdr:cNvPr>
        <xdr:cNvSpPr txBox="1"/>
      </xdr:nvSpPr>
      <xdr:spPr>
        <a:xfrm>
          <a:off x="20199427" y="1108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103976</xdr:rowOff>
    </xdr:from>
    <xdr:ext cx="469744" cy="259045"/>
    <xdr:sp macro="" textlink="">
      <xdr:nvSpPr>
        <xdr:cNvPr id="718" name="n_3mainValue【学校施設】&#10;一人当たり面積">
          <a:extLst>
            <a:ext uri="{FF2B5EF4-FFF2-40B4-BE49-F238E27FC236}">
              <a16:creationId xmlns:a16="http://schemas.microsoft.com/office/drawing/2014/main" id="{00000000-0008-0000-0E00-0000CE020000}"/>
            </a:ext>
          </a:extLst>
        </xdr:cNvPr>
        <xdr:cNvSpPr txBox="1"/>
      </xdr:nvSpPr>
      <xdr:spPr>
        <a:xfrm>
          <a:off x="19310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102887</xdr:rowOff>
    </xdr:from>
    <xdr:ext cx="469744" cy="259045"/>
    <xdr:sp macro="" textlink="">
      <xdr:nvSpPr>
        <xdr:cNvPr id="719" name="n_4mainValue【学校施設】&#10;一人当たり面積">
          <a:extLst>
            <a:ext uri="{FF2B5EF4-FFF2-40B4-BE49-F238E27FC236}">
              <a16:creationId xmlns:a16="http://schemas.microsoft.com/office/drawing/2014/main" id="{00000000-0008-0000-0E00-0000CF020000}"/>
            </a:ext>
          </a:extLst>
        </xdr:cNvPr>
        <xdr:cNvSpPr txBox="1"/>
      </xdr:nvSpPr>
      <xdr:spPr>
        <a:xfrm>
          <a:off x="184214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id="{00000000-0008-0000-0E00-0000E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46673</xdr:rowOff>
    </xdr:from>
    <xdr:to>
      <xdr:col>85</xdr:col>
      <xdr:colOff>126364</xdr:colOff>
      <xdr:row>86</xdr:row>
      <xdr:rowOff>92393</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16318864" y="13419773"/>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96220</xdr:rowOff>
    </xdr:from>
    <xdr:ext cx="405111" cy="259045"/>
    <xdr:sp macro="" textlink="">
      <xdr:nvSpPr>
        <xdr:cNvPr id="749" name="【児童館】&#10;有形固定資産減価償却率最小値テキスト">
          <a:extLst>
            <a:ext uri="{FF2B5EF4-FFF2-40B4-BE49-F238E27FC236}">
              <a16:creationId xmlns:a16="http://schemas.microsoft.com/office/drawing/2014/main" id="{00000000-0008-0000-0E00-0000ED020000}"/>
            </a:ext>
          </a:extLst>
        </xdr:cNvPr>
        <xdr:cNvSpPr txBox="1"/>
      </xdr:nvSpPr>
      <xdr:spPr>
        <a:xfrm>
          <a:off x="16357600" y="1484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92393</xdr:rowOff>
    </xdr:from>
    <xdr:to>
      <xdr:col>86</xdr:col>
      <xdr:colOff>25400</xdr:colOff>
      <xdr:row>86</xdr:row>
      <xdr:rowOff>92393</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6230600" y="1483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164800</xdr:rowOff>
    </xdr:from>
    <xdr:ext cx="405111" cy="259045"/>
    <xdr:sp macro="" textlink="">
      <xdr:nvSpPr>
        <xdr:cNvPr id="751" name="【児童館】&#10;有形固定資産減価償却率最大値テキスト">
          <a:extLst>
            <a:ext uri="{FF2B5EF4-FFF2-40B4-BE49-F238E27FC236}">
              <a16:creationId xmlns:a16="http://schemas.microsoft.com/office/drawing/2014/main" id="{00000000-0008-0000-0E00-0000EF020000}"/>
            </a:ext>
          </a:extLst>
        </xdr:cNvPr>
        <xdr:cNvSpPr txBox="1"/>
      </xdr:nvSpPr>
      <xdr:spPr>
        <a:xfrm>
          <a:off x="16357600" y="13195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46673</xdr:rowOff>
    </xdr:from>
    <xdr:to>
      <xdr:col>86</xdr:col>
      <xdr:colOff>25400</xdr:colOff>
      <xdr:row>78</xdr:row>
      <xdr:rowOff>46673</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6230600" y="1341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33038</xdr:rowOff>
    </xdr:from>
    <xdr:ext cx="405111" cy="259045"/>
    <xdr:sp macro="" textlink="">
      <xdr:nvSpPr>
        <xdr:cNvPr id="753" name="【児童館】&#10;有形固定資産減価償却率平均値テキスト">
          <a:extLst>
            <a:ext uri="{FF2B5EF4-FFF2-40B4-BE49-F238E27FC236}">
              <a16:creationId xmlns:a16="http://schemas.microsoft.com/office/drawing/2014/main" id="{00000000-0008-0000-0E00-0000F1020000}"/>
            </a:ext>
          </a:extLst>
        </xdr:cNvPr>
        <xdr:cNvSpPr txBox="1"/>
      </xdr:nvSpPr>
      <xdr:spPr>
        <a:xfrm>
          <a:off x="16357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158750</xdr:rowOff>
    </xdr:from>
    <xdr:to>
      <xdr:col>76</xdr:col>
      <xdr:colOff>165100</xdr:colOff>
      <xdr:row>82</xdr:row>
      <xdr:rowOff>88900</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14541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155893</xdr:rowOff>
    </xdr:from>
    <xdr:to>
      <xdr:col>72</xdr:col>
      <xdr:colOff>38100</xdr:colOff>
      <xdr:row>82</xdr:row>
      <xdr:rowOff>86043</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13652500" y="1404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2763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118745</xdr:rowOff>
    </xdr:from>
    <xdr:to>
      <xdr:col>85</xdr:col>
      <xdr:colOff>177800</xdr:colOff>
      <xdr:row>84</xdr:row>
      <xdr:rowOff>48895</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162687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97172</xdr:rowOff>
    </xdr:from>
    <xdr:ext cx="405111" cy="259045"/>
    <xdr:sp macro="" textlink="">
      <xdr:nvSpPr>
        <xdr:cNvPr id="765" name="【児童館】&#10;有形固定資産減価償却率該当値テキスト">
          <a:extLst>
            <a:ext uri="{FF2B5EF4-FFF2-40B4-BE49-F238E27FC236}">
              <a16:creationId xmlns:a16="http://schemas.microsoft.com/office/drawing/2014/main" id="{00000000-0008-0000-0E00-0000FD020000}"/>
            </a:ext>
          </a:extLst>
        </xdr:cNvPr>
        <xdr:cNvSpPr txBox="1"/>
      </xdr:nvSpPr>
      <xdr:spPr>
        <a:xfrm>
          <a:off x="16357600"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144463</xdr:rowOff>
    </xdr:from>
    <xdr:to>
      <xdr:col>81</xdr:col>
      <xdr:colOff>101600</xdr:colOff>
      <xdr:row>84</xdr:row>
      <xdr:rowOff>74613</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15430500" y="1437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169545</xdr:rowOff>
    </xdr:from>
    <xdr:to>
      <xdr:col>85</xdr:col>
      <xdr:colOff>127000</xdr:colOff>
      <xdr:row>84</xdr:row>
      <xdr:rowOff>23813</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flipV="1">
          <a:off x="15481300" y="14399895"/>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93027</xdr:rowOff>
    </xdr:from>
    <xdr:to>
      <xdr:col>76</xdr:col>
      <xdr:colOff>165100</xdr:colOff>
      <xdr:row>84</xdr:row>
      <xdr:rowOff>23177</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4541500" y="1432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143827</xdr:rowOff>
    </xdr:from>
    <xdr:to>
      <xdr:col>81</xdr:col>
      <xdr:colOff>50800</xdr:colOff>
      <xdr:row>84</xdr:row>
      <xdr:rowOff>23813</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4592300" y="14374177"/>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41593</xdr:rowOff>
    </xdr:from>
    <xdr:to>
      <xdr:col>72</xdr:col>
      <xdr:colOff>38100</xdr:colOff>
      <xdr:row>83</xdr:row>
      <xdr:rowOff>143193</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3652500" y="1427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92393</xdr:rowOff>
    </xdr:from>
    <xdr:to>
      <xdr:col>76</xdr:col>
      <xdr:colOff>114300</xdr:colOff>
      <xdr:row>83</xdr:row>
      <xdr:rowOff>143827</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3703300" y="14322743"/>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107314</xdr:rowOff>
    </xdr:from>
    <xdr:to>
      <xdr:col>67</xdr:col>
      <xdr:colOff>101600</xdr:colOff>
      <xdr:row>83</xdr:row>
      <xdr:rowOff>37464</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2763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158114</xdr:rowOff>
    </xdr:from>
    <xdr:to>
      <xdr:col>71</xdr:col>
      <xdr:colOff>177800</xdr:colOff>
      <xdr:row>83</xdr:row>
      <xdr:rowOff>92393</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2814300" y="14217014"/>
          <a:ext cx="889000" cy="10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4" name="n_1aveValue【児童館】&#10;有形固定資産減価償却率">
          <a:extLst>
            <a:ext uri="{FF2B5EF4-FFF2-40B4-BE49-F238E27FC236}">
              <a16:creationId xmlns:a16="http://schemas.microsoft.com/office/drawing/2014/main" id="{00000000-0008-0000-0E00-000006030000}"/>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775" name="n_2aveValue【児童館】&#10;有形固定資産減価償却率">
          <a:extLst>
            <a:ext uri="{FF2B5EF4-FFF2-40B4-BE49-F238E27FC236}">
              <a16:creationId xmlns:a16="http://schemas.microsoft.com/office/drawing/2014/main" id="{00000000-0008-0000-0E00-000007030000}"/>
            </a:ext>
          </a:extLst>
        </xdr:cNvPr>
        <xdr:cNvSpPr txBox="1"/>
      </xdr:nvSpPr>
      <xdr:spPr>
        <a:xfrm>
          <a:off x="14389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102570</xdr:rowOff>
    </xdr:from>
    <xdr:ext cx="405111" cy="259045"/>
    <xdr:sp macro="" textlink="">
      <xdr:nvSpPr>
        <xdr:cNvPr id="776" name="n_3aveValue【児童館】&#10;有形固定資産減価償却率">
          <a:extLst>
            <a:ext uri="{FF2B5EF4-FFF2-40B4-BE49-F238E27FC236}">
              <a16:creationId xmlns:a16="http://schemas.microsoft.com/office/drawing/2014/main" id="{00000000-0008-0000-0E00-000008030000}"/>
            </a:ext>
          </a:extLst>
        </xdr:cNvPr>
        <xdr:cNvSpPr txBox="1"/>
      </xdr:nvSpPr>
      <xdr:spPr>
        <a:xfrm>
          <a:off x="13500744" y="1381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77" name="n_4aveValue【児童館】&#10;有形固定資産減価償却率">
          <a:extLst>
            <a:ext uri="{FF2B5EF4-FFF2-40B4-BE49-F238E27FC236}">
              <a16:creationId xmlns:a16="http://schemas.microsoft.com/office/drawing/2014/main" id="{00000000-0008-0000-0E00-000009030000}"/>
            </a:ext>
          </a:extLst>
        </xdr:cNvPr>
        <xdr:cNvSpPr txBox="1"/>
      </xdr:nvSpPr>
      <xdr:spPr>
        <a:xfrm>
          <a:off x="12611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65740</xdr:rowOff>
    </xdr:from>
    <xdr:ext cx="405111" cy="259045"/>
    <xdr:sp macro="" textlink="">
      <xdr:nvSpPr>
        <xdr:cNvPr id="778" name="n_1mainValue【児童館】&#10;有形固定資産減価償却率">
          <a:extLst>
            <a:ext uri="{FF2B5EF4-FFF2-40B4-BE49-F238E27FC236}">
              <a16:creationId xmlns:a16="http://schemas.microsoft.com/office/drawing/2014/main" id="{00000000-0008-0000-0E00-00000A030000}"/>
            </a:ext>
          </a:extLst>
        </xdr:cNvPr>
        <xdr:cNvSpPr txBox="1"/>
      </xdr:nvSpPr>
      <xdr:spPr>
        <a:xfrm>
          <a:off x="15266044" y="1446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14304</xdr:rowOff>
    </xdr:from>
    <xdr:ext cx="405111" cy="259045"/>
    <xdr:sp macro="" textlink="">
      <xdr:nvSpPr>
        <xdr:cNvPr id="779" name="n_2mainValue【児童館】&#10;有形固定資産減価償却率">
          <a:extLst>
            <a:ext uri="{FF2B5EF4-FFF2-40B4-BE49-F238E27FC236}">
              <a16:creationId xmlns:a16="http://schemas.microsoft.com/office/drawing/2014/main" id="{00000000-0008-0000-0E00-00000B030000}"/>
            </a:ext>
          </a:extLst>
        </xdr:cNvPr>
        <xdr:cNvSpPr txBox="1"/>
      </xdr:nvSpPr>
      <xdr:spPr>
        <a:xfrm>
          <a:off x="14389744" y="14416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134320</xdr:rowOff>
    </xdr:from>
    <xdr:ext cx="405111" cy="259045"/>
    <xdr:sp macro="" textlink="">
      <xdr:nvSpPr>
        <xdr:cNvPr id="780" name="n_3mainValue【児童館】&#10;有形固定資産減価償却率">
          <a:extLst>
            <a:ext uri="{FF2B5EF4-FFF2-40B4-BE49-F238E27FC236}">
              <a16:creationId xmlns:a16="http://schemas.microsoft.com/office/drawing/2014/main" id="{00000000-0008-0000-0E00-00000C030000}"/>
            </a:ext>
          </a:extLst>
        </xdr:cNvPr>
        <xdr:cNvSpPr txBox="1"/>
      </xdr:nvSpPr>
      <xdr:spPr>
        <a:xfrm>
          <a:off x="13500744" y="14364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28591</xdr:rowOff>
    </xdr:from>
    <xdr:ext cx="405111" cy="259045"/>
    <xdr:sp macro="" textlink="">
      <xdr:nvSpPr>
        <xdr:cNvPr id="781" name="n_4mainValue【児童館】&#10;有形固定資産減価償却率">
          <a:extLst>
            <a:ext uri="{FF2B5EF4-FFF2-40B4-BE49-F238E27FC236}">
              <a16:creationId xmlns:a16="http://schemas.microsoft.com/office/drawing/2014/main" id="{00000000-0008-0000-0E00-00000D030000}"/>
            </a:ext>
          </a:extLst>
        </xdr:cNvPr>
        <xdr:cNvSpPr txBox="1"/>
      </xdr:nvSpPr>
      <xdr:spPr>
        <a:xfrm>
          <a:off x="12611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id="{00000000-0008-0000-0E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6" name="【児童館】&#10;一人当たり面積最小値テキスト">
          <a:extLst>
            <a:ext uri="{FF2B5EF4-FFF2-40B4-BE49-F238E27FC236}">
              <a16:creationId xmlns:a16="http://schemas.microsoft.com/office/drawing/2014/main" id="{00000000-0008-0000-0E00-00002603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8" name="【児童館】&#10;一人当たり面積最大値テキスト">
          <a:extLst>
            <a:ext uri="{FF2B5EF4-FFF2-40B4-BE49-F238E27FC236}">
              <a16:creationId xmlns:a16="http://schemas.microsoft.com/office/drawing/2014/main" id="{00000000-0008-0000-0E00-00002803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10" name="【児童館】&#10;一人当たり面積平均値テキスト">
          <a:extLst>
            <a:ext uri="{FF2B5EF4-FFF2-40B4-BE49-F238E27FC236}">
              <a16:creationId xmlns:a16="http://schemas.microsoft.com/office/drawing/2014/main" id="{00000000-0008-0000-0E00-00002A03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13" name="フローチャート: 判断 812">
          <a:extLst>
            <a:ext uri="{FF2B5EF4-FFF2-40B4-BE49-F238E27FC236}">
              <a16:creationId xmlns:a16="http://schemas.microsoft.com/office/drawing/2014/main" id="{00000000-0008-0000-0E00-00002D03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14" name="フローチャート: 判断 813">
          <a:extLst>
            <a:ext uri="{FF2B5EF4-FFF2-40B4-BE49-F238E27FC236}">
              <a16:creationId xmlns:a16="http://schemas.microsoft.com/office/drawing/2014/main" id="{00000000-0008-0000-0E00-00002E030000}"/>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5" name="フローチャート: 判断 814">
          <a:extLst>
            <a:ext uri="{FF2B5EF4-FFF2-40B4-BE49-F238E27FC236}">
              <a16:creationId xmlns:a16="http://schemas.microsoft.com/office/drawing/2014/main" id="{00000000-0008-0000-0E00-00002F030000}"/>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822" name="【児童館】&#10;一人当たり面積該当値テキスト">
          <a:extLst>
            <a:ext uri="{FF2B5EF4-FFF2-40B4-BE49-F238E27FC236}">
              <a16:creationId xmlns:a16="http://schemas.microsoft.com/office/drawing/2014/main" id="{00000000-0008-0000-0E00-000036030000}"/>
            </a:ext>
          </a:extLst>
        </xdr:cNvPr>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95250</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a:off x="18656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31" name="n_1aveValue【児童館】&#10;一人当たり面積">
          <a:extLst>
            <a:ext uri="{FF2B5EF4-FFF2-40B4-BE49-F238E27FC236}">
              <a16:creationId xmlns:a16="http://schemas.microsoft.com/office/drawing/2014/main" id="{00000000-0008-0000-0E00-00003F030000}"/>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32" name="n_2aveValue【児童館】&#10;一人当たり面積">
          <a:extLst>
            <a:ext uri="{FF2B5EF4-FFF2-40B4-BE49-F238E27FC236}">
              <a16:creationId xmlns:a16="http://schemas.microsoft.com/office/drawing/2014/main" id="{00000000-0008-0000-0E00-000040030000}"/>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33" name="n_3aveValue【児童館】&#10;一人当たり面積">
          <a:extLst>
            <a:ext uri="{FF2B5EF4-FFF2-40B4-BE49-F238E27FC236}">
              <a16:creationId xmlns:a16="http://schemas.microsoft.com/office/drawing/2014/main" id="{00000000-0008-0000-0E00-000041030000}"/>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834" name="n_4aveValue【児童館】&#10;一人当たり面積">
          <a:extLst>
            <a:ext uri="{FF2B5EF4-FFF2-40B4-BE49-F238E27FC236}">
              <a16:creationId xmlns:a16="http://schemas.microsoft.com/office/drawing/2014/main" id="{00000000-0008-0000-0E00-000042030000}"/>
            </a:ext>
          </a:extLst>
        </xdr:cNvPr>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835" name="n_1mainValue【児童館】&#10;一人当たり面積">
          <a:extLst>
            <a:ext uri="{FF2B5EF4-FFF2-40B4-BE49-F238E27FC236}">
              <a16:creationId xmlns:a16="http://schemas.microsoft.com/office/drawing/2014/main" id="{00000000-0008-0000-0E00-000043030000}"/>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36" name="n_2mainValue【児童館】&#10;一人当たり面積">
          <a:extLst>
            <a:ext uri="{FF2B5EF4-FFF2-40B4-BE49-F238E27FC236}">
              <a16:creationId xmlns:a16="http://schemas.microsoft.com/office/drawing/2014/main" id="{00000000-0008-0000-0E00-000044030000}"/>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837" name="n_3mainValue【児童館】&#10;一人当たり面積">
          <a:extLst>
            <a:ext uri="{FF2B5EF4-FFF2-40B4-BE49-F238E27FC236}">
              <a16:creationId xmlns:a16="http://schemas.microsoft.com/office/drawing/2014/main" id="{00000000-0008-0000-0E00-000045030000}"/>
            </a:ext>
          </a:extLst>
        </xdr:cNvPr>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38" name="n_4mainValue【児童館】&#10;一人当たり面積">
          <a:extLst>
            <a:ext uri="{FF2B5EF4-FFF2-40B4-BE49-F238E27FC236}">
              <a16:creationId xmlns:a16="http://schemas.microsoft.com/office/drawing/2014/main" id="{00000000-0008-0000-0E00-000046030000}"/>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a:extLst>
            <a:ext uri="{FF2B5EF4-FFF2-40B4-BE49-F238E27FC236}">
              <a16:creationId xmlns:a16="http://schemas.microsoft.com/office/drawing/2014/main" id="{00000000-0008-0000-0E00-00005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109</xdr:row>
      <xdr:rowOff>41911</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flipV="1">
          <a:off x="16318864" y="171831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45738</xdr:rowOff>
    </xdr:from>
    <xdr:ext cx="405111" cy="259045"/>
    <xdr:sp macro="" textlink="">
      <xdr:nvSpPr>
        <xdr:cNvPr id="864" name="【公民館】&#10;有形固定資産減価償却率最小値テキスト">
          <a:extLst>
            <a:ext uri="{FF2B5EF4-FFF2-40B4-BE49-F238E27FC236}">
              <a16:creationId xmlns:a16="http://schemas.microsoft.com/office/drawing/2014/main" id="{00000000-0008-0000-0E00-000060030000}"/>
            </a:ext>
          </a:extLst>
        </xdr:cNvPr>
        <xdr:cNvSpPr txBox="1"/>
      </xdr:nvSpPr>
      <xdr:spPr>
        <a:xfrm>
          <a:off x="16357600" y="1873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41911</xdr:rowOff>
    </xdr:from>
    <xdr:to>
      <xdr:col>86</xdr:col>
      <xdr:colOff>25400</xdr:colOff>
      <xdr:row>109</xdr:row>
      <xdr:rowOff>41911</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a:off x="16230600" y="1872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866" name="【公民館】&#10;有形固定資産減価償却率最大値テキスト">
          <a:extLst>
            <a:ext uri="{FF2B5EF4-FFF2-40B4-BE49-F238E27FC236}">
              <a16:creationId xmlns:a16="http://schemas.microsoft.com/office/drawing/2014/main" id="{00000000-0008-0000-0E00-000062030000}"/>
            </a:ext>
          </a:extLst>
        </xdr:cNvPr>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867" name="直線コネクタ 866">
          <a:extLst>
            <a:ext uri="{FF2B5EF4-FFF2-40B4-BE49-F238E27FC236}">
              <a16:creationId xmlns:a16="http://schemas.microsoft.com/office/drawing/2014/main" id="{00000000-0008-0000-0E00-000063030000}"/>
            </a:ext>
          </a:extLst>
        </xdr:cNvPr>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868" name="【公民館】&#10;有形固定資産減価償却率平均値テキスト">
          <a:extLst>
            <a:ext uri="{FF2B5EF4-FFF2-40B4-BE49-F238E27FC236}">
              <a16:creationId xmlns:a16="http://schemas.microsoft.com/office/drawing/2014/main" id="{00000000-0008-0000-0E00-000064030000}"/>
            </a:ext>
          </a:extLst>
        </xdr:cNvPr>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74930</xdr:rowOff>
    </xdr:from>
    <xdr:to>
      <xdr:col>85</xdr:col>
      <xdr:colOff>177800</xdr:colOff>
      <xdr:row>105</xdr:row>
      <xdr:rowOff>5080</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6268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870" name="フローチャート: 判断 869">
          <a:extLst>
            <a:ext uri="{FF2B5EF4-FFF2-40B4-BE49-F238E27FC236}">
              <a16:creationId xmlns:a16="http://schemas.microsoft.com/office/drawing/2014/main" id="{00000000-0008-0000-0E00-000066030000}"/>
            </a:ext>
          </a:extLst>
        </xdr:cNvPr>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71" name="フローチャート: 判断 870">
          <a:extLst>
            <a:ext uri="{FF2B5EF4-FFF2-40B4-BE49-F238E27FC236}">
              <a16:creationId xmlns:a16="http://schemas.microsoft.com/office/drawing/2014/main" id="{00000000-0008-0000-0E00-000067030000}"/>
            </a:ext>
          </a:extLst>
        </xdr:cNvPr>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872" name="フローチャート: 判断 871">
          <a:extLst>
            <a:ext uri="{FF2B5EF4-FFF2-40B4-BE49-F238E27FC236}">
              <a16:creationId xmlns:a16="http://schemas.microsoft.com/office/drawing/2014/main" id="{00000000-0008-0000-0E00-000068030000}"/>
            </a:ext>
          </a:extLst>
        </xdr:cNvPr>
        <xdr:cNvSpPr/>
      </xdr:nvSpPr>
      <xdr:spPr>
        <a:xfrm>
          <a:off x="13652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73" name="フローチャート: 判断 872">
          <a:extLst>
            <a:ext uri="{FF2B5EF4-FFF2-40B4-BE49-F238E27FC236}">
              <a16:creationId xmlns:a16="http://schemas.microsoft.com/office/drawing/2014/main" id="{00000000-0008-0000-0E00-00006903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E00-00006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E00-00006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E00-00006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147320</xdr:rowOff>
    </xdr:from>
    <xdr:to>
      <xdr:col>85</xdr:col>
      <xdr:colOff>177800</xdr:colOff>
      <xdr:row>106</xdr:row>
      <xdr:rowOff>77470</xdr:rowOff>
    </xdr:to>
    <xdr:sp macro="" textlink="">
      <xdr:nvSpPr>
        <xdr:cNvPr id="879" name="楕円 878">
          <a:extLst>
            <a:ext uri="{FF2B5EF4-FFF2-40B4-BE49-F238E27FC236}">
              <a16:creationId xmlns:a16="http://schemas.microsoft.com/office/drawing/2014/main" id="{00000000-0008-0000-0E00-00006F030000}"/>
            </a:ext>
          </a:extLst>
        </xdr:cNvPr>
        <xdr:cNvSpPr/>
      </xdr:nvSpPr>
      <xdr:spPr>
        <a:xfrm>
          <a:off x="162687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125747</xdr:rowOff>
    </xdr:from>
    <xdr:ext cx="405111" cy="259045"/>
    <xdr:sp macro="" textlink="">
      <xdr:nvSpPr>
        <xdr:cNvPr id="880" name="【公民館】&#10;有形固定資産減価償却率該当値テキスト">
          <a:extLst>
            <a:ext uri="{FF2B5EF4-FFF2-40B4-BE49-F238E27FC236}">
              <a16:creationId xmlns:a16="http://schemas.microsoft.com/office/drawing/2014/main" id="{00000000-0008-0000-0E00-000070030000}"/>
            </a:ext>
          </a:extLst>
        </xdr:cNvPr>
        <xdr:cNvSpPr txBox="1"/>
      </xdr:nvSpPr>
      <xdr:spPr>
        <a:xfrm>
          <a:off x="16357600"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67311</xdr:rowOff>
    </xdr:from>
    <xdr:to>
      <xdr:col>81</xdr:col>
      <xdr:colOff>101600</xdr:colOff>
      <xdr:row>105</xdr:row>
      <xdr:rowOff>168911</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5430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118111</xdr:rowOff>
    </xdr:from>
    <xdr:to>
      <xdr:col>85</xdr:col>
      <xdr:colOff>127000</xdr:colOff>
      <xdr:row>106</xdr:row>
      <xdr:rowOff>26670</xdr:rowOff>
    </xdr:to>
    <xdr:cxnSp macro="">
      <xdr:nvCxnSpPr>
        <xdr:cNvPr id="882" name="直線コネクタ 881">
          <a:extLst>
            <a:ext uri="{FF2B5EF4-FFF2-40B4-BE49-F238E27FC236}">
              <a16:creationId xmlns:a16="http://schemas.microsoft.com/office/drawing/2014/main" id="{00000000-0008-0000-0E00-000072030000}"/>
            </a:ext>
          </a:extLst>
        </xdr:cNvPr>
        <xdr:cNvCxnSpPr/>
      </xdr:nvCxnSpPr>
      <xdr:spPr>
        <a:xfrm>
          <a:off x="15481300" y="181203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166370</xdr:rowOff>
    </xdr:from>
    <xdr:to>
      <xdr:col>76</xdr:col>
      <xdr:colOff>165100</xdr:colOff>
      <xdr:row>105</xdr:row>
      <xdr:rowOff>96520</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4541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45720</xdr:rowOff>
    </xdr:from>
    <xdr:to>
      <xdr:col>81</xdr:col>
      <xdr:colOff>50800</xdr:colOff>
      <xdr:row>105</xdr:row>
      <xdr:rowOff>118111</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a:off x="14592300" y="180479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885" name="楕円 884">
          <a:extLst>
            <a:ext uri="{FF2B5EF4-FFF2-40B4-BE49-F238E27FC236}">
              <a16:creationId xmlns:a16="http://schemas.microsoft.com/office/drawing/2014/main" id="{00000000-0008-0000-0E00-000075030000}"/>
            </a:ext>
          </a:extLst>
        </xdr:cNvPr>
        <xdr:cNvSpPr/>
      </xdr:nvSpPr>
      <xdr:spPr>
        <a:xfrm>
          <a:off x="1365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26670</xdr:rowOff>
    </xdr:from>
    <xdr:to>
      <xdr:col>76</xdr:col>
      <xdr:colOff>114300</xdr:colOff>
      <xdr:row>105</xdr:row>
      <xdr:rowOff>45720</xdr:rowOff>
    </xdr:to>
    <xdr:cxnSp macro="">
      <xdr:nvCxnSpPr>
        <xdr:cNvPr id="886" name="直線コネクタ 885">
          <a:extLst>
            <a:ext uri="{FF2B5EF4-FFF2-40B4-BE49-F238E27FC236}">
              <a16:creationId xmlns:a16="http://schemas.microsoft.com/office/drawing/2014/main" id="{00000000-0008-0000-0E00-000076030000}"/>
            </a:ext>
          </a:extLst>
        </xdr:cNvPr>
        <xdr:cNvCxnSpPr/>
      </xdr:nvCxnSpPr>
      <xdr:spPr>
        <a:xfrm>
          <a:off x="13703300" y="180289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78739</xdr:rowOff>
    </xdr:from>
    <xdr:to>
      <xdr:col>67</xdr:col>
      <xdr:colOff>101600</xdr:colOff>
      <xdr:row>105</xdr:row>
      <xdr:rowOff>8889</xdr:rowOff>
    </xdr:to>
    <xdr:sp macro="" textlink="">
      <xdr:nvSpPr>
        <xdr:cNvPr id="887" name="楕円 886">
          <a:extLst>
            <a:ext uri="{FF2B5EF4-FFF2-40B4-BE49-F238E27FC236}">
              <a16:creationId xmlns:a16="http://schemas.microsoft.com/office/drawing/2014/main" id="{00000000-0008-0000-0E00-000077030000}"/>
            </a:ext>
          </a:extLst>
        </xdr:cNvPr>
        <xdr:cNvSpPr/>
      </xdr:nvSpPr>
      <xdr:spPr>
        <a:xfrm>
          <a:off x="12763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129539</xdr:rowOff>
    </xdr:from>
    <xdr:to>
      <xdr:col>71</xdr:col>
      <xdr:colOff>177800</xdr:colOff>
      <xdr:row>105</xdr:row>
      <xdr:rowOff>26670</xdr:rowOff>
    </xdr:to>
    <xdr:cxnSp macro="">
      <xdr:nvCxnSpPr>
        <xdr:cNvPr id="888" name="直線コネクタ 887">
          <a:extLst>
            <a:ext uri="{FF2B5EF4-FFF2-40B4-BE49-F238E27FC236}">
              <a16:creationId xmlns:a16="http://schemas.microsoft.com/office/drawing/2014/main" id="{00000000-0008-0000-0E00-000078030000}"/>
            </a:ext>
          </a:extLst>
        </xdr:cNvPr>
        <xdr:cNvCxnSpPr/>
      </xdr:nvCxnSpPr>
      <xdr:spPr>
        <a:xfrm>
          <a:off x="12814300" y="17960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889" name="n_1aveValue【公民館】&#10;有形固定資産減価償却率">
          <a:extLst>
            <a:ext uri="{FF2B5EF4-FFF2-40B4-BE49-F238E27FC236}">
              <a16:creationId xmlns:a16="http://schemas.microsoft.com/office/drawing/2014/main" id="{00000000-0008-0000-0E00-000079030000}"/>
            </a:ext>
          </a:extLst>
        </xdr:cNvPr>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890" name="n_2aveValue【公民館】&#10;有形固定資産減価償却率">
          <a:extLst>
            <a:ext uri="{FF2B5EF4-FFF2-40B4-BE49-F238E27FC236}">
              <a16:creationId xmlns:a16="http://schemas.microsoft.com/office/drawing/2014/main" id="{00000000-0008-0000-0E00-00007A030000}"/>
            </a:ext>
          </a:extLst>
        </xdr:cNvPr>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891" name="n_3aveValue【公民館】&#10;有形固定資産減価償却率">
          <a:extLst>
            <a:ext uri="{FF2B5EF4-FFF2-40B4-BE49-F238E27FC236}">
              <a16:creationId xmlns:a16="http://schemas.microsoft.com/office/drawing/2014/main" id="{00000000-0008-0000-0E00-00007B030000}"/>
            </a:ext>
          </a:extLst>
        </xdr:cNvPr>
        <xdr:cNvSpPr txBox="1"/>
      </xdr:nvSpPr>
      <xdr:spPr>
        <a:xfrm>
          <a:off x="13500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92" name="n_4aveValue【公民館】&#10;有形固定資産減価償却率">
          <a:extLst>
            <a:ext uri="{FF2B5EF4-FFF2-40B4-BE49-F238E27FC236}">
              <a16:creationId xmlns:a16="http://schemas.microsoft.com/office/drawing/2014/main" id="{00000000-0008-0000-0E00-00007C030000}"/>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160038</xdr:rowOff>
    </xdr:from>
    <xdr:ext cx="405111" cy="259045"/>
    <xdr:sp macro="" textlink="">
      <xdr:nvSpPr>
        <xdr:cNvPr id="893" name="n_1mainValue【公民館】&#10;有形固定資産減価償却率">
          <a:extLst>
            <a:ext uri="{FF2B5EF4-FFF2-40B4-BE49-F238E27FC236}">
              <a16:creationId xmlns:a16="http://schemas.microsoft.com/office/drawing/2014/main" id="{00000000-0008-0000-0E00-00007D030000}"/>
            </a:ext>
          </a:extLst>
        </xdr:cNvPr>
        <xdr:cNvSpPr txBox="1"/>
      </xdr:nvSpPr>
      <xdr:spPr>
        <a:xfrm>
          <a:off x="152660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87647</xdr:rowOff>
    </xdr:from>
    <xdr:ext cx="405111" cy="259045"/>
    <xdr:sp macro="" textlink="">
      <xdr:nvSpPr>
        <xdr:cNvPr id="894" name="n_2mainValue【公民館】&#10;有形固定資産減価償却率">
          <a:extLst>
            <a:ext uri="{FF2B5EF4-FFF2-40B4-BE49-F238E27FC236}">
              <a16:creationId xmlns:a16="http://schemas.microsoft.com/office/drawing/2014/main" id="{00000000-0008-0000-0E00-00007E030000}"/>
            </a:ext>
          </a:extLst>
        </xdr:cNvPr>
        <xdr:cNvSpPr txBox="1"/>
      </xdr:nvSpPr>
      <xdr:spPr>
        <a:xfrm>
          <a:off x="14389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895" name="n_3mainValue【公民館】&#10;有形固定資産減価償却率">
          <a:extLst>
            <a:ext uri="{FF2B5EF4-FFF2-40B4-BE49-F238E27FC236}">
              <a16:creationId xmlns:a16="http://schemas.microsoft.com/office/drawing/2014/main" id="{00000000-0008-0000-0E00-00007F030000}"/>
            </a:ext>
          </a:extLst>
        </xdr:cNvPr>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xdr:rowOff>
    </xdr:from>
    <xdr:ext cx="405111" cy="259045"/>
    <xdr:sp macro="" textlink="">
      <xdr:nvSpPr>
        <xdr:cNvPr id="896" name="n_4mainValue【公民館】&#10;有形固定資産減価償却率">
          <a:extLst>
            <a:ext uri="{FF2B5EF4-FFF2-40B4-BE49-F238E27FC236}">
              <a16:creationId xmlns:a16="http://schemas.microsoft.com/office/drawing/2014/main" id="{00000000-0008-0000-0E00-000080030000}"/>
            </a:ext>
          </a:extLst>
        </xdr:cNvPr>
        <xdr:cNvSpPr txBox="1"/>
      </xdr:nvSpPr>
      <xdr:spPr>
        <a:xfrm>
          <a:off x="126117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E00-00008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00000000-0008-0000-0E00-00008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00000000-0008-0000-0E00-00008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0000000-0008-0000-0E00-00008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a:extLst>
            <a:ext uri="{FF2B5EF4-FFF2-40B4-BE49-F238E27FC236}">
              <a16:creationId xmlns:a16="http://schemas.microsoft.com/office/drawing/2014/main" id="{00000000-0008-0000-0E00-00008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a:extLst>
            <a:ext uri="{FF2B5EF4-FFF2-40B4-BE49-F238E27FC236}">
              <a16:creationId xmlns:a16="http://schemas.microsoft.com/office/drawing/2014/main" id="{00000000-0008-0000-0E00-00009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a:extLst>
            <a:ext uri="{FF2B5EF4-FFF2-40B4-BE49-F238E27FC236}">
              <a16:creationId xmlns:a16="http://schemas.microsoft.com/office/drawing/2014/main" id="{00000000-0008-0000-0E00-00009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00000000-0008-0000-0E00-00009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00000000-0008-0000-0E00-00009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公民館】&#10;一人当たり面積グラフ枠">
          <a:extLst>
            <a:ext uri="{FF2B5EF4-FFF2-40B4-BE49-F238E27FC236}">
              <a16:creationId xmlns:a16="http://schemas.microsoft.com/office/drawing/2014/main" id="{00000000-0008-0000-0E00-00009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922" name="直線コネクタ 921">
          <a:extLst>
            <a:ext uri="{FF2B5EF4-FFF2-40B4-BE49-F238E27FC236}">
              <a16:creationId xmlns:a16="http://schemas.microsoft.com/office/drawing/2014/main" id="{00000000-0008-0000-0E00-00009A030000}"/>
            </a:ext>
          </a:extLst>
        </xdr:cNvPr>
        <xdr:cNvCxnSpPr/>
      </xdr:nvCxnSpPr>
      <xdr:spPr>
        <a:xfrm flipV="1">
          <a:off x="22160864" y="171069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23" name="【公民館】&#10;一人当たり面積最小値テキスト">
          <a:extLst>
            <a:ext uri="{FF2B5EF4-FFF2-40B4-BE49-F238E27FC236}">
              <a16:creationId xmlns:a16="http://schemas.microsoft.com/office/drawing/2014/main" id="{00000000-0008-0000-0E00-00009B030000}"/>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24" name="直線コネクタ 923">
          <a:extLst>
            <a:ext uri="{FF2B5EF4-FFF2-40B4-BE49-F238E27FC236}">
              <a16:creationId xmlns:a16="http://schemas.microsoft.com/office/drawing/2014/main" id="{00000000-0008-0000-0E00-00009C030000}"/>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25" name="【公民館】&#10;一人当たり面積最大値テキスト">
          <a:extLst>
            <a:ext uri="{FF2B5EF4-FFF2-40B4-BE49-F238E27FC236}">
              <a16:creationId xmlns:a16="http://schemas.microsoft.com/office/drawing/2014/main" id="{00000000-0008-0000-0E00-00009D030000}"/>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26" name="直線コネクタ 925">
          <a:extLst>
            <a:ext uri="{FF2B5EF4-FFF2-40B4-BE49-F238E27FC236}">
              <a16:creationId xmlns:a16="http://schemas.microsoft.com/office/drawing/2014/main" id="{00000000-0008-0000-0E00-00009E030000}"/>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40113</xdr:rowOff>
    </xdr:from>
    <xdr:ext cx="469744" cy="259045"/>
    <xdr:sp macro="" textlink="">
      <xdr:nvSpPr>
        <xdr:cNvPr id="927" name="【公民館】&#10;一人当たり面積平均値テキスト">
          <a:extLst>
            <a:ext uri="{FF2B5EF4-FFF2-40B4-BE49-F238E27FC236}">
              <a16:creationId xmlns:a16="http://schemas.microsoft.com/office/drawing/2014/main" id="{00000000-0008-0000-0E00-00009F030000}"/>
            </a:ext>
          </a:extLst>
        </xdr:cNvPr>
        <xdr:cNvSpPr txBox="1"/>
      </xdr:nvSpPr>
      <xdr:spPr>
        <a:xfrm>
          <a:off x="22199600" y="1787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928" name="フローチャート: 判断 927">
          <a:extLst>
            <a:ext uri="{FF2B5EF4-FFF2-40B4-BE49-F238E27FC236}">
              <a16:creationId xmlns:a16="http://schemas.microsoft.com/office/drawing/2014/main" id="{00000000-0008-0000-0E00-0000A0030000}"/>
            </a:ext>
          </a:extLst>
        </xdr:cNvPr>
        <xdr:cNvSpPr/>
      </xdr:nvSpPr>
      <xdr:spPr>
        <a:xfrm>
          <a:off x="221107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929" name="フローチャート: 判断 928">
          <a:extLst>
            <a:ext uri="{FF2B5EF4-FFF2-40B4-BE49-F238E27FC236}">
              <a16:creationId xmlns:a16="http://schemas.microsoft.com/office/drawing/2014/main" id="{00000000-0008-0000-0E00-0000A1030000}"/>
            </a:ext>
          </a:extLst>
        </xdr:cNvPr>
        <xdr:cNvSpPr/>
      </xdr:nvSpPr>
      <xdr:spPr>
        <a:xfrm>
          <a:off x="21272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33564</xdr:rowOff>
    </xdr:from>
    <xdr:to>
      <xdr:col>107</xdr:col>
      <xdr:colOff>101600</xdr:colOff>
      <xdr:row>105</xdr:row>
      <xdr:rowOff>135164</xdr:rowOff>
    </xdr:to>
    <xdr:sp macro="" textlink="">
      <xdr:nvSpPr>
        <xdr:cNvPr id="930" name="フローチャート: 判断 929">
          <a:extLst>
            <a:ext uri="{FF2B5EF4-FFF2-40B4-BE49-F238E27FC236}">
              <a16:creationId xmlns:a16="http://schemas.microsoft.com/office/drawing/2014/main" id="{00000000-0008-0000-0E00-0000A2030000}"/>
            </a:ext>
          </a:extLst>
        </xdr:cNvPr>
        <xdr:cNvSpPr/>
      </xdr:nvSpPr>
      <xdr:spPr>
        <a:xfrm>
          <a:off x="20383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931" name="フローチャート: 判断 930">
          <a:extLst>
            <a:ext uri="{FF2B5EF4-FFF2-40B4-BE49-F238E27FC236}">
              <a16:creationId xmlns:a16="http://schemas.microsoft.com/office/drawing/2014/main" id="{00000000-0008-0000-0E00-0000A3030000}"/>
            </a:ext>
          </a:extLst>
        </xdr:cNvPr>
        <xdr:cNvSpPr/>
      </xdr:nvSpPr>
      <xdr:spPr>
        <a:xfrm>
          <a:off x="19494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156029</xdr:rowOff>
    </xdr:from>
    <xdr:to>
      <xdr:col>98</xdr:col>
      <xdr:colOff>38100</xdr:colOff>
      <xdr:row>105</xdr:row>
      <xdr:rowOff>86179</xdr:rowOff>
    </xdr:to>
    <xdr:sp macro="" textlink="">
      <xdr:nvSpPr>
        <xdr:cNvPr id="932" name="フローチャート: 判断 931">
          <a:extLst>
            <a:ext uri="{FF2B5EF4-FFF2-40B4-BE49-F238E27FC236}">
              <a16:creationId xmlns:a16="http://schemas.microsoft.com/office/drawing/2014/main" id="{00000000-0008-0000-0E00-0000A4030000}"/>
            </a:ext>
          </a:extLst>
        </xdr:cNvPr>
        <xdr:cNvSpPr/>
      </xdr:nvSpPr>
      <xdr:spPr>
        <a:xfrm>
          <a:off x="18605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E00-0000A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E00-0000A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E00-0000A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E00-0000A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E00-0000A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938" name="楕円 937">
          <a:extLst>
            <a:ext uri="{FF2B5EF4-FFF2-40B4-BE49-F238E27FC236}">
              <a16:creationId xmlns:a16="http://schemas.microsoft.com/office/drawing/2014/main" id="{00000000-0008-0000-0E00-0000AA030000}"/>
            </a:ext>
          </a:extLst>
        </xdr:cNvPr>
        <xdr:cNvSpPr/>
      </xdr:nvSpPr>
      <xdr:spPr>
        <a:xfrm>
          <a:off x="22110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77306</xdr:rowOff>
    </xdr:from>
    <xdr:ext cx="469744" cy="259045"/>
    <xdr:sp macro="" textlink="">
      <xdr:nvSpPr>
        <xdr:cNvPr id="939" name="【公民館】&#10;一人当たり面積該当値テキスト">
          <a:extLst>
            <a:ext uri="{FF2B5EF4-FFF2-40B4-BE49-F238E27FC236}">
              <a16:creationId xmlns:a16="http://schemas.microsoft.com/office/drawing/2014/main" id="{00000000-0008-0000-0E00-0000AB030000}"/>
            </a:ext>
          </a:extLst>
        </xdr:cNvPr>
        <xdr:cNvSpPr txBox="1"/>
      </xdr:nvSpPr>
      <xdr:spPr>
        <a:xfrm>
          <a:off x="22199600" y="180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149679</xdr:rowOff>
    </xdr:to>
    <xdr:cxnSp macro="">
      <xdr:nvCxnSpPr>
        <xdr:cNvPr id="941" name="直線コネクタ 940">
          <a:extLst>
            <a:ext uri="{FF2B5EF4-FFF2-40B4-BE49-F238E27FC236}">
              <a16:creationId xmlns:a16="http://schemas.microsoft.com/office/drawing/2014/main" id="{00000000-0008-0000-0E00-0000AD030000}"/>
            </a:ext>
          </a:extLst>
        </xdr:cNvPr>
        <xdr:cNvCxnSpPr/>
      </xdr:nvCxnSpPr>
      <xdr:spPr>
        <a:xfrm>
          <a:off x="21323300" y="181356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942" name="楕円 941">
          <a:extLst>
            <a:ext uri="{FF2B5EF4-FFF2-40B4-BE49-F238E27FC236}">
              <a16:creationId xmlns:a16="http://schemas.microsoft.com/office/drawing/2014/main" id="{00000000-0008-0000-0E00-0000AE030000}"/>
            </a:ext>
          </a:extLst>
        </xdr:cNvPr>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133350</xdr:rowOff>
    </xdr:to>
    <xdr:cxnSp macro="">
      <xdr:nvCxnSpPr>
        <xdr:cNvPr id="943" name="直線コネクタ 942">
          <a:extLst>
            <a:ext uri="{FF2B5EF4-FFF2-40B4-BE49-F238E27FC236}">
              <a16:creationId xmlns:a16="http://schemas.microsoft.com/office/drawing/2014/main" id="{00000000-0008-0000-0E00-0000AF030000}"/>
            </a:ext>
          </a:extLst>
        </xdr:cNvPr>
        <xdr:cNvCxnSpPr/>
      </xdr:nvCxnSpPr>
      <xdr:spPr>
        <a:xfrm>
          <a:off x="20434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44" name="楕円 943">
          <a:extLst>
            <a:ext uri="{FF2B5EF4-FFF2-40B4-BE49-F238E27FC236}">
              <a16:creationId xmlns:a16="http://schemas.microsoft.com/office/drawing/2014/main" id="{00000000-0008-0000-0E00-0000B0030000}"/>
            </a:ext>
          </a:extLst>
        </xdr:cNvPr>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105</xdr:row>
      <xdr:rowOff>133350</xdr:rowOff>
    </xdr:to>
    <xdr:cxnSp macro="">
      <xdr:nvCxnSpPr>
        <xdr:cNvPr id="945" name="直線コネクタ 944">
          <a:extLst>
            <a:ext uri="{FF2B5EF4-FFF2-40B4-BE49-F238E27FC236}">
              <a16:creationId xmlns:a16="http://schemas.microsoft.com/office/drawing/2014/main" id="{00000000-0008-0000-0E00-0000B1030000}"/>
            </a:ext>
          </a:extLst>
        </xdr:cNvPr>
        <xdr:cNvCxnSpPr/>
      </xdr:nvCxnSpPr>
      <xdr:spPr>
        <a:xfrm>
          <a:off x="19545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946" name="楕円 945">
          <a:extLst>
            <a:ext uri="{FF2B5EF4-FFF2-40B4-BE49-F238E27FC236}">
              <a16:creationId xmlns:a16="http://schemas.microsoft.com/office/drawing/2014/main" id="{00000000-0008-0000-0E00-0000B2030000}"/>
            </a:ext>
          </a:extLst>
        </xdr:cNvPr>
        <xdr:cNvSpPr/>
      </xdr:nvSpPr>
      <xdr:spPr>
        <a:xfrm>
          <a:off x="18605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117021</xdr:rowOff>
    </xdr:from>
    <xdr:to>
      <xdr:col>102</xdr:col>
      <xdr:colOff>114300</xdr:colOff>
      <xdr:row>105</xdr:row>
      <xdr:rowOff>133350</xdr:rowOff>
    </xdr:to>
    <xdr:cxnSp macro="">
      <xdr:nvCxnSpPr>
        <xdr:cNvPr id="947" name="直線コネクタ 946">
          <a:extLst>
            <a:ext uri="{FF2B5EF4-FFF2-40B4-BE49-F238E27FC236}">
              <a16:creationId xmlns:a16="http://schemas.microsoft.com/office/drawing/2014/main" id="{00000000-0008-0000-0E00-0000B3030000}"/>
            </a:ext>
          </a:extLst>
        </xdr:cNvPr>
        <xdr:cNvCxnSpPr/>
      </xdr:nvCxnSpPr>
      <xdr:spPr>
        <a:xfrm>
          <a:off x="18656300" y="181192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151691</xdr:rowOff>
    </xdr:from>
    <xdr:ext cx="469744" cy="259045"/>
    <xdr:sp macro="" textlink="">
      <xdr:nvSpPr>
        <xdr:cNvPr id="948" name="n_1aveValue【公民館】&#10;一人当たり面積">
          <a:extLst>
            <a:ext uri="{FF2B5EF4-FFF2-40B4-BE49-F238E27FC236}">
              <a16:creationId xmlns:a16="http://schemas.microsoft.com/office/drawing/2014/main" id="{00000000-0008-0000-0E00-0000B4030000}"/>
            </a:ext>
          </a:extLst>
        </xdr:cNvPr>
        <xdr:cNvSpPr txBox="1"/>
      </xdr:nvSpPr>
      <xdr:spPr>
        <a:xfrm>
          <a:off x="210757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151691</xdr:rowOff>
    </xdr:from>
    <xdr:ext cx="469744" cy="259045"/>
    <xdr:sp macro="" textlink="">
      <xdr:nvSpPr>
        <xdr:cNvPr id="949" name="n_2aveValue【公民館】&#10;一人当たり面積">
          <a:extLst>
            <a:ext uri="{FF2B5EF4-FFF2-40B4-BE49-F238E27FC236}">
              <a16:creationId xmlns:a16="http://schemas.microsoft.com/office/drawing/2014/main" id="{00000000-0008-0000-0E00-0000B5030000}"/>
            </a:ext>
          </a:extLst>
        </xdr:cNvPr>
        <xdr:cNvSpPr txBox="1"/>
      </xdr:nvSpPr>
      <xdr:spPr>
        <a:xfrm>
          <a:off x="20199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86377</xdr:rowOff>
    </xdr:from>
    <xdr:ext cx="469744" cy="259045"/>
    <xdr:sp macro="" textlink="">
      <xdr:nvSpPr>
        <xdr:cNvPr id="950" name="n_3aveValue【公民館】&#10;一人当たり面積">
          <a:extLst>
            <a:ext uri="{FF2B5EF4-FFF2-40B4-BE49-F238E27FC236}">
              <a16:creationId xmlns:a16="http://schemas.microsoft.com/office/drawing/2014/main" id="{00000000-0008-0000-0E00-0000B6030000}"/>
            </a:ext>
          </a:extLst>
        </xdr:cNvPr>
        <xdr:cNvSpPr txBox="1"/>
      </xdr:nvSpPr>
      <xdr:spPr>
        <a:xfrm>
          <a:off x="19310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102706</xdr:rowOff>
    </xdr:from>
    <xdr:ext cx="469744" cy="259045"/>
    <xdr:sp macro="" textlink="">
      <xdr:nvSpPr>
        <xdr:cNvPr id="951" name="n_4aveValue【公民館】&#10;一人当たり面積">
          <a:extLst>
            <a:ext uri="{FF2B5EF4-FFF2-40B4-BE49-F238E27FC236}">
              <a16:creationId xmlns:a16="http://schemas.microsoft.com/office/drawing/2014/main" id="{00000000-0008-0000-0E00-0000B7030000}"/>
            </a:ext>
          </a:extLst>
        </xdr:cNvPr>
        <xdr:cNvSpPr txBox="1"/>
      </xdr:nvSpPr>
      <xdr:spPr>
        <a:xfrm>
          <a:off x="18421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952" name="n_1mainValue【公民館】&#10;一人当たり面積">
          <a:extLst>
            <a:ext uri="{FF2B5EF4-FFF2-40B4-BE49-F238E27FC236}">
              <a16:creationId xmlns:a16="http://schemas.microsoft.com/office/drawing/2014/main" id="{00000000-0008-0000-0E00-0000B8030000}"/>
            </a:ext>
          </a:extLst>
        </xdr:cNvPr>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953" name="n_2mainValue【公民館】&#10;一人当たり面積">
          <a:extLst>
            <a:ext uri="{FF2B5EF4-FFF2-40B4-BE49-F238E27FC236}">
              <a16:creationId xmlns:a16="http://schemas.microsoft.com/office/drawing/2014/main" id="{00000000-0008-0000-0E00-0000B9030000}"/>
            </a:ext>
          </a:extLst>
        </xdr:cNvPr>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954" name="n_3mainValue【公民館】&#10;一人当たり面積">
          <a:extLst>
            <a:ext uri="{FF2B5EF4-FFF2-40B4-BE49-F238E27FC236}">
              <a16:creationId xmlns:a16="http://schemas.microsoft.com/office/drawing/2014/main" id="{00000000-0008-0000-0E00-0000BA030000}"/>
            </a:ext>
          </a:extLst>
        </xdr:cNvPr>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158948</xdr:rowOff>
    </xdr:from>
    <xdr:ext cx="469744" cy="259045"/>
    <xdr:sp macro="" textlink="">
      <xdr:nvSpPr>
        <xdr:cNvPr id="955" name="n_4mainValue【公民館】&#10;一人当たり面積">
          <a:extLst>
            <a:ext uri="{FF2B5EF4-FFF2-40B4-BE49-F238E27FC236}">
              <a16:creationId xmlns:a16="http://schemas.microsoft.com/office/drawing/2014/main" id="{00000000-0008-0000-0E00-0000BB030000}"/>
            </a:ext>
          </a:extLst>
        </xdr:cNvPr>
        <xdr:cNvSpPr txBox="1"/>
      </xdr:nvSpPr>
      <xdr:spPr>
        <a:xfrm>
          <a:off x="18421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0000000-0008-0000-0E00-0000B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00000000-0008-0000-0E00-0000B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0000000-0008-0000-0E00-0000B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上記のうち道路、認定こども園・幼稚園・保育所及び児童館を除く５類型で上昇傾向にあり、類似団体の平均と比べると、道路、公営住宅及び認定こども園・幼稚園・保育所が下回っている。</a:t>
          </a:r>
        </a:p>
        <a:p>
          <a:r>
            <a:rPr kumimoji="1" lang="ja-JP" altLang="en-US" sz="1300">
              <a:latin typeface="ＭＳ Ｐゴシック" panose="020B0600070205080204" pitchFamily="50" charset="-128"/>
              <a:ea typeface="ＭＳ Ｐゴシック" panose="020B0600070205080204" pitchFamily="50" charset="-128"/>
            </a:rPr>
            <a:t>　本市の公共建築物は１０年後に約７割が築３０年以上になることが想定され、「老朽化への対応」が求められている。また、将来的な人口減少等による税収減少の懸念等から、「施設存続の可否の判断」に係る手法の検討等も必要である。更には、市民ニーズの多様化等に伴い、公共施設に対する「ニーズの変化への対応」も今後一層求められてくる。</a:t>
          </a:r>
        </a:p>
        <a:p>
          <a:r>
            <a:rPr kumimoji="1" lang="ja-JP" altLang="en-US" sz="1300">
              <a:latin typeface="ＭＳ Ｐゴシック" panose="020B0600070205080204" pitchFamily="50" charset="-128"/>
              <a:ea typeface="ＭＳ Ｐゴシック" panose="020B0600070205080204" pitchFamily="50" charset="-128"/>
            </a:rPr>
            <a:t>　これまで、「資産マネジメントの第２期取組期間の実施方針（平成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年度）」（公共施設等総合管理計画）に基づき、施設の長寿命化に重点を置いて取組を推進してきたが、今年度策定する「資産マネジメント第３期実施方針」の取組期間（令和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年度）においては、資産保有の最適化に重点を置き、これまで長寿命化の対象としていた施設に対しても、機能のあり方や施設の適正配置に関する十分な検討を行っていく必要がある。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1,514,299
1,468,622
143.01
739,133,605
735,658,102
446,150
374,180,277
802,245,806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369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137177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09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158750</xdr:rowOff>
    </xdr:from>
    <xdr:to>
      <xdr:col>24</xdr:col>
      <xdr:colOff>114300</xdr:colOff>
      <xdr:row>37</xdr:row>
      <xdr:rowOff>88900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101600</xdr:rowOff>
    </xdr:from>
    <xdr:to>
      <xdr:col>20</xdr:col>
      <xdr:colOff>38100</xdr:colOff>
      <xdr:row>37</xdr:row>
      <xdr:rowOff>31750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29210</xdr:rowOff>
    </xdr:from>
    <xdr:to>
      <xdr:col>10</xdr:col>
      <xdr:colOff>165100</xdr:colOff>
      <xdr:row>36</xdr:row>
      <xdr:rowOff>130810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128270</xdr:rowOff>
    </xdr:from>
    <xdr:to>
      <xdr:col>6</xdr:col>
      <xdr:colOff>38100</xdr:colOff>
      <xdr:row>36</xdr:row>
      <xdr:rowOff>58420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139700</xdr:rowOff>
    </xdr:from>
    <xdr:to>
      <xdr:col>24</xdr:col>
      <xdr:colOff>114300</xdr:colOff>
      <xdr:row>34</xdr:row>
      <xdr:rowOff>69850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81297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573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124460</xdr:rowOff>
    </xdr:from>
    <xdr:to>
      <xdr:col>20</xdr:col>
      <xdr:colOff>38100</xdr:colOff>
      <xdr:row>35</xdr:row>
      <xdr:rowOff>54610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19050</xdr:rowOff>
    </xdr:from>
    <xdr:to>
      <xdr:col>24</xdr:col>
      <xdr:colOff>63500</xdr:colOff>
      <xdr:row>35</xdr:row>
      <xdr:rowOff>3810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3797300" y="584835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xdr:rowOff>
    </xdr:from>
    <xdr:to>
      <xdr:col>15</xdr:col>
      <xdr:colOff>101600</xdr:colOff>
      <xdr:row>34</xdr:row>
      <xdr:rowOff>115570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64770</xdr:rowOff>
    </xdr:from>
    <xdr:to>
      <xdr:col>19</xdr:col>
      <xdr:colOff>177800</xdr:colOff>
      <xdr:row>35</xdr:row>
      <xdr:rowOff>3810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589407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90170</xdr:rowOff>
    </xdr:from>
    <xdr:to>
      <xdr:col>10</xdr:col>
      <xdr:colOff>165100</xdr:colOff>
      <xdr:row>34</xdr:row>
      <xdr:rowOff>20320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140970</xdr:rowOff>
    </xdr:from>
    <xdr:to>
      <xdr:col>15</xdr:col>
      <xdr:colOff>50800</xdr:colOff>
      <xdr:row>34</xdr:row>
      <xdr:rowOff>64770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57988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10160</xdr:rowOff>
    </xdr:from>
    <xdr:to>
      <xdr:col>6</xdr:col>
      <xdr:colOff>38100</xdr:colOff>
      <xdr:row>34</xdr:row>
      <xdr:rowOff>111760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140970</xdr:rowOff>
    </xdr:from>
    <xdr:to>
      <xdr:col>10</xdr:col>
      <xdr:colOff>114300</xdr:colOff>
      <xdr:row>34</xdr:row>
      <xdr:rowOff>60960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flipV="1">
          <a:off x="1130300" y="5798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22877</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163847</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121937</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29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49547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71137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132097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36847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128287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29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25400</xdr:rowOff>
    </xdr:from>
    <xdr:to>
      <xdr:col>55</xdr:col>
      <xdr:colOff>50800</xdr:colOff>
      <xdr:row>42</xdr:row>
      <xdr:rowOff>127000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111777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158750</xdr:rowOff>
    </xdr:from>
    <xdr:to>
      <xdr:col>50</xdr:col>
      <xdr:colOff>165100</xdr:colOff>
      <xdr:row>42</xdr:row>
      <xdr:rowOff>88900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38100</xdr:rowOff>
    </xdr:from>
    <xdr:to>
      <xdr:col>55</xdr:col>
      <xdr:colOff>0</xdr:colOff>
      <xdr:row>42</xdr:row>
      <xdr:rowOff>76200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239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158750</xdr:rowOff>
    </xdr:from>
    <xdr:to>
      <xdr:col>46</xdr:col>
      <xdr:colOff>38100</xdr:colOff>
      <xdr:row>42</xdr:row>
      <xdr:rowOff>88900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38100</xdr:rowOff>
    </xdr:from>
    <xdr:to>
      <xdr:col>50</xdr:col>
      <xdr:colOff>114300</xdr:colOff>
      <xdr:row>42</xdr:row>
      <xdr:rowOff>38100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158750</xdr:rowOff>
    </xdr:from>
    <xdr:to>
      <xdr:col>41</xdr:col>
      <xdr:colOff>101600</xdr:colOff>
      <xdr:row>42</xdr:row>
      <xdr:rowOff>88900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38100</xdr:rowOff>
    </xdr:from>
    <xdr:to>
      <xdr:col>45</xdr:col>
      <xdr:colOff>177800</xdr:colOff>
      <xdr:row>42</xdr:row>
      <xdr:rowOff>38100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158750</xdr:rowOff>
    </xdr:from>
    <xdr:to>
      <xdr:col>36</xdr:col>
      <xdr:colOff>165100</xdr:colOff>
      <xdr:row>42</xdr:row>
      <xdr:rowOff>88900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38100</xdr:rowOff>
    </xdr:from>
    <xdr:to>
      <xdr:col>41</xdr:col>
      <xdr:colOff>50800</xdr:colOff>
      <xdr:row>42</xdr:row>
      <xdr:rowOff>38100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67327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80027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80027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80027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80027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63</xdr:row>
      <xdr:rowOff>144780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70407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148607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144780</xdr:rowOff>
    </xdr:from>
    <xdr:to>
      <xdr:col>24</xdr:col>
      <xdr:colOff>152400</xdr:colOff>
      <xdr:row>63</xdr:row>
      <xdr:rowOff>144780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70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110507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05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78740</xdr:rowOff>
    </xdr:from>
    <xdr:to>
      <xdr:col>15</xdr:col>
      <xdr:colOff>101600</xdr:colOff>
      <xdr:row>59</xdr:row>
      <xdr:rowOff>8890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116840</xdr:rowOff>
    </xdr:from>
    <xdr:to>
      <xdr:col>6</xdr:col>
      <xdr:colOff>38100</xdr:colOff>
      <xdr:row>58</xdr:row>
      <xdr:rowOff>46990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90170</xdr:rowOff>
    </xdr:from>
    <xdr:to>
      <xdr:col>24</xdr:col>
      <xdr:colOff>114300</xdr:colOff>
      <xdr:row>57</xdr:row>
      <xdr:rowOff>20320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5097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960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55880</xdr:rowOff>
    </xdr:from>
    <xdr:to>
      <xdr:col>20</xdr:col>
      <xdr:colOff>38100</xdr:colOff>
      <xdr:row>56</xdr:row>
      <xdr:rowOff>157480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106680</xdr:rowOff>
    </xdr:from>
    <xdr:to>
      <xdr:col>24</xdr:col>
      <xdr:colOff>63500</xdr:colOff>
      <xdr:row>56</xdr:row>
      <xdr:rowOff>140970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97078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124460</xdr:rowOff>
    </xdr:from>
    <xdr:to>
      <xdr:col>15</xdr:col>
      <xdr:colOff>101600</xdr:colOff>
      <xdr:row>55</xdr:row>
      <xdr:rowOff>54610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93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3810</xdr:rowOff>
    </xdr:from>
    <xdr:to>
      <xdr:col>19</xdr:col>
      <xdr:colOff>177800</xdr:colOff>
      <xdr:row>56</xdr:row>
      <xdr:rowOff>106680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94335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109220</xdr:rowOff>
    </xdr:from>
    <xdr:to>
      <xdr:col>10</xdr:col>
      <xdr:colOff>165100</xdr:colOff>
      <xdr:row>57</xdr:row>
      <xdr:rowOff>39370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3810</xdr:rowOff>
    </xdr:from>
    <xdr:to>
      <xdr:col>15</xdr:col>
      <xdr:colOff>50800</xdr:colOff>
      <xdr:row>56</xdr:row>
      <xdr:rowOff>160020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2019300" y="943356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82550</xdr:rowOff>
    </xdr:from>
    <xdr:to>
      <xdr:col>6</xdr:col>
      <xdr:colOff>38100</xdr:colOff>
      <xdr:row>56</xdr:row>
      <xdr:rowOff>12700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133350</xdr:rowOff>
    </xdr:from>
    <xdr:to>
      <xdr:col>10</xdr:col>
      <xdr:colOff>114300</xdr:colOff>
      <xdr:row>56</xdr:row>
      <xdr:rowOff>160020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95631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125747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38117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998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2557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71137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915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55897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29227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146050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575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090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92727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3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146050</xdr:rowOff>
    </xdr:from>
    <xdr:to>
      <xdr:col>55</xdr:col>
      <xdr:colOff>88900</xdr:colOff>
      <xdr:row>55</xdr:row>
      <xdr:rowOff>146050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54627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31750</xdr:rowOff>
    </xdr:from>
    <xdr:to>
      <xdr:col>55</xdr:col>
      <xdr:colOff>50800</xdr:colOff>
      <xdr:row>61</xdr:row>
      <xdr:rowOff>133350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19050</xdr:rowOff>
    </xdr:from>
    <xdr:to>
      <xdr:col>46</xdr:col>
      <xdr:colOff>38100</xdr:colOff>
      <xdr:row>61</xdr:row>
      <xdr:rowOff>120650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57150</xdr:rowOff>
    </xdr:from>
    <xdr:to>
      <xdr:col>55</xdr:col>
      <xdr:colOff>50800</xdr:colOff>
      <xdr:row>63</xdr:row>
      <xdr:rowOff>158750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143527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57150</xdr:rowOff>
    </xdr:from>
    <xdr:to>
      <xdr:col>50</xdr:col>
      <xdr:colOff>165100</xdr:colOff>
      <xdr:row>63</xdr:row>
      <xdr:rowOff>158750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107950</xdr:rowOff>
    </xdr:from>
    <xdr:to>
      <xdr:col>55</xdr:col>
      <xdr:colOff>0</xdr:colOff>
      <xdr:row>63</xdr:row>
      <xdr:rowOff>107950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9639300" y="1090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57150</xdr:rowOff>
    </xdr:from>
    <xdr:to>
      <xdr:col>46</xdr:col>
      <xdr:colOff>38100</xdr:colOff>
      <xdr:row>63</xdr:row>
      <xdr:rowOff>158750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107950</xdr:rowOff>
    </xdr:from>
    <xdr:to>
      <xdr:col>50</xdr:col>
      <xdr:colOff>114300</xdr:colOff>
      <xdr:row>63</xdr:row>
      <xdr:rowOff>107950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8750300" y="1090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95250</xdr:rowOff>
    </xdr:from>
    <xdr:to>
      <xdr:col>41</xdr:col>
      <xdr:colOff>101600</xdr:colOff>
      <xdr:row>64</xdr:row>
      <xdr:rowOff>25400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8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107950</xdr:rowOff>
    </xdr:from>
    <xdr:to>
      <xdr:col>45</xdr:col>
      <xdr:colOff>177800</xdr:colOff>
      <xdr:row>63</xdr:row>
      <xdr:rowOff>146050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90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95250</xdr:rowOff>
    </xdr:from>
    <xdr:to>
      <xdr:col>36</xdr:col>
      <xdr:colOff>165100</xdr:colOff>
      <xdr:row>64</xdr:row>
      <xdr:rowOff>25400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8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146050</xdr:rowOff>
    </xdr:from>
    <xdr:to>
      <xdr:col>41</xdr:col>
      <xdr:colOff>50800</xdr:colOff>
      <xdr:row>63</xdr:row>
      <xdr:rowOff>146050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94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149877</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137177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137177</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60977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149877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149877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16527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9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16527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9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0F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74023</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4634865" y="13424263"/>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77850</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00000000-0008-0000-0F00-000024010000}"/>
            </a:ext>
          </a:extLst>
        </xdr:cNvPr>
        <xdr:cNvSpPr txBox="1"/>
      </xdr:nvSpPr>
      <xdr:spPr>
        <a:xfrm>
          <a:off x="4673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74023</xdr:rowOff>
    </xdr:from>
    <xdr:to>
      <xdr:col>24</xdr:col>
      <xdr:colOff>152400</xdr:colOff>
      <xdr:row>86</xdr:row>
      <xdr:rowOff>74023</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00000000-0008-0000-0F00-000026010000}"/>
            </a:ext>
          </a:extLst>
        </xdr:cNvPr>
        <xdr:cNvSpPr txBox="1"/>
      </xdr:nvSpPr>
      <xdr:spPr>
        <a:xfrm>
          <a:off x="4673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4546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35940</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0000000-0008-0000-0F00-000028010000}"/>
            </a:ext>
          </a:extLst>
        </xdr:cNvPr>
        <xdr:cNvSpPr txBox="1"/>
      </xdr:nvSpPr>
      <xdr:spPr>
        <a:xfrm>
          <a:off x="4673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4584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24856</xdr:rowOff>
    </xdr:from>
    <xdr:to>
      <xdr:col>20</xdr:col>
      <xdr:colOff>38100</xdr:colOff>
      <xdr:row>81</xdr:row>
      <xdr:rowOff>126456</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37465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170180</xdr:rowOff>
    </xdr:from>
    <xdr:to>
      <xdr:col>15</xdr:col>
      <xdr:colOff>101600</xdr:colOff>
      <xdr:row>81</xdr:row>
      <xdr:rowOff>100330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2857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144055</xdr:rowOff>
    </xdr:from>
    <xdr:to>
      <xdr:col>10</xdr:col>
      <xdr:colOff>165100</xdr:colOff>
      <xdr:row>81</xdr:row>
      <xdr:rowOff>74205</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968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15058</xdr:rowOff>
    </xdr:from>
    <xdr:to>
      <xdr:col>6</xdr:col>
      <xdr:colOff>38100</xdr:colOff>
      <xdr:row>81</xdr:row>
      <xdr:rowOff>116658</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079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37919</xdr:rowOff>
    </xdr:from>
    <xdr:to>
      <xdr:col>24</xdr:col>
      <xdr:colOff>114300</xdr:colOff>
      <xdr:row>79</xdr:row>
      <xdr:rowOff>139519</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45847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60796</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0000000-0008-0000-0F00-000034010000}"/>
            </a:ext>
          </a:extLst>
        </xdr:cNvPr>
        <xdr:cNvSpPr txBox="1"/>
      </xdr:nvSpPr>
      <xdr:spPr>
        <a:xfrm>
          <a:off x="4673600" y="1343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124461</xdr:rowOff>
    </xdr:from>
    <xdr:to>
      <xdr:col>20</xdr:col>
      <xdr:colOff>38100</xdr:colOff>
      <xdr:row>79</xdr:row>
      <xdr:rowOff>54611</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3746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3811</xdr:rowOff>
    </xdr:from>
    <xdr:to>
      <xdr:col>24</xdr:col>
      <xdr:colOff>63500</xdr:colOff>
      <xdr:row>79</xdr:row>
      <xdr:rowOff>88719</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3797300" y="13548361"/>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85271</xdr:rowOff>
    </xdr:from>
    <xdr:to>
      <xdr:col>15</xdr:col>
      <xdr:colOff>101600</xdr:colOff>
      <xdr:row>79</xdr:row>
      <xdr:rowOff>15421</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2857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136071</xdr:rowOff>
    </xdr:from>
    <xdr:to>
      <xdr:col>19</xdr:col>
      <xdr:colOff>177800</xdr:colOff>
      <xdr:row>79</xdr:row>
      <xdr:rowOff>3811</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908300" y="135091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23223</xdr:rowOff>
    </xdr:from>
    <xdr:to>
      <xdr:col>10</xdr:col>
      <xdr:colOff>165100</xdr:colOff>
      <xdr:row>78</xdr:row>
      <xdr:rowOff>124823</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968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74023</xdr:rowOff>
    </xdr:from>
    <xdr:to>
      <xdr:col>15</xdr:col>
      <xdr:colOff>50800</xdr:colOff>
      <xdr:row>78</xdr:row>
      <xdr:rowOff>136071</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2019300" y="1344712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72208</xdr:rowOff>
    </xdr:from>
    <xdr:to>
      <xdr:col>6</xdr:col>
      <xdr:colOff>38100</xdr:colOff>
      <xdr:row>79</xdr:row>
      <xdr:rowOff>2358</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10795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74023</xdr:rowOff>
    </xdr:from>
    <xdr:to>
      <xdr:col>10</xdr:col>
      <xdr:colOff>114300</xdr:colOff>
      <xdr:row>78</xdr:row>
      <xdr:rowOff>123008</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flipV="1">
          <a:off x="1130300" y="1344712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117583</xdr:rowOff>
    </xdr:from>
    <xdr:ext cx="405111" cy="259045"/>
    <xdr:sp macro="" textlink="">
      <xdr:nvSpPr>
        <xdr:cNvPr id="317" name="n_1aveValue【福祉施設】&#10;有形固定資産減価償却率">
          <a:extLst>
            <a:ext uri="{FF2B5EF4-FFF2-40B4-BE49-F238E27FC236}">
              <a16:creationId xmlns:a16="http://schemas.microsoft.com/office/drawing/2014/main" id="{00000000-0008-0000-0F00-00003D010000}"/>
            </a:ext>
          </a:extLst>
        </xdr:cNvPr>
        <xdr:cNvSpPr txBox="1"/>
      </xdr:nvSpPr>
      <xdr:spPr>
        <a:xfrm>
          <a:off x="3582044" y="1400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91457</xdr:rowOff>
    </xdr:from>
    <xdr:ext cx="405111" cy="259045"/>
    <xdr:sp macro="" textlink="">
      <xdr:nvSpPr>
        <xdr:cNvPr id="318" name="n_2aveValue【福祉施設】&#10;有形固定資産減価償却率">
          <a:extLst>
            <a:ext uri="{FF2B5EF4-FFF2-40B4-BE49-F238E27FC236}">
              <a16:creationId xmlns:a16="http://schemas.microsoft.com/office/drawing/2014/main" id="{00000000-0008-0000-0F00-00003E010000}"/>
            </a:ext>
          </a:extLst>
        </xdr:cNvPr>
        <xdr:cNvSpPr txBox="1"/>
      </xdr:nvSpPr>
      <xdr:spPr>
        <a:xfrm>
          <a:off x="2705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65332</xdr:rowOff>
    </xdr:from>
    <xdr:ext cx="405111" cy="259045"/>
    <xdr:sp macro="" textlink="">
      <xdr:nvSpPr>
        <xdr:cNvPr id="319" name="n_3aveValue【福祉施設】&#10;有形固定資産減価償却率">
          <a:extLst>
            <a:ext uri="{FF2B5EF4-FFF2-40B4-BE49-F238E27FC236}">
              <a16:creationId xmlns:a16="http://schemas.microsoft.com/office/drawing/2014/main" id="{00000000-0008-0000-0F00-00003F010000}"/>
            </a:ext>
          </a:extLst>
        </xdr:cNvPr>
        <xdr:cNvSpPr txBox="1"/>
      </xdr:nvSpPr>
      <xdr:spPr>
        <a:xfrm>
          <a:off x="1816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107785</xdr:rowOff>
    </xdr:from>
    <xdr:ext cx="405111" cy="259045"/>
    <xdr:sp macro="" textlink="">
      <xdr:nvSpPr>
        <xdr:cNvPr id="320" name="n_4aveValue【福祉施設】&#10;有形固定資産減価償却率">
          <a:extLst>
            <a:ext uri="{FF2B5EF4-FFF2-40B4-BE49-F238E27FC236}">
              <a16:creationId xmlns:a16="http://schemas.microsoft.com/office/drawing/2014/main" id="{00000000-0008-0000-0F00-000040010000}"/>
            </a:ext>
          </a:extLst>
        </xdr:cNvPr>
        <xdr:cNvSpPr txBox="1"/>
      </xdr:nvSpPr>
      <xdr:spPr>
        <a:xfrm>
          <a:off x="927744" y="1399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71138</xdr:rowOff>
    </xdr:from>
    <xdr:ext cx="405111" cy="259045"/>
    <xdr:sp macro="" textlink="">
      <xdr:nvSpPr>
        <xdr:cNvPr id="321" name="n_1mainValue【福祉施設】&#10;有形固定資産減価償却率">
          <a:extLst>
            <a:ext uri="{FF2B5EF4-FFF2-40B4-BE49-F238E27FC236}">
              <a16:creationId xmlns:a16="http://schemas.microsoft.com/office/drawing/2014/main" id="{00000000-0008-0000-0F00-000041010000}"/>
            </a:ext>
          </a:extLst>
        </xdr:cNvPr>
        <xdr:cNvSpPr txBox="1"/>
      </xdr:nvSpPr>
      <xdr:spPr>
        <a:xfrm>
          <a:off x="3582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31948</xdr:rowOff>
    </xdr:from>
    <xdr:ext cx="405111" cy="259045"/>
    <xdr:sp macro="" textlink="">
      <xdr:nvSpPr>
        <xdr:cNvPr id="322" name="n_2mainValue【福祉施設】&#10;有形固定資産減価償却率">
          <a:extLst>
            <a:ext uri="{FF2B5EF4-FFF2-40B4-BE49-F238E27FC236}">
              <a16:creationId xmlns:a16="http://schemas.microsoft.com/office/drawing/2014/main" id="{00000000-0008-0000-0F00-000042010000}"/>
            </a:ext>
          </a:extLst>
        </xdr:cNvPr>
        <xdr:cNvSpPr txBox="1"/>
      </xdr:nvSpPr>
      <xdr:spPr>
        <a:xfrm>
          <a:off x="27057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141350</xdr:rowOff>
    </xdr:from>
    <xdr:ext cx="405111" cy="259045"/>
    <xdr:sp macro="" textlink="">
      <xdr:nvSpPr>
        <xdr:cNvPr id="323" name="n_3mainValue【福祉施設】&#10;有形固定資産減価償却率">
          <a:extLst>
            <a:ext uri="{FF2B5EF4-FFF2-40B4-BE49-F238E27FC236}">
              <a16:creationId xmlns:a16="http://schemas.microsoft.com/office/drawing/2014/main" id="{00000000-0008-0000-0F00-000043010000}"/>
            </a:ext>
          </a:extLst>
        </xdr:cNvPr>
        <xdr:cNvSpPr txBox="1"/>
      </xdr:nvSpPr>
      <xdr:spPr>
        <a:xfrm>
          <a:off x="1816744" y="1317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18885</xdr:rowOff>
    </xdr:from>
    <xdr:ext cx="405111" cy="259045"/>
    <xdr:sp macro="" textlink="">
      <xdr:nvSpPr>
        <xdr:cNvPr id="324" name="n_4mainValue【福祉施設】&#10;有形固定資産減価償却率">
          <a:extLst>
            <a:ext uri="{FF2B5EF4-FFF2-40B4-BE49-F238E27FC236}">
              <a16:creationId xmlns:a16="http://schemas.microsoft.com/office/drawing/2014/main" id="{00000000-0008-0000-0F00-000044010000}"/>
            </a:ext>
          </a:extLst>
        </xdr:cNvPr>
        <xdr:cNvSpPr txBox="1"/>
      </xdr:nvSpPr>
      <xdr:spPr>
        <a:xfrm>
          <a:off x="927744"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00000000-0008-0000-0F00-00005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85</xdr:row>
      <xdr:rowOff>127907</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flipV="1">
          <a:off x="10476865" y="1334588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131734</xdr:rowOff>
    </xdr:from>
    <xdr:ext cx="469744" cy="259045"/>
    <xdr:sp macro="" textlink="">
      <xdr:nvSpPr>
        <xdr:cNvPr id="351" name="【福祉施設】&#10;一人当たり面積最小値テキスト">
          <a:extLst>
            <a:ext uri="{FF2B5EF4-FFF2-40B4-BE49-F238E27FC236}">
              <a16:creationId xmlns:a16="http://schemas.microsoft.com/office/drawing/2014/main" id="{00000000-0008-0000-0F00-00005F010000}"/>
            </a:ext>
          </a:extLst>
        </xdr:cNvPr>
        <xdr:cNvSpPr txBox="1"/>
      </xdr:nvSpPr>
      <xdr:spPr>
        <a:xfrm>
          <a:off x="10515600"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53" name="【福祉施設】&#10;一人当たり面積最大値テキスト">
          <a:extLst>
            <a:ext uri="{FF2B5EF4-FFF2-40B4-BE49-F238E27FC236}">
              <a16:creationId xmlns:a16="http://schemas.microsoft.com/office/drawing/2014/main" id="{00000000-0008-0000-0F00-00006101000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91820</xdr:rowOff>
    </xdr:from>
    <xdr:ext cx="469744" cy="259045"/>
    <xdr:sp macro="" textlink="">
      <xdr:nvSpPr>
        <xdr:cNvPr id="355" name="【福祉施設】&#10;一人当たり面積平均値テキスト">
          <a:extLst>
            <a:ext uri="{FF2B5EF4-FFF2-40B4-BE49-F238E27FC236}">
              <a16:creationId xmlns:a16="http://schemas.microsoft.com/office/drawing/2014/main" id="{00000000-0008-0000-0F00-000063010000}"/>
            </a:ext>
          </a:extLst>
        </xdr:cNvPr>
        <xdr:cNvSpPr txBox="1"/>
      </xdr:nvSpPr>
      <xdr:spPr>
        <a:xfrm>
          <a:off x="10515600" y="1397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104267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9588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85271</xdr:rowOff>
    </xdr:from>
    <xdr:to>
      <xdr:col>46</xdr:col>
      <xdr:colOff>38100</xdr:colOff>
      <xdr:row>83</xdr:row>
      <xdr:rowOff>15421</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8699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7810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692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10426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55534</xdr:rowOff>
    </xdr:from>
    <xdr:ext cx="469744" cy="259045"/>
    <xdr:sp macro="" textlink="">
      <xdr:nvSpPr>
        <xdr:cNvPr id="367" name="【福祉施設】&#10;一人当たり面積該当値テキスト">
          <a:extLst>
            <a:ext uri="{FF2B5EF4-FFF2-40B4-BE49-F238E27FC236}">
              <a16:creationId xmlns:a16="http://schemas.microsoft.com/office/drawing/2014/main" id="{00000000-0008-0000-0F00-00006F010000}"/>
            </a:ext>
          </a:extLst>
        </xdr:cNvPr>
        <xdr:cNvSpPr txBox="1"/>
      </xdr:nvSpPr>
      <xdr:spPr>
        <a:xfrm>
          <a:off x="10515600" y="142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60779</xdr:rowOff>
    </xdr:from>
    <xdr:to>
      <xdr:col>50</xdr:col>
      <xdr:colOff>165100</xdr:colOff>
      <xdr:row>83</xdr:row>
      <xdr:rowOff>162379</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9588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111579</xdr:rowOff>
    </xdr:from>
    <xdr:to>
      <xdr:col>55</xdr:col>
      <xdr:colOff>0</xdr:colOff>
      <xdr:row>83</xdr:row>
      <xdr:rowOff>127907</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9639300" y="143419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869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95250</xdr:rowOff>
    </xdr:from>
    <xdr:to>
      <xdr:col>50</xdr:col>
      <xdr:colOff>114300</xdr:colOff>
      <xdr:row>83</xdr:row>
      <xdr:rowOff>111579</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8750300" y="143256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44450</xdr:rowOff>
    </xdr:from>
    <xdr:to>
      <xdr:col>41</xdr:col>
      <xdr:colOff>101600</xdr:colOff>
      <xdr:row>83</xdr:row>
      <xdr:rowOff>146050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781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95250</xdr:rowOff>
    </xdr:from>
    <xdr:to>
      <xdr:col>45</xdr:col>
      <xdr:colOff>177800</xdr:colOff>
      <xdr:row>83</xdr:row>
      <xdr:rowOff>95250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861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6921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168729</xdr:rowOff>
    </xdr:from>
    <xdr:to>
      <xdr:col>41</xdr:col>
      <xdr:colOff>50800</xdr:colOff>
      <xdr:row>83</xdr:row>
      <xdr:rowOff>95250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6972300" y="142276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15620</xdr:rowOff>
    </xdr:from>
    <xdr:ext cx="469744" cy="259045"/>
    <xdr:sp macro="" textlink="">
      <xdr:nvSpPr>
        <xdr:cNvPr id="376" name="n_1aveValue【福祉施設】&#10;一人当たり面積">
          <a:extLst>
            <a:ext uri="{FF2B5EF4-FFF2-40B4-BE49-F238E27FC236}">
              <a16:creationId xmlns:a16="http://schemas.microsoft.com/office/drawing/2014/main" id="{00000000-0008-0000-0F00-000078010000}"/>
            </a:ext>
          </a:extLst>
        </xdr:cNvPr>
        <xdr:cNvSpPr txBox="1"/>
      </xdr:nvSpPr>
      <xdr:spPr>
        <a:xfrm>
          <a:off x="93917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31948</xdr:rowOff>
    </xdr:from>
    <xdr:ext cx="469744" cy="259045"/>
    <xdr:sp macro="" textlink="">
      <xdr:nvSpPr>
        <xdr:cNvPr id="377" name="n_2aveValue【福祉施設】&#10;一人当たり面積">
          <a:extLst>
            <a:ext uri="{FF2B5EF4-FFF2-40B4-BE49-F238E27FC236}">
              <a16:creationId xmlns:a16="http://schemas.microsoft.com/office/drawing/2014/main" id="{00000000-0008-0000-0F00-000079010000}"/>
            </a:ext>
          </a:extLst>
        </xdr:cNvPr>
        <xdr:cNvSpPr txBox="1"/>
      </xdr:nvSpPr>
      <xdr:spPr>
        <a:xfrm>
          <a:off x="8515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78" name="n_3aveValue【福祉施設】&#10;一人当たり面積">
          <a:extLst>
            <a:ext uri="{FF2B5EF4-FFF2-40B4-BE49-F238E27FC236}">
              <a16:creationId xmlns:a16="http://schemas.microsoft.com/office/drawing/2014/main" id="{00000000-0008-0000-0F00-00007A010000}"/>
            </a:ext>
          </a:extLst>
        </xdr:cNvPr>
        <xdr:cNvSpPr txBox="1"/>
      </xdr:nvSpPr>
      <xdr:spPr>
        <a:xfrm>
          <a:off x="7626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39206</xdr:rowOff>
    </xdr:from>
    <xdr:ext cx="469744" cy="259045"/>
    <xdr:sp macro="" textlink="">
      <xdr:nvSpPr>
        <xdr:cNvPr id="379" name="n_4aveValue【福祉施設】&#10;一人当たり面積">
          <a:extLst>
            <a:ext uri="{FF2B5EF4-FFF2-40B4-BE49-F238E27FC236}">
              <a16:creationId xmlns:a16="http://schemas.microsoft.com/office/drawing/2014/main" id="{00000000-0008-0000-0F00-00007B010000}"/>
            </a:ext>
          </a:extLst>
        </xdr:cNvPr>
        <xdr:cNvSpPr txBox="1"/>
      </xdr:nvSpPr>
      <xdr:spPr>
        <a:xfrm>
          <a:off x="6737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153506</xdr:rowOff>
    </xdr:from>
    <xdr:ext cx="469744" cy="259045"/>
    <xdr:sp macro="" textlink="">
      <xdr:nvSpPr>
        <xdr:cNvPr id="380" name="n_1mainValue【福祉施設】&#10;一人当たり面積">
          <a:extLst>
            <a:ext uri="{FF2B5EF4-FFF2-40B4-BE49-F238E27FC236}">
              <a16:creationId xmlns:a16="http://schemas.microsoft.com/office/drawing/2014/main" id="{00000000-0008-0000-0F00-00007C010000}"/>
            </a:ext>
          </a:extLst>
        </xdr:cNvPr>
        <xdr:cNvSpPr txBox="1"/>
      </xdr:nvSpPr>
      <xdr:spPr>
        <a:xfrm>
          <a:off x="9391727"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81" name="n_2mainValue【福祉施設】&#10;一人当たり面積">
          <a:extLst>
            <a:ext uri="{FF2B5EF4-FFF2-40B4-BE49-F238E27FC236}">
              <a16:creationId xmlns:a16="http://schemas.microsoft.com/office/drawing/2014/main" id="{00000000-0008-0000-0F00-00007D010000}"/>
            </a:ext>
          </a:extLst>
        </xdr:cNvPr>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82" name="n_3mainValue【福祉施設】&#10;一人当たり面積">
          <a:extLst>
            <a:ext uri="{FF2B5EF4-FFF2-40B4-BE49-F238E27FC236}">
              <a16:creationId xmlns:a16="http://schemas.microsoft.com/office/drawing/2014/main" id="{00000000-0008-0000-0F00-00007E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83" name="n_4mainValue【福祉施設】&#10;一人当たり面積">
          <a:extLst>
            <a:ext uri="{FF2B5EF4-FFF2-40B4-BE49-F238E27FC236}">
              <a16:creationId xmlns:a16="http://schemas.microsoft.com/office/drawing/2014/main" id="{00000000-0008-0000-0F00-00007F010000}"/>
            </a:ext>
          </a:extLst>
        </xdr:cNvPr>
        <xdr:cNvSpPr txBox="1"/>
      </xdr:nvSpPr>
      <xdr:spPr>
        <a:xfrm>
          <a:off x="6737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0000000-0008-0000-0F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117348</xdr:rowOff>
    </xdr:from>
    <xdr:to>
      <xdr:col>24</xdr:col>
      <xdr:colOff>62865</xdr:colOff>
      <xdr:row>108</xdr:row>
      <xdr:rowOff>76200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4634865" y="17090898"/>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00000000-0008-0000-0F00-00009701000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64025</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00000000-0008-0000-0F00-000099010000}"/>
            </a:ext>
          </a:extLst>
        </xdr:cNvPr>
        <xdr:cNvSpPr txBox="1"/>
      </xdr:nvSpPr>
      <xdr:spPr>
        <a:xfrm>
          <a:off x="4673600" y="16866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117348</xdr:rowOff>
    </xdr:from>
    <xdr:to>
      <xdr:col>24</xdr:col>
      <xdr:colOff>152400</xdr:colOff>
      <xdr:row>99</xdr:row>
      <xdr:rowOff>117348</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4546600" y="1709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99840</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00000000-0008-0000-0F00-00009B010000}"/>
            </a:ext>
          </a:extLst>
        </xdr:cNvPr>
        <xdr:cNvSpPr txBox="1"/>
      </xdr:nvSpPr>
      <xdr:spPr>
        <a:xfrm>
          <a:off x="4673600" y="1741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121413</xdr:rowOff>
    </xdr:from>
    <xdr:to>
      <xdr:col>24</xdr:col>
      <xdr:colOff>114300</xdr:colOff>
      <xdr:row>102</xdr:row>
      <xdr:rowOff>51563</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458470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84837</xdr:rowOff>
    </xdr:from>
    <xdr:to>
      <xdr:col>20</xdr:col>
      <xdr:colOff>38100</xdr:colOff>
      <xdr:row>102</xdr:row>
      <xdr:rowOff>14987</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3746500" y="1740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98552</xdr:rowOff>
    </xdr:from>
    <xdr:to>
      <xdr:col>15</xdr:col>
      <xdr:colOff>101600</xdr:colOff>
      <xdr:row>102</xdr:row>
      <xdr:rowOff>28702</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2857500" y="174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71120</xdr:rowOff>
    </xdr:from>
    <xdr:to>
      <xdr:col>10</xdr:col>
      <xdr:colOff>165100</xdr:colOff>
      <xdr:row>102</xdr:row>
      <xdr:rowOff>1270</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96850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130556</xdr:rowOff>
    </xdr:from>
    <xdr:to>
      <xdr:col>6</xdr:col>
      <xdr:colOff>38100</xdr:colOff>
      <xdr:row>102</xdr:row>
      <xdr:rowOff>60706</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079500" y="1744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146558</xdr:rowOff>
    </xdr:from>
    <xdr:to>
      <xdr:col>24</xdr:col>
      <xdr:colOff>114300</xdr:colOff>
      <xdr:row>101</xdr:row>
      <xdr:rowOff>76708</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4584700" y="172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169435</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F00-0000A7010000}"/>
            </a:ext>
          </a:extLst>
        </xdr:cNvPr>
        <xdr:cNvSpPr txBox="1"/>
      </xdr:nvSpPr>
      <xdr:spPr>
        <a:xfrm>
          <a:off x="4673600" y="1714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89408</xdr:rowOff>
    </xdr:from>
    <xdr:to>
      <xdr:col>20</xdr:col>
      <xdr:colOff>38100</xdr:colOff>
      <xdr:row>101</xdr:row>
      <xdr:rowOff>19558</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3746500" y="172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140208</xdr:rowOff>
    </xdr:from>
    <xdr:to>
      <xdr:col>24</xdr:col>
      <xdr:colOff>63500</xdr:colOff>
      <xdr:row>101</xdr:row>
      <xdr:rowOff>25908</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3797300" y="1728520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23113</xdr:rowOff>
    </xdr:from>
    <xdr:to>
      <xdr:col>15</xdr:col>
      <xdr:colOff>101600</xdr:colOff>
      <xdr:row>100</xdr:row>
      <xdr:rowOff>124713</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2857500" y="1716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73913</xdr:rowOff>
    </xdr:from>
    <xdr:to>
      <xdr:col>19</xdr:col>
      <xdr:colOff>177800</xdr:colOff>
      <xdr:row>100</xdr:row>
      <xdr:rowOff>140208</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908300" y="17218913"/>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68835</xdr:rowOff>
    </xdr:from>
    <xdr:to>
      <xdr:col>10</xdr:col>
      <xdr:colOff>165100</xdr:colOff>
      <xdr:row>101</xdr:row>
      <xdr:rowOff>170435</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968500" y="173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73913</xdr:rowOff>
    </xdr:from>
    <xdr:to>
      <xdr:col>15</xdr:col>
      <xdr:colOff>50800</xdr:colOff>
      <xdr:row>101</xdr:row>
      <xdr:rowOff>119635</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2019300" y="17218913"/>
          <a:ext cx="8890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128270</xdr:rowOff>
    </xdr:from>
    <xdr:to>
      <xdr:col>6</xdr:col>
      <xdr:colOff>38100</xdr:colOff>
      <xdr:row>101</xdr:row>
      <xdr:rowOff>58420</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079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7620</xdr:rowOff>
    </xdr:from>
    <xdr:to>
      <xdr:col>10</xdr:col>
      <xdr:colOff>114300</xdr:colOff>
      <xdr:row>101</xdr:row>
      <xdr:rowOff>119635</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130300" y="17324070"/>
          <a:ext cx="8890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6114</xdr:rowOff>
    </xdr:from>
    <xdr:ext cx="405111" cy="259045"/>
    <xdr:sp macro="" textlink="">
      <xdr:nvSpPr>
        <xdr:cNvPr id="432" name="n_1ave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74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19829</xdr:rowOff>
    </xdr:from>
    <xdr:ext cx="405111" cy="259045"/>
    <xdr:sp macro="" textlink="">
      <xdr:nvSpPr>
        <xdr:cNvPr id="433" name="n_2ave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750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163847</xdr:rowOff>
    </xdr:from>
    <xdr:ext cx="405111" cy="259045"/>
    <xdr:sp macro="" textlink="">
      <xdr:nvSpPr>
        <xdr:cNvPr id="434" name="n_3ave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74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51833</xdr:rowOff>
    </xdr:from>
    <xdr:ext cx="405111" cy="259045"/>
    <xdr:sp macro="" textlink="">
      <xdr:nvSpPr>
        <xdr:cNvPr id="435" name="n_4ave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753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36085</xdr:rowOff>
    </xdr:from>
    <xdr:ext cx="405111" cy="259045"/>
    <xdr:sp macro="" textlink="">
      <xdr:nvSpPr>
        <xdr:cNvPr id="436" name="n_1mainValue【市民会館】&#10;有形固定資産減価償却率">
          <a:extLst>
            <a:ext uri="{FF2B5EF4-FFF2-40B4-BE49-F238E27FC236}">
              <a16:creationId xmlns:a16="http://schemas.microsoft.com/office/drawing/2014/main" id="{00000000-0008-0000-0F00-0000B4010000}"/>
            </a:ext>
          </a:extLst>
        </xdr:cNvPr>
        <xdr:cNvSpPr txBox="1"/>
      </xdr:nvSpPr>
      <xdr:spPr>
        <a:xfrm>
          <a:off x="3582044" y="170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141240</xdr:rowOff>
    </xdr:from>
    <xdr:ext cx="405111" cy="259045"/>
    <xdr:sp macro="" textlink="">
      <xdr:nvSpPr>
        <xdr:cNvPr id="437" name="n_2mainValue【市民会館】&#10;有形固定資産減価償却率">
          <a:extLst>
            <a:ext uri="{FF2B5EF4-FFF2-40B4-BE49-F238E27FC236}">
              <a16:creationId xmlns:a16="http://schemas.microsoft.com/office/drawing/2014/main" id="{00000000-0008-0000-0F00-0000B5010000}"/>
            </a:ext>
          </a:extLst>
        </xdr:cNvPr>
        <xdr:cNvSpPr txBox="1"/>
      </xdr:nvSpPr>
      <xdr:spPr>
        <a:xfrm>
          <a:off x="2705744" y="16943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15512</xdr:rowOff>
    </xdr:from>
    <xdr:ext cx="405111" cy="259045"/>
    <xdr:sp macro="" textlink="">
      <xdr:nvSpPr>
        <xdr:cNvPr id="438" name="n_3mainValue【市民会館】&#10;有形固定資産減価償却率">
          <a:extLst>
            <a:ext uri="{FF2B5EF4-FFF2-40B4-BE49-F238E27FC236}">
              <a16:creationId xmlns:a16="http://schemas.microsoft.com/office/drawing/2014/main" id="{00000000-0008-0000-0F00-0000B6010000}"/>
            </a:ext>
          </a:extLst>
        </xdr:cNvPr>
        <xdr:cNvSpPr txBox="1"/>
      </xdr:nvSpPr>
      <xdr:spPr>
        <a:xfrm>
          <a:off x="1816744"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74947</xdr:rowOff>
    </xdr:from>
    <xdr:ext cx="405111" cy="259045"/>
    <xdr:sp macro="" textlink="">
      <xdr:nvSpPr>
        <xdr:cNvPr id="439" name="n_4mainValue【市民会館】&#10;有形固定資産減価償却率">
          <a:extLst>
            <a:ext uri="{FF2B5EF4-FFF2-40B4-BE49-F238E27FC236}">
              <a16:creationId xmlns:a16="http://schemas.microsoft.com/office/drawing/2014/main" id="{00000000-0008-0000-0F00-0000B7010000}"/>
            </a:ext>
          </a:extLst>
        </xdr:cNvPr>
        <xdr:cNvSpPr txBox="1"/>
      </xdr:nvSpPr>
      <xdr:spPr>
        <a:xfrm>
          <a:off x="927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F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99061</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10476865" y="17198339"/>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F00-0000CC010000}"/>
            </a:ext>
          </a:extLst>
        </xdr:cNvPr>
        <xdr:cNvSpPr txBox="1"/>
      </xdr:nvSpPr>
      <xdr:spPr>
        <a:xfrm>
          <a:off x="105156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F00-0000CE010000}"/>
            </a:ext>
          </a:extLst>
        </xdr:cNvPr>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F00-0000D0010000}"/>
            </a:ext>
          </a:extLst>
        </xdr:cNvPr>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781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93980</xdr:rowOff>
    </xdr:from>
    <xdr:to>
      <xdr:col>55</xdr:col>
      <xdr:colOff>50800</xdr:colOff>
      <xdr:row>106</xdr:row>
      <xdr:rowOff>24130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0426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72407</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F00-0000DC010000}"/>
            </a:ext>
          </a:extLst>
        </xdr:cNvPr>
        <xdr:cNvSpPr txBox="1"/>
      </xdr:nvSpPr>
      <xdr:spPr>
        <a:xfrm>
          <a:off x="1051560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93980</xdr:rowOff>
    </xdr:from>
    <xdr:to>
      <xdr:col>50</xdr:col>
      <xdr:colOff>165100</xdr:colOff>
      <xdr:row>106</xdr:row>
      <xdr:rowOff>24130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9588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144780</xdr:rowOff>
    </xdr:from>
    <xdr:to>
      <xdr:col>55</xdr:col>
      <xdr:colOff>0</xdr:colOff>
      <xdr:row>105</xdr:row>
      <xdr:rowOff>144780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9639300" y="18147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88264</xdr:rowOff>
    </xdr:from>
    <xdr:to>
      <xdr:col>46</xdr:col>
      <xdr:colOff>38100</xdr:colOff>
      <xdr:row>106</xdr:row>
      <xdr:rowOff>18414</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8699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139064</xdr:rowOff>
    </xdr:from>
    <xdr:to>
      <xdr:col>50</xdr:col>
      <xdr:colOff>114300</xdr:colOff>
      <xdr:row>105</xdr:row>
      <xdr:rowOff>144780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8750300" y="181413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162561</xdr:rowOff>
    </xdr:from>
    <xdr:to>
      <xdr:col>41</xdr:col>
      <xdr:colOff>101600</xdr:colOff>
      <xdr:row>106</xdr:row>
      <xdr:rowOff>92711</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7810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139064</xdr:rowOff>
    </xdr:from>
    <xdr:to>
      <xdr:col>45</xdr:col>
      <xdr:colOff>177800</xdr:colOff>
      <xdr:row>106</xdr:row>
      <xdr:rowOff>41911</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7861300" y="18141314"/>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162561</xdr:rowOff>
    </xdr:from>
    <xdr:to>
      <xdr:col>36</xdr:col>
      <xdr:colOff>165100</xdr:colOff>
      <xdr:row>106</xdr:row>
      <xdr:rowOff>92711</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6921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41911</xdr:rowOff>
    </xdr:from>
    <xdr:to>
      <xdr:col>41</xdr:col>
      <xdr:colOff>50800</xdr:colOff>
      <xdr:row>106</xdr:row>
      <xdr:rowOff>41911</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6972300" y="18215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5" name="n_1aveValue【市民会館】&#10;一人当たり面積">
          <a:extLst>
            <a:ext uri="{FF2B5EF4-FFF2-40B4-BE49-F238E27FC236}">
              <a16:creationId xmlns:a16="http://schemas.microsoft.com/office/drawing/2014/main" id="{00000000-0008-0000-0F00-0000E501000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86" name="n_2aveValue【市民会館】&#10;一人当たり面積">
          <a:extLst>
            <a:ext uri="{FF2B5EF4-FFF2-40B4-BE49-F238E27FC236}">
              <a16:creationId xmlns:a16="http://schemas.microsoft.com/office/drawing/2014/main" id="{00000000-0008-0000-0F00-0000E6010000}"/>
            </a:ext>
          </a:extLst>
        </xdr:cNvPr>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114952</xdr:rowOff>
    </xdr:from>
    <xdr:ext cx="469744" cy="259045"/>
    <xdr:sp macro="" textlink="">
      <xdr:nvSpPr>
        <xdr:cNvPr id="487" name="n_3aveValue【市民会館】&#10;一人当たり面積">
          <a:extLst>
            <a:ext uri="{FF2B5EF4-FFF2-40B4-BE49-F238E27FC236}">
              <a16:creationId xmlns:a16="http://schemas.microsoft.com/office/drawing/2014/main" id="{00000000-0008-0000-0F00-0000E7010000}"/>
            </a:ext>
          </a:extLst>
        </xdr:cNvPr>
        <xdr:cNvSpPr txBox="1"/>
      </xdr:nvSpPr>
      <xdr:spPr>
        <a:xfrm>
          <a:off x="7626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88" name="n_4aveValue【市民会館】&#10;一人当たり面積">
          <a:extLst>
            <a:ext uri="{FF2B5EF4-FFF2-40B4-BE49-F238E27FC236}">
              <a16:creationId xmlns:a16="http://schemas.microsoft.com/office/drawing/2014/main" id="{00000000-0008-0000-0F00-0000E8010000}"/>
            </a:ext>
          </a:extLst>
        </xdr:cNvPr>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15257</xdr:rowOff>
    </xdr:from>
    <xdr:ext cx="469744" cy="259045"/>
    <xdr:sp macro="" textlink="">
      <xdr:nvSpPr>
        <xdr:cNvPr id="489" name="n_1mainValue【市民会館】&#10;一人当たり面積">
          <a:extLst>
            <a:ext uri="{FF2B5EF4-FFF2-40B4-BE49-F238E27FC236}">
              <a16:creationId xmlns:a16="http://schemas.microsoft.com/office/drawing/2014/main" id="{00000000-0008-0000-0F00-0000E9010000}"/>
            </a:ext>
          </a:extLst>
        </xdr:cNvPr>
        <xdr:cNvSpPr txBox="1"/>
      </xdr:nvSpPr>
      <xdr:spPr>
        <a:xfrm>
          <a:off x="9391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9541</xdr:rowOff>
    </xdr:from>
    <xdr:ext cx="469744" cy="259045"/>
    <xdr:sp macro="" textlink="">
      <xdr:nvSpPr>
        <xdr:cNvPr id="490" name="n_2mainValue【市民会館】&#10;一人当たり面積">
          <a:extLst>
            <a:ext uri="{FF2B5EF4-FFF2-40B4-BE49-F238E27FC236}">
              <a16:creationId xmlns:a16="http://schemas.microsoft.com/office/drawing/2014/main" id="{00000000-0008-0000-0F00-0000EA010000}"/>
            </a:ext>
          </a:extLst>
        </xdr:cNvPr>
        <xdr:cNvSpPr txBox="1"/>
      </xdr:nvSpPr>
      <xdr:spPr>
        <a:xfrm>
          <a:off x="8515427"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83838</xdr:rowOff>
    </xdr:from>
    <xdr:ext cx="469744" cy="259045"/>
    <xdr:sp macro="" textlink="">
      <xdr:nvSpPr>
        <xdr:cNvPr id="491" name="n_3mainValue【市民会館】&#10;一人当たり面積">
          <a:extLst>
            <a:ext uri="{FF2B5EF4-FFF2-40B4-BE49-F238E27FC236}">
              <a16:creationId xmlns:a16="http://schemas.microsoft.com/office/drawing/2014/main" id="{00000000-0008-0000-0F00-0000EB010000}"/>
            </a:ext>
          </a:extLst>
        </xdr:cNvPr>
        <xdr:cNvSpPr txBox="1"/>
      </xdr:nvSpPr>
      <xdr:spPr>
        <a:xfrm>
          <a:off x="7626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83838</xdr:rowOff>
    </xdr:from>
    <xdr:ext cx="469744" cy="259045"/>
    <xdr:sp macro="" textlink="">
      <xdr:nvSpPr>
        <xdr:cNvPr id="492" name="n_4mainValue【市民会館】&#10;一人当たり面積">
          <a:extLst>
            <a:ext uri="{FF2B5EF4-FFF2-40B4-BE49-F238E27FC236}">
              <a16:creationId xmlns:a16="http://schemas.microsoft.com/office/drawing/2014/main" id="{00000000-0008-0000-0F00-0000EC010000}"/>
            </a:ext>
          </a:extLst>
        </xdr:cNvPr>
        <xdr:cNvSpPr txBox="1"/>
      </xdr:nvSpPr>
      <xdr:spPr>
        <a:xfrm>
          <a:off x="6737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00000000-0008-0000-0F00-000004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91440</xdr:rowOff>
    </xdr:from>
    <xdr:to>
      <xdr:col>85</xdr:col>
      <xdr:colOff>126364</xdr:colOff>
      <xdr:row>42</xdr:row>
      <xdr:rowOff>19050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16318864" y="59207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00000000-0008-0000-0F00-00000602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38117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00000000-0008-0000-0F00-000008020000}"/>
            </a:ext>
          </a:extLst>
        </xdr:cNvPr>
        <xdr:cNvSpPr txBox="1"/>
      </xdr:nvSpPr>
      <xdr:spPr>
        <a:xfrm>
          <a:off x="16357600" y="569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91440</xdr:rowOff>
    </xdr:from>
    <xdr:to>
      <xdr:col>86</xdr:col>
      <xdr:colOff>25400</xdr:colOff>
      <xdr:row>34</xdr:row>
      <xdr:rowOff>91440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55897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00000000-0008-0000-0F00-00000A020000}"/>
            </a:ext>
          </a:extLst>
        </xdr:cNvPr>
        <xdr:cNvSpPr txBox="1"/>
      </xdr:nvSpPr>
      <xdr:spPr>
        <a:xfrm>
          <a:off x="16357600" y="6570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6268700" y="671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6350</xdr:rowOff>
    </xdr:from>
    <xdr:to>
      <xdr:col>81</xdr:col>
      <xdr:colOff>101600</xdr:colOff>
      <xdr:row>39</xdr:row>
      <xdr:rowOff>107950</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5430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6350</xdr:rowOff>
    </xdr:from>
    <xdr:to>
      <xdr:col>72</xdr:col>
      <xdr:colOff>38100</xdr:colOff>
      <xdr:row>38</xdr:row>
      <xdr:rowOff>107950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3652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151130</xdr:rowOff>
    </xdr:from>
    <xdr:to>
      <xdr:col>67</xdr:col>
      <xdr:colOff>101600</xdr:colOff>
      <xdr:row>38</xdr:row>
      <xdr:rowOff>81280</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2763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33020</xdr:rowOff>
    </xdr:from>
    <xdr:to>
      <xdr:col>85</xdr:col>
      <xdr:colOff>177800</xdr:colOff>
      <xdr:row>40</xdr:row>
      <xdr:rowOff>134620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6268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11447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00000000-0008-0000-0F00-000016020000}"/>
            </a:ext>
          </a:extLst>
        </xdr:cNvPr>
        <xdr:cNvSpPr txBox="1"/>
      </xdr:nvSpPr>
      <xdr:spPr>
        <a:xfrm>
          <a:off x="16357600"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67310</xdr:rowOff>
    </xdr:from>
    <xdr:to>
      <xdr:col>81</xdr:col>
      <xdr:colOff>101600</xdr:colOff>
      <xdr:row>40</xdr:row>
      <xdr:rowOff>168910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5430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83820</xdr:rowOff>
    </xdr:from>
    <xdr:to>
      <xdr:col>85</xdr:col>
      <xdr:colOff>127000</xdr:colOff>
      <xdr:row>40</xdr:row>
      <xdr:rowOff>118110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15481300" y="69418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154940</xdr:rowOff>
    </xdr:from>
    <xdr:to>
      <xdr:col>76</xdr:col>
      <xdr:colOff>165100</xdr:colOff>
      <xdr:row>40</xdr:row>
      <xdr:rowOff>85090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4541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34290</xdr:rowOff>
    </xdr:from>
    <xdr:to>
      <xdr:col>81</xdr:col>
      <xdr:colOff>50800</xdr:colOff>
      <xdr:row>40</xdr:row>
      <xdr:rowOff>118110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4592300" y="68922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90170</xdr:rowOff>
    </xdr:from>
    <xdr:to>
      <xdr:col>72</xdr:col>
      <xdr:colOff>38100</xdr:colOff>
      <xdr:row>40</xdr:row>
      <xdr:rowOff>20320</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3652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140970</xdr:rowOff>
    </xdr:from>
    <xdr:to>
      <xdr:col>76</xdr:col>
      <xdr:colOff>114300</xdr:colOff>
      <xdr:row>40</xdr:row>
      <xdr:rowOff>34290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3703300" y="68275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10160</xdr:rowOff>
    </xdr:from>
    <xdr:to>
      <xdr:col>67</xdr:col>
      <xdr:colOff>101600</xdr:colOff>
      <xdr:row>39</xdr:row>
      <xdr:rowOff>111760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2763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60960</xdr:rowOff>
    </xdr:from>
    <xdr:to>
      <xdr:col>71</xdr:col>
      <xdr:colOff>177800</xdr:colOff>
      <xdr:row>39</xdr:row>
      <xdr:rowOff>140970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814300" y="67475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124477</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5266044"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25417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43897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124477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35007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97807</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2611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160037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76217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11447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102887</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00000000-0008-0000-0F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144189</xdr:rowOff>
    </xdr:from>
    <xdr:to>
      <xdr:col>116</xdr:col>
      <xdr:colOff>62864</xdr:colOff>
      <xdr:row>42</xdr:row>
      <xdr:rowOff>25984</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22160864" y="5802039"/>
          <a:ext cx="0" cy="142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29811</xdr:rowOff>
    </xdr:from>
    <xdr:ext cx="534377" cy="259045"/>
    <xdr:sp macro="" textlink="">
      <xdr:nvSpPr>
        <xdr:cNvPr id="576" name="【一般廃棄物処理施設】&#10;一人当たり有形固定資産（償却資産）額最小値テキスト">
          <a:extLst>
            <a:ext uri="{FF2B5EF4-FFF2-40B4-BE49-F238E27FC236}">
              <a16:creationId xmlns:a16="http://schemas.microsoft.com/office/drawing/2014/main" id="{00000000-0008-0000-0F00-000040020000}"/>
            </a:ext>
          </a:extLst>
        </xdr:cNvPr>
        <xdr:cNvSpPr txBox="1"/>
      </xdr:nvSpPr>
      <xdr:spPr>
        <a:xfrm>
          <a:off x="22199600" y="723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25984</xdr:rowOff>
    </xdr:from>
    <xdr:to>
      <xdr:col>116</xdr:col>
      <xdr:colOff>152400</xdr:colOff>
      <xdr:row>42</xdr:row>
      <xdr:rowOff>25984</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722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90866</xdr:rowOff>
    </xdr:from>
    <xdr:ext cx="534377" cy="259045"/>
    <xdr:sp macro="" textlink="">
      <xdr:nvSpPr>
        <xdr:cNvPr id="578" name="【一般廃棄物処理施設】&#10;一人当たり有形固定資産（償却資産）額最大値テキスト">
          <a:extLst>
            <a:ext uri="{FF2B5EF4-FFF2-40B4-BE49-F238E27FC236}">
              <a16:creationId xmlns:a16="http://schemas.microsoft.com/office/drawing/2014/main" id="{00000000-0008-0000-0F00-000042020000}"/>
            </a:ext>
          </a:extLst>
        </xdr:cNvPr>
        <xdr:cNvSpPr txBox="1"/>
      </xdr:nvSpPr>
      <xdr:spPr>
        <a:xfrm>
          <a:off x="22199600" y="557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144189</xdr:rowOff>
    </xdr:from>
    <xdr:to>
      <xdr:col>116</xdr:col>
      <xdr:colOff>152400</xdr:colOff>
      <xdr:row>33</xdr:row>
      <xdr:rowOff>144189</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22072600" y="580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84218</xdr:rowOff>
    </xdr:from>
    <xdr:ext cx="534377" cy="259045"/>
    <xdr:sp macro="" textlink="">
      <xdr:nvSpPr>
        <xdr:cNvPr id="580" name="【一般廃棄物処理施設】&#10;一人当たり有形固定資産（償却資産）額平均値テキスト">
          <a:extLst>
            <a:ext uri="{FF2B5EF4-FFF2-40B4-BE49-F238E27FC236}">
              <a16:creationId xmlns:a16="http://schemas.microsoft.com/office/drawing/2014/main" id="{00000000-0008-0000-0F00-000044020000}"/>
            </a:ext>
          </a:extLst>
        </xdr:cNvPr>
        <xdr:cNvSpPr txBox="1"/>
      </xdr:nvSpPr>
      <xdr:spPr>
        <a:xfrm>
          <a:off x="22199600" y="642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105791</xdr:rowOff>
    </xdr:from>
    <xdr:to>
      <xdr:col>116</xdr:col>
      <xdr:colOff>114300</xdr:colOff>
      <xdr:row>38</xdr:row>
      <xdr:rowOff>35940</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2110700" y="64494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80131</xdr:rowOff>
    </xdr:from>
    <xdr:to>
      <xdr:col>112</xdr:col>
      <xdr:colOff>38100</xdr:colOff>
      <xdr:row>38</xdr:row>
      <xdr:rowOff>10281</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1272500" y="64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86151</xdr:rowOff>
    </xdr:from>
    <xdr:to>
      <xdr:col>107</xdr:col>
      <xdr:colOff>101600</xdr:colOff>
      <xdr:row>38</xdr:row>
      <xdr:rowOff>16301</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0383500" y="642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87160</xdr:rowOff>
    </xdr:from>
    <xdr:to>
      <xdr:col>102</xdr:col>
      <xdr:colOff>165100</xdr:colOff>
      <xdr:row>38</xdr:row>
      <xdr:rowOff>17311</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9494500" y="6430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141910</xdr:rowOff>
    </xdr:from>
    <xdr:to>
      <xdr:col>98</xdr:col>
      <xdr:colOff>38100</xdr:colOff>
      <xdr:row>37</xdr:row>
      <xdr:rowOff>72060</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8605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99866</xdr:rowOff>
    </xdr:from>
    <xdr:to>
      <xdr:col>116</xdr:col>
      <xdr:colOff>114300</xdr:colOff>
      <xdr:row>37</xdr:row>
      <xdr:rowOff>30016</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2110700" y="62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122743</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00000000-0008-0000-0F00-000050020000}"/>
            </a:ext>
          </a:extLst>
        </xdr:cNvPr>
        <xdr:cNvSpPr txBox="1"/>
      </xdr:nvSpPr>
      <xdr:spPr>
        <a:xfrm>
          <a:off x="22199600" y="612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70072</xdr:rowOff>
    </xdr:from>
    <xdr:to>
      <xdr:col>112</xdr:col>
      <xdr:colOff>38100</xdr:colOff>
      <xdr:row>36</xdr:row>
      <xdr:rowOff>222</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1272500" y="607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120872</xdr:rowOff>
    </xdr:from>
    <xdr:to>
      <xdr:col>116</xdr:col>
      <xdr:colOff>63500</xdr:colOff>
      <xdr:row>36</xdr:row>
      <xdr:rowOff>150666</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21323300" y="6121622"/>
          <a:ext cx="838200" cy="20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58681</xdr:rowOff>
    </xdr:from>
    <xdr:to>
      <xdr:col>107</xdr:col>
      <xdr:colOff>101600</xdr:colOff>
      <xdr:row>35</xdr:row>
      <xdr:rowOff>160281</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0383500" y="605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109481</xdr:rowOff>
    </xdr:from>
    <xdr:to>
      <xdr:col>111</xdr:col>
      <xdr:colOff>177800</xdr:colOff>
      <xdr:row>35</xdr:row>
      <xdr:rowOff>120872</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20434300" y="6110231"/>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58376</xdr:rowOff>
    </xdr:from>
    <xdr:to>
      <xdr:col>102</xdr:col>
      <xdr:colOff>165100</xdr:colOff>
      <xdr:row>35</xdr:row>
      <xdr:rowOff>159976</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9494500" y="605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109176</xdr:rowOff>
    </xdr:from>
    <xdr:to>
      <xdr:col>107</xdr:col>
      <xdr:colOff>50800</xdr:colOff>
      <xdr:row>35</xdr:row>
      <xdr:rowOff>109481</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9545300" y="610992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55099</xdr:rowOff>
    </xdr:from>
    <xdr:to>
      <xdr:col>98</xdr:col>
      <xdr:colOff>38100</xdr:colOff>
      <xdr:row>35</xdr:row>
      <xdr:rowOff>156699</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8605500" y="60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105899</xdr:rowOff>
    </xdr:from>
    <xdr:to>
      <xdr:col>102</xdr:col>
      <xdr:colOff>114300</xdr:colOff>
      <xdr:row>35</xdr:row>
      <xdr:rowOff>109176</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656300" y="6106649"/>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1408</xdr:rowOff>
    </xdr:from>
    <xdr:ext cx="534377" cy="259045"/>
    <xdr:sp macro="" textlink="">
      <xdr:nvSpPr>
        <xdr:cNvPr id="601" name="n_1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1043411" y="65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7428</xdr:rowOff>
    </xdr:from>
    <xdr:ext cx="534377" cy="259045"/>
    <xdr:sp macro="" textlink="">
      <xdr:nvSpPr>
        <xdr:cNvPr id="602" name="n_2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0167111" y="652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8437</xdr:rowOff>
    </xdr:from>
    <xdr:ext cx="534377" cy="259045"/>
    <xdr:sp macro="" textlink="">
      <xdr:nvSpPr>
        <xdr:cNvPr id="603" name="n_3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9278111" y="652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63187</xdr:rowOff>
    </xdr:from>
    <xdr:ext cx="534377" cy="259045"/>
    <xdr:sp macro="" textlink="">
      <xdr:nvSpPr>
        <xdr:cNvPr id="604" name="n_4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389111" y="64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16749</xdr:rowOff>
    </xdr:from>
    <xdr:ext cx="534377" cy="259045"/>
    <xdr:sp macro="" textlink="">
      <xdr:nvSpPr>
        <xdr:cNvPr id="605" name="n_1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1043411" y="584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5358</xdr:rowOff>
    </xdr:from>
    <xdr:ext cx="534377" cy="259045"/>
    <xdr:sp macro="" textlink="">
      <xdr:nvSpPr>
        <xdr:cNvPr id="606" name="n_2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0167111" y="583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5053</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9278111" y="583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34</xdr:row>
      <xdr:rowOff>1776</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8389111" y="583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F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63</xdr:row>
      <xdr:rowOff>86541</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9464040"/>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83111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9855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000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136978</xdr:rowOff>
    </xdr:from>
    <xdr:to>
      <xdr:col>81</xdr:col>
      <xdr:colOff>101600</xdr:colOff>
      <xdr:row>58</xdr:row>
      <xdr:rowOff>67128</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990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123916</xdr:rowOff>
    </xdr:from>
    <xdr:to>
      <xdr:col>76</xdr:col>
      <xdr:colOff>165100</xdr:colOff>
      <xdr:row>58</xdr:row>
      <xdr:rowOff>54066</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98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110853</xdr:rowOff>
    </xdr:from>
    <xdr:to>
      <xdr:col>72</xdr:col>
      <xdr:colOff>38100</xdr:colOff>
      <xdr:row>58</xdr:row>
      <xdr:rowOff>41003</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98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70031</xdr:rowOff>
    </xdr:from>
    <xdr:to>
      <xdr:col>85</xdr:col>
      <xdr:colOff>177800</xdr:colOff>
      <xdr:row>61</xdr:row>
      <xdr:rowOff>181</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6268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48458</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F00-00008C020000}"/>
            </a:ext>
          </a:extLst>
        </xdr:cNvPr>
        <xdr:cNvSpPr txBox="1"/>
      </xdr:nvSpPr>
      <xdr:spPr>
        <a:xfrm>
          <a:off x="16357600"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xdr:rowOff>
    </xdr:from>
    <xdr:to>
      <xdr:col>81</xdr:col>
      <xdr:colOff>101600</xdr:colOff>
      <xdr:row>60</xdr:row>
      <xdr:rowOff>103051</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5430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52251</xdr:rowOff>
    </xdr:from>
    <xdr:to>
      <xdr:col>85</xdr:col>
      <xdr:colOff>127000</xdr:colOff>
      <xdr:row>60</xdr:row>
      <xdr:rowOff>120831</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5481300" y="10339251"/>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107587</xdr:rowOff>
    </xdr:from>
    <xdr:to>
      <xdr:col>76</xdr:col>
      <xdr:colOff>165100</xdr:colOff>
      <xdr:row>60</xdr:row>
      <xdr:rowOff>37737</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541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158387</xdr:rowOff>
    </xdr:from>
    <xdr:to>
      <xdr:col>81</xdr:col>
      <xdr:colOff>50800</xdr:colOff>
      <xdr:row>60</xdr:row>
      <xdr:rowOff>52251</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4592300" y="102739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42273</xdr:rowOff>
    </xdr:from>
    <xdr:to>
      <xdr:col>72</xdr:col>
      <xdr:colOff>38100</xdr:colOff>
      <xdr:row>59</xdr:row>
      <xdr:rowOff>143873</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652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93073</xdr:rowOff>
    </xdr:from>
    <xdr:to>
      <xdr:col>76</xdr:col>
      <xdr:colOff>114300</xdr:colOff>
      <xdr:row>59</xdr:row>
      <xdr:rowOff>158387</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3703300" y="102086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148409</xdr:rowOff>
    </xdr:from>
    <xdr:to>
      <xdr:col>67</xdr:col>
      <xdr:colOff>101600</xdr:colOff>
      <xdr:row>59</xdr:row>
      <xdr:rowOff>78559</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2763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27759</xdr:rowOff>
    </xdr:from>
    <xdr:to>
      <xdr:col>71</xdr:col>
      <xdr:colOff>177800</xdr:colOff>
      <xdr:row>59</xdr:row>
      <xdr:rowOff>93073</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814300" y="1014330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83655</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52660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70593</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4389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57530</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35007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611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94178</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28864</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4389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135000</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3500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69686</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2611744" y="10185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F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F00-0000B5020000}"/>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F00-0000B7020000}"/>
            </a:ext>
          </a:extLst>
        </xdr:cNvPr>
        <xdr:cNvSpPr txBox="1"/>
      </xdr:nvSpPr>
      <xdr:spPr>
        <a:xfrm>
          <a:off x="22199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F00-0000B9020000}"/>
            </a:ext>
          </a:extLst>
        </xdr:cNvPr>
        <xdr:cNvSpPr txBox="1"/>
      </xdr:nvSpPr>
      <xdr:spPr>
        <a:xfrm>
          <a:off x="221996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101600</xdr:rowOff>
    </xdr:from>
    <xdr:to>
      <xdr:col>98</xdr:col>
      <xdr:colOff>38100</xdr:colOff>
      <xdr:row>61</xdr:row>
      <xdr:rowOff>31750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8605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F00-0000C5020000}"/>
            </a:ext>
          </a:extLst>
        </xdr:cNvPr>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57150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656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48277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18421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00000000-0008-0000-0F00-0000E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168402</xdr:rowOff>
    </xdr:from>
    <xdr:to>
      <xdr:col>85</xdr:col>
      <xdr:colOff>126364</xdr:colOff>
      <xdr:row>86</xdr:row>
      <xdr:rowOff>92963</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16318864" y="13370052"/>
          <a:ext cx="0" cy="146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96790</xdr:rowOff>
    </xdr:from>
    <xdr:ext cx="405111" cy="259045"/>
    <xdr:sp macro="" textlink="">
      <xdr:nvSpPr>
        <xdr:cNvPr id="749" name="【消防施設】&#10;有形固定資産減価償却率最小値テキスト">
          <a:extLst>
            <a:ext uri="{FF2B5EF4-FFF2-40B4-BE49-F238E27FC236}">
              <a16:creationId xmlns:a16="http://schemas.microsoft.com/office/drawing/2014/main" id="{00000000-0008-0000-0F00-0000ED020000}"/>
            </a:ext>
          </a:extLst>
        </xdr:cNvPr>
        <xdr:cNvSpPr txBox="1"/>
      </xdr:nvSpPr>
      <xdr:spPr>
        <a:xfrm>
          <a:off x="16357600" y="1484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92963</xdr:rowOff>
    </xdr:from>
    <xdr:to>
      <xdr:col>86</xdr:col>
      <xdr:colOff>25400</xdr:colOff>
      <xdr:row>86</xdr:row>
      <xdr:rowOff>92963</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6230600" y="148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115079</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00000000-0008-0000-0F00-0000EF020000}"/>
            </a:ext>
          </a:extLst>
        </xdr:cNvPr>
        <xdr:cNvSpPr txBox="1"/>
      </xdr:nvSpPr>
      <xdr:spPr>
        <a:xfrm>
          <a:off x="16357600" y="1314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168402</xdr:rowOff>
    </xdr:from>
    <xdr:to>
      <xdr:col>86</xdr:col>
      <xdr:colOff>25400</xdr:colOff>
      <xdr:row>77</xdr:row>
      <xdr:rowOff>168402</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33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150892</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00000000-0008-0000-0F00-0000F1020000}"/>
            </a:ext>
          </a:extLst>
        </xdr:cNvPr>
        <xdr:cNvSpPr txBox="1"/>
      </xdr:nvSpPr>
      <xdr:spPr>
        <a:xfrm>
          <a:off x="16357600" y="1403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145035</xdr:rowOff>
    </xdr:from>
    <xdr:to>
      <xdr:col>81</xdr:col>
      <xdr:colOff>101600</xdr:colOff>
      <xdr:row>82</xdr:row>
      <xdr:rowOff>75185</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5430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103887</xdr:rowOff>
    </xdr:from>
    <xdr:to>
      <xdr:col>72</xdr:col>
      <xdr:colOff>38100</xdr:colOff>
      <xdr:row>82</xdr:row>
      <xdr:rowOff>34037</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3652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2763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133604</xdr:rowOff>
    </xdr:from>
    <xdr:to>
      <xdr:col>85</xdr:col>
      <xdr:colOff>177800</xdr:colOff>
      <xdr:row>81</xdr:row>
      <xdr:rowOff>63754</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62687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156481</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00000000-0008-0000-0F00-0000FD020000}"/>
            </a:ext>
          </a:extLst>
        </xdr:cNvPr>
        <xdr:cNvSpPr txBox="1"/>
      </xdr:nvSpPr>
      <xdr:spPr>
        <a:xfrm>
          <a:off x="16357600" y="137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87885</xdr:rowOff>
    </xdr:from>
    <xdr:to>
      <xdr:col>81</xdr:col>
      <xdr:colOff>101600</xdr:colOff>
      <xdr:row>81</xdr:row>
      <xdr:rowOff>18035</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5430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138685</xdr:rowOff>
    </xdr:from>
    <xdr:to>
      <xdr:col>85</xdr:col>
      <xdr:colOff>127000</xdr:colOff>
      <xdr:row>81</xdr:row>
      <xdr:rowOff>12954</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5481300" y="1385468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42163</xdr:rowOff>
    </xdr:from>
    <xdr:to>
      <xdr:col>76</xdr:col>
      <xdr:colOff>165100</xdr:colOff>
      <xdr:row>80</xdr:row>
      <xdr:rowOff>143763</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4541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92963</xdr:rowOff>
    </xdr:from>
    <xdr:to>
      <xdr:col>81</xdr:col>
      <xdr:colOff>50800</xdr:colOff>
      <xdr:row>80</xdr:row>
      <xdr:rowOff>138685</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4592300" y="138089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1015</xdr:rowOff>
    </xdr:from>
    <xdr:to>
      <xdr:col>72</xdr:col>
      <xdr:colOff>38100</xdr:colOff>
      <xdr:row>80</xdr:row>
      <xdr:rowOff>102615</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36525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51815</xdr:rowOff>
    </xdr:from>
    <xdr:to>
      <xdr:col>76</xdr:col>
      <xdr:colOff>114300</xdr:colOff>
      <xdr:row>80</xdr:row>
      <xdr:rowOff>92963</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3703300" y="137678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117602</xdr:rowOff>
    </xdr:from>
    <xdr:to>
      <xdr:col>67</xdr:col>
      <xdr:colOff>101600</xdr:colOff>
      <xdr:row>80</xdr:row>
      <xdr:rowOff>47752</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2763500" y="136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168402</xdr:rowOff>
    </xdr:from>
    <xdr:to>
      <xdr:col>71</xdr:col>
      <xdr:colOff>177800</xdr:colOff>
      <xdr:row>80</xdr:row>
      <xdr:rowOff>51815</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814300" y="137129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66312</xdr:rowOff>
    </xdr:from>
    <xdr:ext cx="405111" cy="259045"/>
    <xdr:sp macro="" textlink="">
      <xdr:nvSpPr>
        <xdr:cNvPr id="774" name="n_1aveValue【消防施設】&#10;有形固定資産減価償却率">
          <a:extLst>
            <a:ext uri="{FF2B5EF4-FFF2-40B4-BE49-F238E27FC236}">
              <a16:creationId xmlns:a16="http://schemas.microsoft.com/office/drawing/2014/main" id="{00000000-0008-0000-0F00-000006030000}"/>
            </a:ext>
          </a:extLst>
        </xdr:cNvPr>
        <xdr:cNvSpPr txBox="1"/>
      </xdr:nvSpPr>
      <xdr:spPr>
        <a:xfrm>
          <a:off x="152660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775" name="n_2aveValue【消防施設】&#10;有形固定資産減価償却率">
          <a:extLst>
            <a:ext uri="{FF2B5EF4-FFF2-40B4-BE49-F238E27FC236}">
              <a16:creationId xmlns:a16="http://schemas.microsoft.com/office/drawing/2014/main" id="{00000000-0008-0000-0F00-000007030000}"/>
            </a:ext>
          </a:extLst>
        </xdr:cNvPr>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25164</xdr:rowOff>
    </xdr:from>
    <xdr:ext cx="405111" cy="259045"/>
    <xdr:sp macro="" textlink="">
      <xdr:nvSpPr>
        <xdr:cNvPr id="776" name="n_3aveValue【消防施設】&#10;有形固定資産減価償却率">
          <a:extLst>
            <a:ext uri="{FF2B5EF4-FFF2-40B4-BE49-F238E27FC236}">
              <a16:creationId xmlns:a16="http://schemas.microsoft.com/office/drawing/2014/main" id="{00000000-0008-0000-0F00-000008030000}"/>
            </a:ext>
          </a:extLst>
        </xdr:cNvPr>
        <xdr:cNvSpPr txBox="1"/>
      </xdr:nvSpPr>
      <xdr:spPr>
        <a:xfrm>
          <a:off x="13500744" y="140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45738</xdr:rowOff>
    </xdr:from>
    <xdr:ext cx="405111" cy="259045"/>
    <xdr:sp macro="" textlink="">
      <xdr:nvSpPr>
        <xdr:cNvPr id="777" name="n_4aveValue【消防施設】&#10;有形固定資産減価償却率">
          <a:extLst>
            <a:ext uri="{FF2B5EF4-FFF2-40B4-BE49-F238E27FC236}">
              <a16:creationId xmlns:a16="http://schemas.microsoft.com/office/drawing/2014/main" id="{00000000-0008-0000-0F00-000009030000}"/>
            </a:ext>
          </a:extLst>
        </xdr:cNvPr>
        <xdr:cNvSpPr txBox="1"/>
      </xdr:nvSpPr>
      <xdr:spPr>
        <a:xfrm>
          <a:off x="12611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34562</xdr:rowOff>
    </xdr:from>
    <xdr:ext cx="405111" cy="259045"/>
    <xdr:sp macro="" textlink="">
      <xdr:nvSpPr>
        <xdr:cNvPr id="778" name="n_1mainValue【消防施設】&#10;有形固定資産減価償却率">
          <a:extLst>
            <a:ext uri="{FF2B5EF4-FFF2-40B4-BE49-F238E27FC236}">
              <a16:creationId xmlns:a16="http://schemas.microsoft.com/office/drawing/2014/main" id="{00000000-0008-0000-0F00-00000A030000}"/>
            </a:ext>
          </a:extLst>
        </xdr:cNvPr>
        <xdr:cNvSpPr txBox="1"/>
      </xdr:nvSpPr>
      <xdr:spPr>
        <a:xfrm>
          <a:off x="15266044" y="1357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160290</xdr:rowOff>
    </xdr:from>
    <xdr:ext cx="405111" cy="259045"/>
    <xdr:sp macro="" textlink="">
      <xdr:nvSpPr>
        <xdr:cNvPr id="779" name="n_2mainValue【消防施設】&#10;有形固定資産減価償却率">
          <a:extLst>
            <a:ext uri="{FF2B5EF4-FFF2-40B4-BE49-F238E27FC236}">
              <a16:creationId xmlns:a16="http://schemas.microsoft.com/office/drawing/2014/main" id="{00000000-0008-0000-0F00-00000B030000}"/>
            </a:ext>
          </a:extLst>
        </xdr:cNvPr>
        <xdr:cNvSpPr txBox="1"/>
      </xdr:nvSpPr>
      <xdr:spPr>
        <a:xfrm>
          <a:off x="14389744"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119142</xdr:rowOff>
    </xdr:from>
    <xdr:ext cx="405111" cy="259045"/>
    <xdr:sp macro="" textlink="">
      <xdr:nvSpPr>
        <xdr:cNvPr id="780" name="n_3mainValue【消防施設】&#10;有形固定資産減価償却率">
          <a:extLst>
            <a:ext uri="{FF2B5EF4-FFF2-40B4-BE49-F238E27FC236}">
              <a16:creationId xmlns:a16="http://schemas.microsoft.com/office/drawing/2014/main" id="{00000000-0008-0000-0F00-00000C030000}"/>
            </a:ext>
          </a:extLst>
        </xdr:cNvPr>
        <xdr:cNvSpPr txBox="1"/>
      </xdr:nvSpPr>
      <xdr:spPr>
        <a:xfrm>
          <a:off x="13500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64279</xdr:rowOff>
    </xdr:from>
    <xdr:ext cx="405111" cy="259045"/>
    <xdr:sp macro="" textlink="">
      <xdr:nvSpPr>
        <xdr:cNvPr id="781" name="n_4mainValue【消防施設】&#10;有形固定資産減価償却率">
          <a:extLst>
            <a:ext uri="{FF2B5EF4-FFF2-40B4-BE49-F238E27FC236}">
              <a16:creationId xmlns:a16="http://schemas.microsoft.com/office/drawing/2014/main" id="{00000000-0008-0000-0F00-00000D030000}"/>
            </a:ext>
          </a:extLst>
        </xdr:cNvPr>
        <xdr:cNvSpPr txBox="1"/>
      </xdr:nvSpPr>
      <xdr:spPr>
        <a:xfrm>
          <a:off x="12611744" y="1343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F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4" y="13258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F00-00002703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09" name="【消防施設】&#10;一人当たり面積最大値テキスト">
          <a:extLst>
            <a:ext uri="{FF2B5EF4-FFF2-40B4-BE49-F238E27FC236}">
              <a16:creationId xmlns:a16="http://schemas.microsoft.com/office/drawing/2014/main" id="{00000000-0008-0000-0F00-000029030000}"/>
            </a:ext>
          </a:extLst>
        </xdr:cNvPr>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F00-00002B030000}"/>
            </a:ext>
          </a:extLst>
        </xdr:cNvPr>
        <xdr:cNvSpPr txBox="1"/>
      </xdr:nvSpPr>
      <xdr:spPr>
        <a:xfrm>
          <a:off x="22199600" y="138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6350</xdr:rowOff>
    </xdr:from>
    <xdr:to>
      <xdr:col>98</xdr:col>
      <xdr:colOff>38100</xdr:colOff>
      <xdr:row>81</xdr:row>
      <xdr:rowOff>107950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8605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F00-000037030000}"/>
            </a:ext>
          </a:extLst>
        </xdr:cNvPr>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133350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19545300" y="1432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83</xdr:row>
      <xdr:rowOff>133350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8656300" y="14287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67327</xdr:rowOff>
    </xdr:from>
    <xdr:ext cx="469744" cy="259045"/>
    <xdr:sp macro="" textlink="">
      <xdr:nvSpPr>
        <xdr:cNvPr id="832" name="n_1aveValue【消防施設】&#10;一人当たり面積">
          <a:extLst>
            <a:ext uri="{FF2B5EF4-FFF2-40B4-BE49-F238E27FC236}">
              <a16:creationId xmlns:a16="http://schemas.microsoft.com/office/drawing/2014/main" id="{00000000-0008-0000-0F00-000040030000}"/>
            </a:ext>
          </a:extLst>
        </xdr:cNvPr>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3" name="n_2aveValue【消防施設】&#10;一人当たり面積">
          <a:extLst>
            <a:ext uri="{FF2B5EF4-FFF2-40B4-BE49-F238E27FC236}">
              <a16:creationId xmlns:a16="http://schemas.microsoft.com/office/drawing/2014/main" id="{00000000-0008-0000-0F00-000041030000}"/>
            </a:ext>
          </a:extLst>
        </xdr:cNvPr>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29227</xdr:rowOff>
    </xdr:from>
    <xdr:ext cx="469744" cy="259045"/>
    <xdr:sp macro="" textlink="">
      <xdr:nvSpPr>
        <xdr:cNvPr id="834" name="n_3aveValue【消防施設】&#10;一人当たり面積">
          <a:extLst>
            <a:ext uri="{FF2B5EF4-FFF2-40B4-BE49-F238E27FC236}">
              <a16:creationId xmlns:a16="http://schemas.microsoft.com/office/drawing/2014/main" id="{00000000-0008-0000-0F00-000042030000}"/>
            </a:ext>
          </a:extLst>
        </xdr:cNvPr>
        <xdr:cNvSpPr txBox="1"/>
      </xdr:nvSpPr>
      <xdr:spPr>
        <a:xfrm>
          <a:off x="19310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124477</xdr:rowOff>
    </xdr:from>
    <xdr:ext cx="469744" cy="259045"/>
    <xdr:sp macro="" textlink="">
      <xdr:nvSpPr>
        <xdr:cNvPr id="835" name="n_4aveValue【消防施設】&#10;一人当たり面積">
          <a:extLst>
            <a:ext uri="{FF2B5EF4-FFF2-40B4-BE49-F238E27FC236}">
              <a16:creationId xmlns:a16="http://schemas.microsoft.com/office/drawing/2014/main" id="{00000000-0008-0000-0F00-000043030000}"/>
            </a:ext>
          </a:extLst>
        </xdr:cNvPr>
        <xdr:cNvSpPr txBox="1"/>
      </xdr:nvSpPr>
      <xdr:spPr>
        <a:xfrm>
          <a:off x="18421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836" name="n_1mainValue【消防施設】&#10;一人当たり面積">
          <a:extLst>
            <a:ext uri="{FF2B5EF4-FFF2-40B4-BE49-F238E27FC236}">
              <a16:creationId xmlns:a16="http://schemas.microsoft.com/office/drawing/2014/main" id="{00000000-0008-0000-0F00-000044030000}"/>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37" name="n_2mainValue【消防施設】&#10;一人当たり面積">
          <a:extLst>
            <a:ext uri="{FF2B5EF4-FFF2-40B4-BE49-F238E27FC236}">
              <a16:creationId xmlns:a16="http://schemas.microsoft.com/office/drawing/2014/main" id="{00000000-0008-0000-0F00-000045030000}"/>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38" name="n_3mainValue【消防施設】&#10;一人当たり面積">
          <a:extLst>
            <a:ext uri="{FF2B5EF4-FFF2-40B4-BE49-F238E27FC236}">
              <a16:creationId xmlns:a16="http://schemas.microsoft.com/office/drawing/2014/main" id="{00000000-0008-0000-0F00-000046030000}"/>
            </a:ext>
          </a:extLst>
        </xdr:cNvPr>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839" name="n_4mainValue【消防施設】&#10;一人当たり面積">
          <a:extLst>
            <a:ext uri="{FF2B5EF4-FFF2-40B4-BE49-F238E27FC236}">
              <a16:creationId xmlns:a16="http://schemas.microsoft.com/office/drawing/2014/main" id="{00000000-0008-0000-0F00-000047030000}"/>
            </a:ext>
          </a:extLst>
        </xdr:cNvPr>
        <xdr:cNvSpPr txBox="1"/>
      </xdr:nvSpPr>
      <xdr:spPr>
        <a:xfrm>
          <a:off x="18421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a:extLst>
            <a:ext uri="{FF2B5EF4-FFF2-40B4-BE49-F238E27FC236}">
              <a16:creationId xmlns:a16="http://schemas.microsoft.com/office/drawing/2014/main" id="{00000000-0008-0000-0F00-00005D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62485</xdr:rowOff>
    </xdr:from>
    <xdr:to>
      <xdr:col>85</xdr:col>
      <xdr:colOff>126364</xdr:colOff>
      <xdr:row>108</xdr:row>
      <xdr:rowOff>3048</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flipV="1">
          <a:off x="16318864" y="17207485"/>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63" name="【庁舎】&#10;有形固定資産減価償却率最小値テキスト">
          <a:extLst>
            <a:ext uri="{FF2B5EF4-FFF2-40B4-BE49-F238E27FC236}">
              <a16:creationId xmlns:a16="http://schemas.microsoft.com/office/drawing/2014/main" id="{00000000-0008-0000-0F00-00005F030000}"/>
            </a:ext>
          </a:extLst>
        </xdr:cNvPr>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9162</xdr:rowOff>
    </xdr:from>
    <xdr:ext cx="405111" cy="259045"/>
    <xdr:sp macro="" textlink="">
      <xdr:nvSpPr>
        <xdr:cNvPr id="865" name="【庁舎】&#10;有形固定資産減価償却率最大値テキスト">
          <a:extLst>
            <a:ext uri="{FF2B5EF4-FFF2-40B4-BE49-F238E27FC236}">
              <a16:creationId xmlns:a16="http://schemas.microsoft.com/office/drawing/2014/main" id="{00000000-0008-0000-0F00-000061030000}"/>
            </a:ext>
          </a:extLst>
        </xdr:cNvPr>
        <xdr:cNvSpPr txBox="1"/>
      </xdr:nvSpPr>
      <xdr:spPr>
        <a:xfrm>
          <a:off x="16357600" y="1698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62485</xdr:rowOff>
    </xdr:from>
    <xdr:to>
      <xdr:col>86</xdr:col>
      <xdr:colOff>25400</xdr:colOff>
      <xdr:row>100</xdr:row>
      <xdr:rowOff>62485</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6230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34562</xdr:rowOff>
    </xdr:from>
    <xdr:ext cx="405111" cy="259045"/>
    <xdr:sp macro="" textlink="">
      <xdr:nvSpPr>
        <xdr:cNvPr id="867" name="【庁舎】&#10;有形固定資産減価償却率平均値テキスト">
          <a:extLst>
            <a:ext uri="{FF2B5EF4-FFF2-40B4-BE49-F238E27FC236}">
              <a16:creationId xmlns:a16="http://schemas.microsoft.com/office/drawing/2014/main" id="{00000000-0008-0000-0F00-000063030000}"/>
            </a:ext>
          </a:extLst>
        </xdr:cNvPr>
        <xdr:cNvSpPr txBox="1"/>
      </xdr:nvSpPr>
      <xdr:spPr>
        <a:xfrm>
          <a:off x="16357600" y="17693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6268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57404</xdr:rowOff>
    </xdr:from>
    <xdr:to>
      <xdr:col>81</xdr:col>
      <xdr:colOff>101600</xdr:colOff>
      <xdr:row>104</xdr:row>
      <xdr:rowOff>159004</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5430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20828</xdr:rowOff>
    </xdr:from>
    <xdr:to>
      <xdr:col>76</xdr:col>
      <xdr:colOff>165100</xdr:colOff>
      <xdr:row>104</xdr:row>
      <xdr:rowOff>122428</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4541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114554</xdr:rowOff>
    </xdr:from>
    <xdr:to>
      <xdr:col>72</xdr:col>
      <xdr:colOff>38100</xdr:colOff>
      <xdr:row>104</xdr:row>
      <xdr:rowOff>44704</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3652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132842</xdr:rowOff>
    </xdr:from>
    <xdr:to>
      <xdr:col>67</xdr:col>
      <xdr:colOff>101600</xdr:colOff>
      <xdr:row>106</xdr:row>
      <xdr:rowOff>62992</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27635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62687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161562</xdr:rowOff>
    </xdr:from>
    <xdr:ext cx="405111" cy="259045"/>
    <xdr:sp macro="" textlink="">
      <xdr:nvSpPr>
        <xdr:cNvPr id="879" name="【庁舎】&#10;有形固定資産減価償却率該当値テキスト">
          <a:extLst>
            <a:ext uri="{FF2B5EF4-FFF2-40B4-BE49-F238E27FC236}">
              <a16:creationId xmlns:a16="http://schemas.microsoft.com/office/drawing/2014/main" id="{00000000-0008-0000-0F00-00006F030000}"/>
            </a:ext>
          </a:extLst>
        </xdr:cNvPr>
        <xdr:cNvSpPr txBox="1"/>
      </xdr:nvSpPr>
      <xdr:spPr>
        <a:xfrm>
          <a:off x="16357600" y="1782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96265</xdr:rowOff>
    </xdr:from>
    <xdr:to>
      <xdr:col>81</xdr:col>
      <xdr:colOff>101600</xdr:colOff>
      <xdr:row>104</xdr:row>
      <xdr:rowOff>26415</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54305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147065</xdr:rowOff>
    </xdr:from>
    <xdr:to>
      <xdr:col>85</xdr:col>
      <xdr:colOff>127000</xdr:colOff>
      <xdr:row>104</xdr:row>
      <xdr:rowOff>62485</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5481300" y="17806415"/>
          <a:ext cx="8382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4826</xdr:rowOff>
    </xdr:from>
    <xdr:to>
      <xdr:col>76</xdr:col>
      <xdr:colOff>165100</xdr:colOff>
      <xdr:row>103</xdr:row>
      <xdr:rowOff>106426</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4541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55626</xdr:rowOff>
    </xdr:from>
    <xdr:to>
      <xdr:col>81</xdr:col>
      <xdr:colOff>50800</xdr:colOff>
      <xdr:row>103</xdr:row>
      <xdr:rowOff>147065</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4592300" y="177149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107696</xdr:rowOff>
    </xdr:from>
    <xdr:to>
      <xdr:col>72</xdr:col>
      <xdr:colOff>38100</xdr:colOff>
      <xdr:row>103</xdr:row>
      <xdr:rowOff>37846</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36525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158496</xdr:rowOff>
    </xdr:from>
    <xdr:to>
      <xdr:col>76</xdr:col>
      <xdr:colOff>114300</xdr:colOff>
      <xdr:row>103</xdr:row>
      <xdr:rowOff>55626</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3703300" y="176463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43687</xdr:rowOff>
    </xdr:from>
    <xdr:to>
      <xdr:col>67</xdr:col>
      <xdr:colOff>101600</xdr:colOff>
      <xdr:row>102</xdr:row>
      <xdr:rowOff>145287</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2763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94487</xdr:rowOff>
    </xdr:from>
    <xdr:to>
      <xdr:col>71</xdr:col>
      <xdr:colOff>177800</xdr:colOff>
      <xdr:row>102</xdr:row>
      <xdr:rowOff>158496</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a:off x="12814300" y="17582387"/>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150131</xdr:rowOff>
    </xdr:from>
    <xdr:ext cx="405111" cy="259045"/>
    <xdr:sp macro="" textlink="">
      <xdr:nvSpPr>
        <xdr:cNvPr id="888" name="n_1aveValue【庁舎】&#10;有形固定資産減価償却率">
          <a:extLst>
            <a:ext uri="{FF2B5EF4-FFF2-40B4-BE49-F238E27FC236}">
              <a16:creationId xmlns:a16="http://schemas.microsoft.com/office/drawing/2014/main" id="{00000000-0008-0000-0F00-000078030000}"/>
            </a:ext>
          </a:extLst>
        </xdr:cNvPr>
        <xdr:cNvSpPr txBox="1"/>
      </xdr:nvSpPr>
      <xdr:spPr>
        <a:xfrm>
          <a:off x="15266044" y="1798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113555</xdr:rowOff>
    </xdr:from>
    <xdr:ext cx="405111" cy="259045"/>
    <xdr:sp macro="" textlink="">
      <xdr:nvSpPr>
        <xdr:cNvPr id="889" name="n_2aveValue【庁舎】&#10;有形固定資産減価償却率">
          <a:extLst>
            <a:ext uri="{FF2B5EF4-FFF2-40B4-BE49-F238E27FC236}">
              <a16:creationId xmlns:a16="http://schemas.microsoft.com/office/drawing/2014/main" id="{00000000-0008-0000-0F00-000079030000}"/>
            </a:ext>
          </a:extLst>
        </xdr:cNvPr>
        <xdr:cNvSpPr txBox="1"/>
      </xdr:nvSpPr>
      <xdr:spPr>
        <a:xfrm>
          <a:off x="14389744"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35831</xdr:rowOff>
    </xdr:from>
    <xdr:ext cx="405111" cy="259045"/>
    <xdr:sp macro="" textlink="">
      <xdr:nvSpPr>
        <xdr:cNvPr id="890" name="n_3aveValue【庁舎】&#10;有形固定資産減価償却率">
          <a:extLst>
            <a:ext uri="{FF2B5EF4-FFF2-40B4-BE49-F238E27FC236}">
              <a16:creationId xmlns:a16="http://schemas.microsoft.com/office/drawing/2014/main" id="{00000000-0008-0000-0F00-00007A030000}"/>
            </a:ext>
          </a:extLst>
        </xdr:cNvPr>
        <xdr:cNvSpPr txBox="1"/>
      </xdr:nvSpPr>
      <xdr:spPr>
        <a:xfrm>
          <a:off x="13500744" y="1786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54119</xdr:rowOff>
    </xdr:from>
    <xdr:ext cx="405111" cy="259045"/>
    <xdr:sp macro="" textlink="">
      <xdr:nvSpPr>
        <xdr:cNvPr id="891" name="n_4aveValue【庁舎】&#10;有形固定資産減価償却率">
          <a:extLst>
            <a:ext uri="{FF2B5EF4-FFF2-40B4-BE49-F238E27FC236}">
              <a16:creationId xmlns:a16="http://schemas.microsoft.com/office/drawing/2014/main" id="{00000000-0008-0000-0F00-00007B030000}"/>
            </a:ext>
          </a:extLst>
        </xdr:cNvPr>
        <xdr:cNvSpPr txBox="1"/>
      </xdr:nvSpPr>
      <xdr:spPr>
        <a:xfrm>
          <a:off x="12611744" y="1822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42942</xdr:rowOff>
    </xdr:from>
    <xdr:ext cx="405111" cy="259045"/>
    <xdr:sp macro="" textlink="">
      <xdr:nvSpPr>
        <xdr:cNvPr id="892" name="n_1mainValue【庁舎】&#10;有形固定資産減価償却率">
          <a:extLst>
            <a:ext uri="{FF2B5EF4-FFF2-40B4-BE49-F238E27FC236}">
              <a16:creationId xmlns:a16="http://schemas.microsoft.com/office/drawing/2014/main" id="{00000000-0008-0000-0F00-00007C030000}"/>
            </a:ext>
          </a:extLst>
        </xdr:cNvPr>
        <xdr:cNvSpPr txBox="1"/>
      </xdr:nvSpPr>
      <xdr:spPr>
        <a:xfrm>
          <a:off x="15266044" y="1753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122953</xdr:rowOff>
    </xdr:from>
    <xdr:ext cx="405111" cy="259045"/>
    <xdr:sp macro="" textlink="">
      <xdr:nvSpPr>
        <xdr:cNvPr id="893" name="n_2mainValue【庁舎】&#10;有形固定資産減価償却率">
          <a:extLst>
            <a:ext uri="{FF2B5EF4-FFF2-40B4-BE49-F238E27FC236}">
              <a16:creationId xmlns:a16="http://schemas.microsoft.com/office/drawing/2014/main" id="{00000000-0008-0000-0F00-00007D030000}"/>
            </a:ext>
          </a:extLst>
        </xdr:cNvPr>
        <xdr:cNvSpPr txBox="1"/>
      </xdr:nvSpPr>
      <xdr:spPr>
        <a:xfrm>
          <a:off x="14389744" y="1743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54373</xdr:rowOff>
    </xdr:from>
    <xdr:ext cx="405111" cy="259045"/>
    <xdr:sp macro="" textlink="">
      <xdr:nvSpPr>
        <xdr:cNvPr id="894" name="n_3mainValue【庁舎】&#10;有形固定資産減価償却率">
          <a:extLst>
            <a:ext uri="{FF2B5EF4-FFF2-40B4-BE49-F238E27FC236}">
              <a16:creationId xmlns:a16="http://schemas.microsoft.com/office/drawing/2014/main" id="{00000000-0008-0000-0F00-00007E030000}"/>
            </a:ext>
          </a:extLst>
        </xdr:cNvPr>
        <xdr:cNvSpPr txBox="1"/>
      </xdr:nvSpPr>
      <xdr:spPr>
        <a:xfrm>
          <a:off x="13500744" y="1737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161814</xdr:rowOff>
    </xdr:from>
    <xdr:ext cx="405111" cy="259045"/>
    <xdr:sp macro="" textlink="">
      <xdr:nvSpPr>
        <xdr:cNvPr id="895" name="n_4mainValue【庁舎】&#10;有形固定資産減価償却率">
          <a:extLst>
            <a:ext uri="{FF2B5EF4-FFF2-40B4-BE49-F238E27FC236}">
              <a16:creationId xmlns:a16="http://schemas.microsoft.com/office/drawing/2014/main" id="{00000000-0008-0000-0F00-00007F030000}"/>
            </a:ext>
          </a:extLst>
        </xdr:cNvPr>
        <xdr:cNvSpPr txBox="1"/>
      </xdr:nvSpPr>
      <xdr:spPr>
        <a:xfrm>
          <a:off x="12611744" y="1730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00000000-0008-0000-0F00-00009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85725</xdr:rowOff>
    </xdr:from>
    <xdr:to>
      <xdr:col>116</xdr:col>
      <xdr:colOff>62864</xdr:colOff>
      <xdr:row>108</xdr:row>
      <xdr:rowOff>66675</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flipV="1">
          <a:off x="22160864" y="172307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70502</xdr:rowOff>
    </xdr:from>
    <xdr:ext cx="469744" cy="259045"/>
    <xdr:sp macro="" textlink="">
      <xdr:nvSpPr>
        <xdr:cNvPr id="925" name="【庁舎】&#10;一人当たり面積最小値テキスト">
          <a:extLst>
            <a:ext uri="{FF2B5EF4-FFF2-40B4-BE49-F238E27FC236}">
              <a16:creationId xmlns:a16="http://schemas.microsoft.com/office/drawing/2014/main" id="{00000000-0008-0000-0F00-00009D030000}"/>
            </a:ext>
          </a:extLst>
        </xdr:cNvPr>
        <xdr:cNvSpPr txBox="1"/>
      </xdr:nvSpPr>
      <xdr:spPr>
        <a:xfrm>
          <a:off x="22199600" y="1858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66675</xdr:rowOff>
    </xdr:from>
    <xdr:to>
      <xdr:col>116</xdr:col>
      <xdr:colOff>152400</xdr:colOff>
      <xdr:row>108</xdr:row>
      <xdr:rowOff>66675</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2072600" y="1858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32402</xdr:rowOff>
    </xdr:from>
    <xdr:ext cx="469744" cy="259045"/>
    <xdr:sp macro="" textlink="">
      <xdr:nvSpPr>
        <xdr:cNvPr id="927" name="【庁舎】&#10;一人当たり面積最大値テキスト">
          <a:extLst>
            <a:ext uri="{FF2B5EF4-FFF2-40B4-BE49-F238E27FC236}">
              <a16:creationId xmlns:a16="http://schemas.microsoft.com/office/drawing/2014/main" id="{00000000-0008-0000-0F00-00009F030000}"/>
            </a:ext>
          </a:extLst>
        </xdr:cNvPr>
        <xdr:cNvSpPr txBox="1"/>
      </xdr:nvSpPr>
      <xdr:spPr>
        <a:xfrm>
          <a:off x="22199600" y="1700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85725</xdr:rowOff>
    </xdr:from>
    <xdr:to>
      <xdr:col>116</xdr:col>
      <xdr:colOff>152400</xdr:colOff>
      <xdr:row>100</xdr:row>
      <xdr:rowOff>85725</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a:off x="22072600" y="1723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929" name="【庁舎】&#10;一人当たり面積平均値テキスト">
          <a:extLst>
            <a:ext uri="{FF2B5EF4-FFF2-40B4-BE49-F238E27FC236}">
              <a16:creationId xmlns:a16="http://schemas.microsoft.com/office/drawing/2014/main" id="{00000000-0008-0000-0F00-0000A1030000}"/>
            </a:ext>
          </a:extLst>
        </xdr:cNvPr>
        <xdr:cNvSpPr txBox="1"/>
      </xdr:nvSpPr>
      <xdr:spPr>
        <a:xfrm>
          <a:off x="22199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63500</xdr:rowOff>
    </xdr:from>
    <xdr:to>
      <xdr:col>112</xdr:col>
      <xdr:colOff>38100</xdr:colOff>
      <xdr:row>105</xdr:row>
      <xdr:rowOff>165100</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1272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73025</xdr:rowOff>
    </xdr:from>
    <xdr:to>
      <xdr:col>107</xdr:col>
      <xdr:colOff>101600</xdr:colOff>
      <xdr:row>106</xdr:row>
      <xdr:rowOff>3175</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0383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130175</xdr:rowOff>
    </xdr:from>
    <xdr:to>
      <xdr:col>102</xdr:col>
      <xdr:colOff>165100</xdr:colOff>
      <xdr:row>106</xdr:row>
      <xdr:rowOff>60325</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9494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73025</xdr:rowOff>
    </xdr:from>
    <xdr:to>
      <xdr:col>98</xdr:col>
      <xdr:colOff>38100</xdr:colOff>
      <xdr:row>106</xdr:row>
      <xdr:rowOff>3175</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8605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15875</xdr:rowOff>
    </xdr:from>
    <xdr:to>
      <xdr:col>116</xdr:col>
      <xdr:colOff>114300</xdr:colOff>
      <xdr:row>108</xdr:row>
      <xdr:rowOff>117475</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2110700" y="185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102252</xdr:rowOff>
    </xdr:from>
    <xdr:ext cx="469744" cy="259045"/>
    <xdr:sp macro="" textlink="">
      <xdr:nvSpPr>
        <xdr:cNvPr id="941" name="【庁舎】&#10;一人当たり面積該当値テキスト">
          <a:extLst>
            <a:ext uri="{FF2B5EF4-FFF2-40B4-BE49-F238E27FC236}">
              <a16:creationId xmlns:a16="http://schemas.microsoft.com/office/drawing/2014/main" id="{00000000-0008-0000-0F00-0000AD030000}"/>
            </a:ext>
          </a:extLst>
        </xdr:cNvPr>
        <xdr:cNvSpPr txBox="1"/>
      </xdr:nvSpPr>
      <xdr:spPr>
        <a:xfrm>
          <a:off x="22199600" y="1844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6350</xdr:rowOff>
    </xdr:from>
    <xdr:to>
      <xdr:col>112</xdr:col>
      <xdr:colOff>38100</xdr:colOff>
      <xdr:row>108</xdr:row>
      <xdr:rowOff>107950</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212725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57150</xdr:rowOff>
    </xdr:from>
    <xdr:to>
      <xdr:col>116</xdr:col>
      <xdr:colOff>63500</xdr:colOff>
      <xdr:row>108</xdr:row>
      <xdr:rowOff>66675</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a:off x="21323300" y="185737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168275</xdr:rowOff>
    </xdr:from>
    <xdr:to>
      <xdr:col>107</xdr:col>
      <xdr:colOff>101600</xdr:colOff>
      <xdr:row>108</xdr:row>
      <xdr:rowOff>98425</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20383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47625</xdr:rowOff>
    </xdr:from>
    <xdr:to>
      <xdr:col>111</xdr:col>
      <xdr:colOff>177800</xdr:colOff>
      <xdr:row>108</xdr:row>
      <xdr:rowOff>57150</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a:off x="20434300" y="18564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92075</xdr:rowOff>
    </xdr:from>
    <xdr:to>
      <xdr:col>102</xdr:col>
      <xdr:colOff>165100</xdr:colOff>
      <xdr:row>108</xdr:row>
      <xdr:rowOff>22225</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19494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142875</xdr:rowOff>
    </xdr:from>
    <xdr:to>
      <xdr:col>107</xdr:col>
      <xdr:colOff>50800</xdr:colOff>
      <xdr:row>108</xdr:row>
      <xdr:rowOff>47625</xdr:rowOff>
    </xdr:to>
    <xdr:cxnSp macro="">
      <xdr:nvCxnSpPr>
        <xdr:cNvPr id="947" name="直線コネクタ 946">
          <a:extLst>
            <a:ext uri="{FF2B5EF4-FFF2-40B4-BE49-F238E27FC236}">
              <a16:creationId xmlns:a16="http://schemas.microsoft.com/office/drawing/2014/main" id="{00000000-0008-0000-0F00-0000B3030000}"/>
            </a:ext>
          </a:extLst>
        </xdr:cNvPr>
        <xdr:cNvCxnSpPr/>
      </xdr:nvCxnSpPr>
      <xdr:spPr>
        <a:xfrm>
          <a:off x="19545300" y="184880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82550</xdr:rowOff>
    </xdr:from>
    <xdr:to>
      <xdr:col>98</xdr:col>
      <xdr:colOff>38100</xdr:colOff>
      <xdr:row>108</xdr:row>
      <xdr:rowOff>12700</xdr:rowOff>
    </xdr:to>
    <xdr:sp macro="" textlink="">
      <xdr:nvSpPr>
        <xdr:cNvPr id="948" name="楕円 947">
          <a:extLst>
            <a:ext uri="{FF2B5EF4-FFF2-40B4-BE49-F238E27FC236}">
              <a16:creationId xmlns:a16="http://schemas.microsoft.com/office/drawing/2014/main" id="{00000000-0008-0000-0F00-0000B4030000}"/>
            </a:ext>
          </a:extLst>
        </xdr:cNvPr>
        <xdr:cNvSpPr/>
      </xdr:nvSpPr>
      <xdr:spPr>
        <a:xfrm>
          <a:off x="18605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133350</xdr:rowOff>
    </xdr:from>
    <xdr:to>
      <xdr:col>102</xdr:col>
      <xdr:colOff>114300</xdr:colOff>
      <xdr:row>107</xdr:row>
      <xdr:rowOff>142875</xdr:rowOff>
    </xdr:to>
    <xdr:cxnSp macro="">
      <xdr:nvCxnSpPr>
        <xdr:cNvPr id="949" name="直線コネクタ 948">
          <a:extLst>
            <a:ext uri="{FF2B5EF4-FFF2-40B4-BE49-F238E27FC236}">
              <a16:creationId xmlns:a16="http://schemas.microsoft.com/office/drawing/2014/main" id="{00000000-0008-0000-0F00-0000B5030000}"/>
            </a:ext>
          </a:extLst>
        </xdr:cNvPr>
        <xdr:cNvCxnSpPr/>
      </xdr:nvCxnSpPr>
      <xdr:spPr>
        <a:xfrm>
          <a:off x="18656300" y="18478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10177</xdr:rowOff>
    </xdr:from>
    <xdr:ext cx="469744" cy="259045"/>
    <xdr:sp macro="" textlink="">
      <xdr:nvSpPr>
        <xdr:cNvPr id="950" name="n_1aveValue【庁舎】&#10;一人当たり面積">
          <a:extLst>
            <a:ext uri="{FF2B5EF4-FFF2-40B4-BE49-F238E27FC236}">
              <a16:creationId xmlns:a16="http://schemas.microsoft.com/office/drawing/2014/main" id="{00000000-0008-0000-0F00-0000B6030000}"/>
            </a:ext>
          </a:extLst>
        </xdr:cNvPr>
        <xdr:cNvSpPr txBox="1"/>
      </xdr:nvSpPr>
      <xdr:spPr>
        <a:xfrm>
          <a:off x="21075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19702</xdr:rowOff>
    </xdr:from>
    <xdr:ext cx="469744" cy="259045"/>
    <xdr:sp macro="" textlink="">
      <xdr:nvSpPr>
        <xdr:cNvPr id="951" name="n_2aveValue【庁舎】&#10;一人当たり面積">
          <a:extLst>
            <a:ext uri="{FF2B5EF4-FFF2-40B4-BE49-F238E27FC236}">
              <a16:creationId xmlns:a16="http://schemas.microsoft.com/office/drawing/2014/main" id="{00000000-0008-0000-0F00-0000B7030000}"/>
            </a:ext>
          </a:extLst>
        </xdr:cNvPr>
        <xdr:cNvSpPr txBox="1"/>
      </xdr:nvSpPr>
      <xdr:spPr>
        <a:xfrm>
          <a:off x="20199427"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76852</xdr:rowOff>
    </xdr:from>
    <xdr:ext cx="469744" cy="259045"/>
    <xdr:sp macro="" textlink="">
      <xdr:nvSpPr>
        <xdr:cNvPr id="952" name="n_3aveValue【庁舎】&#10;一人当たり面積">
          <a:extLst>
            <a:ext uri="{FF2B5EF4-FFF2-40B4-BE49-F238E27FC236}">
              <a16:creationId xmlns:a16="http://schemas.microsoft.com/office/drawing/2014/main" id="{00000000-0008-0000-0F00-0000B8030000}"/>
            </a:ext>
          </a:extLst>
        </xdr:cNvPr>
        <xdr:cNvSpPr txBox="1"/>
      </xdr:nvSpPr>
      <xdr:spPr>
        <a:xfrm>
          <a:off x="19310427" y="1790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19702</xdr:rowOff>
    </xdr:from>
    <xdr:ext cx="469744" cy="259045"/>
    <xdr:sp macro="" textlink="">
      <xdr:nvSpPr>
        <xdr:cNvPr id="953" name="n_4aveValue【庁舎】&#10;一人当たり面積">
          <a:extLst>
            <a:ext uri="{FF2B5EF4-FFF2-40B4-BE49-F238E27FC236}">
              <a16:creationId xmlns:a16="http://schemas.microsoft.com/office/drawing/2014/main" id="{00000000-0008-0000-0F00-0000B9030000}"/>
            </a:ext>
          </a:extLst>
        </xdr:cNvPr>
        <xdr:cNvSpPr txBox="1"/>
      </xdr:nvSpPr>
      <xdr:spPr>
        <a:xfrm>
          <a:off x="18421427"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99077</xdr:rowOff>
    </xdr:from>
    <xdr:ext cx="469744" cy="259045"/>
    <xdr:sp macro="" textlink="">
      <xdr:nvSpPr>
        <xdr:cNvPr id="954" name="n_1mainValue【庁舎】&#10;一人当たり面積">
          <a:extLst>
            <a:ext uri="{FF2B5EF4-FFF2-40B4-BE49-F238E27FC236}">
              <a16:creationId xmlns:a16="http://schemas.microsoft.com/office/drawing/2014/main" id="{00000000-0008-0000-0F00-0000BA030000}"/>
            </a:ext>
          </a:extLst>
        </xdr:cNvPr>
        <xdr:cNvSpPr txBox="1"/>
      </xdr:nvSpPr>
      <xdr:spPr>
        <a:xfrm>
          <a:off x="21075727"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89552</xdr:rowOff>
    </xdr:from>
    <xdr:ext cx="469744" cy="259045"/>
    <xdr:sp macro="" textlink="">
      <xdr:nvSpPr>
        <xdr:cNvPr id="955" name="n_2mainValue【庁舎】&#10;一人当たり面積">
          <a:extLst>
            <a:ext uri="{FF2B5EF4-FFF2-40B4-BE49-F238E27FC236}">
              <a16:creationId xmlns:a16="http://schemas.microsoft.com/office/drawing/2014/main" id="{00000000-0008-0000-0F00-0000BB030000}"/>
            </a:ext>
          </a:extLst>
        </xdr:cNvPr>
        <xdr:cNvSpPr txBox="1"/>
      </xdr:nvSpPr>
      <xdr:spPr>
        <a:xfrm>
          <a:off x="20199427"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13352</xdr:rowOff>
    </xdr:from>
    <xdr:ext cx="469744" cy="259045"/>
    <xdr:sp macro="" textlink="">
      <xdr:nvSpPr>
        <xdr:cNvPr id="956" name="n_3mainValue【庁舎】&#10;一人当たり面積">
          <a:extLst>
            <a:ext uri="{FF2B5EF4-FFF2-40B4-BE49-F238E27FC236}">
              <a16:creationId xmlns:a16="http://schemas.microsoft.com/office/drawing/2014/main" id="{00000000-0008-0000-0F00-0000BC030000}"/>
            </a:ext>
          </a:extLst>
        </xdr:cNvPr>
        <xdr:cNvSpPr txBox="1"/>
      </xdr:nvSpPr>
      <xdr:spPr>
        <a:xfrm>
          <a:off x="19310427" y="1852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3827</xdr:rowOff>
    </xdr:from>
    <xdr:ext cx="469744" cy="259045"/>
    <xdr:sp macro="" textlink="">
      <xdr:nvSpPr>
        <xdr:cNvPr id="957" name="n_4mainValue【庁舎】&#10;一人当たり面積">
          <a:extLst>
            <a:ext uri="{FF2B5EF4-FFF2-40B4-BE49-F238E27FC236}">
              <a16:creationId xmlns:a16="http://schemas.microsoft.com/office/drawing/2014/main" id="{00000000-0008-0000-0F00-0000BD030000}"/>
            </a:ext>
          </a:extLst>
        </xdr:cNvPr>
        <xdr:cNvSpPr txBox="1"/>
      </xdr:nvSpPr>
      <xdr:spPr>
        <a:xfrm>
          <a:off x="18421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F00-0000C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上記のうち図書館及び一般廃棄物処理施設を除く６類型で上昇傾向にあり、類似団体の平均と比べると、一般廃棄物処理施設、保健福祉センター・保健所及び庁舎を除く５類型で下回っている。</a:t>
          </a:r>
        </a:p>
        <a:p>
          <a:r>
            <a:rPr kumimoji="1" lang="ja-JP" altLang="en-US" sz="1300">
              <a:latin typeface="ＭＳ Ｐゴシック" panose="020B0600070205080204" pitchFamily="50" charset="-128"/>
              <a:ea typeface="ＭＳ Ｐゴシック" panose="020B0600070205080204" pitchFamily="50" charset="-128"/>
            </a:rPr>
            <a:t>　本市の公共建築物は１０年後に約７割が築３０年以上になることが想定され、「老朽化への対応」が求められている。また、将来的な人口減少等による税収減少の懸念等から、「施設存続の可否の判断」に係る手法の検討等も必要である。更には、市民ニーズの多様化等に伴い、公共施設に対する「ニーズの変化への対応」も今後一層求められてくる。</a:t>
          </a:r>
        </a:p>
        <a:p>
          <a:r>
            <a:rPr kumimoji="1" lang="ja-JP" altLang="en-US" sz="1300">
              <a:latin typeface="ＭＳ Ｐゴシック" panose="020B0600070205080204" pitchFamily="50" charset="-128"/>
              <a:ea typeface="ＭＳ Ｐゴシック" panose="020B0600070205080204" pitchFamily="50" charset="-128"/>
            </a:rPr>
            <a:t>　これまで、「資産マネジメントの第２期取組期間の実施方針（平成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年度）」（公共施設等総合管理計画）に基づき、施設の長寿命化に重点を置いて取組を推進してきたが、今年度策定する「資産マネジメント第３期実施方針」の取組期間（令和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年度）においては、資産保有の最適化に重点を置き、これまで長寿命化の対象としていた施設に対しても、機能のあり方や施設の適正配置に関する十分な検討を行っていく必要がある。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1,514,299
1,468,622
143.01
739,133,605
735,658,102
446,150
374,180,277
802,245,806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の所得水準や土地価格水準の高いことなどから基準財政収入額が大きい一方で、市域面積が小さいことや高齢化率が比較的低いことなどから基準財政需要額が小さいため、類似団体平均値と比較して指数が高いもの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163830</xdr:rowOff>
    </xdr:from>
    <xdr:to>
      <xdr:col>23</xdr:col>
      <xdr:colOff>133350</xdr:colOff>
      <xdr:row>36</xdr:row>
      <xdr:rowOff>40640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61645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40640</xdr:rowOff>
    </xdr:from>
    <xdr:to>
      <xdr:col>19</xdr:col>
      <xdr:colOff>133350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2128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114317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88900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88900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66057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113030</xdr:rowOff>
    </xdr:from>
    <xdr:to>
      <xdr:col>23</xdr:col>
      <xdr:colOff>184150</xdr:colOff>
      <xdr:row>36</xdr:row>
      <xdr:rowOff>43180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34307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03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161290</xdr:rowOff>
    </xdr:from>
    <xdr:to>
      <xdr:col>19</xdr:col>
      <xdr:colOff>184150</xdr:colOff>
      <xdr:row>36</xdr:row>
      <xdr:rowOff>91440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101617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593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年度は、保育受け入れ枠の拡大や障害児者介護給付費の増加による経常経費の増及び普通交付税や臨時財政対策債の減等により大きく上昇した。平成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年度は、県費負担教職員の市費移管による人件費の増や保育受け入れ枠の拡大等による扶助費の増により上昇した。平成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年度は、保育受入枠の拡大や障害児者介護給付費等の扶助費が増する一方で、個人市民税の増をはじめとした経常一般財源の増加等により低下した。</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保育受入枠の拡大や障害児者介護給付費等の扶助費</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の増により上昇した。</a:t>
          </a:r>
          <a:endPar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今後とも、財政の柔軟性を確保できるよう社会保障関連経費の増加ペースの低減に努める。</a:t>
          </a:r>
          <a:endParaRPr lang="ja-JP" altLang="ja-JP" sz="1400" u="none">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160161</xdr:rowOff>
    </xdr:from>
    <xdr:to>
      <xdr:col>23</xdr:col>
      <xdr:colOff>133350</xdr:colOff>
      <xdr:row>66</xdr:row>
      <xdr:rowOff>55739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30441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160161</xdr:rowOff>
    </xdr:from>
    <xdr:to>
      <xdr:col>19</xdr:col>
      <xdr:colOff>133350</xdr:colOff>
      <xdr:row>66</xdr:row>
      <xdr:rowOff>82550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044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148466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0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69145</xdr:rowOff>
    </xdr:from>
    <xdr:to>
      <xdr:col>15</xdr:col>
      <xdr:colOff>82550</xdr:colOff>
      <xdr:row>66</xdr:row>
      <xdr:rowOff>82550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8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50095</xdr:rowOff>
    </xdr:from>
    <xdr:to>
      <xdr:col>11</xdr:col>
      <xdr:colOff>31750</xdr:colOff>
      <xdr:row>66</xdr:row>
      <xdr:rowOff>69145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22895"/>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97666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4939</xdr:rowOff>
    </xdr:from>
    <xdr:to>
      <xdr:col>23</xdr:col>
      <xdr:colOff>184150</xdr:colOff>
      <xdr:row>66</xdr:row>
      <xdr:rowOff>106539</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3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72266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1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109361</xdr:rowOff>
    </xdr:from>
    <xdr:to>
      <xdr:col>19</xdr:col>
      <xdr:colOff>184150</xdr:colOff>
      <xdr:row>66</xdr:row>
      <xdr:rowOff>39511</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24288</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3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31750</xdr:rowOff>
    </xdr:from>
    <xdr:to>
      <xdr:col>15</xdr:col>
      <xdr:colOff>133350</xdr:colOff>
      <xdr:row>66</xdr:row>
      <xdr:rowOff>133350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118127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18345</xdr:rowOff>
    </xdr:from>
    <xdr:to>
      <xdr:col>11</xdr:col>
      <xdr:colOff>82550</xdr:colOff>
      <xdr:row>66</xdr:row>
      <xdr:rowOff>119945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104722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2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170745</xdr:rowOff>
    </xdr:from>
    <xdr:to>
      <xdr:col>7</xdr:col>
      <xdr:colOff>31750</xdr:colOff>
      <xdr:row>64</xdr:row>
      <xdr:rowOff>100895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85672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5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[146,333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人口一人当たり人件費は、平成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年度は退職者数の減等の影響により減少した。平成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年度は、県費負担教職員の市費移管の影響により増加した。平成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に引き続き</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教職員数の増による人件費の増により増加した。人口一人当たり物件費は、平成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年度は、緊急雇用創出事業費の終了等による委託費の減等により、減となった。平成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年度は、Ｂ型肝炎ウイルス感染症予防接種の開始やごみ収集業務の委託範囲の拡大の影響等により増となった。平成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年度は、中学校完全給食実施の影響等により増となった。平成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年度は中学校完全給食実施の通年化等により増となった。</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令和元年度は、プレミアム付き商品券の実施等により増となった。</a:t>
          </a:r>
          <a:endParaRPr lang="ja-JP" altLang="ja-JP" sz="1400" u="none">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122982</xdr:rowOff>
    </xdr:from>
    <xdr:to>
      <xdr:col>23</xdr:col>
      <xdr:colOff>133350</xdr:colOff>
      <xdr:row>85</xdr:row>
      <xdr:rowOff>159096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96232"/>
          <a:ext cx="838200" cy="3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42522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787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90909</xdr:rowOff>
    </xdr:from>
    <xdr:to>
      <xdr:col>19</xdr:col>
      <xdr:colOff>133350</xdr:colOff>
      <xdr:row>85</xdr:row>
      <xdr:rowOff>122982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664159"/>
          <a:ext cx="889000" cy="3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111096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855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56992</xdr:rowOff>
    </xdr:from>
    <xdr:to>
      <xdr:col>15</xdr:col>
      <xdr:colOff>82550</xdr:colOff>
      <xdr:row>85</xdr:row>
      <xdr:rowOff>90909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44442"/>
          <a:ext cx="889000" cy="7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110292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85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56992</xdr:rowOff>
    </xdr:from>
    <xdr:to>
      <xdr:col>11</xdr:col>
      <xdr:colOff>31750</xdr:colOff>
      <xdr:row>81</xdr:row>
      <xdr:rowOff>61233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44442"/>
          <a:ext cx="889000" cy="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31653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108296</xdr:rowOff>
    </xdr:from>
    <xdr:to>
      <xdr:col>23</xdr:col>
      <xdr:colOff>184150</xdr:colOff>
      <xdr:row>86</xdr:row>
      <xdr:rowOff>38446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8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124823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2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72182</xdr:rowOff>
    </xdr:from>
    <xdr:to>
      <xdr:col>19</xdr:col>
      <xdr:colOff>184150</xdr:colOff>
      <xdr:row>86</xdr:row>
      <xdr:rowOff>2332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4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12509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14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40109</xdr:rowOff>
    </xdr:from>
    <xdr:to>
      <xdr:col>15</xdr:col>
      <xdr:colOff>133350</xdr:colOff>
      <xdr:row>85</xdr:row>
      <xdr:rowOff>141709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6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151886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8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6192</xdr:rowOff>
    </xdr:from>
    <xdr:to>
      <xdr:col>11</xdr:col>
      <xdr:colOff>82550</xdr:colOff>
      <xdr:row>81</xdr:row>
      <xdr:rowOff>107792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117969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10433</xdr:rowOff>
    </xdr:from>
    <xdr:to>
      <xdr:col>7</xdr:col>
      <xdr:colOff>31750</xdr:colOff>
      <xdr:row>81</xdr:row>
      <xdr:rowOff>112033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9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122210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6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年度は、職員構成の変動等により、平成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年度は、給与制度の総合的見直しの経過措置期間の影響により、それぞれ指数が上昇した。平成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年度は、国が給料表の引上げ改定を実施したが、本市は給料表の改定を実施しなかったことにより指数が低下した。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また、令和元年度は、職員構成の変動等により指数が低下した。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ポイント上回るものの、令和３年４月から高齢層職員の昇給を原則停止とすることから、指数の改善が見込まれるところ。</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今後も引き続き適正な給与水準の確保に努める。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81491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80608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86</xdr:row>
      <xdr:rowOff>121709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261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121709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463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101600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次にわたる行財政改革プランの取組により、委託化、指定管理者制度の導入等の行政体制の再整備を行い、スリム化を図ることで、約</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3,000</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人の職員数を削減した。また、市役所内部の改革の推進に向け、平成</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月策定の「川崎市行財政運営に関する改革プログラム」に続き、平成</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月に、平成</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年度を計画期間とする「川崎市行財政改革プログラム」を策定し、資源物収集、給食調理等の業務の委託化や、施設譲渡等による公立保育所の民営化、指定管理者制度の更なる活用などに取り組んできた。令和元年度について</a:t>
          </a:r>
          <a:r>
            <a:rPr kumimoji="1" lang="ja-JP" altLang="en-US" sz="1000" u="none">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、児童虐待防止に向けた体制の強化等</a:t>
          </a:r>
          <a:r>
            <a:rPr kumimoji="1" lang="ja-JP" altLang="en-US" sz="1000" u="none">
              <a:solidFill>
                <a:schemeClr val="dk1"/>
              </a:solidFill>
              <a:effectLst/>
              <a:latin typeface="ＭＳ Ｐゴシック" panose="020B0600070205080204" pitchFamily="50" charset="-128"/>
              <a:ea typeface="ＭＳ Ｐゴシック" panose="020B0600070205080204" pitchFamily="50" charset="-128"/>
              <a:cs typeface="+mn-cs"/>
            </a:rPr>
            <a:t>により比率が上昇したが、</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年度を計画期間とする「川崎市行財政改革第</a:t>
          </a:r>
          <a:r>
            <a:rPr kumimoji="1" lang="en-US" altLang="ja-JP" sz="1000" u="none">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u="none">
              <a:solidFill>
                <a:schemeClr val="dk1"/>
              </a:solidFill>
              <a:effectLst/>
              <a:latin typeface="ＭＳ Ｐゴシック" panose="020B0600070205080204" pitchFamily="50" charset="-128"/>
              <a:ea typeface="ＭＳ Ｐゴシック" panose="020B0600070205080204" pitchFamily="50" charset="-128"/>
              <a:cs typeface="+mn-cs"/>
            </a:rPr>
            <a:t>期プログラム」に基づく取組に加え、廃棄物処理センターの執行体制の見直し等による事務執行の効率化を図るとともにの組織整備・職員配置を行い、限りある人材を最大限に活用した組織の最適化に取り組んだ。</a:t>
          </a:r>
          <a:endParaRPr lang="ja-JP" altLang="ja-JP" sz="800" u="none">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150368</xdr:rowOff>
    </xdr:from>
    <xdr:to>
      <xdr:col>81</xdr:col>
      <xdr:colOff>44450</xdr:colOff>
      <xdr:row>65</xdr:row>
      <xdr:rowOff>19939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123168"/>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28084</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1172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150368</xdr:rowOff>
    </xdr:from>
    <xdr:to>
      <xdr:col>77</xdr:col>
      <xdr:colOff>44450</xdr:colOff>
      <xdr:row>64</xdr:row>
      <xdr:rowOff>167259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112316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106189</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167259</xdr:rowOff>
    </xdr:from>
    <xdr:to>
      <xdr:col>72</xdr:col>
      <xdr:colOff>203200</xdr:colOff>
      <xdr:row>65</xdr:row>
      <xdr:rowOff>15113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114005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101363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122047</xdr:rowOff>
    </xdr:from>
    <xdr:to>
      <xdr:col>68</xdr:col>
      <xdr:colOff>152400</xdr:colOff>
      <xdr:row>65</xdr:row>
      <xdr:rowOff>15113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37597"/>
          <a:ext cx="889000" cy="9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108602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146829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140589</xdr:rowOff>
    </xdr:from>
    <xdr:to>
      <xdr:col>81</xdr:col>
      <xdr:colOff>95250</xdr:colOff>
      <xdr:row>65</xdr:row>
      <xdr:rowOff>70739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1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157116</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95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99568</xdr:rowOff>
    </xdr:from>
    <xdr:to>
      <xdr:col>77</xdr:col>
      <xdr:colOff>95250</xdr:colOff>
      <xdr:row>65</xdr:row>
      <xdr:rowOff>29718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39895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84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116459</xdr:rowOff>
    </xdr:from>
    <xdr:to>
      <xdr:col>73</xdr:col>
      <xdr:colOff>44450</xdr:colOff>
      <xdr:row>65</xdr:row>
      <xdr:rowOff>46609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0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56786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135763</xdr:rowOff>
    </xdr:from>
    <xdr:to>
      <xdr:col>68</xdr:col>
      <xdr:colOff>203200</xdr:colOff>
      <xdr:row>65</xdr:row>
      <xdr:rowOff>65913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1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76090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71247</xdr:rowOff>
    </xdr:from>
    <xdr:to>
      <xdr:col>64</xdr:col>
      <xdr:colOff>152400</xdr:colOff>
      <xdr:row>60</xdr:row>
      <xdr:rowOff>1397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157624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2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本市の実質公債費比率は、平成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に引き続き、令和元年度は</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税収増により標準財政規模が増した一方で、満期一括償還積立金の増等により比率は上昇した。本市では、平成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月に「今後の財政運営の基本的な考え方」を定め、その１つに「将来負担の抑制」として、市債を適切に活用しながらも、若い世代や子どもたちにとって過度な将来負担とならないように、中長期的にプライマリーバランスの安定的な黒字の確保に努め、市債残高を適正に管理することを位置付けている。今後も、これらの考え方に基づき、「必要な施策・事業の着実な推進」と「持続可能な行財政基盤の構築」の両立に向けた財政運営を進める。</a:t>
          </a:r>
          <a:endParaRPr lang="ja-JP" altLang="ja-JP" sz="1400" u="none">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70555</xdr:rowOff>
    </xdr:from>
    <xdr:to>
      <xdr:col>81</xdr:col>
      <xdr:colOff>44450</xdr:colOff>
      <xdr:row>39</xdr:row>
      <xdr:rowOff>97367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7571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36282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55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70555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703483"/>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28522</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57150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97367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18644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70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19755</xdr:rowOff>
    </xdr:from>
    <xdr:to>
      <xdr:col>77</xdr:col>
      <xdr:colOff>95250</xdr:colOff>
      <xdr:row>39</xdr:row>
      <xdr:rowOff>121355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131532</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充当可能特定財源見込額や地方債現在高に係る基準財政需要額算入見込額の減等の影響により</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概ね横ばいであるが、令和元年度は充当可能基金の減や、地方債現在高に係る基準財政需要額算入見込額の減により、</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がやや上昇</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した。本市では、平成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月に「今後の財政運営の基本的な考え方」を定め、その１つに「将来負担の抑制」として、市債を適切に活用しながらも、若い世代や子どもたちにとって過度な将来負担とならないように、中長期的にプライマリーバランスの安定的な黒字の確保に努め、市債残高を適正に管理することを位置付けている。今後も、これらの考え方に基づき、「必要な施策・事業の着実な推進」と「持続可能な行財政基盤の構築」の両立に向けた財政運営を進める。</a:t>
          </a:r>
          <a:endPar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u="none">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81534</xdr:rowOff>
    </xdr:from>
    <xdr:to>
      <xdr:col>81</xdr:col>
      <xdr:colOff>44450</xdr:colOff>
      <xdr:row>19</xdr:row>
      <xdr:rowOff>108077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3339084"/>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158513</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90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81534</xdr:rowOff>
    </xdr:from>
    <xdr:to>
      <xdr:col>77</xdr:col>
      <xdr:colOff>44450</xdr:colOff>
      <xdr:row>19</xdr:row>
      <xdr:rowOff>91991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339084"/>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130573</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64643</xdr:rowOff>
    </xdr:from>
    <xdr:to>
      <xdr:col>72</xdr:col>
      <xdr:colOff>203200</xdr:colOff>
      <xdr:row>19</xdr:row>
      <xdr:rowOff>91991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3322193"/>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26687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57404</xdr:rowOff>
    </xdr:from>
    <xdr:to>
      <xdr:col>68</xdr:col>
      <xdr:colOff>152400</xdr:colOff>
      <xdr:row>19</xdr:row>
      <xdr:rowOff>64643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331495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164380</xdr:rowOff>
    </xdr:from>
    <xdr:to>
      <xdr:col>68</xdr:col>
      <xdr:colOff>203200</xdr:colOff>
      <xdr:row>19</xdr:row>
      <xdr:rowOff>94530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104707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147676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57277</xdr:rowOff>
    </xdr:from>
    <xdr:to>
      <xdr:col>81</xdr:col>
      <xdr:colOff>95250</xdr:colOff>
      <xdr:row>19</xdr:row>
      <xdr:rowOff>158877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31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29354</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2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30734</xdr:rowOff>
    </xdr:from>
    <xdr:to>
      <xdr:col>77</xdr:col>
      <xdr:colOff>95250</xdr:colOff>
      <xdr:row>19</xdr:row>
      <xdr:rowOff>132334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28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117111</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37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41191</xdr:rowOff>
    </xdr:from>
    <xdr:to>
      <xdr:col>73</xdr:col>
      <xdr:colOff>44450</xdr:colOff>
      <xdr:row>19</xdr:row>
      <xdr:rowOff>142791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29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127568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38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13843</xdr:rowOff>
    </xdr:from>
    <xdr:to>
      <xdr:col>68</xdr:col>
      <xdr:colOff>203200</xdr:colOff>
      <xdr:row>19</xdr:row>
      <xdr:rowOff>115443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2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100220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35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6604</xdr:rowOff>
    </xdr:from>
    <xdr:to>
      <xdr:col>64</xdr:col>
      <xdr:colOff>152400</xdr:colOff>
      <xdr:row>19</xdr:row>
      <xdr:rowOff>108204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2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118381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03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1,514,299
1,468,622
143.01
739,133,605
735,658,102
446,150
374,180,277
802,245,806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これまでの</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次にわたる行財政改革プランに基づく取組により、平成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年度において約</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3,000</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人の職員を削減した。平成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年度は、人件費は減となっているものの、経常一般財源の減により比率が増加した。平成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年度は、県費負担教職員の市費移管の影響により比率が上昇した。平成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年度は、教職員数の増により人件費は増となっているものの、市税収入の増等による経常一般財源の増により比率が低下した。</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教職員数の増により人件費は増となっているものの、市税収入の増等による経常一般財源の増</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により、比率は横ばいとなった。</a:t>
          </a:r>
          <a:endParaRPr lang="ja-JP" altLang="ja-JP" sz="1100" u="none">
            <a:effectLst/>
            <a:latin typeface="ＭＳ Ｐゴシック" panose="020B0600070205080204" pitchFamily="50" charset="-128"/>
            <a:ea typeface="ＭＳ Ｐゴシック" panose="020B0600070205080204" pitchFamily="50" charset="-128"/>
          </a:endParaRPr>
        </a:p>
        <a:p>
          <a:endParaRPr kumimoji="1" lang="ja-JP" altLang="en-US" sz="1100" u="none">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39</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5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158750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5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25400</xdr:rowOff>
    </xdr:from>
    <xdr:to>
      <xdr:col>15</xdr:col>
      <xdr:colOff>98425</xdr:colOff>
      <xdr:row>39</xdr:row>
      <xdr:rowOff>158750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54700"/>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50800</xdr:rowOff>
    </xdr:from>
    <xdr:to>
      <xdr:col>15</xdr:col>
      <xdr:colOff>149225</xdr:colOff>
      <xdr:row>38</xdr:row>
      <xdr:rowOff>152400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107950</xdr:rowOff>
    </xdr:from>
    <xdr:to>
      <xdr:col>11</xdr:col>
      <xdr:colOff>9525</xdr:colOff>
      <xdr:row>34</xdr:row>
      <xdr:rowOff>25400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6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107950</xdr:rowOff>
    </xdr:from>
    <xdr:to>
      <xdr:col>15</xdr:col>
      <xdr:colOff>149225</xdr:colOff>
      <xdr:row>40</xdr:row>
      <xdr:rowOff>38100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22877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146050</xdr:rowOff>
    </xdr:from>
    <xdr:to>
      <xdr:col>11</xdr:col>
      <xdr:colOff>60325</xdr:colOff>
      <xdr:row>34</xdr:row>
      <xdr:rowOff>76200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60977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57150</xdr:rowOff>
    </xdr:from>
    <xdr:to>
      <xdr:col>6</xdr:col>
      <xdr:colOff>171450</xdr:colOff>
      <xdr:row>33</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年度は、Ｂ型肝炎ウイルス感染症予防接種の開始やごみ収集業務の委託範囲の拡大の影響等及び経常一般財源の減により比率が上昇した。平成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年度は、中学校完全給食実施の影響等により経常充当一財は増となったが、県費負担教職員の市費移管の影響による経常一般財源が増加したことにより、比率が低下した。平成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年度は、市税収入の増等による経常一般財源が増した一方で、中学校完全給食実施の通年化したこと等により比率が上昇した。</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消防ヘリコプター整備事業等</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の実施により上昇した。</a:t>
          </a:r>
          <a:endParaRPr lang="ja-JP" altLang="ja-JP" sz="1100" u="none">
            <a:effectLst/>
            <a:latin typeface="ＭＳ Ｐゴシック" panose="020B0600070205080204" pitchFamily="50" charset="-128"/>
            <a:ea typeface="ＭＳ Ｐゴシック" panose="020B0600070205080204" pitchFamily="50" charset="-128"/>
          </a:endParaRPr>
        </a:p>
        <a:p>
          <a:endParaRPr lang="ja-JP" altLang="ja-JP" sz="1100" u="none">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19050</xdr:rowOff>
    </xdr:from>
    <xdr:to>
      <xdr:col>82</xdr:col>
      <xdr:colOff>107950</xdr:colOff>
      <xdr:row>19</xdr:row>
      <xdr:rowOff>44450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76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152400</xdr:rowOff>
    </xdr:from>
    <xdr:to>
      <xdr:col>78</xdr:col>
      <xdr:colOff>69850</xdr:colOff>
      <xdr:row>19</xdr:row>
      <xdr:rowOff>19050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3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152400</xdr:rowOff>
    </xdr:from>
    <xdr:to>
      <xdr:col>73</xdr:col>
      <xdr:colOff>180975</xdr:colOff>
      <xdr:row>19</xdr:row>
      <xdr:rowOff>146050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38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19</xdr:row>
      <xdr:rowOff>146050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6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165100</xdr:rowOff>
    </xdr:from>
    <xdr:to>
      <xdr:col>82</xdr:col>
      <xdr:colOff>158750</xdr:colOff>
      <xdr:row>19</xdr:row>
      <xdr:rowOff>95250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137177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139700</xdr:rowOff>
    </xdr:from>
    <xdr:to>
      <xdr:col>78</xdr:col>
      <xdr:colOff>120650</xdr:colOff>
      <xdr:row>19</xdr:row>
      <xdr:rowOff>69850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54627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1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101600</xdr:rowOff>
    </xdr:from>
    <xdr:to>
      <xdr:col>74</xdr:col>
      <xdr:colOff>31750</xdr:colOff>
      <xdr:row>19</xdr:row>
      <xdr:rowOff>31750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95250</xdr:rowOff>
    </xdr:from>
    <xdr:to>
      <xdr:col>69</xdr:col>
      <xdr:colOff>142875</xdr:colOff>
      <xdr:row>20</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保育所の待機児童対策などの子育て支援施策の強化や障害福祉サービスの利用者の増等により比率は上昇傾向にある。平成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年度は児童福祉費及び社会福祉費の増により上昇したが、平成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年度は、児童福祉費及び社会福祉費の増により経常充当一財は増となった一方で、県費負担教職員の市費移管の影響による経常一般財源が増加したことにより、比率が低下した。平成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年度に引き続き、令和元</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年度は、市税収入の増等による経常一般財源が増した</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幼保無償化による幼稚園県児保育料補助の増（教育費）や、民生費の</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児童福祉費及び社会福祉費が増したことにより比率が上昇した。</a:t>
          </a:r>
          <a:endParaRPr lang="ja-JP" altLang="ja-JP" sz="1400" u="none">
            <a:effectLst/>
            <a:latin typeface="ＭＳ Ｐゴシック" panose="020B0600070205080204" pitchFamily="50" charset="-128"/>
            <a:ea typeface="ＭＳ Ｐゴシック" panose="020B0600070205080204" pitchFamily="50" charset="-128"/>
          </a:endParaRPr>
        </a:p>
        <a:p>
          <a:endParaRPr kumimoji="1" lang="ja-JP" altLang="en-US" sz="1300" u="none">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143328</xdr:rowOff>
    </xdr:from>
    <xdr:to>
      <xdr:col>24</xdr:col>
      <xdr:colOff>25400</xdr:colOff>
      <xdr:row>61</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430328"/>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110672</xdr:rowOff>
    </xdr:from>
    <xdr:to>
      <xdr:col>19</xdr:col>
      <xdr:colOff>187325</xdr:colOff>
      <xdr:row>60</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397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62</xdr:row>
      <xdr:rowOff>29028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3976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24692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37193</xdr:rowOff>
    </xdr:from>
    <xdr:to>
      <xdr:col>11</xdr:col>
      <xdr:colOff>9525</xdr:colOff>
      <xdr:row>62</xdr:row>
      <xdr:rowOff>29028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4956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100693</xdr:rowOff>
    </xdr:from>
    <xdr:to>
      <xdr:col>24</xdr:col>
      <xdr:colOff>76200</xdr:colOff>
      <xdr:row>62</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9270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92528</xdr:rowOff>
    </xdr:from>
    <xdr:to>
      <xdr:col>20</xdr:col>
      <xdr:colOff>38100</xdr:colOff>
      <xdr:row>61</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7455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59872</xdr:rowOff>
    </xdr:from>
    <xdr:to>
      <xdr:col>15</xdr:col>
      <xdr:colOff>149225</xdr:colOff>
      <xdr:row>60</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146249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149678</xdr:rowOff>
    </xdr:from>
    <xdr:to>
      <xdr:col>11</xdr:col>
      <xdr:colOff>60325</xdr:colOff>
      <xdr:row>62</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64605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69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157843</xdr:rowOff>
    </xdr:from>
    <xdr:to>
      <xdr:col>6</xdr:col>
      <xdr:colOff>171450</xdr:colOff>
      <xdr:row>61</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72770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医療費や介護サービス費の増により後期高齢者医療事業特別会計及び介護保険事業特別会計への繰出金が毎年増加していることから比率は上昇傾向にあったが、平成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年度は、県費負担教職員の市費移管の影響による経常一般財源が増加したことにより、比率が低下した。平成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年度に引き続き、</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令和元年度は医療費や介護サービス費の増により後期高齢者医療事業特別会計及び介護保険事業特別会計への繰出金が増加したことにより比率は上昇した。</a:t>
          </a:r>
          <a:endParaRPr lang="ja-JP" altLang="ja-JP" sz="1100" u="none">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69850</xdr:rowOff>
    </xdr:from>
    <xdr:to>
      <xdr:col>82</xdr:col>
      <xdr:colOff>107950</xdr:colOff>
      <xdr:row>53</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156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124477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31750</xdr:rowOff>
    </xdr:from>
    <xdr:to>
      <xdr:col>78</xdr:col>
      <xdr:colOff>69850</xdr:colOff>
      <xdr:row>53</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31750</xdr:rowOff>
    </xdr:from>
    <xdr:to>
      <xdr:col>73</xdr:col>
      <xdr:colOff>180975</xdr:colOff>
      <xdr:row>54</xdr:row>
      <xdr:rowOff>31750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118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165100</xdr:rowOff>
    </xdr:from>
    <xdr:to>
      <xdr:col>69</xdr:col>
      <xdr:colOff>92075</xdr:colOff>
      <xdr:row>54</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38100</xdr:rowOff>
    </xdr:from>
    <xdr:to>
      <xdr:col>82</xdr:col>
      <xdr:colOff>158750</xdr:colOff>
      <xdr:row>53</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118127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130827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152400</xdr:rowOff>
    </xdr:from>
    <xdr:to>
      <xdr:col>74</xdr:col>
      <xdr:colOff>31750</xdr:colOff>
      <xdr:row>53</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152400</xdr:rowOff>
    </xdr:from>
    <xdr:to>
      <xdr:col>69</xdr:col>
      <xdr:colOff>142875</xdr:colOff>
      <xdr:row>54</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114300</xdr:rowOff>
    </xdr:from>
    <xdr:to>
      <xdr:col>65</xdr:col>
      <xdr:colOff>53975</xdr:colOff>
      <xdr:row>54</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年度は、下水道事業会計における雨水処理負担金等の減等により比率が低下した。平成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年度は、経常充当一財は防災関係補助金の対象経費の減等により微減となったが、県費負担教職員の市費移管の影響による経常一般財源が増加したことにより、比率が低下した。平成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は、経常充当一財が概ね横ばいである一方で、市税収入の増等による経常一般財源が増加したことにより比率は低下した。</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令和元年度は、幼保無償化に伴う幼稚園園児保育料補助</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の減等により比率が低下した。</a:t>
          </a:r>
          <a:endParaRPr lang="ja-JP" altLang="ja-JP" sz="1100" u="none">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107950</xdr:rowOff>
    </xdr:from>
    <xdr:to>
      <xdr:col>82</xdr:col>
      <xdr:colOff>107950</xdr:colOff>
      <xdr:row>37</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280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10177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12700</xdr:rowOff>
    </xdr:from>
    <xdr:to>
      <xdr:col>78</xdr:col>
      <xdr:colOff>69850</xdr:colOff>
      <xdr:row>37</xdr:row>
      <xdr:rowOff>50800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356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162577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50800</xdr:rowOff>
    </xdr:from>
    <xdr:to>
      <xdr:col>73</xdr:col>
      <xdr:colOff>180975</xdr:colOff>
      <xdr:row>38</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3944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29227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38</xdr:row>
      <xdr:rowOff>146050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642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86377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57150</xdr:rowOff>
    </xdr:from>
    <xdr:to>
      <xdr:col>82</xdr:col>
      <xdr:colOff>158750</xdr:colOff>
      <xdr:row>36</xdr:row>
      <xdr:rowOff>158750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73677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133350</xdr:rowOff>
    </xdr:from>
    <xdr:to>
      <xdr:col>78</xdr:col>
      <xdr:colOff>120650</xdr:colOff>
      <xdr:row>37</xdr:row>
      <xdr:rowOff>63500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73677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0</xdr:rowOff>
    </xdr:from>
    <xdr:to>
      <xdr:col>74</xdr:col>
      <xdr:colOff>31750</xdr:colOff>
      <xdr:row>37</xdr:row>
      <xdr:rowOff>101600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111777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95250</xdr:rowOff>
    </xdr:from>
    <xdr:to>
      <xdr:col>65</xdr:col>
      <xdr:colOff>53975</xdr:colOff>
      <xdr:row>39</xdr:row>
      <xdr:rowOff>25400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35577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年度は、公債費の微増に加え、経常一般財源の減により比率が上昇した。平成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年度は、経常充当一財は増となったが、、県費負担教職員の市費移管の影響による経常一般財源が増加したことにより、比率が低下した。平成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年度は、経常充当一財が減し、市税収入の増等による経常一般財源が増したことにより比率は低下した。</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令和元年度は、公債償還元金の減により、比率が低下した。</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今後は庁舎建替え事業等により投資的経費が増加する見込みであるが、市債発行にあたっては、実質公債費比率や市債現在高に留意しながら、適正な活用に努める。</a:t>
          </a:r>
          <a:endParaRPr lang="ja-JP" altLang="ja-JP" sz="1400" u="none">
            <a:effectLst/>
            <a:latin typeface="ＭＳ Ｐゴシック" panose="020B0600070205080204" pitchFamily="50" charset="-128"/>
            <a:ea typeface="ＭＳ Ｐゴシック" panose="020B0600070205080204" pitchFamily="50" charset="-128"/>
          </a:endParaRPr>
        </a:p>
        <a:p>
          <a:endParaRPr kumimoji="1" lang="ja-JP" altLang="en-US" sz="1300" u="none">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88900</xdr:rowOff>
    </xdr:from>
    <xdr:to>
      <xdr:col>24</xdr:col>
      <xdr:colOff>25400</xdr:colOff>
      <xdr:row>81</xdr:row>
      <xdr:rowOff>88900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4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3827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88900</xdr:rowOff>
    </xdr:from>
    <xdr:to>
      <xdr:col>24</xdr:col>
      <xdr:colOff>114300</xdr:colOff>
      <xdr:row>73</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88900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195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86377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88900</xdr:rowOff>
    </xdr:from>
    <xdr:to>
      <xdr:col>19</xdr:col>
      <xdr:colOff>187325</xdr:colOff>
      <xdr:row>78</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29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80</xdr:row>
      <xdr:rowOff>165100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3858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57150</xdr:rowOff>
    </xdr:from>
    <xdr:to>
      <xdr:col>15</xdr:col>
      <xdr:colOff>149225</xdr:colOff>
      <xdr:row>78</xdr:row>
      <xdr:rowOff>158750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143527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50800</xdr:rowOff>
    </xdr:from>
    <xdr:to>
      <xdr:col>11</xdr:col>
      <xdr:colOff>9525</xdr:colOff>
      <xdr:row>80</xdr:row>
      <xdr:rowOff>165100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76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114300</xdr:rowOff>
    </xdr:from>
    <xdr:to>
      <xdr:col>11</xdr:col>
      <xdr:colOff>60325</xdr:colOff>
      <xdr:row>82</xdr:row>
      <xdr:rowOff>44450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29227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38100</xdr:rowOff>
    </xdr:from>
    <xdr:to>
      <xdr:col>20</xdr:col>
      <xdr:colOff>38100</xdr:colOff>
      <xdr:row>77</xdr:row>
      <xdr:rowOff>139700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149877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00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73677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114300</xdr:rowOff>
    </xdr:from>
    <xdr:to>
      <xdr:col>11</xdr:col>
      <xdr:colOff>60325</xdr:colOff>
      <xdr:row>81</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54627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年度は、保育受け入れ枠の拡大等による扶助費の増加があったが、消費税引上げの平年度化による地方消費税交付金の増等による税収の増により比率が低下した。平成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年度は、保育所の待機児童対策などの子育て支援施策の強化や障害福祉サービスの利用者の増等による扶助費の増及び経常一般財源の減により比率が上昇した。平成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年度は、県費負担教職員の市費移管の影響により比率が上昇した。平成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年度は教職員数の増により人件費は増となっているものの、市税収入の増等による経常一般財源の増により比率が低下した。</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保育所受入数の増加による扶助費の増により比率が増加した。</a:t>
          </a:r>
          <a:endParaRPr lang="ja-JP" altLang="ja-JP" sz="1100" u="none">
            <a:effectLst/>
            <a:latin typeface="ＭＳ Ｐゴシック" panose="020B0600070205080204" pitchFamily="50" charset="-128"/>
            <a:ea typeface="ＭＳ Ｐゴシック" panose="020B0600070205080204" pitchFamily="50" charset="-128"/>
          </a:endParaRPr>
        </a:p>
        <a:p>
          <a:endParaRPr lang="ja-JP" altLang="ja-JP" sz="1100" u="none">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78015</xdr:rowOff>
    </xdr:from>
    <xdr:to>
      <xdr:col>82</xdr:col>
      <xdr:colOff>107950</xdr:colOff>
      <xdr:row>81</xdr:row>
      <xdr:rowOff>15421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422415"/>
          <a:ext cx="0"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164392</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1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78015</xdr:rowOff>
    </xdr:from>
    <xdr:to>
      <xdr:col>82</xdr:col>
      <xdr:colOff>196850</xdr:colOff>
      <xdr:row>72</xdr:row>
      <xdr:rowOff>78015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4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137886</xdr:rowOff>
    </xdr:from>
    <xdr:to>
      <xdr:col>82</xdr:col>
      <xdr:colOff>107950</xdr:colOff>
      <xdr:row>79</xdr:row>
      <xdr:rowOff>75293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5109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137886</xdr:rowOff>
    </xdr:from>
    <xdr:to>
      <xdr:col>78</xdr:col>
      <xdr:colOff>69850</xdr:colOff>
      <xdr:row>78</xdr:row>
      <xdr:rowOff>159657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510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37193</xdr:rowOff>
    </xdr:from>
    <xdr:to>
      <xdr:col>73</xdr:col>
      <xdr:colOff>180975</xdr:colOff>
      <xdr:row>78</xdr:row>
      <xdr:rowOff>159657</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2388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5443</xdr:rowOff>
    </xdr:from>
    <xdr:to>
      <xdr:col>74</xdr:col>
      <xdr:colOff>31750</xdr:colOff>
      <xdr:row>76</xdr:row>
      <xdr:rowOff>107043</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117220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151493</xdr:rowOff>
    </xdr:from>
    <xdr:to>
      <xdr:col>69</xdr:col>
      <xdr:colOff>92075</xdr:colOff>
      <xdr:row>77</xdr:row>
      <xdr:rowOff>37193</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0102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97972</xdr:rowOff>
    </xdr:from>
    <xdr:to>
      <xdr:col>69</xdr:col>
      <xdr:colOff>142875</xdr:colOff>
      <xdr:row>75</xdr:row>
      <xdr:rowOff>28122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38299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40822</xdr:rowOff>
    </xdr:from>
    <xdr:to>
      <xdr:col>65</xdr:col>
      <xdr:colOff>53975</xdr:colOff>
      <xdr:row>73</xdr:row>
      <xdr:rowOff>142422</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152599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24493</xdr:rowOff>
    </xdr:from>
    <xdr:to>
      <xdr:col>82</xdr:col>
      <xdr:colOff>158750</xdr:colOff>
      <xdr:row>79</xdr:row>
      <xdr:rowOff>126093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168020</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87086</xdr:rowOff>
    </xdr:from>
    <xdr:to>
      <xdr:col>78</xdr:col>
      <xdr:colOff>120650</xdr:colOff>
      <xdr:row>79</xdr:row>
      <xdr:rowOff>17236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2013</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54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108857</xdr:rowOff>
    </xdr:from>
    <xdr:to>
      <xdr:col>74</xdr:col>
      <xdr:colOff>31750</xdr:colOff>
      <xdr:row>79</xdr:row>
      <xdr:rowOff>39007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23784</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157843</xdr:rowOff>
    </xdr:from>
    <xdr:to>
      <xdr:col>69</xdr:col>
      <xdr:colOff>142875</xdr:colOff>
      <xdr:row>77</xdr:row>
      <xdr:rowOff>87993</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72770</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100693</xdr:rowOff>
    </xdr:from>
    <xdr:to>
      <xdr:col>65</xdr:col>
      <xdr:colOff>53975</xdr:colOff>
      <xdr:row>76</xdr:row>
      <xdr:rowOff>30843</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15620</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64760</xdr:rowOff>
    </xdr:from>
    <xdr:to>
      <xdr:col>29</xdr:col>
      <xdr:colOff>127000</xdr:colOff>
      <xdr:row>17</xdr:row>
      <xdr:rowOff>19954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69785"/>
          <a:ext cx="0" cy="8124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163481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19954</xdr:rowOff>
    </xdr:from>
    <xdr:to>
      <xdr:col>30</xdr:col>
      <xdr:colOff>25400</xdr:colOff>
      <xdr:row>17</xdr:row>
      <xdr:rowOff>19954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151137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64760</xdr:rowOff>
    </xdr:from>
    <xdr:to>
      <xdr:col>30</xdr:col>
      <xdr:colOff>25400</xdr:colOff>
      <xdr:row>12</xdr:row>
      <xdr:rowOff>64760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69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160909</xdr:rowOff>
    </xdr:from>
    <xdr:to>
      <xdr:col>29</xdr:col>
      <xdr:colOff>127000</xdr:colOff>
      <xdr:row>14</xdr:row>
      <xdr:rowOff>162944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608834"/>
          <a:ext cx="647700" cy="2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51678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28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35151</xdr:rowOff>
    </xdr:from>
    <xdr:to>
      <xdr:col>29</xdr:col>
      <xdr:colOff>177800</xdr:colOff>
      <xdr:row>14</xdr:row>
      <xdr:rowOff>136751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155583</xdr:rowOff>
    </xdr:from>
    <xdr:to>
      <xdr:col>26</xdr:col>
      <xdr:colOff>50800</xdr:colOff>
      <xdr:row>14</xdr:row>
      <xdr:rowOff>160909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603508"/>
          <a:ext cx="698500" cy="5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38992</xdr:rowOff>
    </xdr:from>
    <xdr:to>
      <xdr:col>26</xdr:col>
      <xdr:colOff>101600</xdr:colOff>
      <xdr:row>14</xdr:row>
      <xdr:rowOff>140592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150769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255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155583</xdr:rowOff>
    </xdr:from>
    <xdr:to>
      <xdr:col>22</xdr:col>
      <xdr:colOff>114300</xdr:colOff>
      <xdr:row>19</xdr:row>
      <xdr:rowOff>74658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03508"/>
          <a:ext cx="698500" cy="776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43769</xdr:rowOff>
    </xdr:from>
    <xdr:to>
      <xdr:col>22</xdr:col>
      <xdr:colOff>165100</xdr:colOff>
      <xdr:row>14</xdr:row>
      <xdr:rowOff>145369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155546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26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62611</xdr:rowOff>
    </xdr:from>
    <xdr:to>
      <xdr:col>18</xdr:col>
      <xdr:colOff>177800</xdr:colOff>
      <xdr:row>19</xdr:row>
      <xdr:rowOff>74658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367786"/>
          <a:ext cx="698500" cy="12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42763</xdr:rowOff>
    </xdr:from>
    <xdr:to>
      <xdr:col>19</xdr:col>
      <xdr:colOff>38100</xdr:colOff>
      <xdr:row>19</xdr:row>
      <xdr:rowOff>144363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129140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34877</xdr:rowOff>
    </xdr:from>
    <xdr:to>
      <xdr:col>15</xdr:col>
      <xdr:colOff>101600</xdr:colOff>
      <xdr:row>19</xdr:row>
      <xdr:rowOff>136477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121254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112144</xdr:rowOff>
    </xdr:from>
    <xdr:to>
      <xdr:col>29</xdr:col>
      <xdr:colOff>177800</xdr:colOff>
      <xdr:row>15</xdr:row>
      <xdr:rowOff>42294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60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84221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3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110109</xdr:rowOff>
    </xdr:from>
    <xdr:to>
      <xdr:col>26</xdr:col>
      <xdr:colOff>101600</xdr:colOff>
      <xdr:row>15</xdr:row>
      <xdr:rowOff>40259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5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25036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44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104783</xdr:rowOff>
    </xdr:from>
    <xdr:to>
      <xdr:col>22</xdr:col>
      <xdr:colOff>165100</xdr:colOff>
      <xdr:row>15</xdr:row>
      <xdr:rowOff>34933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5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19710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3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23858</xdr:rowOff>
    </xdr:from>
    <xdr:to>
      <xdr:col>19</xdr:col>
      <xdr:colOff>38100</xdr:colOff>
      <xdr:row>19</xdr:row>
      <xdr:rowOff>125458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2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135635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9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11811</xdr:rowOff>
    </xdr:from>
    <xdr:to>
      <xdr:col>15</xdr:col>
      <xdr:colOff>101600</xdr:colOff>
      <xdr:row>19</xdr:row>
      <xdr:rowOff>113411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16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123588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8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63540</xdr:rowOff>
    </xdr:from>
    <xdr:to>
      <xdr:col>29</xdr:col>
      <xdr:colOff>127000</xdr:colOff>
      <xdr:row>35</xdr:row>
      <xdr:rowOff>81280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73890"/>
          <a:ext cx="647700" cy="17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48318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58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81280</xdr:rowOff>
    </xdr:from>
    <xdr:to>
      <xdr:col>26</xdr:col>
      <xdr:colOff>50800</xdr:colOff>
      <xdr:row>35</xdr:row>
      <xdr:rowOff>221321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91630"/>
          <a:ext cx="698500" cy="14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128495</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39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221321</xdr:rowOff>
    </xdr:from>
    <xdr:to>
      <xdr:col>22</xdr:col>
      <xdr:colOff>114300</xdr:colOff>
      <xdr:row>35</xdr:row>
      <xdr:rowOff>233116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31671"/>
          <a:ext cx="698500" cy="1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159859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233116</xdr:rowOff>
    </xdr:from>
    <xdr:to>
      <xdr:col>18</xdr:col>
      <xdr:colOff>177800</xdr:colOff>
      <xdr:row>35</xdr:row>
      <xdr:rowOff>320304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43466"/>
          <a:ext cx="698500" cy="87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61196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326646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12740</xdr:rowOff>
    </xdr:from>
    <xdr:to>
      <xdr:col>29</xdr:col>
      <xdr:colOff>177800</xdr:colOff>
      <xdr:row>35</xdr:row>
      <xdr:rowOff>114340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2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200717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6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30480</xdr:rowOff>
    </xdr:from>
    <xdr:to>
      <xdr:col>26</xdr:col>
      <xdr:colOff>101600</xdr:colOff>
      <xdr:row>35</xdr:row>
      <xdr:rowOff>132080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4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116857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170521</xdr:rowOff>
    </xdr:from>
    <xdr:to>
      <xdr:col>22</xdr:col>
      <xdr:colOff>165100</xdr:colOff>
      <xdr:row>35</xdr:row>
      <xdr:rowOff>272121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80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256898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6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182316</xdr:rowOff>
    </xdr:from>
    <xdr:to>
      <xdr:col>19</xdr:col>
      <xdr:colOff>38100</xdr:colOff>
      <xdr:row>35</xdr:row>
      <xdr:rowOff>283916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92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268693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7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269504</xdr:rowOff>
    </xdr:from>
    <xdr:to>
      <xdr:col>15</xdr:col>
      <xdr:colOff>101600</xdr:colOff>
      <xdr:row>36</xdr:row>
      <xdr:rowOff>28204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79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12981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1,514,299
1,468,622
143.01
739,133,605
735,658,102
446,150
374,180,277
802,245,806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122258</xdr:rowOff>
    </xdr:from>
    <xdr:to>
      <xdr:col>24</xdr:col>
      <xdr:colOff>62865</xdr:colOff>
      <xdr:row>35</xdr:row>
      <xdr:rowOff>117434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65758"/>
          <a:ext cx="1270" cy="8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121261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117434</xdr:rowOff>
    </xdr:from>
    <xdr:to>
      <xdr:col>24</xdr:col>
      <xdr:colOff>152400</xdr:colOff>
      <xdr:row>35</xdr:row>
      <xdr:rowOff>117434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1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68935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122258</xdr:rowOff>
    </xdr:from>
    <xdr:to>
      <xdr:col>24</xdr:col>
      <xdr:colOff>152400</xdr:colOff>
      <xdr:row>30</xdr:row>
      <xdr:rowOff>122258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6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141300</xdr:rowOff>
    </xdr:from>
    <xdr:to>
      <xdr:col>24</xdr:col>
      <xdr:colOff>63500</xdr:colOff>
      <xdr:row>33</xdr:row>
      <xdr:rowOff>144318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799150"/>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151485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466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128608</xdr:rowOff>
    </xdr:from>
    <xdr:to>
      <xdr:col>24</xdr:col>
      <xdr:colOff>114300</xdr:colOff>
      <xdr:row>33</xdr:row>
      <xdr:rowOff>58758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106850</xdr:rowOff>
    </xdr:from>
    <xdr:to>
      <xdr:col>19</xdr:col>
      <xdr:colOff>177800</xdr:colOff>
      <xdr:row>33</xdr:row>
      <xdr:rowOff>141300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764700"/>
          <a:ext cx="889000" cy="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131808</xdr:rowOff>
    </xdr:from>
    <xdr:to>
      <xdr:col>20</xdr:col>
      <xdr:colOff>38100</xdr:colOff>
      <xdr:row>33</xdr:row>
      <xdr:rowOff>61958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78485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39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106850</xdr:rowOff>
    </xdr:from>
    <xdr:to>
      <xdr:col>15</xdr:col>
      <xdr:colOff>50800</xdr:colOff>
      <xdr:row>38</xdr:row>
      <xdr:rowOff>93134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764700"/>
          <a:ext cx="889000" cy="84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129156</xdr:rowOff>
    </xdr:from>
    <xdr:to>
      <xdr:col>15</xdr:col>
      <xdr:colOff>101600</xdr:colOff>
      <xdr:row>33</xdr:row>
      <xdr:rowOff>59306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75833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3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65839</xdr:rowOff>
    </xdr:from>
    <xdr:to>
      <xdr:col>10</xdr:col>
      <xdr:colOff>114300</xdr:colOff>
      <xdr:row>38</xdr:row>
      <xdr:rowOff>93134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580939"/>
          <a:ext cx="8890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32848</xdr:rowOff>
    </xdr:from>
    <xdr:to>
      <xdr:col>10</xdr:col>
      <xdr:colOff>165100</xdr:colOff>
      <xdr:row>38</xdr:row>
      <xdr:rowOff>134448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150974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14560</xdr:rowOff>
    </xdr:from>
    <xdr:to>
      <xdr:col>6</xdr:col>
      <xdr:colOff>38100</xdr:colOff>
      <xdr:row>38</xdr:row>
      <xdr:rowOff>116160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132686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93518</xdr:rowOff>
    </xdr:from>
    <xdr:to>
      <xdr:col>24</xdr:col>
      <xdr:colOff>114300</xdr:colOff>
      <xdr:row>34</xdr:row>
      <xdr:rowOff>23668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75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71945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72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90500</xdr:rowOff>
    </xdr:from>
    <xdr:to>
      <xdr:col>20</xdr:col>
      <xdr:colOff>38100</xdr:colOff>
      <xdr:row>34</xdr:row>
      <xdr:rowOff>20650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11777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8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56050</xdr:rowOff>
    </xdr:from>
    <xdr:to>
      <xdr:col>15</xdr:col>
      <xdr:colOff>101600</xdr:colOff>
      <xdr:row>33</xdr:row>
      <xdr:rowOff>157650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148777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80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42334</xdr:rowOff>
    </xdr:from>
    <xdr:to>
      <xdr:col>10</xdr:col>
      <xdr:colOff>165100</xdr:colOff>
      <xdr:row>38</xdr:row>
      <xdr:rowOff>143934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135061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5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15039</xdr:rowOff>
    </xdr:from>
    <xdr:to>
      <xdr:col>6</xdr:col>
      <xdr:colOff>38100</xdr:colOff>
      <xdr:row>38</xdr:row>
      <xdr:rowOff>116639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3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107766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2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70815</xdr:rowOff>
    </xdr:from>
    <xdr:to>
      <xdr:col>24</xdr:col>
      <xdr:colOff>63500</xdr:colOff>
      <xdr:row>56</xdr:row>
      <xdr:rowOff>73025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00565"/>
          <a:ext cx="838200" cy="1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162983</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4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73025</xdr:rowOff>
    </xdr:from>
    <xdr:to>
      <xdr:col>19</xdr:col>
      <xdr:colOff>177800</xdr:colOff>
      <xdr:row>57</xdr:row>
      <xdr:rowOff>18999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74225"/>
          <a:ext cx="889000" cy="1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82669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34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18999</xdr:rowOff>
    </xdr:from>
    <xdr:to>
      <xdr:col>15</xdr:col>
      <xdr:colOff>50800</xdr:colOff>
      <xdr:row>57</xdr:row>
      <xdr:rowOff>137871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91649"/>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36644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2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137871</xdr:rowOff>
    </xdr:from>
    <xdr:to>
      <xdr:col>10</xdr:col>
      <xdr:colOff>114300</xdr:colOff>
      <xdr:row>58</xdr:row>
      <xdr:rowOff>2236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10521"/>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57904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31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12184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4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20015</xdr:rowOff>
    </xdr:from>
    <xdr:to>
      <xdr:col>24</xdr:col>
      <xdr:colOff>114300</xdr:colOff>
      <xdr:row>55</xdr:row>
      <xdr:rowOff>121615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169892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2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22225</xdr:rowOff>
    </xdr:from>
    <xdr:to>
      <xdr:col>20</xdr:col>
      <xdr:colOff>38100</xdr:colOff>
      <xdr:row>56</xdr:row>
      <xdr:rowOff>123825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114952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71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139649</xdr:rowOff>
    </xdr:from>
    <xdr:to>
      <xdr:col>15</xdr:col>
      <xdr:colOff>101600</xdr:colOff>
      <xdr:row>57</xdr:row>
      <xdr:rowOff>69799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4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60926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8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87071</xdr:rowOff>
    </xdr:from>
    <xdr:to>
      <xdr:col>10</xdr:col>
      <xdr:colOff>165100</xdr:colOff>
      <xdr:row>58</xdr:row>
      <xdr:rowOff>17221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8348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122886</xdr:rowOff>
    </xdr:from>
    <xdr:to>
      <xdr:col>6</xdr:col>
      <xdr:colOff>38100</xdr:colOff>
      <xdr:row>58</xdr:row>
      <xdr:rowOff>53036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44163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99822</xdr:rowOff>
    </xdr:from>
    <xdr:to>
      <xdr:col>24</xdr:col>
      <xdr:colOff>62865</xdr:colOff>
      <xdr:row>79</xdr:row>
      <xdr:rowOff>98679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01322"/>
          <a:ext cx="1270" cy="15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102506</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98679</xdr:rowOff>
    </xdr:from>
    <xdr:to>
      <xdr:col>24</xdr:col>
      <xdr:colOff>152400</xdr:colOff>
      <xdr:row>79</xdr:row>
      <xdr:rowOff>98679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4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46499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99822</xdr:rowOff>
    </xdr:from>
    <xdr:to>
      <xdr:col>24</xdr:col>
      <xdr:colOff>152400</xdr:colOff>
      <xdr:row>70</xdr:row>
      <xdr:rowOff>99822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26670</xdr:rowOff>
    </xdr:from>
    <xdr:to>
      <xdr:col>24</xdr:col>
      <xdr:colOff>63500</xdr:colOff>
      <xdr:row>78</xdr:row>
      <xdr:rowOff>82169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399770"/>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26433</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885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3556</xdr:rowOff>
    </xdr:from>
    <xdr:to>
      <xdr:col>24</xdr:col>
      <xdr:colOff>114300</xdr:colOff>
      <xdr:row>76</xdr:row>
      <xdr:rowOff>105156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03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26670</xdr:rowOff>
    </xdr:from>
    <xdr:to>
      <xdr:col>19</xdr:col>
      <xdr:colOff>177800</xdr:colOff>
      <xdr:row>78</xdr:row>
      <xdr:rowOff>73533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99770"/>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160782</xdr:rowOff>
    </xdr:from>
    <xdr:to>
      <xdr:col>20</xdr:col>
      <xdr:colOff>38100</xdr:colOff>
      <xdr:row>76</xdr:row>
      <xdr:rowOff>90932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107459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79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73533</xdr:rowOff>
    </xdr:from>
    <xdr:to>
      <xdr:col>15</xdr:col>
      <xdr:colOff>50800</xdr:colOff>
      <xdr:row>78</xdr:row>
      <xdr:rowOff>110617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46633"/>
          <a:ext cx="889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36449</xdr:rowOff>
    </xdr:from>
    <xdr:to>
      <xdr:col>15</xdr:col>
      <xdr:colOff>101600</xdr:colOff>
      <xdr:row>76</xdr:row>
      <xdr:rowOff>138049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154576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8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84582</xdr:rowOff>
    </xdr:from>
    <xdr:to>
      <xdr:col>10</xdr:col>
      <xdr:colOff>114300</xdr:colOff>
      <xdr:row>78</xdr:row>
      <xdr:rowOff>110617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57682"/>
          <a:ext cx="889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71247</xdr:rowOff>
    </xdr:from>
    <xdr:to>
      <xdr:col>10</xdr:col>
      <xdr:colOff>165100</xdr:colOff>
      <xdr:row>77</xdr:row>
      <xdr:rowOff>1397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0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17924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87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36339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89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31369</xdr:rowOff>
    </xdr:from>
    <xdr:to>
      <xdr:col>24</xdr:col>
      <xdr:colOff>114300</xdr:colOff>
      <xdr:row>78</xdr:row>
      <xdr:rowOff>132969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9796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8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147320</xdr:rowOff>
    </xdr:from>
    <xdr:to>
      <xdr:col>20</xdr:col>
      <xdr:colOff>38100</xdr:colOff>
      <xdr:row>78</xdr:row>
      <xdr:rowOff>77470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68597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4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22733</xdr:rowOff>
    </xdr:from>
    <xdr:to>
      <xdr:col>15</xdr:col>
      <xdr:colOff>101600</xdr:colOff>
      <xdr:row>78</xdr:row>
      <xdr:rowOff>124333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9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115460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8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59817</xdr:rowOff>
    </xdr:from>
    <xdr:to>
      <xdr:col>10</xdr:col>
      <xdr:colOff>165100</xdr:colOff>
      <xdr:row>78</xdr:row>
      <xdr:rowOff>161417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152544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2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33782</xdr:rowOff>
    </xdr:from>
    <xdr:to>
      <xdr:col>6</xdr:col>
      <xdr:colOff>38100</xdr:colOff>
      <xdr:row>78</xdr:row>
      <xdr:rowOff>135382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0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126509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9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48374</xdr:rowOff>
    </xdr:from>
    <xdr:to>
      <xdr:col>24</xdr:col>
      <xdr:colOff>63500</xdr:colOff>
      <xdr:row>96</xdr:row>
      <xdr:rowOff>130632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07574"/>
          <a:ext cx="8382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83583</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99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130632</xdr:rowOff>
    </xdr:from>
    <xdr:to>
      <xdr:col>19</xdr:col>
      <xdr:colOff>177800</xdr:colOff>
      <xdr:row>96</xdr:row>
      <xdr:rowOff>156794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89832"/>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81348</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156794</xdr:rowOff>
    </xdr:from>
    <xdr:to>
      <xdr:col>15</xdr:col>
      <xdr:colOff>50800</xdr:colOff>
      <xdr:row>97</xdr:row>
      <xdr:rowOff>51042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15994"/>
          <a:ext cx="889000" cy="6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101655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51042</xdr:rowOff>
    </xdr:from>
    <xdr:to>
      <xdr:col>10</xdr:col>
      <xdr:colOff>114300</xdr:colOff>
      <xdr:row>97</xdr:row>
      <xdr:rowOff>100445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81692"/>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133938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29354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169024</xdr:rowOff>
    </xdr:from>
    <xdr:to>
      <xdr:col>24</xdr:col>
      <xdr:colOff>114300</xdr:colOff>
      <xdr:row>96</xdr:row>
      <xdr:rowOff>99174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147451</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3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79832</xdr:rowOff>
    </xdr:from>
    <xdr:to>
      <xdr:col>20</xdr:col>
      <xdr:colOff>38100</xdr:colOff>
      <xdr:row>97</xdr:row>
      <xdr:rowOff>9982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1109</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63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105994</xdr:rowOff>
    </xdr:from>
    <xdr:to>
      <xdr:col>15</xdr:col>
      <xdr:colOff>101600</xdr:colOff>
      <xdr:row>97</xdr:row>
      <xdr:rowOff>36144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27271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65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242</xdr:rowOff>
    </xdr:from>
    <xdr:to>
      <xdr:col>10</xdr:col>
      <xdr:colOff>165100</xdr:colOff>
      <xdr:row>97</xdr:row>
      <xdr:rowOff>101842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92969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72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49645</xdr:rowOff>
    </xdr:from>
    <xdr:to>
      <xdr:col>6</xdr:col>
      <xdr:colOff>38100</xdr:colOff>
      <xdr:row>97</xdr:row>
      <xdr:rowOff>151245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142372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77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95542</xdr:rowOff>
    </xdr:from>
    <xdr:to>
      <xdr:col>55</xdr:col>
      <xdr:colOff>0</xdr:colOff>
      <xdr:row>33</xdr:row>
      <xdr:rowOff>51727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410492"/>
          <a:ext cx="838200" cy="2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54792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5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51727</xdr:rowOff>
    </xdr:from>
    <xdr:to>
      <xdr:col>50</xdr:col>
      <xdr:colOff>114300</xdr:colOff>
      <xdr:row>35</xdr:row>
      <xdr:rowOff>23685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709577"/>
          <a:ext cx="889000" cy="3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15473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8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23685</xdr:rowOff>
    </xdr:from>
    <xdr:to>
      <xdr:col>45</xdr:col>
      <xdr:colOff>177800</xdr:colOff>
      <xdr:row>36</xdr:row>
      <xdr:rowOff>17132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024435"/>
          <a:ext cx="889000" cy="16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30332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88455</xdr:rowOff>
    </xdr:from>
    <xdr:to>
      <xdr:col>41</xdr:col>
      <xdr:colOff>50800</xdr:colOff>
      <xdr:row>36</xdr:row>
      <xdr:rowOff>17132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089205"/>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43845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8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166996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44742</xdr:rowOff>
    </xdr:from>
    <xdr:to>
      <xdr:col>55</xdr:col>
      <xdr:colOff>50800</xdr:colOff>
      <xdr:row>31</xdr:row>
      <xdr:rowOff>146342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3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169219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31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927</xdr:rowOff>
    </xdr:from>
    <xdr:to>
      <xdr:col>50</xdr:col>
      <xdr:colOff>165100</xdr:colOff>
      <xdr:row>33</xdr:row>
      <xdr:rowOff>102527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65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119054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43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144335</xdr:rowOff>
    </xdr:from>
    <xdr:to>
      <xdr:col>46</xdr:col>
      <xdr:colOff>38100</xdr:colOff>
      <xdr:row>35</xdr:row>
      <xdr:rowOff>74485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91012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74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137782</xdr:rowOff>
    </xdr:from>
    <xdr:to>
      <xdr:col>41</xdr:col>
      <xdr:colOff>101600</xdr:colOff>
      <xdr:row>36</xdr:row>
      <xdr:rowOff>67932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59059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23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37655</xdr:rowOff>
    </xdr:from>
    <xdr:to>
      <xdr:col>36</xdr:col>
      <xdr:colOff>165100</xdr:colOff>
      <xdr:row>35</xdr:row>
      <xdr:rowOff>139255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0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155782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81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108744</xdr:rowOff>
    </xdr:from>
    <xdr:to>
      <xdr:col>55</xdr:col>
      <xdr:colOff>0</xdr:colOff>
      <xdr:row>55</xdr:row>
      <xdr:rowOff>7607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367044"/>
          <a:ext cx="838200" cy="7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121962</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3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45041</xdr:rowOff>
    </xdr:from>
    <xdr:to>
      <xdr:col>50</xdr:col>
      <xdr:colOff>114300</xdr:colOff>
      <xdr:row>54</xdr:row>
      <xdr:rowOff>108744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303341"/>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106475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45041</xdr:rowOff>
    </xdr:from>
    <xdr:to>
      <xdr:col>45</xdr:col>
      <xdr:colOff>177800</xdr:colOff>
      <xdr:row>55</xdr:row>
      <xdr:rowOff>115239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303341"/>
          <a:ext cx="889000" cy="24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145489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115239</xdr:rowOff>
    </xdr:from>
    <xdr:to>
      <xdr:col>41</xdr:col>
      <xdr:colOff>50800</xdr:colOff>
      <xdr:row>55</xdr:row>
      <xdr:rowOff>126612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544989"/>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168597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18470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27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128257</xdr:rowOff>
    </xdr:from>
    <xdr:to>
      <xdr:col>55</xdr:col>
      <xdr:colOff>50800</xdr:colOff>
      <xdr:row>55</xdr:row>
      <xdr:rowOff>58407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3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151134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23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57944</xdr:rowOff>
    </xdr:from>
    <xdr:to>
      <xdr:col>50</xdr:col>
      <xdr:colOff>165100</xdr:colOff>
      <xdr:row>54</xdr:row>
      <xdr:rowOff>159544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3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4621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0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165691</xdr:rowOff>
    </xdr:from>
    <xdr:to>
      <xdr:col>46</xdr:col>
      <xdr:colOff>38100</xdr:colOff>
      <xdr:row>54</xdr:row>
      <xdr:rowOff>95841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25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112368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02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64439</xdr:rowOff>
    </xdr:from>
    <xdr:to>
      <xdr:col>41</xdr:col>
      <xdr:colOff>101600</xdr:colOff>
      <xdr:row>55</xdr:row>
      <xdr:rowOff>166039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49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11116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26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75812</xdr:rowOff>
    </xdr:from>
    <xdr:to>
      <xdr:col>36</xdr:col>
      <xdr:colOff>165100</xdr:colOff>
      <xdr:row>56</xdr:row>
      <xdr:rowOff>5962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168539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59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120955</xdr:rowOff>
    </xdr:from>
    <xdr:to>
      <xdr:col>55</xdr:col>
      <xdr:colOff>0</xdr:colOff>
      <xdr:row>75</xdr:row>
      <xdr:rowOff>99107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636805"/>
          <a:ext cx="838200" cy="32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147925</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00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120955</xdr:rowOff>
    </xdr:from>
    <xdr:to>
      <xdr:col>50</xdr:col>
      <xdr:colOff>114300</xdr:colOff>
      <xdr:row>73</xdr:row>
      <xdr:rowOff>136761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636805"/>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57726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136761</xdr:rowOff>
    </xdr:from>
    <xdr:to>
      <xdr:col>45</xdr:col>
      <xdr:colOff>177800</xdr:colOff>
      <xdr:row>76</xdr:row>
      <xdr:rowOff>1332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2652611"/>
          <a:ext cx="889000" cy="37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98189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1332</xdr:rowOff>
    </xdr:from>
    <xdr:to>
      <xdr:col>41</xdr:col>
      <xdr:colOff>50800</xdr:colOff>
      <xdr:row>76</xdr:row>
      <xdr:rowOff>46889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031532"/>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145508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1908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6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48307</xdr:rowOff>
    </xdr:from>
    <xdr:to>
      <xdr:col>55</xdr:col>
      <xdr:colOff>50800</xdr:colOff>
      <xdr:row>75</xdr:row>
      <xdr:rowOff>149907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9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71184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7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70155</xdr:rowOff>
    </xdr:from>
    <xdr:to>
      <xdr:col>50</xdr:col>
      <xdr:colOff>165100</xdr:colOff>
      <xdr:row>74</xdr:row>
      <xdr:rowOff>305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58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16832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3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85961</xdr:rowOff>
    </xdr:from>
    <xdr:to>
      <xdr:col>46</xdr:col>
      <xdr:colOff>38100</xdr:colOff>
      <xdr:row>74</xdr:row>
      <xdr:rowOff>16111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60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32638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37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121982</xdr:rowOff>
    </xdr:from>
    <xdr:to>
      <xdr:col>41</xdr:col>
      <xdr:colOff>101600</xdr:colOff>
      <xdr:row>76</xdr:row>
      <xdr:rowOff>52132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9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68659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75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167539</xdr:rowOff>
    </xdr:from>
    <xdr:to>
      <xdr:col>36</xdr:col>
      <xdr:colOff>165100</xdr:colOff>
      <xdr:row>76</xdr:row>
      <xdr:rowOff>97689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0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88816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1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91008</xdr:rowOff>
    </xdr:from>
    <xdr:to>
      <xdr:col>55</xdr:col>
      <xdr:colOff>0</xdr:colOff>
      <xdr:row>96</xdr:row>
      <xdr:rowOff>87655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378758"/>
          <a:ext cx="838200" cy="16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7841</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12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153569</xdr:rowOff>
    </xdr:from>
    <xdr:to>
      <xdr:col>50</xdr:col>
      <xdr:colOff>114300</xdr:colOff>
      <xdr:row>96</xdr:row>
      <xdr:rowOff>87655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441319"/>
          <a:ext cx="889000" cy="10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45787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153569</xdr:rowOff>
    </xdr:from>
    <xdr:to>
      <xdr:col>45</xdr:col>
      <xdr:colOff>177800</xdr:colOff>
      <xdr:row>96</xdr:row>
      <xdr:rowOff>51155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41319"/>
          <a:ext cx="889000" cy="6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87444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51155</xdr:rowOff>
    </xdr:from>
    <xdr:to>
      <xdr:col>41</xdr:col>
      <xdr:colOff>50800</xdr:colOff>
      <xdr:row>96</xdr:row>
      <xdr:rowOff>111125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510355"/>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120400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101503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40208</xdr:rowOff>
    </xdr:from>
    <xdr:to>
      <xdr:col>55</xdr:col>
      <xdr:colOff>50800</xdr:colOff>
      <xdr:row>95</xdr:row>
      <xdr:rowOff>141808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32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18635</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0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36855</xdr:rowOff>
    </xdr:from>
    <xdr:to>
      <xdr:col>50</xdr:col>
      <xdr:colOff>165100</xdr:colOff>
      <xdr:row>96</xdr:row>
      <xdr:rowOff>138455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129582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5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102769</xdr:rowOff>
    </xdr:from>
    <xdr:to>
      <xdr:col>46</xdr:col>
      <xdr:colOff>38100</xdr:colOff>
      <xdr:row>96</xdr:row>
      <xdr:rowOff>32919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3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49446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16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355</xdr:rowOff>
    </xdr:from>
    <xdr:to>
      <xdr:col>41</xdr:col>
      <xdr:colOff>101600</xdr:colOff>
      <xdr:row>96</xdr:row>
      <xdr:rowOff>101955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118482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23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60325</xdr:rowOff>
    </xdr:from>
    <xdr:to>
      <xdr:col>36</xdr:col>
      <xdr:colOff>165100</xdr:colOff>
      <xdr:row>96</xdr:row>
      <xdr:rowOff>161925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7002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29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12319</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98869"/>
          <a:ext cx="8382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147464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19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27813</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14363"/>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99331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27813</xdr:rowOff>
    </xdr:from>
    <xdr:to>
      <xdr:col>76</xdr:col>
      <xdr:colOff>114300</xdr:colOff>
      <xdr:row>39</xdr:row>
      <xdr:rowOff>36830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14363"/>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24257</xdr:rowOff>
    </xdr:from>
    <xdr:to>
      <xdr:col>71</xdr:col>
      <xdr:colOff>177800</xdr:colOff>
      <xdr:row>39</xdr:row>
      <xdr:rowOff>36830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1080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9034</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36974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38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132969</xdr:rowOff>
    </xdr:from>
    <xdr:to>
      <xdr:col>85</xdr:col>
      <xdr:colOff>177800</xdr:colOff>
      <xdr:row>39</xdr:row>
      <xdr:rowOff>63119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47896</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148463</xdr:rowOff>
    </xdr:from>
    <xdr:to>
      <xdr:col>76</xdr:col>
      <xdr:colOff>165100</xdr:colOff>
      <xdr:row>39</xdr:row>
      <xdr:rowOff>78613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69740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756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157480</xdr:rowOff>
    </xdr:from>
    <xdr:to>
      <xdr:col>72</xdr:col>
      <xdr:colOff>38100</xdr:colOff>
      <xdr:row>39</xdr:row>
      <xdr:rowOff>87630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78757</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46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144907</xdr:rowOff>
    </xdr:from>
    <xdr:to>
      <xdr:col>67</xdr:col>
      <xdr:colOff>101600</xdr:colOff>
      <xdr:row>39</xdr:row>
      <xdr:rowOff>75057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66184</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64224</xdr:rowOff>
    </xdr:from>
    <xdr:to>
      <xdr:col>85</xdr:col>
      <xdr:colOff>127000</xdr:colOff>
      <xdr:row>77</xdr:row>
      <xdr:rowOff>118097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265874"/>
          <a:ext cx="838200" cy="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51008</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38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64224</xdr:rowOff>
    </xdr:from>
    <xdr:to>
      <xdr:col>81</xdr:col>
      <xdr:colOff>50800</xdr:colOff>
      <xdr:row>77</xdr:row>
      <xdr:rowOff>78245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265874"/>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90288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31153</xdr:rowOff>
    </xdr:from>
    <xdr:to>
      <xdr:col>76</xdr:col>
      <xdr:colOff>114300</xdr:colOff>
      <xdr:row>77</xdr:row>
      <xdr:rowOff>78245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232803"/>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112234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31153</xdr:rowOff>
    </xdr:from>
    <xdr:to>
      <xdr:col>71</xdr:col>
      <xdr:colOff>177800</xdr:colOff>
      <xdr:row>77</xdr:row>
      <xdr:rowOff>67348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23280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87736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0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66705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5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67297</xdr:rowOff>
    </xdr:from>
    <xdr:to>
      <xdr:col>85</xdr:col>
      <xdr:colOff>177800</xdr:colOff>
      <xdr:row>77</xdr:row>
      <xdr:rowOff>168897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2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45724</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24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13424</xdr:rowOff>
    </xdr:from>
    <xdr:to>
      <xdr:col>81</xdr:col>
      <xdr:colOff>101600</xdr:colOff>
      <xdr:row>77</xdr:row>
      <xdr:rowOff>115024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2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106151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30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27445</xdr:rowOff>
    </xdr:from>
    <xdr:to>
      <xdr:col>76</xdr:col>
      <xdr:colOff>165100</xdr:colOff>
      <xdr:row>77</xdr:row>
      <xdr:rowOff>129045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2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120172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32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151803</xdr:rowOff>
    </xdr:from>
    <xdr:to>
      <xdr:col>72</xdr:col>
      <xdr:colOff>38100</xdr:colOff>
      <xdr:row>77</xdr:row>
      <xdr:rowOff>81953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8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73080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7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16548</xdr:rowOff>
    </xdr:from>
    <xdr:to>
      <xdr:col>67</xdr:col>
      <xdr:colOff>101600</xdr:colOff>
      <xdr:row>77</xdr:row>
      <xdr:rowOff>118148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2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109275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31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69120</xdr:rowOff>
    </xdr:from>
    <xdr:to>
      <xdr:col>85</xdr:col>
      <xdr:colOff>127000</xdr:colOff>
      <xdr:row>97</xdr:row>
      <xdr:rowOff>94780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699770"/>
          <a:ext cx="8382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46741</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33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94780</xdr:rowOff>
    </xdr:from>
    <xdr:to>
      <xdr:col>81</xdr:col>
      <xdr:colOff>50800</xdr:colOff>
      <xdr:row>97</xdr:row>
      <xdr:rowOff>112154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725430"/>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14603</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8141</xdr:rowOff>
    </xdr:from>
    <xdr:to>
      <xdr:col>76</xdr:col>
      <xdr:colOff>114300</xdr:colOff>
      <xdr:row>97</xdr:row>
      <xdr:rowOff>112154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638791"/>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106615</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8141</xdr:rowOff>
    </xdr:from>
    <xdr:to>
      <xdr:col>71</xdr:col>
      <xdr:colOff>177800</xdr:colOff>
      <xdr:row>97</xdr:row>
      <xdr:rowOff>21571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638791"/>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38206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3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18320</xdr:rowOff>
    </xdr:from>
    <xdr:to>
      <xdr:col>85</xdr:col>
      <xdr:colOff>177800</xdr:colOff>
      <xdr:row>97</xdr:row>
      <xdr:rowOff>119920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104697</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56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43980</xdr:rowOff>
    </xdr:from>
    <xdr:to>
      <xdr:col>81</xdr:col>
      <xdr:colOff>101600</xdr:colOff>
      <xdr:row>97</xdr:row>
      <xdr:rowOff>145580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136707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7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61354</xdr:rowOff>
    </xdr:from>
    <xdr:to>
      <xdr:col>76</xdr:col>
      <xdr:colOff>165100</xdr:colOff>
      <xdr:row>97</xdr:row>
      <xdr:rowOff>162954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154081</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78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128791</xdr:rowOff>
    </xdr:from>
    <xdr:to>
      <xdr:col>72</xdr:col>
      <xdr:colOff>38100</xdr:colOff>
      <xdr:row>97</xdr:row>
      <xdr:rowOff>58941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58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50068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68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142221</xdr:rowOff>
    </xdr:from>
    <xdr:to>
      <xdr:col>67</xdr:col>
      <xdr:colOff>101600</xdr:colOff>
      <xdr:row>97</xdr:row>
      <xdr:rowOff>72371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6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63498</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69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156845</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643245"/>
          <a:ext cx="1269" cy="1011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103522</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4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156845</xdr:rowOff>
    </xdr:from>
    <xdr:to>
      <xdr:col>116</xdr:col>
      <xdr:colOff>152400</xdr:colOff>
      <xdr:row>32</xdr:row>
      <xdr:rowOff>156845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64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78892</xdr:rowOff>
    </xdr:from>
    <xdr:to>
      <xdr:col>116</xdr:col>
      <xdr:colOff>63500</xdr:colOff>
      <xdr:row>32</xdr:row>
      <xdr:rowOff>156845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5565292"/>
          <a:ext cx="8382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119677</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12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141250</xdr:rowOff>
    </xdr:from>
    <xdr:to>
      <xdr:col>116</xdr:col>
      <xdr:colOff>114300</xdr:colOff>
      <xdr:row>36</xdr:row>
      <xdr:rowOff>71400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21514</xdr:rowOff>
    </xdr:from>
    <xdr:to>
      <xdr:col>111</xdr:col>
      <xdr:colOff>177800</xdr:colOff>
      <xdr:row>32</xdr:row>
      <xdr:rowOff>78892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5507914"/>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141021</xdr:rowOff>
    </xdr:from>
    <xdr:to>
      <xdr:col>112</xdr:col>
      <xdr:colOff>38100</xdr:colOff>
      <xdr:row>36</xdr:row>
      <xdr:rowOff>71171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62298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21514</xdr:rowOff>
    </xdr:from>
    <xdr:to>
      <xdr:col>107</xdr:col>
      <xdr:colOff>50800</xdr:colOff>
      <xdr:row>32</xdr:row>
      <xdr:rowOff>103124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5507914"/>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93700</xdr:rowOff>
    </xdr:from>
    <xdr:to>
      <xdr:col>107</xdr:col>
      <xdr:colOff>101600</xdr:colOff>
      <xdr:row>36</xdr:row>
      <xdr:rowOff>23850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0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14977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1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103124</xdr:rowOff>
    </xdr:from>
    <xdr:to>
      <xdr:col>102</xdr:col>
      <xdr:colOff>114300</xdr:colOff>
      <xdr:row>33</xdr:row>
      <xdr:rowOff>141986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558952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52781</xdr:rowOff>
    </xdr:from>
    <xdr:to>
      <xdr:col>102</xdr:col>
      <xdr:colOff>165100</xdr:colOff>
      <xdr:row>35</xdr:row>
      <xdr:rowOff>154381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053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145508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14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126848</xdr:rowOff>
    </xdr:from>
    <xdr:to>
      <xdr:col>98</xdr:col>
      <xdr:colOff>38100</xdr:colOff>
      <xdr:row>35</xdr:row>
      <xdr:rowOff>56998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595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48125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0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106045</xdr:rowOff>
    </xdr:from>
    <xdr:to>
      <xdr:col>116</xdr:col>
      <xdr:colOff>114300</xdr:colOff>
      <xdr:row>33</xdr:row>
      <xdr:rowOff>36195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55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59072</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554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28092</xdr:rowOff>
    </xdr:from>
    <xdr:to>
      <xdr:col>112</xdr:col>
      <xdr:colOff>38100</xdr:colOff>
      <xdr:row>32</xdr:row>
      <xdr:rowOff>129692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55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146219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52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142164</xdr:rowOff>
    </xdr:from>
    <xdr:to>
      <xdr:col>107</xdr:col>
      <xdr:colOff>101600</xdr:colOff>
      <xdr:row>32</xdr:row>
      <xdr:rowOff>72314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54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88841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523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52324</xdr:rowOff>
    </xdr:from>
    <xdr:to>
      <xdr:col>102</xdr:col>
      <xdr:colOff>165100</xdr:colOff>
      <xdr:row>32</xdr:row>
      <xdr:rowOff>153924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55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170451</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53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91186</xdr:rowOff>
    </xdr:from>
    <xdr:to>
      <xdr:col>98</xdr:col>
      <xdr:colOff>38100</xdr:colOff>
      <xdr:row>34</xdr:row>
      <xdr:rowOff>21336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57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37863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55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131307</xdr:rowOff>
    </xdr:from>
    <xdr:to>
      <xdr:col>116</xdr:col>
      <xdr:colOff>63500</xdr:colOff>
      <xdr:row>56</xdr:row>
      <xdr:rowOff>155963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732507"/>
          <a:ext cx="8382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91497</xdr:rowOff>
    </xdr:from>
    <xdr:ext cx="534377"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349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89833</xdr:rowOff>
    </xdr:from>
    <xdr:to>
      <xdr:col>111</xdr:col>
      <xdr:colOff>177800</xdr:colOff>
      <xdr:row>56</xdr:row>
      <xdr:rowOff>131307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691033"/>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169667</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56111" y="925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53714</xdr:rowOff>
    </xdr:from>
    <xdr:to>
      <xdr:col>107</xdr:col>
      <xdr:colOff>50800</xdr:colOff>
      <xdr:row>56</xdr:row>
      <xdr:rowOff>89833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654914"/>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97169</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67111" y="91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142411</xdr:rowOff>
    </xdr:from>
    <xdr:to>
      <xdr:col>102</xdr:col>
      <xdr:colOff>114300</xdr:colOff>
      <xdr:row>56</xdr:row>
      <xdr:rowOff>53714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572161"/>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54845</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278111" y="91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144</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389111" y="9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105163</xdr:rowOff>
    </xdr:from>
    <xdr:to>
      <xdr:col>116</xdr:col>
      <xdr:colOff>114300</xdr:colOff>
      <xdr:row>57</xdr:row>
      <xdr:rowOff>35313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7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83590</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68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80507</xdr:rowOff>
    </xdr:from>
    <xdr:to>
      <xdr:col>112</xdr:col>
      <xdr:colOff>38100</xdr:colOff>
      <xdr:row>57</xdr:row>
      <xdr:rowOff>10657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68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1784</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977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39033</xdr:rowOff>
    </xdr:from>
    <xdr:to>
      <xdr:col>107</xdr:col>
      <xdr:colOff>101600</xdr:colOff>
      <xdr:row>56</xdr:row>
      <xdr:rowOff>140633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6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131760</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973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2914</xdr:rowOff>
    </xdr:from>
    <xdr:to>
      <xdr:col>102</xdr:col>
      <xdr:colOff>165100</xdr:colOff>
      <xdr:row>56</xdr:row>
      <xdr:rowOff>104514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6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95641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96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91611</xdr:rowOff>
    </xdr:from>
    <xdr:to>
      <xdr:col>98</xdr:col>
      <xdr:colOff>38100</xdr:colOff>
      <xdr:row>56</xdr:row>
      <xdr:rowOff>21761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5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12888</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961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24028</xdr:rowOff>
    </xdr:from>
    <xdr:to>
      <xdr:col>116</xdr:col>
      <xdr:colOff>63500</xdr:colOff>
      <xdr:row>78</xdr:row>
      <xdr:rowOff>42317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397128"/>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84612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7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41363</xdr:rowOff>
    </xdr:from>
    <xdr:to>
      <xdr:col>111</xdr:col>
      <xdr:colOff>177800</xdr:colOff>
      <xdr:row>78</xdr:row>
      <xdr:rowOff>42317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414463"/>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51617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20562</xdr:rowOff>
    </xdr:from>
    <xdr:to>
      <xdr:col>107</xdr:col>
      <xdr:colOff>50800</xdr:colOff>
      <xdr:row>78</xdr:row>
      <xdr:rowOff>41363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3393662"/>
          <a:ext cx="889000" cy="2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63923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135623</xdr:rowOff>
    </xdr:from>
    <xdr:to>
      <xdr:col>102</xdr:col>
      <xdr:colOff>114300</xdr:colOff>
      <xdr:row>78</xdr:row>
      <xdr:rowOff>20562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3337273"/>
          <a:ext cx="889000" cy="5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74058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144678</xdr:rowOff>
    </xdr:from>
    <xdr:to>
      <xdr:col>116</xdr:col>
      <xdr:colOff>114300</xdr:colOff>
      <xdr:row>78</xdr:row>
      <xdr:rowOff>74828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3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59605</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2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162967</xdr:rowOff>
    </xdr:from>
    <xdr:to>
      <xdr:col>112</xdr:col>
      <xdr:colOff>38100</xdr:colOff>
      <xdr:row>78</xdr:row>
      <xdr:rowOff>93117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3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84244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162013</xdr:rowOff>
    </xdr:from>
    <xdr:to>
      <xdr:col>107</xdr:col>
      <xdr:colOff>101600</xdr:colOff>
      <xdr:row>78</xdr:row>
      <xdr:rowOff>92163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3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83290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45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141212</xdr:rowOff>
    </xdr:from>
    <xdr:to>
      <xdr:col>102</xdr:col>
      <xdr:colOff>165100</xdr:colOff>
      <xdr:row>78</xdr:row>
      <xdr:rowOff>71362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3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62489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84823</xdr:rowOff>
    </xdr:from>
    <xdr:to>
      <xdr:col>98</xdr:col>
      <xdr:colOff>38100</xdr:colOff>
      <xdr:row>78</xdr:row>
      <xdr:rowOff>14973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2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6100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37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486</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千円となっている。主な構成項目である人件費及び扶助費、公債費について分析すると、まず人件費は、住民一人当たり</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年度は退職手当の増等により増加したが、平成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年度は退職者数の減等の影響により減少し、平成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年度は県費負担教職員の市費移管の影響により増加したが、平成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年度に引き続き、令和元年度</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については、教職員数の増等が生じた一方で、人口の増の影響により減少した。</a:t>
          </a:r>
          <a:endParaRPr lang="ja-JP" altLang="ja-JP" sz="1100" u="none">
            <a:effectLst/>
            <a:latin typeface="ＭＳ Ｐゴシック" panose="020B0600070205080204" pitchFamily="50" charset="-128"/>
            <a:ea typeface="ＭＳ Ｐゴシック" panose="020B0600070205080204" pitchFamily="50" charset="-128"/>
          </a:endParaRPr>
        </a:p>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また、扶助費は、住民一人当たり</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千円となっており、保育所の待機児童対策などの子育て支援施策の強化や障害福祉サービスの利用者の増により上昇傾向にある。</a:t>
          </a:r>
          <a:endParaRPr lang="ja-JP" altLang="ja-JP" sz="1100" u="none">
            <a:effectLst/>
            <a:latin typeface="ＭＳ Ｐゴシック" panose="020B0600070205080204" pitchFamily="50" charset="-128"/>
            <a:ea typeface="ＭＳ Ｐゴシック" panose="020B0600070205080204" pitchFamily="50" charset="-128"/>
          </a:endParaRPr>
        </a:p>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さらに、公債費は、住民一人当たり</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年度は満期一括償還積立分の増等により増加、平成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年度も同様に満期一括償還積立分の増等により公債費は増加しているものの、人口の逓増により住民１人あたりの金額は減少、平成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年度は、公債償還元金の減等による減及び人口の逓増により住民１人あたりの金額は減少した。平成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年度は、満期一括償還積立金の増等により増加した。</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公債償還元金の減</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により住民一人あたりの金額は減少した。</a:t>
          </a:r>
          <a:endParaRPr lang="ja-JP" altLang="ja-JP" sz="1100" u="none">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1,514,299
1,468,622
143.01
739,133,605
735,658,102
446,150
374,180,277
802,245,806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30299</xdr:rowOff>
    </xdr:from>
    <xdr:to>
      <xdr:col>24</xdr:col>
      <xdr:colOff>63500</xdr:colOff>
      <xdr:row>36</xdr:row>
      <xdr:rowOff>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0249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140805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25400</xdr:rowOff>
    </xdr:from>
    <xdr:to>
      <xdr:col>19</xdr:col>
      <xdr:colOff>177800</xdr:colOff>
      <xdr:row>36</xdr:row>
      <xdr:rowOff>64589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9760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87828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141333</xdr:rowOff>
    </xdr:from>
    <xdr:to>
      <xdr:col>15</xdr:col>
      <xdr:colOff>50800</xdr:colOff>
      <xdr:row>36</xdr:row>
      <xdr:rowOff>25400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4208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74766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46627</xdr:rowOff>
    </xdr:from>
    <xdr:to>
      <xdr:col>10</xdr:col>
      <xdr:colOff>114300</xdr:colOff>
      <xdr:row>35</xdr:row>
      <xdr:rowOff>141333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47377"/>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132641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150949</xdr:rowOff>
    </xdr:from>
    <xdr:to>
      <xdr:col>24</xdr:col>
      <xdr:colOff>114300</xdr:colOff>
      <xdr:row>36</xdr:row>
      <xdr:rowOff>81099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2376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13789</xdr:rowOff>
    </xdr:from>
    <xdr:to>
      <xdr:col>20</xdr:col>
      <xdr:colOff>38100</xdr:colOff>
      <xdr:row>36</xdr:row>
      <xdr:rowOff>115389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106516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7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146050</xdr:rowOff>
    </xdr:from>
    <xdr:to>
      <xdr:col>15</xdr:col>
      <xdr:colOff>101600</xdr:colOff>
      <xdr:row>36</xdr:row>
      <xdr:rowOff>76200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67327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90533</xdr:rowOff>
    </xdr:from>
    <xdr:to>
      <xdr:col>10</xdr:col>
      <xdr:colOff>165100</xdr:colOff>
      <xdr:row>36</xdr:row>
      <xdr:rowOff>20683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37210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167277</xdr:rowOff>
    </xdr:from>
    <xdr:to>
      <xdr:col>6</xdr:col>
      <xdr:colOff>38100</xdr:colOff>
      <xdr:row>35</xdr:row>
      <xdr:rowOff>97427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113954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7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25781</xdr:rowOff>
    </xdr:from>
    <xdr:to>
      <xdr:col>24</xdr:col>
      <xdr:colOff>63500</xdr:colOff>
      <xdr:row>53</xdr:row>
      <xdr:rowOff>41249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769731"/>
          <a:ext cx="838200" cy="35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110494</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4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41249</xdr:rowOff>
    </xdr:from>
    <xdr:to>
      <xdr:col>19</xdr:col>
      <xdr:colOff>177800</xdr:colOff>
      <xdr:row>54</xdr:row>
      <xdr:rowOff>168199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128099"/>
          <a:ext cx="889000" cy="29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98950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7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168199</xdr:rowOff>
    </xdr:from>
    <xdr:to>
      <xdr:col>15</xdr:col>
      <xdr:colOff>50800</xdr:colOff>
      <xdr:row>55</xdr:row>
      <xdr:rowOff>134404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426499"/>
          <a:ext cx="889000" cy="1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7493</xdr:rowOff>
    </xdr:from>
    <xdr:to>
      <xdr:col>10</xdr:col>
      <xdr:colOff>114300</xdr:colOff>
      <xdr:row>55</xdr:row>
      <xdr:rowOff>134404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437243"/>
          <a:ext cx="889000" cy="12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25531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116133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146431</xdr:rowOff>
    </xdr:from>
    <xdr:to>
      <xdr:col>24</xdr:col>
      <xdr:colOff>114300</xdr:colOff>
      <xdr:row>51</xdr:row>
      <xdr:rowOff>76581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71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99458</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67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161899</xdr:rowOff>
    </xdr:from>
    <xdr:to>
      <xdr:col>20</xdr:col>
      <xdr:colOff>38100</xdr:colOff>
      <xdr:row>53</xdr:row>
      <xdr:rowOff>92049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0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108576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88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117399</xdr:rowOff>
    </xdr:from>
    <xdr:to>
      <xdr:col>15</xdr:col>
      <xdr:colOff>101600</xdr:colOff>
      <xdr:row>55</xdr:row>
      <xdr:rowOff>47549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3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64076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15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83604</xdr:rowOff>
    </xdr:from>
    <xdr:to>
      <xdr:col>10</xdr:col>
      <xdr:colOff>165100</xdr:colOff>
      <xdr:row>56</xdr:row>
      <xdr:rowOff>13754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51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30281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28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128143</xdr:rowOff>
    </xdr:from>
    <xdr:to>
      <xdr:col>6</xdr:col>
      <xdr:colOff>38100</xdr:colOff>
      <xdr:row>55</xdr:row>
      <xdr:rowOff>58293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38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74820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16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2507</xdr:rowOff>
    </xdr:from>
    <xdr:to>
      <xdr:col>24</xdr:col>
      <xdr:colOff>63500</xdr:colOff>
      <xdr:row>76</xdr:row>
      <xdr:rowOff>87209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032707"/>
          <a:ext cx="838200" cy="8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135954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651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87209</xdr:rowOff>
    </xdr:from>
    <xdr:to>
      <xdr:col>19</xdr:col>
      <xdr:colOff>177800</xdr:colOff>
      <xdr:row>76</xdr:row>
      <xdr:rowOff>91422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117409"/>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124688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64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91422</xdr:rowOff>
    </xdr:from>
    <xdr:to>
      <xdr:col>15</xdr:col>
      <xdr:colOff>50800</xdr:colOff>
      <xdr:row>76</xdr:row>
      <xdr:rowOff>151391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121622"/>
          <a:ext cx="8890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114890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149693</xdr:rowOff>
    </xdr:from>
    <xdr:to>
      <xdr:col>10</xdr:col>
      <xdr:colOff>114300</xdr:colOff>
      <xdr:row>76</xdr:row>
      <xdr:rowOff>151391</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179893"/>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145958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44438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123158</xdr:rowOff>
    </xdr:from>
    <xdr:to>
      <xdr:col>24</xdr:col>
      <xdr:colOff>114300</xdr:colOff>
      <xdr:row>76</xdr:row>
      <xdr:rowOff>53308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98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101585</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96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36409</xdr:rowOff>
    </xdr:from>
    <xdr:to>
      <xdr:col>20</xdr:col>
      <xdr:colOff>38100</xdr:colOff>
      <xdr:row>76</xdr:row>
      <xdr:rowOff>138009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0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129136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15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40622</xdr:rowOff>
    </xdr:from>
    <xdr:to>
      <xdr:col>15</xdr:col>
      <xdr:colOff>101600</xdr:colOff>
      <xdr:row>76</xdr:row>
      <xdr:rowOff>142222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07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133349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16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100591</xdr:rowOff>
    </xdr:from>
    <xdr:to>
      <xdr:col>10</xdr:col>
      <xdr:colOff>165100</xdr:colOff>
      <xdr:row>77</xdr:row>
      <xdr:rowOff>30741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1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21868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22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98893</xdr:rowOff>
    </xdr:from>
    <xdr:to>
      <xdr:col>6</xdr:col>
      <xdr:colOff>38100</xdr:colOff>
      <xdr:row>77</xdr:row>
      <xdr:rowOff>29043</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12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20170</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22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104533</xdr:rowOff>
    </xdr:from>
    <xdr:to>
      <xdr:col>24</xdr:col>
      <xdr:colOff>63500</xdr:colOff>
      <xdr:row>94</xdr:row>
      <xdr:rowOff>130747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220833"/>
          <a:ext cx="838200" cy="2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65231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5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104533</xdr:rowOff>
    </xdr:from>
    <xdr:to>
      <xdr:col>19</xdr:col>
      <xdr:colOff>177800</xdr:colOff>
      <xdr:row>94</xdr:row>
      <xdr:rowOff>160046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220833"/>
          <a:ext cx="889000" cy="5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43820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0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160046</xdr:rowOff>
    </xdr:from>
    <xdr:to>
      <xdr:col>15</xdr:col>
      <xdr:colOff>50800</xdr:colOff>
      <xdr:row>95</xdr:row>
      <xdr:rowOff>7493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276346"/>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81842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92875</xdr:rowOff>
    </xdr:from>
    <xdr:to>
      <xdr:col>10</xdr:col>
      <xdr:colOff>114300</xdr:colOff>
      <xdr:row>95</xdr:row>
      <xdr:rowOff>7493</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209175"/>
          <a:ext cx="8890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115637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121581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79947</xdr:rowOff>
    </xdr:from>
    <xdr:to>
      <xdr:col>24</xdr:col>
      <xdr:colOff>114300</xdr:colOff>
      <xdr:row>95</xdr:row>
      <xdr:rowOff>10097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19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102824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04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53733</xdr:rowOff>
    </xdr:from>
    <xdr:to>
      <xdr:col>20</xdr:col>
      <xdr:colOff>38100</xdr:colOff>
      <xdr:row>94</xdr:row>
      <xdr:rowOff>155333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17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410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9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109246</xdr:rowOff>
    </xdr:from>
    <xdr:to>
      <xdr:col>15</xdr:col>
      <xdr:colOff>101600</xdr:colOff>
      <xdr:row>95</xdr:row>
      <xdr:rowOff>39396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2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55923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00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128143</xdr:rowOff>
    </xdr:from>
    <xdr:to>
      <xdr:col>10</xdr:col>
      <xdr:colOff>165100</xdr:colOff>
      <xdr:row>95</xdr:row>
      <xdr:rowOff>58293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74820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01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42075</xdr:rowOff>
    </xdr:from>
    <xdr:to>
      <xdr:col>6</xdr:col>
      <xdr:colOff>38100</xdr:colOff>
      <xdr:row>94</xdr:row>
      <xdr:rowOff>143675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1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160202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593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137871</xdr:rowOff>
    </xdr:from>
    <xdr:to>
      <xdr:col>55</xdr:col>
      <xdr:colOff>0</xdr:colOff>
      <xdr:row>36</xdr:row>
      <xdr:rowOff>164389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310071"/>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132808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133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137871</xdr:rowOff>
    </xdr:from>
    <xdr:to>
      <xdr:col>50</xdr:col>
      <xdr:colOff>114300</xdr:colOff>
      <xdr:row>36</xdr:row>
      <xdr:rowOff>156159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31007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24808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155245</xdr:rowOff>
    </xdr:from>
    <xdr:to>
      <xdr:col>45</xdr:col>
      <xdr:colOff>177800</xdr:colOff>
      <xdr:row>36</xdr:row>
      <xdr:rowOff>156159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32744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13631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01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56490</xdr:rowOff>
    </xdr:from>
    <xdr:to>
      <xdr:col>41</xdr:col>
      <xdr:colOff>50800</xdr:colOff>
      <xdr:row>36</xdr:row>
      <xdr:rowOff>155245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228690"/>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26433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02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71696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590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113589</xdr:rowOff>
    </xdr:from>
    <xdr:to>
      <xdr:col>55</xdr:col>
      <xdr:colOff>50800</xdr:colOff>
      <xdr:row>37</xdr:row>
      <xdr:rowOff>43739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2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92016</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64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87071</xdr:rowOff>
    </xdr:from>
    <xdr:to>
      <xdr:col>50</xdr:col>
      <xdr:colOff>165100</xdr:colOff>
      <xdr:row>37</xdr:row>
      <xdr:rowOff>17221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33748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034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105359</xdr:rowOff>
    </xdr:from>
    <xdr:to>
      <xdr:col>46</xdr:col>
      <xdr:colOff>38100</xdr:colOff>
      <xdr:row>37</xdr:row>
      <xdr:rowOff>35509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2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26636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370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104445</xdr:rowOff>
    </xdr:from>
    <xdr:to>
      <xdr:col>41</xdr:col>
      <xdr:colOff>101600</xdr:colOff>
      <xdr:row>37</xdr:row>
      <xdr:rowOff>34595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25722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36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5690</xdr:rowOff>
    </xdr:from>
    <xdr:to>
      <xdr:col>36</xdr:col>
      <xdr:colOff>165100</xdr:colOff>
      <xdr:row>36</xdr:row>
      <xdr:rowOff>107290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1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98417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270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170180</xdr:rowOff>
    </xdr:from>
    <xdr:to>
      <xdr:col>55</xdr:col>
      <xdr:colOff>0</xdr:colOff>
      <xdr:row>59</xdr:row>
      <xdr:rowOff>3556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1428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81424</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82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2540</xdr:rowOff>
    </xdr:from>
    <xdr:to>
      <xdr:col>50</xdr:col>
      <xdr:colOff>114300</xdr:colOff>
      <xdr:row>59</xdr:row>
      <xdr:rowOff>3556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18090"/>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18305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169418</xdr:rowOff>
    </xdr:from>
    <xdr:to>
      <xdr:col>45</xdr:col>
      <xdr:colOff>177800</xdr:colOff>
      <xdr:row>59</xdr:row>
      <xdr:rowOff>2540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135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167784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169418</xdr:rowOff>
    </xdr:from>
    <xdr:to>
      <xdr:col>41</xdr:col>
      <xdr:colOff>50800</xdr:colOff>
      <xdr:row>58</xdr:row>
      <xdr:rowOff>170180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1351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164863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6621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119380</xdr:rowOff>
    </xdr:from>
    <xdr:to>
      <xdr:col>55</xdr:col>
      <xdr:colOff>50800</xdr:colOff>
      <xdr:row>59</xdr:row>
      <xdr:rowOff>49530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34307</xdr:rowOff>
    </xdr:from>
    <xdr:ext cx="378565"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78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124206</xdr:rowOff>
    </xdr:from>
    <xdr:to>
      <xdr:col>50</xdr:col>
      <xdr:colOff>165100</xdr:colOff>
      <xdr:row>59</xdr:row>
      <xdr:rowOff>54356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45483</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50017" y="1016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123190</xdr:rowOff>
    </xdr:from>
    <xdr:to>
      <xdr:col>46</xdr:col>
      <xdr:colOff>38100</xdr:colOff>
      <xdr:row>59</xdr:row>
      <xdr:rowOff>53340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44467</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61017" y="1016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118618</xdr:rowOff>
    </xdr:from>
    <xdr:to>
      <xdr:col>41</xdr:col>
      <xdr:colOff>101600</xdr:colOff>
      <xdr:row>59</xdr:row>
      <xdr:rowOff>48768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39895</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72017" y="10155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119380</xdr:rowOff>
    </xdr:from>
    <xdr:to>
      <xdr:col>36</xdr:col>
      <xdr:colOff>165100</xdr:colOff>
      <xdr:row>59</xdr:row>
      <xdr:rowOff>49530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40657</xdr:rowOff>
    </xdr:from>
    <xdr:ext cx="378565"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83017" y="1015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118869</xdr:rowOff>
    </xdr:from>
    <xdr:to>
      <xdr:col>55</xdr:col>
      <xdr:colOff>0</xdr:colOff>
      <xdr:row>76</xdr:row>
      <xdr:rowOff>158245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149069"/>
          <a:ext cx="8382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120178</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80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118869</xdr:rowOff>
    </xdr:from>
    <xdr:to>
      <xdr:col>50</xdr:col>
      <xdr:colOff>114300</xdr:colOff>
      <xdr:row>76</xdr:row>
      <xdr:rowOff>132214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149069"/>
          <a:ext cx="889000" cy="1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71924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7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120698</xdr:rowOff>
    </xdr:from>
    <xdr:to>
      <xdr:col>45</xdr:col>
      <xdr:colOff>177800</xdr:colOff>
      <xdr:row>76</xdr:row>
      <xdr:rowOff>132214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150898"/>
          <a:ext cx="889000" cy="1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46007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7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40773</xdr:rowOff>
    </xdr:from>
    <xdr:to>
      <xdr:col>41</xdr:col>
      <xdr:colOff>50800</xdr:colOff>
      <xdr:row>76</xdr:row>
      <xdr:rowOff>120698</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070973"/>
          <a:ext cx="889000" cy="7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2459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68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105129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107445</xdr:rowOff>
    </xdr:from>
    <xdr:to>
      <xdr:col>55</xdr:col>
      <xdr:colOff>50800</xdr:colOff>
      <xdr:row>77</xdr:row>
      <xdr:rowOff>37595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1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85872</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68069</xdr:rowOff>
    </xdr:from>
    <xdr:to>
      <xdr:col>50</xdr:col>
      <xdr:colOff>165100</xdr:colOff>
      <xdr:row>76</xdr:row>
      <xdr:rowOff>169669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09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160796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19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81414</xdr:rowOff>
    </xdr:from>
    <xdr:to>
      <xdr:col>46</xdr:col>
      <xdr:colOff>38100</xdr:colOff>
      <xdr:row>77</xdr:row>
      <xdr:rowOff>11564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1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2691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2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69898</xdr:rowOff>
    </xdr:from>
    <xdr:to>
      <xdr:col>41</xdr:col>
      <xdr:colOff>101600</xdr:colOff>
      <xdr:row>77</xdr:row>
      <xdr:rowOff>48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1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162625</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19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161423</xdr:rowOff>
    </xdr:from>
    <xdr:to>
      <xdr:col>36</xdr:col>
      <xdr:colOff>165100</xdr:colOff>
      <xdr:row>76</xdr:row>
      <xdr:rowOff>91573</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02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82700</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11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108513</xdr:rowOff>
    </xdr:from>
    <xdr:to>
      <xdr:col>55</xdr:col>
      <xdr:colOff>0</xdr:colOff>
      <xdr:row>94</xdr:row>
      <xdr:rowOff>105541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6053363"/>
          <a:ext cx="838200" cy="1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33726</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80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108513</xdr:rowOff>
    </xdr:from>
    <xdr:to>
      <xdr:col>50</xdr:col>
      <xdr:colOff>114300</xdr:colOff>
      <xdr:row>94</xdr:row>
      <xdr:rowOff>138720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053363"/>
          <a:ext cx="889000" cy="20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116338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57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77781</xdr:rowOff>
    </xdr:from>
    <xdr:to>
      <xdr:col>45</xdr:col>
      <xdr:colOff>177800</xdr:colOff>
      <xdr:row>94</xdr:row>
      <xdr:rowOff>138720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6194081"/>
          <a:ext cx="889000" cy="6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111472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77781</xdr:rowOff>
    </xdr:from>
    <xdr:to>
      <xdr:col>41</xdr:col>
      <xdr:colOff>50800</xdr:colOff>
      <xdr:row>96</xdr:row>
      <xdr:rowOff>9660</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194081"/>
          <a:ext cx="889000" cy="27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127964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64315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54741</xdr:rowOff>
    </xdr:from>
    <xdr:to>
      <xdr:col>55</xdr:col>
      <xdr:colOff>50800</xdr:colOff>
      <xdr:row>94</xdr:row>
      <xdr:rowOff>156341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17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33168</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14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57713</xdr:rowOff>
    </xdr:from>
    <xdr:to>
      <xdr:col>50</xdr:col>
      <xdr:colOff>165100</xdr:colOff>
      <xdr:row>93</xdr:row>
      <xdr:rowOff>159313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0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150440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0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87920</xdr:rowOff>
    </xdr:from>
    <xdr:to>
      <xdr:col>46</xdr:col>
      <xdr:colOff>38100</xdr:colOff>
      <xdr:row>95</xdr:row>
      <xdr:rowOff>18070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20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9197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2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26981</xdr:rowOff>
    </xdr:from>
    <xdr:to>
      <xdr:col>41</xdr:col>
      <xdr:colOff>101600</xdr:colOff>
      <xdr:row>94</xdr:row>
      <xdr:rowOff>128581</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1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119708</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23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130310</xdr:rowOff>
    </xdr:from>
    <xdr:to>
      <xdr:col>36</xdr:col>
      <xdr:colOff>165100</xdr:colOff>
      <xdr:row>96</xdr:row>
      <xdr:rowOff>60460</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4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51587</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51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115507</xdr:rowOff>
    </xdr:from>
    <xdr:to>
      <xdr:col>85</xdr:col>
      <xdr:colOff>127000</xdr:colOff>
      <xdr:row>35</xdr:row>
      <xdr:rowOff>36640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5944807"/>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112158</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5598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115507</xdr:rowOff>
    </xdr:from>
    <xdr:to>
      <xdr:col>81</xdr:col>
      <xdr:colOff>50800</xdr:colOff>
      <xdr:row>34</xdr:row>
      <xdr:rowOff>157416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5944807"/>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169880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65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157416</xdr:rowOff>
    </xdr:from>
    <xdr:to>
      <xdr:col>76</xdr:col>
      <xdr:colOff>114300</xdr:colOff>
      <xdr:row>35</xdr:row>
      <xdr:rowOff>147510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5986716"/>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152163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94361</xdr:rowOff>
    </xdr:from>
    <xdr:to>
      <xdr:col>71</xdr:col>
      <xdr:colOff>177800</xdr:colOff>
      <xdr:row>35</xdr:row>
      <xdr:rowOff>147510</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5752211"/>
          <a:ext cx="889000" cy="39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37101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6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167149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8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157290</xdr:rowOff>
    </xdr:from>
    <xdr:to>
      <xdr:col>85</xdr:col>
      <xdr:colOff>177800</xdr:colOff>
      <xdr:row>35</xdr:row>
      <xdr:rowOff>87440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59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135717</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96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64707</xdr:rowOff>
    </xdr:from>
    <xdr:to>
      <xdr:col>81</xdr:col>
      <xdr:colOff>101600</xdr:colOff>
      <xdr:row>34</xdr:row>
      <xdr:rowOff>166307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58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157434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98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106616</xdr:rowOff>
    </xdr:from>
    <xdr:to>
      <xdr:col>76</xdr:col>
      <xdr:colOff>165100</xdr:colOff>
      <xdr:row>35</xdr:row>
      <xdr:rowOff>36766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59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27893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02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96710</xdr:rowOff>
    </xdr:from>
    <xdr:to>
      <xdr:col>72</xdr:col>
      <xdr:colOff>38100</xdr:colOff>
      <xdr:row>36</xdr:row>
      <xdr:rowOff>26860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0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17987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19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43561</xdr:rowOff>
    </xdr:from>
    <xdr:to>
      <xdr:col>67</xdr:col>
      <xdr:colOff>101600</xdr:colOff>
      <xdr:row>33</xdr:row>
      <xdr:rowOff>145161</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570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161688</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47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135265</xdr:rowOff>
    </xdr:from>
    <xdr:to>
      <xdr:col>85</xdr:col>
      <xdr:colOff>127000</xdr:colOff>
      <xdr:row>54</xdr:row>
      <xdr:rowOff>25149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222115"/>
          <a:ext cx="838200" cy="6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91340</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8835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129733</xdr:rowOff>
    </xdr:from>
    <xdr:to>
      <xdr:col>81</xdr:col>
      <xdr:colOff>50800</xdr:colOff>
      <xdr:row>54</xdr:row>
      <xdr:rowOff>25149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9045133"/>
          <a:ext cx="889000" cy="23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81571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129733</xdr:rowOff>
    </xdr:from>
    <xdr:to>
      <xdr:col>76</xdr:col>
      <xdr:colOff>114300</xdr:colOff>
      <xdr:row>59</xdr:row>
      <xdr:rowOff>65908</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045133"/>
          <a:ext cx="889000" cy="11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50182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65908</xdr:rowOff>
    </xdr:from>
    <xdr:to>
      <xdr:col>71</xdr:col>
      <xdr:colOff>177800</xdr:colOff>
      <xdr:row>59</xdr:row>
      <xdr:rowOff>78161</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10181458"/>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5882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34571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84465</xdr:rowOff>
    </xdr:from>
    <xdr:to>
      <xdr:col>85</xdr:col>
      <xdr:colOff>177800</xdr:colOff>
      <xdr:row>54</xdr:row>
      <xdr:rowOff>14615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1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170842</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08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145799</xdr:rowOff>
    </xdr:from>
    <xdr:to>
      <xdr:col>81</xdr:col>
      <xdr:colOff>101600</xdr:colOff>
      <xdr:row>54</xdr:row>
      <xdr:rowOff>75949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23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67076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32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78933</xdr:rowOff>
    </xdr:from>
    <xdr:to>
      <xdr:col>76</xdr:col>
      <xdr:colOff>165100</xdr:colOff>
      <xdr:row>53</xdr:row>
      <xdr:rowOff>9083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899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25610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876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15108</xdr:rowOff>
    </xdr:from>
    <xdr:to>
      <xdr:col>72</xdr:col>
      <xdr:colOff>38100</xdr:colOff>
      <xdr:row>59</xdr:row>
      <xdr:rowOff>116708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101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107835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102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27361</xdr:rowOff>
    </xdr:from>
    <xdr:to>
      <xdr:col>67</xdr:col>
      <xdr:colOff>101600</xdr:colOff>
      <xdr:row>59</xdr:row>
      <xdr:rowOff>128961</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101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120088</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1023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12319</xdr:rowOff>
    </xdr:from>
    <xdr:to>
      <xdr:col>85</xdr:col>
      <xdr:colOff>127000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556869"/>
          <a:ext cx="8382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147465</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17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27812</xdr:rowOff>
    </xdr:from>
    <xdr:to>
      <xdr:col>81</xdr:col>
      <xdr:colOff>50800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72362"/>
          <a:ext cx="88900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99331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1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27812</xdr:rowOff>
    </xdr:from>
    <xdr:to>
      <xdr:col>76</xdr:col>
      <xdr:colOff>114300</xdr:colOff>
      <xdr:row>79</xdr:row>
      <xdr:rowOff>36830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72362"/>
          <a:ext cx="889000" cy="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24257</xdr:rowOff>
    </xdr:from>
    <xdr:to>
      <xdr:col>71</xdr:col>
      <xdr:colOff>177800</xdr:colOff>
      <xdr:row>79</xdr:row>
      <xdr:rowOff>36830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6880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9034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21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36974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2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132969</xdr:rowOff>
    </xdr:from>
    <xdr:to>
      <xdr:col>85</xdr:col>
      <xdr:colOff>177800</xdr:colOff>
      <xdr:row>79</xdr:row>
      <xdr:rowOff>63119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0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47896</xdr:rowOff>
    </xdr:from>
    <xdr:ext cx="378565"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2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148462</xdr:rowOff>
    </xdr:from>
    <xdr:to>
      <xdr:col>76</xdr:col>
      <xdr:colOff>165100</xdr:colOff>
      <xdr:row>79</xdr:row>
      <xdr:rowOff>78612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2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69739</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03017" y="1361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157480</xdr:rowOff>
    </xdr:from>
    <xdr:to>
      <xdr:col>72</xdr:col>
      <xdr:colOff>38100</xdr:colOff>
      <xdr:row>79</xdr:row>
      <xdr:rowOff>87630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78757</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46333" y="13623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144907</xdr:rowOff>
    </xdr:from>
    <xdr:to>
      <xdr:col>67</xdr:col>
      <xdr:colOff>101600</xdr:colOff>
      <xdr:row>79</xdr:row>
      <xdr:rowOff>75057</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66184</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25017" y="13610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55194</xdr:rowOff>
    </xdr:from>
    <xdr:to>
      <xdr:col>85</xdr:col>
      <xdr:colOff>127000</xdr:colOff>
      <xdr:row>97</xdr:row>
      <xdr:rowOff>109182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5481300" y="16685844"/>
          <a:ext cx="8382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42739</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159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55194</xdr:rowOff>
    </xdr:from>
    <xdr:to>
      <xdr:col>81</xdr:col>
      <xdr:colOff>50800</xdr:colOff>
      <xdr:row>97</xdr:row>
      <xdr:rowOff>69253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685844"/>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82059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22658</xdr:rowOff>
    </xdr:from>
    <xdr:to>
      <xdr:col>76</xdr:col>
      <xdr:colOff>114300</xdr:colOff>
      <xdr:row>97</xdr:row>
      <xdr:rowOff>69253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653308"/>
          <a:ext cx="889000" cy="4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104195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22658</xdr:rowOff>
    </xdr:from>
    <xdr:to>
      <xdr:col>71</xdr:col>
      <xdr:colOff>177800</xdr:colOff>
      <xdr:row>97</xdr:row>
      <xdr:rowOff>58547</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653308"/>
          <a:ext cx="889000" cy="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80154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02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58741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0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58382</xdr:rowOff>
    </xdr:from>
    <xdr:to>
      <xdr:col>85</xdr:col>
      <xdr:colOff>177800</xdr:colOff>
      <xdr:row>97</xdr:row>
      <xdr:rowOff>159982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6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36809</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66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4394</xdr:rowOff>
    </xdr:from>
    <xdr:to>
      <xdr:col>81</xdr:col>
      <xdr:colOff>101600</xdr:colOff>
      <xdr:row>97</xdr:row>
      <xdr:rowOff>105994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63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97121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7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18453</xdr:rowOff>
    </xdr:from>
    <xdr:to>
      <xdr:col>76</xdr:col>
      <xdr:colOff>165100</xdr:colOff>
      <xdr:row>97</xdr:row>
      <xdr:rowOff>120053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4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111180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74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143308</xdr:rowOff>
    </xdr:from>
    <xdr:to>
      <xdr:col>72</xdr:col>
      <xdr:colOff>38100</xdr:colOff>
      <xdr:row>97</xdr:row>
      <xdr:rowOff>73458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6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64585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69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7747</xdr:rowOff>
    </xdr:from>
    <xdr:to>
      <xdr:col>67</xdr:col>
      <xdr:colOff>101600</xdr:colOff>
      <xdr:row>97</xdr:row>
      <xdr:rowOff>109347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100474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7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109982</xdr:rowOff>
    </xdr:from>
    <xdr:to>
      <xdr:col>116</xdr:col>
      <xdr:colOff>63500</xdr:colOff>
      <xdr:row>38</xdr:row>
      <xdr:rowOff>110490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625082"/>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119651</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12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109982</xdr:rowOff>
    </xdr:from>
    <xdr:to>
      <xdr:col>111</xdr:col>
      <xdr:colOff>177800</xdr:colOff>
      <xdr:row>38</xdr:row>
      <xdr:rowOff>114681</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20434300" y="6625082"/>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5351</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111633</xdr:rowOff>
    </xdr:from>
    <xdr:to>
      <xdr:col>107</xdr:col>
      <xdr:colOff>50800</xdr:colOff>
      <xdr:row>38</xdr:row>
      <xdr:rowOff>114681</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62673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148099</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100457</xdr:rowOff>
    </xdr:from>
    <xdr:to>
      <xdr:col>102</xdr:col>
      <xdr:colOff>114300</xdr:colOff>
      <xdr:row>38</xdr:row>
      <xdr:rowOff>111633</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615557"/>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120921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51198</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59690</xdr:rowOff>
    </xdr:from>
    <xdr:to>
      <xdr:col>116</xdr:col>
      <xdr:colOff>114300</xdr:colOff>
      <xdr:row>38</xdr:row>
      <xdr:rowOff>161290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146067</xdr:rowOff>
    </xdr:from>
    <xdr:ext cx="378565"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48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59182</xdr:rowOff>
    </xdr:from>
    <xdr:to>
      <xdr:col>112</xdr:col>
      <xdr:colOff>38100</xdr:colOff>
      <xdr:row>38</xdr:row>
      <xdr:rowOff>160782</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151909</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4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63881</xdr:rowOff>
    </xdr:from>
    <xdr:to>
      <xdr:col>107</xdr:col>
      <xdr:colOff>101600</xdr:colOff>
      <xdr:row>38</xdr:row>
      <xdr:rowOff>165481</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5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156608</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245017" y="6671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60833</xdr:rowOff>
    </xdr:from>
    <xdr:to>
      <xdr:col>102</xdr:col>
      <xdr:colOff>165100</xdr:colOff>
      <xdr:row>38</xdr:row>
      <xdr:rowOff>162433</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5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153560</xdr:rowOff>
    </xdr:from>
    <xdr:ext cx="378565"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56017" y="666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49657</xdr:rowOff>
    </xdr:from>
    <xdr:to>
      <xdr:col>98</xdr:col>
      <xdr:colOff>38100</xdr:colOff>
      <xdr:row>38</xdr:row>
      <xdr:rowOff>151257</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142384</xdr:rowOff>
    </xdr:from>
    <xdr:ext cx="378565"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67017" y="665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主な構成項目である民生費及び土木費、教育費について分析すると、まず民生費は、住民一人当たり</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177</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年度以降、保育所の待機児童対策などの子育て支援施策の強化や障害福祉サービスの利用者</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増により上昇傾向にある</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u="none">
            <a:effectLst/>
            <a:latin typeface="ＭＳ Ｐゴシック" panose="020B0600070205080204" pitchFamily="50" charset="-128"/>
            <a:ea typeface="ＭＳ Ｐゴシック" panose="020B0600070205080204" pitchFamily="50" charset="-128"/>
          </a:endParaRPr>
        </a:p>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次に土木費は、住民一人当たり</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年度は等々力陸上競技場メインスタンド改築工事の終了及び京浜急行大師線連続立体交差事業費の減等により減少、平成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年度は京浜急行大師線連続立体交差事業費や登戸土地区画整備事業費の増等により増加、平成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年度は旧中原図書館転出補償金の皆減に伴う都市整備事業基金積立金の減等により減少し、平成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年度は羽田連絡道路整備事業費の増等により増加した。</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令和元年度は、京浜急行大師線連続立体交差事業事業費等の減により減少した。</a:t>
          </a:r>
          <a:endParaRPr lang="ja-JP" altLang="ja-JP" u="none">
            <a:effectLst/>
            <a:latin typeface="ＭＳ Ｐゴシック" panose="020B0600070205080204" pitchFamily="50" charset="-128"/>
            <a:ea typeface="ＭＳ Ｐゴシック" panose="020B0600070205080204" pitchFamily="50" charset="-128"/>
          </a:endParaRPr>
        </a:p>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次に教育費は、住民一人当たり</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年度は中学校給食推進事業費の増等により増加、平成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年度は学校施設長期保全計画推進事業の増等により増加、平成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年度は県費負担教職員の市費移管の影響により増加し、平成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年度はスポーツ・文化総合センターの取得完了により減少した。</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令和元年度は、中学校の義務教育施設整備事業や、幼児教育・保育の無償化による幼稚園園児保育料等補助事業等により増加した。</a:t>
          </a:r>
          <a:endParaRPr lang="ja-JP" altLang="ja-JP" u="none">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実質単年度収支は平成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年度はマイナスであったが、平成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は非常に小さいもののプラスに</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令和元年度については、法人市民税の減によりマイナスに転じている。</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財政調整基金については、補正予算の財源として活用している。平成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年度は市税の増収や執行段階の精査による予算執行の抑制などにより最終的には取崩しを回避したため、剰余金処分等の積立てにより残高が増加した。</a:t>
          </a:r>
          <a:endParaRPr lang="ja-JP" altLang="ja-JP" sz="1400" u="none">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年度については、一般会計の実質収支が増加したものの、公営企業会計（主に水道事業会計）の剰余額が減少したことにより、前年度より黒字額が減少した。また、自動車運送事業会計おいては、軽油</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価格</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の減等により黒字化した。</a:t>
          </a:r>
          <a:endParaRPr lang="ja-JP" altLang="ja-JP" sz="1100" u="none">
            <a:effectLst/>
            <a:latin typeface="ＭＳ Ｐゴシック" panose="020B0600070205080204" pitchFamily="50" charset="-128"/>
            <a:ea typeface="ＭＳ Ｐゴシック" panose="020B0600070205080204" pitchFamily="50" charset="-128"/>
          </a:endParaRPr>
        </a:p>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年度については、一般会計の実質収支は横ばいであるが、公営企業会計（主に水道事業・下水道事業会計）の剰余額が増加したことにより、前年度より黒字額が増加した。</a:t>
          </a:r>
          <a:endParaRPr lang="ja-JP" altLang="ja-JP" sz="1100" u="none">
            <a:effectLst/>
            <a:latin typeface="ＭＳ Ｐゴシック" panose="020B0600070205080204" pitchFamily="50" charset="-128"/>
            <a:ea typeface="ＭＳ Ｐゴシック" panose="020B0600070205080204" pitchFamily="50" charset="-128"/>
          </a:endParaRPr>
        </a:p>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年度については、一般会計の実質収支は横ばいであるが、介護保険会計・病院会計の実質収支・資金収支が減少したことにより、前年度より黒字額が減額した。</a:t>
          </a:r>
          <a:endParaRPr lang="ja-JP" altLang="ja-JP" sz="1100" u="none">
            <a:effectLst/>
            <a:latin typeface="ＭＳ Ｐゴシック" panose="020B0600070205080204" pitchFamily="50" charset="-128"/>
            <a:ea typeface="ＭＳ Ｐゴシック" panose="020B0600070205080204" pitchFamily="50" charset="-128"/>
          </a:endParaRPr>
        </a:p>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に引き続き、令和元年度</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については、一般会計の実質収支は横ばいであるが、公営企業会計（主に水道事業・下水道事業会計）の剰余額が増加したことにより、前年度より黒字額が増加した。</a:t>
          </a:r>
          <a:endPar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39" t="s">
        <v>78</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80</v>
      </c>
      <c r="C3" s="441"/>
      <c r="D3" s="441"/>
      <c r="E3" s="442"/>
      <c r="F3" s="442"/>
      <c r="G3" s="442"/>
      <c r="H3" s="442"/>
      <c r="I3" s="442"/>
      <c r="J3" s="442"/>
      <c r="K3" s="442"/>
      <c r="L3" s="442" t="s">
        <v>81</v>
      </c>
      <c r="M3" s="442"/>
      <c r="N3" s="442"/>
      <c r="O3" s="442"/>
      <c r="P3" s="442"/>
      <c r="Q3" s="442"/>
      <c r="R3" s="449"/>
      <c r="S3" s="449"/>
      <c r="T3" s="449"/>
      <c r="U3" s="449"/>
      <c r="V3" s="450"/>
      <c r="W3" s="424" t="s">
        <v>82</v>
      </c>
      <c r="X3" s="425"/>
      <c r="Y3" s="425"/>
      <c r="Z3" s="425"/>
      <c r="AA3" s="425"/>
      <c r="AB3" s="441"/>
      <c r="AC3" s="449" t="s">
        <v>83</v>
      </c>
      <c r="AD3" s="425"/>
      <c r="AE3" s="425"/>
      <c r="AF3" s="425"/>
      <c r="AG3" s="425"/>
      <c r="AH3" s="425"/>
      <c r="AI3" s="425"/>
      <c r="AJ3" s="425"/>
      <c r="AK3" s="425"/>
      <c r="AL3" s="426"/>
      <c r="AM3" s="424" t="s">
        <v>84</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85</v>
      </c>
      <c r="BO3" s="425"/>
      <c r="BP3" s="425"/>
      <c r="BQ3" s="425"/>
      <c r="BR3" s="425"/>
      <c r="BS3" s="425"/>
      <c r="BT3" s="425"/>
      <c r="BU3" s="426"/>
      <c r="BV3" s="424" t="s">
        <v>86</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87</v>
      </c>
      <c r="CU3" s="425"/>
      <c r="CV3" s="425"/>
      <c r="CW3" s="425"/>
      <c r="CX3" s="425"/>
      <c r="CY3" s="425"/>
      <c r="CZ3" s="425"/>
      <c r="DA3" s="426"/>
      <c r="DB3" s="424" t="s">
        <v>88</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89</v>
      </c>
      <c r="AZ4" s="428"/>
      <c r="BA4" s="428"/>
      <c r="BB4" s="428"/>
      <c r="BC4" s="428"/>
      <c r="BD4" s="428"/>
      <c r="BE4" s="428"/>
      <c r="BF4" s="428"/>
      <c r="BG4" s="428"/>
      <c r="BH4" s="428"/>
      <c r="BI4" s="428"/>
      <c r="BJ4" s="428"/>
      <c r="BK4" s="428"/>
      <c r="BL4" s="428"/>
      <c r="BM4" s="429"/>
      <c r="BN4" s="430">
        <v>739133605</v>
      </c>
      <c r="BO4" s="431"/>
      <c r="BP4" s="431"/>
      <c r="BQ4" s="431"/>
      <c r="BR4" s="431"/>
      <c r="BS4" s="431"/>
      <c r="BT4" s="431"/>
      <c r="BU4" s="432"/>
      <c r="BV4" s="430">
        <v>715393440</v>
      </c>
      <c r="BW4" s="431"/>
      <c r="BX4" s="431"/>
      <c r="BY4" s="431"/>
      <c r="BZ4" s="431"/>
      <c r="CA4" s="431"/>
      <c r="CB4" s="431"/>
      <c r="CC4" s="432"/>
      <c r="CD4" s="433" t="s">
        <v>90</v>
      </c>
      <c r="CE4" s="434"/>
      <c r="CF4" s="434"/>
      <c r="CG4" s="434"/>
      <c r="CH4" s="434"/>
      <c r="CI4" s="434"/>
      <c r="CJ4" s="434"/>
      <c r="CK4" s="434"/>
      <c r="CL4" s="434"/>
      <c r="CM4" s="434"/>
      <c r="CN4" s="434"/>
      <c r="CO4" s="434"/>
      <c r="CP4" s="434"/>
      <c r="CQ4" s="434"/>
      <c r="CR4" s="434"/>
      <c r="CS4" s="435"/>
      <c r="CT4" s="436">
        <v>0.1</v>
      </c>
      <c r="CU4" s="437"/>
      <c r="CV4" s="437"/>
      <c r="CW4" s="437"/>
      <c r="CX4" s="437"/>
      <c r="CY4" s="437"/>
      <c r="CZ4" s="437"/>
      <c r="DA4" s="438"/>
      <c r="DB4" s="436">
        <v>0.2</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91</v>
      </c>
      <c r="AN5" s="497"/>
      <c r="AO5" s="497"/>
      <c r="AP5" s="497"/>
      <c r="AQ5" s="497"/>
      <c r="AR5" s="497"/>
      <c r="AS5" s="497"/>
      <c r="AT5" s="498"/>
      <c r="AU5" s="499" t="s">
        <v>92</v>
      </c>
      <c r="AV5" s="500"/>
      <c r="AW5" s="500"/>
      <c r="AX5" s="500"/>
      <c r="AY5" s="501" t="s">
        <v>93</v>
      </c>
      <c r="AZ5" s="502"/>
      <c r="BA5" s="502"/>
      <c r="BB5" s="502"/>
      <c r="BC5" s="502"/>
      <c r="BD5" s="502"/>
      <c r="BE5" s="502"/>
      <c r="BF5" s="502"/>
      <c r="BG5" s="502"/>
      <c r="BH5" s="502"/>
      <c r="BI5" s="502"/>
      <c r="BJ5" s="502"/>
      <c r="BK5" s="502"/>
      <c r="BL5" s="502"/>
      <c r="BM5" s="503"/>
      <c r="BN5" s="467">
        <v>735658102</v>
      </c>
      <c r="BO5" s="468"/>
      <c r="BP5" s="468"/>
      <c r="BQ5" s="468"/>
      <c r="BR5" s="468"/>
      <c r="BS5" s="468"/>
      <c r="BT5" s="468"/>
      <c r="BU5" s="469"/>
      <c r="BV5" s="467">
        <v>712401058</v>
      </c>
      <c r="BW5" s="468"/>
      <c r="BX5" s="468"/>
      <c r="BY5" s="468"/>
      <c r="BZ5" s="468"/>
      <c r="CA5" s="468"/>
      <c r="CB5" s="468"/>
      <c r="CC5" s="469"/>
      <c r="CD5" s="470" t="s">
        <v>94</v>
      </c>
      <c r="CE5" s="471"/>
      <c r="CF5" s="471"/>
      <c r="CG5" s="471"/>
      <c r="CH5" s="471"/>
      <c r="CI5" s="471"/>
      <c r="CJ5" s="471"/>
      <c r="CK5" s="471"/>
      <c r="CL5" s="471"/>
      <c r="CM5" s="471"/>
      <c r="CN5" s="471"/>
      <c r="CO5" s="471"/>
      <c r="CP5" s="471"/>
      <c r="CQ5" s="471"/>
      <c r="CR5" s="471"/>
      <c r="CS5" s="472"/>
      <c r="CT5" s="464">
        <v>100.3</v>
      </c>
      <c r="CU5" s="465"/>
      <c r="CV5" s="465"/>
      <c r="CW5" s="465"/>
      <c r="CX5" s="465"/>
      <c r="CY5" s="465"/>
      <c r="CZ5" s="465"/>
      <c r="DA5" s="466"/>
      <c r="DB5" s="464">
        <v>99.8</v>
      </c>
      <c r="DC5" s="465"/>
      <c r="DD5" s="465"/>
      <c r="DE5" s="465"/>
      <c r="DF5" s="465"/>
      <c r="DG5" s="465"/>
      <c r="DH5" s="465"/>
      <c r="DI5" s="466"/>
      <c r="DJ5" s="186"/>
      <c r="DK5" s="186"/>
      <c r="DL5" s="186"/>
      <c r="DM5" s="186"/>
      <c r="DN5" s="186"/>
      <c r="DO5" s="186"/>
    </row>
    <row r="6" spans="1:119" ht="18.75" customHeight="1" x14ac:dyDescent="0.2">
      <c r="A6" s="187"/>
      <c r="B6" s="473" t="s">
        <v>95</v>
      </c>
      <c r="C6" s="474"/>
      <c r="D6" s="474"/>
      <c r="E6" s="475"/>
      <c r="F6" s="475"/>
      <c r="G6" s="475"/>
      <c r="H6" s="475"/>
      <c r="I6" s="475"/>
      <c r="J6" s="475"/>
      <c r="K6" s="475"/>
      <c r="L6" s="475" t="s">
        <v>96</v>
      </c>
      <c r="M6" s="475"/>
      <c r="N6" s="475"/>
      <c r="O6" s="475"/>
      <c r="P6" s="475"/>
      <c r="Q6" s="475"/>
      <c r="R6" s="479"/>
      <c r="S6" s="479"/>
      <c r="T6" s="479"/>
      <c r="U6" s="479"/>
      <c r="V6" s="480"/>
      <c r="W6" s="483" t="s">
        <v>97</v>
      </c>
      <c r="X6" s="484"/>
      <c r="Y6" s="484"/>
      <c r="Z6" s="484"/>
      <c r="AA6" s="484"/>
      <c r="AB6" s="474"/>
      <c r="AC6" s="487" t="s">
        <v>98</v>
      </c>
      <c r="AD6" s="488"/>
      <c r="AE6" s="488"/>
      <c r="AF6" s="488"/>
      <c r="AG6" s="488"/>
      <c r="AH6" s="488"/>
      <c r="AI6" s="488"/>
      <c r="AJ6" s="488"/>
      <c r="AK6" s="488"/>
      <c r="AL6" s="489"/>
      <c r="AM6" s="496" t="s">
        <v>99</v>
      </c>
      <c r="AN6" s="497"/>
      <c r="AO6" s="497"/>
      <c r="AP6" s="497"/>
      <c r="AQ6" s="497"/>
      <c r="AR6" s="497"/>
      <c r="AS6" s="497"/>
      <c r="AT6" s="498"/>
      <c r="AU6" s="499" t="s">
        <v>100</v>
      </c>
      <c r="AV6" s="500"/>
      <c r="AW6" s="500"/>
      <c r="AX6" s="500"/>
      <c r="AY6" s="501" t="s">
        <v>101</v>
      </c>
      <c r="AZ6" s="502"/>
      <c r="BA6" s="502"/>
      <c r="BB6" s="502"/>
      <c r="BC6" s="502"/>
      <c r="BD6" s="502"/>
      <c r="BE6" s="502"/>
      <c r="BF6" s="502"/>
      <c r="BG6" s="502"/>
      <c r="BH6" s="502"/>
      <c r="BI6" s="502"/>
      <c r="BJ6" s="502"/>
      <c r="BK6" s="502"/>
      <c r="BL6" s="502"/>
      <c r="BM6" s="503"/>
      <c r="BN6" s="467">
        <v>3475503</v>
      </c>
      <c r="BO6" s="468"/>
      <c r="BP6" s="468"/>
      <c r="BQ6" s="468"/>
      <c r="BR6" s="468"/>
      <c r="BS6" s="468"/>
      <c r="BT6" s="468"/>
      <c r="BU6" s="469"/>
      <c r="BV6" s="467">
        <v>2992382</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100.3</v>
      </c>
      <c r="CU6" s="505"/>
      <c r="CV6" s="505"/>
      <c r="CW6" s="505"/>
      <c r="CX6" s="505"/>
      <c r="CY6" s="505"/>
      <c r="CZ6" s="505"/>
      <c r="DA6" s="506"/>
      <c r="DB6" s="504">
        <v>99.8</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3029353</v>
      </c>
      <c r="BO7" s="468"/>
      <c r="BP7" s="468"/>
      <c r="BQ7" s="468"/>
      <c r="BR7" s="468"/>
      <c r="BS7" s="468"/>
      <c r="BT7" s="468"/>
      <c r="BU7" s="469"/>
      <c r="BV7" s="467">
        <v>2363318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374180277</v>
      </c>
      <c r="CU7" s="468"/>
      <c r="CV7" s="468"/>
      <c r="CW7" s="468"/>
      <c r="CX7" s="468"/>
      <c r="CY7" s="468"/>
      <c r="CZ7" s="468"/>
      <c r="DA7" s="469"/>
      <c r="DB7" s="467">
        <v>368483160</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446150</v>
      </c>
      <c r="BO8" s="468"/>
      <c r="BP8" s="468"/>
      <c r="BQ8" s="468"/>
      <c r="BR8" s="468"/>
      <c r="BS8" s="468"/>
      <c r="BT8" s="468"/>
      <c r="BU8" s="469"/>
      <c r="BV8" s="467">
        <v>629064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1.02</v>
      </c>
      <c r="CU8" s="508"/>
      <c r="CV8" s="508"/>
      <c r="CW8" s="508"/>
      <c r="CX8" s="508"/>
      <c r="CY8" s="508"/>
      <c r="CZ8" s="508"/>
      <c r="DA8" s="509"/>
      <c r="DB8" s="507">
        <v>1.01</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1475213</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-182914</v>
      </c>
      <c r="BO9" s="468"/>
      <c r="BP9" s="468"/>
      <c r="BQ9" s="468"/>
      <c r="BR9" s="468"/>
      <c r="BS9" s="468"/>
      <c r="BT9" s="468"/>
      <c r="BU9" s="469"/>
      <c r="BV9" s="467">
        <v>-87577</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14.6</v>
      </c>
      <c r="CU9" s="465"/>
      <c r="CV9" s="465"/>
      <c r="CW9" s="465"/>
      <c r="CX9" s="465"/>
      <c r="CY9" s="465"/>
      <c r="CZ9" s="465"/>
      <c r="DA9" s="466"/>
      <c r="DB9" s="464">
        <v>15.3</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1425512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181639</v>
      </c>
      <c r="BO10" s="468"/>
      <c r="BP10" s="468"/>
      <c r="BQ10" s="468"/>
      <c r="BR10" s="468"/>
      <c r="BS10" s="468"/>
      <c r="BT10" s="468"/>
      <c r="BU10" s="469"/>
      <c r="BV10" s="467">
        <v>387002</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115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2">
      <c r="A12" s="187"/>
      <c r="B12" s="527" t="s">
        <v>129</v>
      </c>
      <c r="C12" s="528"/>
      <c r="D12" s="528"/>
      <c r="E12" s="528"/>
      <c r="F12" s="528"/>
      <c r="G12" s="528"/>
      <c r="H12" s="528"/>
      <c r="I12" s="528"/>
      <c r="J12" s="528"/>
      <c r="K12" s="529"/>
      <c r="L12" s="536" t="s">
        <v>130</v>
      </c>
      <c r="M12" s="537"/>
      <c r="N12" s="537"/>
      <c r="O12" s="537"/>
      <c r="P12" s="537"/>
      <c r="Q12" s="538"/>
      <c r="R12" s="539">
        <v>1514299</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15000</v>
      </c>
      <c r="BO12" s="468"/>
      <c r="BP12" s="468"/>
      <c r="BQ12" s="468"/>
      <c r="BR12" s="468"/>
      <c r="BS12" s="468"/>
      <c r="BT12" s="468"/>
      <c r="BU12" s="469"/>
      <c r="BV12" s="467">
        <v>28000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139</v>
      </c>
      <c r="N13" s="559"/>
      <c r="O13" s="559"/>
      <c r="P13" s="559"/>
      <c r="Q13" s="560"/>
      <c r="R13" s="551">
        <v>1468622</v>
      </c>
      <c r="S13" s="552"/>
      <c r="T13" s="552"/>
      <c r="U13" s="552"/>
      <c r="V13" s="553"/>
      <c r="W13" s="483" t="s">
        <v>140</v>
      </c>
      <c r="X13" s="484"/>
      <c r="Y13" s="484"/>
      <c r="Z13" s="484"/>
      <c r="AA13" s="484"/>
      <c r="AB13" s="474"/>
      <c r="AC13" s="518">
        <v>2620</v>
      </c>
      <c r="AD13" s="519"/>
      <c r="AE13" s="519"/>
      <c r="AF13" s="519"/>
      <c r="AG13" s="561"/>
      <c r="AH13" s="518">
        <v>2444</v>
      </c>
      <c r="AI13" s="519"/>
      <c r="AJ13" s="519"/>
      <c r="AK13" s="519"/>
      <c r="AL13" s="520"/>
      <c r="AM13" s="496" t="s">
        <v>141</v>
      </c>
      <c r="AN13" s="497"/>
      <c r="AO13" s="497"/>
      <c r="AP13" s="497"/>
      <c r="AQ13" s="497"/>
      <c r="AR13" s="497"/>
      <c r="AS13" s="497"/>
      <c r="AT13" s="498"/>
      <c r="AU13" s="499" t="s">
        <v>100</v>
      </c>
      <c r="AV13" s="500"/>
      <c r="AW13" s="500"/>
      <c r="AX13" s="500"/>
      <c r="AY13" s="501" t="s">
        <v>142</v>
      </c>
      <c r="AZ13" s="502"/>
      <c r="BA13" s="502"/>
      <c r="BB13" s="502"/>
      <c r="BC13" s="502"/>
      <c r="BD13" s="502"/>
      <c r="BE13" s="502"/>
      <c r="BF13" s="502"/>
      <c r="BG13" s="502"/>
      <c r="BH13" s="502"/>
      <c r="BI13" s="502"/>
      <c r="BJ13" s="502"/>
      <c r="BK13" s="502"/>
      <c r="BL13" s="502"/>
      <c r="BM13" s="503"/>
      <c r="BN13" s="467">
        <v>-16275</v>
      </c>
      <c r="BO13" s="468"/>
      <c r="BP13" s="468"/>
      <c r="BQ13" s="468"/>
      <c r="BR13" s="468"/>
      <c r="BS13" s="468"/>
      <c r="BT13" s="468"/>
      <c r="BU13" s="469"/>
      <c r="BV13" s="467">
        <v>271425</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7.5</v>
      </c>
      <c r="CU13" s="465"/>
      <c r="CV13" s="465"/>
      <c r="CW13" s="465"/>
      <c r="CX13" s="465"/>
      <c r="CY13" s="465"/>
      <c r="CZ13" s="465"/>
      <c r="DA13" s="466"/>
      <c r="DB13" s="464">
        <v>7.3</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144</v>
      </c>
      <c r="M14" s="549"/>
      <c r="N14" s="549"/>
      <c r="O14" s="549"/>
      <c r="P14" s="549"/>
      <c r="Q14" s="550"/>
      <c r="R14" s="551">
        <v>1500460</v>
      </c>
      <c r="S14" s="552"/>
      <c r="T14" s="552"/>
      <c r="U14" s="552"/>
      <c r="V14" s="553"/>
      <c r="W14" s="457"/>
      <c r="X14" s="458"/>
      <c r="Y14" s="458"/>
      <c r="Z14" s="458"/>
      <c r="AA14" s="458"/>
      <c r="AB14" s="447"/>
      <c r="AC14" s="554">
        <v>0.4</v>
      </c>
      <c r="AD14" s="555"/>
      <c r="AE14" s="555"/>
      <c r="AF14" s="555"/>
      <c r="AG14" s="556"/>
      <c r="AH14" s="554">
        <v>0.4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123.7</v>
      </c>
      <c r="CU14" s="566"/>
      <c r="CV14" s="566"/>
      <c r="CW14" s="566"/>
      <c r="CX14" s="566"/>
      <c r="CY14" s="566"/>
      <c r="CZ14" s="566"/>
      <c r="DA14" s="567"/>
      <c r="DB14" s="565">
        <v>120.4</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146</v>
      </c>
      <c r="N15" s="559"/>
      <c r="O15" s="559"/>
      <c r="P15" s="559"/>
      <c r="Q15" s="560"/>
      <c r="R15" s="551">
        <v>1458758</v>
      </c>
      <c r="S15" s="552"/>
      <c r="T15" s="552"/>
      <c r="U15" s="552"/>
      <c r="V15" s="553"/>
      <c r="W15" s="483" t="s">
        <v>147</v>
      </c>
      <c r="X15" s="484"/>
      <c r="Y15" s="484"/>
      <c r="Z15" s="484"/>
      <c r="AA15" s="484"/>
      <c r="AB15" s="474"/>
      <c r="AC15" s="518">
        <v>133765</v>
      </c>
      <c r="AD15" s="519"/>
      <c r="AE15" s="519"/>
      <c r="AF15" s="519"/>
      <c r="AG15" s="561"/>
      <c r="AH15" s="518">
        <v>126687</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297074880</v>
      </c>
      <c r="BO15" s="431"/>
      <c r="BP15" s="431"/>
      <c r="BQ15" s="431"/>
      <c r="BR15" s="431"/>
      <c r="BS15" s="431"/>
      <c r="BT15" s="431"/>
      <c r="BU15" s="432"/>
      <c r="BV15" s="430">
        <v>293127024</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21.3</v>
      </c>
      <c r="AD16" s="555"/>
      <c r="AE16" s="555"/>
      <c r="AF16" s="555"/>
      <c r="AG16" s="556"/>
      <c r="AH16" s="554">
        <v>21.2</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289207442</v>
      </c>
      <c r="BO16" s="468"/>
      <c r="BP16" s="468"/>
      <c r="BQ16" s="468"/>
      <c r="BR16" s="468"/>
      <c r="BS16" s="468"/>
      <c r="BT16" s="468"/>
      <c r="BU16" s="469"/>
      <c r="BV16" s="467">
        <v>287431560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491816</v>
      </c>
      <c r="AD17" s="519"/>
      <c r="AE17" s="519"/>
      <c r="AF17" s="519"/>
      <c r="AG17" s="561"/>
      <c r="AH17" s="518">
        <v>469846</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374180277</v>
      </c>
      <c r="BO17" s="468"/>
      <c r="BP17" s="468"/>
      <c r="BQ17" s="468"/>
      <c r="BR17" s="468"/>
      <c r="BS17" s="468"/>
      <c r="BT17" s="468"/>
      <c r="BU17" s="469"/>
      <c r="BV17" s="467">
        <v>368483160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157</v>
      </c>
      <c r="C18" s="510"/>
      <c r="D18" s="510"/>
      <c r="E18" s="582"/>
      <c r="F18" s="582"/>
      <c r="G18" s="582"/>
      <c r="H18" s="582"/>
      <c r="I18" s="582"/>
      <c r="J18" s="582"/>
      <c r="K18" s="582"/>
      <c r="L18" s="583">
        <v>143.01</v>
      </c>
      <c r="M18" s="583"/>
      <c r="N18" s="583"/>
      <c r="O18" s="583"/>
      <c r="P18" s="583"/>
      <c r="Q18" s="583"/>
      <c r="R18" s="584"/>
      <c r="S18" s="584"/>
      <c r="T18" s="584"/>
      <c r="U18" s="584"/>
      <c r="V18" s="585"/>
      <c r="W18" s="485"/>
      <c r="X18" s="486"/>
      <c r="Y18" s="486"/>
      <c r="Z18" s="486"/>
      <c r="AA18" s="486"/>
      <c r="AB18" s="477"/>
      <c r="AC18" s="586">
        <v>78.3</v>
      </c>
      <c r="AD18" s="587"/>
      <c r="AE18" s="587"/>
      <c r="AF18" s="587"/>
      <c r="AG18" s="588"/>
      <c r="AH18" s="586">
        <v>78.400000000000006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381000167</v>
      </c>
      <c r="BO18" s="468"/>
      <c r="BP18" s="468"/>
      <c r="BQ18" s="468"/>
      <c r="BR18" s="468"/>
      <c r="BS18" s="468"/>
      <c r="BT18" s="468"/>
      <c r="BU18" s="469"/>
      <c r="BV18" s="467">
        <v>375457221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159</v>
      </c>
      <c r="C19" s="510"/>
      <c r="D19" s="510"/>
      <c r="E19" s="582"/>
      <c r="F19" s="582"/>
      <c r="G19" s="582"/>
      <c r="H19" s="582"/>
      <c r="I19" s="582"/>
      <c r="J19" s="582"/>
      <c r="K19" s="582"/>
      <c r="L19" s="590">
        <v>10315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470008576</v>
      </c>
      <c r="BO19" s="468"/>
      <c r="BP19" s="468"/>
      <c r="BQ19" s="468"/>
      <c r="BR19" s="468"/>
      <c r="BS19" s="468"/>
      <c r="BT19" s="468"/>
      <c r="BU19" s="469"/>
      <c r="BV19" s="467">
        <v>454551319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161</v>
      </c>
      <c r="C20" s="510"/>
      <c r="D20" s="510"/>
      <c r="E20" s="582"/>
      <c r="F20" s="582"/>
      <c r="G20" s="582"/>
      <c r="H20" s="582"/>
      <c r="I20" s="582"/>
      <c r="J20" s="582"/>
      <c r="K20" s="582"/>
      <c r="L20" s="590">
        <v>691837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802245806</v>
      </c>
      <c r="BO23" s="468"/>
      <c r="BP23" s="468"/>
      <c r="BQ23" s="468"/>
      <c r="BR23" s="468"/>
      <c r="BS23" s="468"/>
      <c r="BT23" s="468"/>
      <c r="BU23" s="469"/>
      <c r="BV23" s="467">
        <v>814670809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170</v>
      </c>
      <c r="F24" s="497"/>
      <c r="G24" s="497"/>
      <c r="H24" s="497"/>
      <c r="I24" s="497"/>
      <c r="J24" s="497"/>
      <c r="K24" s="498"/>
      <c r="L24" s="518">
        <v>1</v>
      </c>
      <c r="M24" s="519"/>
      <c r="N24" s="519"/>
      <c r="O24" s="519"/>
      <c r="P24" s="561"/>
      <c r="Q24" s="518">
        <v>12000</v>
      </c>
      <c r="R24" s="519"/>
      <c r="S24" s="519"/>
      <c r="T24" s="519"/>
      <c r="U24" s="519"/>
      <c r="V24" s="561"/>
      <c r="W24" s="620"/>
      <c r="X24" s="608"/>
      <c r="Y24" s="609"/>
      <c r="Z24" s="517" t="s">
        <v>171</v>
      </c>
      <c r="AA24" s="497"/>
      <c r="AB24" s="497"/>
      <c r="AC24" s="497"/>
      <c r="AD24" s="497"/>
      <c r="AE24" s="497"/>
      <c r="AF24" s="497"/>
      <c r="AG24" s="498"/>
      <c r="AH24" s="518">
        <v>9401</v>
      </c>
      <c r="AI24" s="519"/>
      <c r="AJ24" s="519"/>
      <c r="AK24" s="519"/>
      <c r="AL24" s="561"/>
      <c r="AM24" s="518">
        <v>30243017</v>
      </c>
      <c r="AN24" s="519"/>
      <c r="AO24" s="519"/>
      <c r="AP24" s="519"/>
      <c r="AQ24" s="519"/>
      <c r="AR24" s="561"/>
      <c r="AS24" s="518">
        <v>3217</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68347855</v>
      </c>
      <c r="BO24" s="468"/>
      <c r="BP24" s="468"/>
      <c r="BQ24" s="468"/>
      <c r="BR24" s="468"/>
      <c r="BS24" s="468"/>
      <c r="BT24" s="468"/>
      <c r="BU24" s="469"/>
      <c r="BV24" s="467">
        <v>75231803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173</v>
      </c>
      <c r="F25" s="497"/>
      <c r="G25" s="497"/>
      <c r="H25" s="497"/>
      <c r="I25" s="497"/>
      <c r="J25" s="497"/>
      <c r="K25" s="498"/>
      <c r="L25" s="518">
        <v>3</v>
      </c>
      <c r="M25" s="519"/>
      <c r="N25" s="519"/>
      <c r="O25" s="519"/>
      <c r="P25" s="561"/>
      <c r="Q25" s="518">
        <v>9500</v>
      </c>
      <c r="R25" s="519"/>
      <c r="S25" s="519"/>
      <c r="T25" s="519"/>
      <c r="U25" s="519"/>
      <c r="V25" s="561"/>
      <c r="W25" s="620"/>
      <c r="X25" s="608"/>
      <c r="Y25" s="609"/>
      <c r="Z25" s="517" t="s">
        <v>174</v>
      </c>
      <c r="AA25" s="497"/>
      <c r="AB25" s="497"/>
      <c r="AC25" s="497"/>
      <c r="AD25" s="497"/>
      <c r="AE25" s="497"/>
      <c r="AF25" s="497"/>
      <c r="AG25" s="498"/>
      <c r="AH25" s="518">
        <v>1441</v>
      </c>
      <c r="AI25" s="519"/>
      <c r="AJ25" s="519"/>
      <c r="AK25" s="519"/>
      <c r="AL25" s="561"/>
      <c r="AM25" s="518">
        <v>4373435</v>
      </c>
      <c r="AN25" s="519"/>
      <c r="AO25" s="519"/>
      <c r="AP25" s="519"/>
      <c r="AQ25" s="519"/>
      <c r="AR25" s="561"/>
      <c r="AS25" s="518">
        <v>3035</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284925957</v>
      </c>
      <c r="BO25" s="431"/>
      <c r="BP25" s="431"/>
      <c r="BQ25" s="431"/>
      <c r="BR25" s="431"/>
      <c r="BS25" s="431"/>
      <c r="BT25" s="431"/>
      <c r="BU25" s="432"/>
      <c r="BV25" s="430">
        <v>180123616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176</v>
      </c>
      <c r="F26" s="497"/>
      <c r="G26" s="497"/>
      <c r="H26" s="497"/>
      <c r="I26" s="497"/>
      <c r="J26" s="497"/>
      <c r="K26" s="498"/>
      <c r="L26" s="518">
        <v>1</v>
      </c>
      <c r="M26" s="519"/>
      <c r="N26" s="519"/>
      <c r="O26" s="519"/>
      <c r="P26" s="561"/>
      <c r="Q26" s="518">
        <v>7800</v>
      </c>
      <c r="R26" s="519"/>
      <c r="S26" s="519"/>
      <c r="T26" s="519"/>
      <c r="U26" s="519"/>
      <c r="V26" s="561"/>
      <c r="W26" s="620"/>
      <c r="X26" s="608"/>
      <c r="Y26" s="609"/>
      <c r="Z26" s="517" t="s">
        <v>177</v>
      </c>
      <c r="AA26" s="630"/>
      <c r="AB26" s="630"/>
      <c r="AC26" s="630"/>
      <c r="AD26" s="630"/>
      <c r="AE26" s="630"/>
      <c r="AF26" s="630"/>
      <c r="AG26" s="631"/>
      <c r="AH26" s="518">
        <v>1294</v>
      </c>
      <c r="AI26" s="519"/>
      <c r="AJ26" s="519"/>
      <c r="AK26" s="519"/>
      <c r="AL26" s="561"/>
      <c r="AM26" s="518">
        <v>4208088</v>
      </c>
      <c r="AN26" s="519"/>
      <c r="AO26" s="519"/>
      <c r="AP26" s="519"/>
      <c r="AQ26" s="519"/>
      <c r="AR26" s="561"/>
      <c r="AS26" s="518">
        <v>3252</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v>3213772</v>
      </c>
      <c r="BO26" s="468"/>
      <c r="BP26" s="468"/>
      <c r="BQ26" s="468"/>
      <c r="BR26" s="468"/>
      <c r="BS26" s="468"/>
      <c r="BT26" s="468"/>
      <c r="BU26" s="469"/>
      <c r="BV26" s="467">
        <v>3045950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179</v>
      </c>
      <c r="F27" s="497"/>
      <c r="G27" s="497"/>
      <c r="H27" s="497"/>
      <c r="I27" s="497"/>
      <c r="J27" s="497"/>
      <c r="K27" s="498"/>
      <c r="L27" s="518">
        <v>1</v>
      </c>
      <c r="M27" s="519"/>
      <c r="N27" s="519"/>
      <c r="O27" s="519"/>
      <c r="P27" s="561"/>
      <c r="Q27" s="518">
        <v>10300</v>
      </c>
      <c r="R27" s="519"/>
      <c r="S27" s="519"/>
      <c r="T27" s="519"/>
      <c r="U27" s="519"/>
      <c r="V27" s="561"/>
      <c r="W27" s="620"/>
      <c r="X27" s="608"/>
      <c r="Y27" s="609"/>
      <c r="Z27" s="517" t="s">
        <v>180</v>
      </c>
      <c r="AA27" s="497"/>
      <c r="AB27" s="497"/>
      <c r="AC27" s="497"/>
      <c r="AD27" s="497"/>
      <c r="AE27" s="497"/>
      <c r="AF27" s="497"/>
      <c r="AG27" s="498"/>
      <c r="AH27" s="518">
        <v>6238</v>
      </c>
      <c r="AI27" s="519"/>
      <c r="AJ27" s="519"/>
      <c r="AK27" s="519"/>
      <c r="AL27" s="561"/>
      <c r="AM27" s="518">
        <v>21182096</v>
      </c>
      <c r="AN27" s="519"/>
      <c r="AO27" s="519"/>
      <c r="AP27" s="519"/>
      <c r="AQ27" s="519"/>
      <c r="AR27" s="561"/>
      <c r="AS27" s="518">
        <v>3396</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679686</v>
      </c>
      <c r="BO27" s="644"/>
      <c r="BP27" s="644"/>
      <c r="BQ27" s="644"/>
      <c r="BR27" s="644"/>
      <c r="BS27" s="644"/>
      <c r="BT27" s="644"/>
      <c r="BU27" s="645"/>
      <c r="BV27" s="643">
        <v>690127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182</v>
      </c>
      <c r="F28" s="497"/>
      <c r="G28" s="497"/>
      <c r="H28" s="497"/>
      <c r="I28" s="497"/>
      <c r="J28" s="497"/>
      <c r="K28" s="498"/>
      <c r="L28" s="518">
        <v>1</v>
      </c>
      <c r="M28" s="519"/>
      <c r="N28" s="519"/>
      <c r="O28" s="519"/>
      <c r="P28" s="561"/>
      <c r="Q28" s="518">
        <v>9200</v>
      </c>
      <c r="R28" s="519"/>
      <c r="S28" s="519"/>
      <c r="T28" s="519"/>
      <c r="U28" s="519"/>
      <c r="V28" s="561"/>
      <c r="W28" s="620"/>
      <c r="X28" s="608"/>
      <c r="Y28" s="609"/>
      <c r="Z28" s="517" t="s">
        <v>183</v>
      </c>
      <c r="AA28" s="497"/>
      <c r="AB28" s="497"/>
      <c r="AC28" s="497"/>
      <c r="AD28" s="497"/>
      <c r="AE28" s="497"/>
      <c r="AF28" s="497"/>
      <c r="AG28" s="498"/>
      <c r="AH28" s="518">
        <v>303</v>
      </c>
      <c r="AI28" s="519"/>
      <c r="AJ28" s="519"/>
      <c r="AK28" s="519"/>
      <c r="AL28" s="561"/>
      <c r="AM28" s="518">
        <v>878094</v>
      </c>
      <c r="AN28" s="519"/>
      <c r="AO28" s="519"/>
      <c r="AP28" s="519"/>
      <c r="AQ28" s="519"/>
      <c r="AR28" s="561"/>
      <c r="AS28" s="518">
        <v>2898</v>
      </c>
      <c r="AT28" s="519"/>
      <c r="AU28" s="519"/>
      <c r="AV28" s="519"/>
      <c r="AW28" s="519"/>
      <c r="AX28" s="520"/>
      <c r="AY28" s="646" t="s">
        <v>184</v>
      </c>
      <c r="AZ28" s="647"/>
      <c r="BA28" s="647"/>
      <c r="BB28" s="648"/>
      <c r="BC28" s="427" t="s">
        <v>46</v>
      </c>
      <c r="BD28" s="428"/>
      <c r="BE28" s="428"/>
      <c r="BF28" s="428"/>
      <c r="BG28" s="428"/>
      <c r="BH28" s="428"/>
      <c r="BI28" s="428"/>
      <c r="BJ28" s="428"/>
      <c r="BK28" s="428"/>
      <c r="BL28" s="428"/>
      <c r="BM28" s="429"/>
      <c r="BN28" s="430">
        <v>6384082</v>
      </c>
      <c r="BO28" s="431"/>
      <c r="BP28" s="431"/>
      <c r="BQ28" s="431"/>
      <c r="BR28" s="431"/>
      <c r="BS28" s="431"/>
      <c r="BT28" s="431"/>
      <c r="BU28" s="432"/>
      <c r="BV28" s="430">
        <v>6121419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185</v>
      </c>
      <c r="F29" s="497"/>
      <c r="G29" s="497"/>
      <c r="H29" s="497"/>
      <c r="I29" s="497"/>
      <c r="J29" s="497"/>
      <c r="K29" s="498"/>
      <c r="L29" s="518">
        <v>58</v>
      </c>
      <c r="M29" s="519"/>
      <c r="N29" s="519"/>
      <c r="O29" s="519"/>
      <c r="P29" s="561"/>
      <c r="Q29" s="518">
        <v>8300</v>
      </c>
      <c r="R29" s="519"/>
      <c r="S29" s="519"/>
      <c r="T29" s="519"/>
      <c r="U29" s="519"/>
      <c r="V29" s="561"/>
      <c r="W29" s="621"/>
      <c r="X29" s="622"/>
      <c r="Y29" s="623"/>
      <c r="Z29" s="517" t="s">
        <v>186</v>
      </c>
      <c r="AA29" s="497"/>
      <c r="AB29" s="497"/>
      <c r="AC29" s="497"/>
      <c r="AD29" s="497"/>
      <c r="AE29" s="497"/>
      <c r="AF29" s="497"/>
      <c r="AG29" s="498"/>
      <c r="AH29" s="518">
        <v>15942</v>
      </c>
      <c r="AI29" s="519"/>
      <c r="AJ29" s="519"/>
      <c r="AK29" s="519"/>
      <c r="AL29" s="561"/>
      <c r="AM29" s="518">
        <v>52303207</v>
      </c>
      <c r="AN29" s="519"/>
      <c r="AO29" s="519"/>
      <c r="AP29" s="519"/>
      <c r="AQ29" s="519"/>
      <c r="AR29" s="561"/>
      <c r="AS29" s="518">
        <v>3281</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1124457</v>
      </c>
      <c r="BO29" s="468"/>
      <c r="BP29" s="468"/>
      <c r="BQ29" s="468"/>
      <c r="BR29" s="468"/>
      <c r="BS29" s="468"/>
      <c r="BT29" s="468"/>
      <c r="BU29" s="469"/>
      <c r="BV29" s="467">
        <v>839196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101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48</v>
      </c>
      <c r="BD30" s="641"/>
      <c r="BE30" s="641"/>
      <c r="BF30" s="641"/>
      <c r="BG30" s="641"/>
      <c r="BH30" s="641"/>
      <c r="BI30" s="641"/>
      <c r="BJ30" s="641"/>
      <c r="BK30" s="641"/>
      <c r="BL30" s="641"/>
      <c r="BM30" s="642"/>
      <c r="BN30" s="643">
        <v>23206267</v>
      </c>
      <c r="BO30" s="644"/>
      <c r="BP30" s="644"/>
      <c r="BQ30" s="644"/>
      <c r="BR30" s="644"/>
      <c r="BS30" s="644"/>
      <c r="BT30" s="644"/>
      <c r="BU30" s="645"/>
      <c r="BV30" s="643">
        <v>22314619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195</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195</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8</v>
      </c>
      <c r="V34" s="656"/>
      <c r="W34" s="657" t="str">
        <f>IF('各会計、関係団体の財政状況及び健全化判断比率'!B28="","",'各会計、関係団体の財政状況及び健全化判断比率'!B28)</f>
        <v>競輪事業特別会計</v>
      </c>
      <c r="X34" s="657"/>
      <c r="Y34" s="657"/>
      <c r="Z34" s="657"/>
      <c r="AA34" s="657"/>
      <c r="AB34" s="657"/>
      <c r="AC34" s="657"/>
      <c r="AD34" s="657"/>
      <c r="AE34" s="657"/>
      <c r="AF34" s="657"/>
      <c r="AG34" s="657"/>
      <c r="AH34" s="657"/>
      <c r="AI34" s="657"/>
      <c r="AJ34" s="657"/>
      <c r="AK34" s="657"/>
      <c r="AL34" s="214"/>
      <c r="AM34" s="656">
        <f>IF(AO34="","",MAX(C34:D43,U34:V43)+1)</f>
        <v>12</v>
      </c>
      <c r="AN34" s="656"/>
      <c r="AO34" s="657" t="str">
        <f>IF('各会計、関係団体の財政状況及び健全化判断比率'!B32="","",'各会計、関係団体の財政状況及び健全化判断比率'!B32)</f>
        <v>病院事業会計</v>
      </c>
      <c r="AP34" s="657"/>
      <c r="AQ34" s="657"/>
      <c r="AR34" s="657"/>
      <c r="AS34" s="657"/>
      <c r="AT34" s="657"/>
      <c r="AU34" s="657"/>
      <c r="AV34" s="657"/>
      <c r="AW34" s="657"/>
      <c r="AX34" s="657"/>
      <c r="AY34" s="657"/>
      <c r="AZ34" s="657"/>
      <c r="BA34" s="657"/>
      <c r="BB34" s="657"/>
      <c r="BC34" s="657"/>
      <c r="BD34" s="214"/>
      <c r="BE34" s="656">
        <f>IF(BG34="","",MAX(C34:D43,U34:V43,AM34:AN43)+1)</f>
        <v>17</v>
      </c>
      <c r="BF34" s="656"/>
      <c r="BG34" s="657" t="str">
        <f>IF('各会計、関係団体の財政状況及び健全化判断比率'!B37="","",'各会計、関係団体の財政状況及び健全化判断比率'!B37)</f>
        <v>卸売市場事業特別会計</v>
      </c>
      <c r="BH34" s="657"/>
      <c r="BI34" s="657"/>
      <c r="BJ34" s="657"/>
      <c r="BK34" s="657"/>
      <c r="BL34" s="657"/>
      <c r="BM34" s="657"/>
      <c r="BN34" s="657"/>
      <c r="BO34" s="657"/>
      <c r="BP34" s="657"/>
      <c r="BQ34" s="657"/>
      <c r="BR34" s="657"/>
      <c r="BS34" s="657"/>
      <c r="BT34" s="657"/>
      <c r="BU34" s="657"/>
      <c r="BV34" s="214"/>
      <c r="BW34" s="656">
        <f>IF(BY34="","",MAX(C34:D43,U34:V43,AM34:AN43,BE34:BF43)+1)</f>
        <v>20</v>
      </c>
      <c r="BX34" s="656"/>
      <c r="BY34" s="657" t="str">
        <f>IF('各会計、関係団体の財政状況及び健全化判断比率'!B68="","",'各会計、関係団体の財政状況及び健全化判断比率'!B68)</f>
        <v>神奈川県川崎競馬組合</v>
      </c>
      <c r="BZ34" s="657"/>
      <c r="CA34" s="657"/>
      <c r="CB34" s="657"/>
      <c r="CC34" s="657"/>
      <c r="CD34" s="657"/>
      <c r="CE34" s="657"/>
      <c r="CF34" s="657"/>
      <c r="CG34" s="657"/>
      <c r="CH34" s="657"/>
      <c r="CI34" s="657"/>
      <c r="CJ34" s="657"/>
      <c r="CK34" s="657"/>
      <c r="CL34" s="657"/>
      <c r="CM34" s="657"/>
      <c r="CN34" s="214"/>
      <c r="CO34" s="656">
        <f>IF(CQ34="","",MAX(C34:D43,U34:V43,AM34:AN43,BE34:BF43,BW34:BX43)+1)</f>
        <v>24</v>
      </c>
      <c r="CP34" s="656"/>
      <c r="CQ34" s="657" t="str">
        <f>IF('各会計、関係団体の財政状況及び健全化判断比率'!BS7="","",'各会計、関係団体の財政状況及び健全化判断比率'!BS7)</f>
        <v>かわさき市民放送</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母子父子寡婦福祉資金貸付事業特別会計</v>
      </c>
      <c r="F35" s="657"/>
      <c r="G35" s="657"/>
      <c r="H35" s="657"/>
      <c r="I35" s="657"/>
      <c r="J35" s="657"/>
      <c r="K35" s="657"/>
      <c r="L35" s="657"/>
      <c r="M35" s="657"/>
      <c r="N35" s="657"/>
      <c r="O35" s="657"/>
      <c r="P35" s="657"/>
      <c r="Q35" s="657"/>
      <c r="R35" s="657"/>
      <c r="S35" s="657"/>
      <c r="T35" s="214"/>
      <c r="U35" s="656">
        <f>IF(W35="","",U34+1)</f>
        <v>9</v>
      </c>
      <c r="V35" s="656"/>
      <c r="W35" s="657" t="str">
        <f>IF('各会計、関係団体の財政状況及び健全化判断比率'!B29="","",'各会計、関係団体の財政状況及び健全化判断比率'!B29)</f>
        <v>国民健康保険事業特別会計</v>
      </c>
      <c r="X35" s="657"/>
      <c r="Y35" s="657"/>
      <c r="Z35" s="657"/>
      <c r="AA35" s="657"/>
      <c r="AB35" s="657"/>
      <c r="AC35" s="657"/>
      <c r="AD35" s="657"/>
      <c r="AE35" s="657"/>
      <c r="AF35" s="657"/>
      <c r="AG35" s="657"/>
      <c r="AH35" s="657"/>
      <c r="AI35" s="657"/>
      <c r="AJ35" s="657"/>
      <c r="AK35" s="657"/>
      <c r="AL35" s="214"/>
      <c r="AM35" s="656">
        <f t="shared" ref="AM35:AM43" si="0">IF(AO35="","",AM34+1)</f>
        <v>13</v>
      </c>
      <c r="AN35" s="656"/>
      <c r="AO35" s="657" t="str">
        <f>IF('各会計、関係団体の財政状況及び健全化判断比率'!B33="","",'各会計、関係団体の財政状況及び健全化判断比率'!B33)</f>
        <v>下水道事業会計</v>
      </c>
      <c r="AP35" s="657"/>
      <c r="AQ35" s="657"/>
      <c r="AR35" s="657"/>
      <c r="AS35" s="657"/>
      <c r="AT35" s="657"/>
      <c r="AU35" s="657"/>
      <c r="AV35" s="657"/>
      <c r="AW35" s="657"/>
      <c r="AX35" s="657"/>
      <c r="AY35" s="657"/>
      <c r="AZ35" s="657"/>
      <c r="BA35" s="657"/>
      <c r="BB35" s="657"/>
      <c r="BC35" s="657"/>
      <c r="BD35" s="214"/>
      <c r="BE35" s="656">
        <f t="shared" ref="BE35:BE43" si="1">IF(BG35="","",BE34+1)</f>
        <v>18</v>
      </c>
      <c r="BF35" s="656"/>
      <c r="BG35" s="657" t="str">
        <f>IF('各会計、関係団体の財政状況及び健全化判断比率'!B38="","",'各会計、関係団体の財政状況及び健全化判断比率'!B38)</f>
        <v>港湾整備事業特別会計</v>
      </c>
      <c r="BH35" s="657"/>
      <c r="BI35" s="657"/>
      <c r="BJ35" s="657"/>
      <c r="BK35" s="657"/>
      <c r="BL35" s="657"/>
      <c r="BM35" s="657"/>
      <c r="BN35" s="657"/>
      <c r="BO35" s="657"/>
      <c r="BP35" s="657"/>
      <c r="BQ35" s="657"/>
      <c r="BR35" s="657"/>
      <c r="BS35" s="657"/>
      <c r="BT35" s="657"/>
      <c r="BU35" s="657"/>
      <c r="BV35" s="214"/>
      <c r="BW35" s="656">
        <f t="shared" ref="BW35:BW43" si="2">IF(BY35="","",BW34+1)</f>
        <v>21</v>
      </c>
      <c r="BX35" s="656"/>
      <c r="BY35" s="657" t="str">
        <f>IF('各会計、関係団体の財政状況及び健全化判断比率'!B69="","",'各会計、関係団体の財政状況及び健全化判断比率'!B69)</f>
        <v>神奈川県内広域水道企業団</v>
      </c>
      <c r="BZ35" s="657"/>
      <c r="CA35" s="657"/>
      <c r="CB35" s="657"/>
      <c r="CC35" s="657"/>
      <c r="CD35" s="657"/>
      <c r="CE35" s="657"/>
      <c r="CF35" s="657"/>
      <c r="CG35" s="657"/>
      <c r="CH35" s="657"/>
      <c r="CI35" s="657"/>
      <c r="CJ35" s="657"/>
      <c r="CK35" s="657"/>
      <c r="CL35" s="657"/>
      <c r="CM35" s="657"/>
      <c r="CN35" s="214"/>
      <c r="CO35" s="656">
        <f t="shared" ref="CO35:CO43" si="3">IF(CQ35="","",CO34+1)</f>
        <v>25</v>
      </c>
      <c r="CP35" s="656"/>
      <c r="CQ35" s="657" t="str">
        <f>IF('各会計、関係団体の財政状況及び健全化判断比率'!BS8="","",'各会計、関係団体の財政状況及び健全化判断比率'!BS8)</f>
        <v>川崎市土地開発公社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f>IF(E36="","",C35+1)</f>
        <v>3</v>
      </c>
      <c r="D36" s="656"/>
      <c r="E36" s="657" t="str">
        <f>IF('各会計、関係団体の財政状況及び健全化判断比率'!B9="","",'各会計、関係団体の財政状況及び健全化判断比率'!B9)</f>
        <v>公害健康被害補償事業特別会計</v>
      </c>
      <c r="F36" s="657"/>
      <c r="G36" s="657"/>
      <c r="H36" s="657"/>
      <c r="I36" s="657"/>
      <c r="J36" s="657"/>
      <c r="K36" s="657"/>
      <c r="L36" s="657"/>
      <c r="M36" s="657"/>
      <c r="N36" s="657"/>
      <c r="O36" s="657"/>
      <c r="P36" s="657"/>
      <c r="Q36" s="657"/>
      <c r="R36" s="657"/>
      <c r="S36" s="657"/>
      <c r="T36" s="214"/>
      <c r="U36" s="656">
        <f t="shared" ref="U36:U43" si="4">IF(W36="","",U35+1)</f>
        <v>10</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f t="shared" si="0"/>
        <v>14</v>
      </c>
      <c r="AN36" s="656"/>
      <c r="AO36" s="657" t="str">
        <f>IF('各会計、関係団体の財政状況及び健全化判断比率'!B34="","",'各会計、関係団体の財政状況及び健全化判断比率'!B34)</f>
        <v>水道事業会計</v>
      </c>
      <c r="AP36" s="657"/>
      <c r="AQ36" s="657"/>
      <c r="AR36" s="657"/>
      <c r="AS36" s="657"/>
      <c r="AT36" s="657"/>
      <c r="AU36" s="657"/>
      <c r="AV36" s="657"/>
      <c r="AW36" s="657"/>
      <c r="AX36" s="657"/>
      <c r="AY36" s="657"/>
      <c r="AZ36" s="657"/>
      <c r="BA36" s="657"/>
      <c r="BB36" s="657"/>
      <c r="BC36" s="657"/>
      <c r="BD36" s="214"/>
      <c r="BE36" s="656">
        <f t="shared" si="1"/>
        <v>19</v>
      </c>
      <c r="BF36" s="656"/>
      <c r="BG36" s="657" t="str">
        <f>IF('各会計、関係団体の財政状況及び健全化判断比率'!B39="","",'各会計、関係団体の財政状況及び健全化判断比率'!B39)</f>
        <v>生田緑地ゴルフ場事業特別会計</v>
      </c>
      <c r="BH36" s="657"/>
      <c r="BI36" s="657"/>
      <c r="BJ36" s="657"/>
      <c r="BK36" s="657"/>
      <c r="BL36" s="657"/>
      <c r="BM36" s="657"/>
      <c r="BN36" s="657"/>
      <c r="BO36" s="657"/>
      <c r="BP36" s="657"/>
      <c r="BQ36" s="657"/>
      <c r="BR36" s="657"/>
      <c r="BS36" s="657"/>
      <c r="BT36" s="657"/>
      <c r="BU36" s="657"/>
      <c r="BV36" s="214"/>
      <c r="BW36" s="656">
        <f t="shared" si="2"/>
        <v>22</v>
      </c>
      <c r="BX36" s="656"/>
      <c r="BY36" s="657" t="str">
        <f>IF('各会計、関係団体の財政状況及び健全化判断比率'!B70="","",'各会計、関係団体の財政状況及び健全化判断比率'!B70)</f>
        <v>神奈川県後期高齢者医療広域連合
（一般会計）</v>
      </c>
      <c r="BZ36" s="657"/>
      <c r="CA36" s="657"/>
      <c r="CB36" s="657"/>
      <c r="CC36" s="657"/>
      <c r="CD36" s="657"/>
      <c r="CE36" s="657"/>
      <c r="CF36" s="657"/>
      <c r="CG36" s="657"/>
      <c r="CH36" s="657"/>
      <c r="CI36" s="657"/>
      <c r="CJ36" s="657"/>
      <c r="CK36" s="657"/>
      <c r="CL36" s="657"/>
      <c r="CM36" s="657"/>
      <c r="CN36" s="214"/>
      <c r="CO36" s="656">
        <f t="shared" si="3"/>
        <v>26</v>
      </c>
      <c r="CP36" s="656"/>
      <c r="CQ36" s="657" t="str">
        <f>IF('各会計、関係団体の財政状況及び健全化判断比率'!BS9="","",'各会計、関係団体の財政状況及び健全化判断比率'!BS9)</f>
        <v>川崎市文化財団</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f>IF(E37="","",C36+1)</f>
        <v>4</v>
      </c>
      <c r="D37" s="656"/>
      <c r="E37" s="657" t="str">
        <f>IF('各会計、関係団体の財政状況及び健全化判断比率'!B10="","",'各会計、関係団体の財政状況及び健全化判断比率'!B10)</f>
        <v>勤労者福祉共済事業特別会計</v>
      </c>
      <c r="F37" s="657"/>
      <c r="G37" s="657"/>
      <c r="H37" s="657"/>
      <c r="I37" s="657"/>
      <c r="J37" s="657"/>
      <c r="K37" s="657"/>
      <c r="L37" s="657"/>
      <c r="M37" s="657"/>
      <c r="N37" s="657"/>
      <c r="O37" s="657"/>
      <c r="P37" s="657"/>
      <c r="Q37" s="657"/>
      <c r="R37" s="657"/>
      <c r="S37" s="657"/>
      <c r="T37" s="214"/>
      <c r="U37" s="656">
        <f t="shared" si="4"/>
        <v>11</v>
      </c>
      <c r="V37" s="656"/>
      <c r="W37" s="657" t="str">
        <f>IF('各会計、関係団体の財政状況及び健全化判断比率'!B31="","",'各会計、関係団体の財政状況及び健全化判断比率'!B31)</f>
        <v>介護保険事業特別会計</v>
      </c>
      <c r="X37" s="657"/>
      <c r="Y37" s="657"/>
      <c r="Z37" s="657"/>
      <c r="AA37" s="657"/>
      <c r="AB37" s="657"/>
      <c r="AC37" s="657"/>
      <c r="AD37" s="657"/>
      <c r="AE37" s="657"/>
      <c r="AF37" s="657"/>
      <c r="AG37" s="657"/>
      <c r="AH37" s="657"/>
      <c r="AI37" s="657"/>
      <c r="AJ37" s="657"/>
      <c r="AK37" s="657"/>
      <c r="AL37" s="214"/>
      <c r="AM37" s="656">
        <f t="shared" si="0"/>
        <v>15</v>
      </c>
      <c r="AN37" s="656"/>
      <c r="AO37" s="657" t="str">
        <f>IF('各会計、関係団体の財政状況及び健全化判断比率'!B35="","",'各会計、関係団体の財政状況及び健全化判断比率'!B35)</f>
        <v>工業用水道事業会計</v>
      </c>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23</v>
      </c>
      <c r="BX37" s="656"/>
      <c r="BY37" s="657" t="str">
        <f>IF('各会計、関係団体の財政状況及び健全化判断比率'!B71="","",'各会計、関係団体の財政状況及び健全化判断比率'!B71)</f>
        <v>神奈川県後期高齢者医療広域連合
（後期高齢者医療特別会計）</v>
      </c>
      <c r="BZ37" s="657"/>
      <c r="CA37" s="657"/>
      <c r="CB37" s="657"/>
      <c r="CC37" s="657"/>
      <c r="CD37" s="657"/>
      <c r="CE37" s="657"/>
      <c r="CF37" s="657"/>
      <c r="CG37" s="657"/>
      <c r="CH37" s="657"/>
      <c r="CI37" s="657"/>
      <c r="CJ37" s="657"/>
      <c r="CK37" s="657"/>
      <c r="CL37" s="657"/>
      <c r="CM37" s="657"/>
      <c r="CN37" s="214"/>
      <c r="CO37" s="656">
        <f t="shared" si="3"/>
        <v>27</v>
      </c>
      <c r="CP37" s="656"/>
      <c r="CQ37" s="657" t="str">
        <f>IF('各会計、関係団体の財政状況及び健全化判断比率'!BS10="","",'各会計、関係団体の財政状況及び健全化判断比率'!BS10)</f>
        <v>川崎市国際交流協会</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f t="shared" ref="C38:C43" si="5">IF(E38="","",C37+1)</f>
        <v>5</v>
      </c>
      <c r="D38" s="656"/>
      <c r="E38" s="657" t="str">
        <f>IF('各会計、関係団体の財政状況及び健全化判断比率'!B11="","",'各会計、関係団体の財政状況及び健全化判断比率'!B11)</f>
        <v>墓地整備事業特別会計</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f t="shared" si="0"/>
        <v>16</v>
      </c>
      <c r="AN38" s="656"/>
      <c r="AO38" s="657" t="str">
        <f>IF('各会計、関係団体の財政状況及び健全化判断比率'!B36="","",'各会計、関係団体の財政状況及び健全化判断比率'!B36)</f>
        <v>自動車運送事業会計</v>
      </c>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28</v>
      </c>
      <c r="CP38" s="656"/>
      <c r="CQ38" s="657" t="str">
        <f>IF('各会計、関係団体の財政状況及び健全化判断比率'!BS11="","",'各会計、関係団体の財政状況及び健全化判断比率'!BS11)</f>
        <v>川崎市スポーツ協会</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f t="shared" si="5"/>
        <v>6</v>
      </c>
      <c r="D39" s="656"/>
      <c r="E39" s="657" t="str">
        <f>IF('各会計、関係団体の財政状況及び健全化判断比率'!B12="","",'各会計、関係団体の財政状況及び健全化判断比率'!B12)</f>
        <v>公共用地先行取得等事業特別会計</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29</v>
      </c>
      <c r="CP39" s="656"/>
      <c r="CQ39" s="657" t="str">
        <f>IF('各会計、関係団体の財政状況及び健全化判断比率'!BS12="","",'各会計、関係団体の財政状況及び健全化判断比率'!BS12)</f>
        <v>川崎アゼリア</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f t="shared" si="5"/>
        <v>7</v>
      </c>
      <c r="D40" s="656"/>
      <c r="E40" s="657" t="str">
        <f>IF('各会計、関係団体の財政状況及び健全化判断比率'!B13="","",'各会計、関係団体の財政状況及び健全化判断比率'!B13)</f>
        <v>公債管理特別会計</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30</v>
      </c>
      <c r="CP40" s="656"/>
      <c r="CQ40" s="657" t="str">
        <f>IF('各会計、関係団体の財政状況及び健全化判断比率'!BS13="","",'各会計、関係団体の財政状況及び健全化判断比率'!BS13)</f>
        <v>川崎冷蔵</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f t="shared" si="3"/>
        <v>31</v>
      </c>
      <c r="CP41" s="656"/>
      <c r="CQ41" s="657" t="str">
        <f>IF('各会計、関係団体の財政状況及び健全化判断比率'!BS14="","",'各会計、関係団体の財政状況及び健全化判断比率'!BS14)</f>
        <v>川崎市産業振興財団</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f t="shared" si="3"/>
        <v>32</v>
      </c>
      <c r="CP42" s="656"/>
      <c r="CQ42" s="657" t="str">
        <f>IF('各会計、関係団体の財政状況及び健全化判断比率'!BS15="","",'各会計、関係団体の財政状況及び健全化判断比率'!BS15)</f>
        <v>川崎・横浜公害保健センター</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f t="shared" si="3"/>
        <v>33</v>
      </c>
      <c r="CP43" s="656"/>
      <c r="CQ43" s="657" t="str">
        <f>IF('各会計、関係団体の財政状況及び健全化判断比率'!BS16="","",'各会計、関係団体の財政状況及び健全化判断比率'!BS16)</f>
        <v>川崎市シルバー人材センター</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gNPqEWhT1ZbDN49S1FMRd+tR+Bx570rA9tzgLQDlJ2wADMJum4L9YpWAjIICIIz+x5qcO1ku/ssrQihe7WWKEA==" saltValue="Te3GD3hVL80pFM3m1PjD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election activeCell="BF15" sqref="BF15"/>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52" t="s">
        <v>572</v>
      </c>
      <c r="D34" s="1252"/>
      <c r="E34" s="1253"/>
      <c r="F34" s="32">
        <v>3.13</v>
      </c>
      <c r="G34" s="33">
        <v>3.56</v>
      </c>
      <c r="H34" s="33">
        <v>3.08</v>
      </c>
      <c r="I34" s="33">
        <v>3.87</v>
      </c>
      <c r="J34" s="34">
        <v>4.8</v>
      </c>
      <c r="K34" s="22"/>
      <c r="L34" s="22"/>
      <c r="M34" s="22"/>
      <c r="N34" s="22"/>
      <c r="O34" s="22"/>
      <c r="P34" s="22"/>
    </row>
    <row r="35" spans="1:16" ht="39" customHeight="1" x14ac:dyDescent="0.2">
      <c r="A35" s="22"/>
      <c r="B35" s="35"/>
      <c r="C35" s="1246" t="s">
        <v>573</v>
      </c>
      <c r="D35" s="1247"/>
      <c r="E35" s="1248"/>
      <c r="F35" s="36">
        <v>1.47</v>
      </c>
      <c r="G35" s="37">
        <v>2.13</v>
      </c>
      <c r="H35" s="37">
        <v>2.5</v>
      </c>
      <c r="I35" s="37">
        <v>3.07</v>
      </c>
      <c r="J35" s="38">
        <v>3.55</v>
      </c>
      <c r="K35" s="22"/>
      <c r="L35" s="22"/>
      <c r="M35" s="22"/>
      <c r="N35" s="22"/>
      <c r="O35" s="22"/>
      <c r="P35" s="22"/>
    </row>
    <row r="36" spans="1:16" ht="39" customHeight="1" x14ac:dyDescent="0.2">
      <c r="A36" s="22"/>
      <c r="B36" s="35"/>
      <c r="C36" s="1246" t="s">
        <v>574</v>
      </c>
      <c r="D36" s="1247"/>
      <c r="E36" s="1248"/>
      <c r="F36" s="36">
        <v>2.42</v>
      </c>
      <c r="G36" s="37">
        <v>2</v>
      </c>
      <c r="H36" s="37">
        <v>2.08</v>
      </c>
      <c r="I36" s="37">
        <v>2.27</v>
      </c>
      <c r="J36" s="38">
        <v>2.37</v>
      </c>
      <c r="K36" s="22"/>
      <c r="L36" s="22"/>
      <c r="M36" s="22"/>
      <c r="N36" s="22"/>
      <c r="O36" s="22"/>
      <c r="P36" s="22"/>
    </row>
    <row r="37" spans="1:16" ht="39" customHeight="1" x14ac:dyDescent="0.2">
      <c r="A37" s="22"/>
      <c r="B37" s="35"/>
      <c r="C37" s="1246" t="s">
        <v>575</v>
      </c>
      <c r="D37" s="1247"/>
      <c r="E37" s="1248"/>
      <c r="F37" s="36">
        <v>1.49</v>
      </c>
      <c r="G37" s="37">
        <v>1.04</v>
      </c>
      <c r="H37" s="37">
        <v>0.51</v>
      </c>
      <c r="I37" s="37">
        <v>0.5</v>
      </c>
      <c r="J37" s="38">
        <v>0.35</v>
      </c>
      <c r="K37" s="22"/>
      <c r="L37" s="22"/>
      <c r="M37" s="22"/>
      <c r="N37" s="22"/>
      <c r="O37" s="22"/>
      <c r="P37" s="22"/>
    </row>
    <row r="38" spans="1:16" ht="39" customHeight="1" x14ac:dyDescent="0.2">
      <c r="A38" s="22"/>
      <c r="B38" s="35"/>
      <c r="C38" s="1246" t="s">
        <v>576</v>
      </c>
      <c r="D38" s="1247"/>
      <c r="E38" s="1248"/>
      <c r="F38" s="36">
        <v>0.31</v>
      </c>
      <c r="G38" s="37">
        <v>0.55000000000000004</v>
      </c>
      <c r="H38" s="37">
        <v>0.12</v>
      </c>
      <c r="I38" s="37">
        <v>0.19</v>
      </c>
      <c r="J38" s="38">
        <v>0.28000000000000003</v>
      </c>
      <c r="K38" s="22"/>
      <c r="L38" s="22"/>
      <c r="M38" s="22"/>
      <c r="N38" s="22"/>
      <c r="O38" s="22"/>
      <c r="P38" s="22"/>
    </row>
    <row r="39" spans="1:16" ht="39" customHeight="1" x14ac:dyDescent="0.2">
      <c r="A39" s="22"/>
      <c r="B39" s="35"/>
      <c r="C39" s="1246" t="s">
        <v>577</v>
      </c>
      <c r="D39" s="1247"/>
      <c r="E39" s="1248"/>
      <c r="F39" s="36">
        <v>0.06</v>
      </c>
      <c r="G39" s="37">
        <v>0.06</v>
      </c>
      <c r="H39" s="37">
        <v>0.05</v>
      </c>
      <c r="I39" s="37">
        <v>0.05</v>
      </c>
      <c r="J39" s="38">
        <v>0.04</v>
      </c>
      <c r="K39" s="22"/>
      <c r="L39" s="22"/>
      <c r="M39" s="22"/>
      <c r="N39" s="22"/>
      <c r="O39" s="22"/>
      <c r="P39" s="22"/>
    </row>
    <row r="40" spans="1:16" ht="39" customHeight="1" x14ac:dyDescent="0.2">
      <c r="A40" s="22"/>
      <c r="B40" s="35"/>
      <c r="C40" s="1246" t="s">
        <v>578</v>
      </c>
      <c r="D40" s="1247"/>
      <c r="E40" s="1248"/>
      <c r="F40" s="36">
        <v>0.04</v>
      </c>
      <c r="G40" s="37">
        <v>0.04</v>
      </c>
      <c r="H40" s="37">
        <v>0.04</v>
      </c>
      <c r="I40" s="37">
        <v>0.04</v>
      </c>
      <c r="J40" s="38">
        <v>0.03</v>
      </c>
      <c r="K40" s="22"/>
      <c r="L40" s="22"/>
      <c r="M40" s="22"/>
      <c r="N40" s="22"/>
      <c r="O40" s="22"/>
      <c r="P40" s="22"/>
    </row>
    <row r="41" spans="1:16" ht="39" customHeight="1" x14ac:dyDescent="0.2">
      <c r="A41" s="22"/>
      <c r="B41" s="35"/>
      <c r="C41" s="1246" t="s">
        <v>579</v>
      </c>
      <c r="D41" s="1247"/>
      <c r="E41" s="1248"/>
      <c r="F41" s="36">
        <v>0.04</v>
      </c>
      <c r="G41" s="37">
        <v>7.0000000000000007E-2</v>
      </c>
      <c r="H41" s="37">
        <v>0.1</v>
      </c>
      <c r="I41" s="37">
        <v>7.0000000000000007E-2</v>
      </c>
      <c r="J41" s="38">
        <v>0.03</v>
      </c>
      <c r="K41" s="22"/>
      <c r="L41" s="22"/>
      <c r="M41" s="22"/>
      <c r="N41" s="22"/>
      <c r="O41" s="22"/>
      <c r="P41" s="22"/>
    </row>
    <row r="42" spans="1:16" ht="39" customHeight="1" x14ac:dyDescent="0.2">
      <c r="A42" s="22"/>
      <c r="B42" s="39"/>
      <c r="C42" s="1246" t="s">
        <v>580</v>
      </c>
      <c r="D42" s="1247"/>
      <c r="E42" s="1248"/>
      <c r="F42" s="36" t="s">
        <v>526</v>
      </c>
      <c r="G42" s="37" t="s">
        <v>526</v>
      </c>
      <c r="H42" s="37" t="s">
        <v>581</v>
      </c>
      <c r="I42" s="37" t="s">
        <v>526</v>
      </c>
      <c r="J42" s="38" t="s">
        <v>526</v>
      </c>
      <c r="K42" s="22"/>
      <c r="L42" s="22"/>
      <c r="M42" s="22"/>
      <c r="N42" s="22"/>
      <c r="O42" s="22"/>
      <c r="P42" s="22"/>
    </row>
    <row r="43" spans="1:16" ht="39" customHeight="1" thickBot="1" x14ac:dyDescent="0.25">
      <c r="A43" s="22"/>
      <c r="B43" s="40"/>
      <c r="C43" s="1249" t="s">
        <v>582</v>
      </c>
      <c r="D43" s="1250"/>
      <c r="E43" s="1251"/>
      <c r="F43" s="41">
        <v>0.11</v>
      </c>
      <c r="G43" s="42">
        <v>0.12</v>
      </c>
      <c r="H43" s="42">
        <v>0.09</v>
      </c>
      <c r="I43" s="42">
        <v>0.54</v>
      </c>
      <c r="J43" s="43">
        <v>0.02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3GJmEyyHawGfq5cxwxNv1BKAHAd9NBeP7xva1ICyj72YpZGJoI/lsT5E5UMFkqvBb3JiY5eOP1MVNmy5FJdHPg==" saltValue="rPJ9m2nsNhflddXIYdVN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election activeCell="BF15" sqref="BF15"/>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54" t="s">
        <v>10</v>
      </c>
      <c r="C45" s="1255"/>
      <c r="D45" s="58"/>
      <c r="E45" s="1260" t="s">
        <v>11</v>
      </c>
      <c r="F45" s="1260"/>
      <c r="G45" s="1260"/>
      <c r="H45" s="1260"/>
      <c r="I45" s="1260"/>
      <c r="J45" s="1261"/>
      <c r="K45" s="59">
        <v>29722</v>
      </c>
      <c r="L45" s="60">
        <v>27659</v>
      </c>
      <c r="M45" s="60">
        <v>26574</v>
      </c>
      <c r="N45" s="60">
        <v>26386</v>
      </c>
      <c r="O45" s="61">
        <v>24926</v>
      </c>
      <c r="P45" s="48"/>
      <c r="Q45" s="48"/>
      <c r="R45" s="48"/>
      <c r="S45" s="48"/>
      <c r="T45" s="48"/>
      <c r="U45" s="48"/>
    </row>
    <row r="46" spans="1:21" ht="30.75" customHeight="1" x14ac:dyDescent="0.2">
      <c r="A46" s="48"/>
      <c r="B46" s="1256"/>
      <c r="C46" s="1257"/>
      <c r="D46" s="62"/>
      <c r="E46" s="1262" t="s">
        <v>12</v>
      </c>
      <c r="F46" s="1262"/>
      <c r="G46" s="1262"/>
      <c r="H46" s="1262"/>
      <c r="I46" s="1262"/>
      <c r="J46" s="1263"/>
      <c r="K46" s="63">
        <v>1356</v>
      </c>
      <c r="L46" s="64">
        <v>785</v>
      </c>
      <c r="M46" s="64">
        <v>831</v>
      </c>
      <c r="N46" s="64">
        <v>3071</v>
      </c>
      <c r="O46" s="65">
        <v>5896</v>
      </c>
      <c r="P46" s="48"/>
      <c r="Q46" s="48"/>
      <c r="R46" s="48"/>
      <c r="S46" s="48"/>
      <c r="T46" s="48"/>
      <c r="U46" s="48"/>
    </row>
    <row r="47" spans="1:21" ht="30.75" customHeight="1" x14ac:dyDescent="0.2">
      <c r="A47" s="48"/>
      <c r="B47" s="1256"/>
      <c r="C47" s="1257"/>
      <c r="D47" s="62"/>
      <c r="E47" s="1262" t="s">
        <v>13</v>
      </c>
      <c r="F47" s="1262"/>
      <c r="G47" s="1262"/>
      <c r="H47" s="1262"/>
      <c r="I47" s="1262"/>
      <c r="J47" s="1263"/>
      <c r="K47" s="63">
        <v>38323</v>
      </c>
      <c r="L47" s="64">
        <v>40690</v>
      </c>
      <c r="M47" s="64">
        <v>42112</v>
      </c>
      <c r="N47" s="64">
        <v>43035</v>
      </c>
      <c r="O47" s="65">
        <v>43724</v>
      </c>
      <c r="P47" s="48"/>
      <c r="Q47" s="48"/>
      <c r="R47" s="48"/>
      <c r="S47" s="48"/>
      <c r="T47" s="48"/>
      <c r="U47" s="48"/>
    </row>
    <row r="48" spans="1:21" ht="30.75" customHeight="1" x14ac:dyDescent="0.2">
      <c r="A48" s="48"/>
      <c r="B48" s="1256"/>
      <c r="C48" s="1257"/>
      <c r="D48" s="62"/>
      <c r="E48" s="1262" t="s">
        <v>14</v>
      </c>
      <c r="F48" s="1262"/>
      <c r="G48" s="1262"/>
      <c r="H48" s="1262"/>
      <c r="I48" s="1262"/>
      <c r="J48" s="1263"/>
      <c r="K48" s="63">
        <v>13520</v>
      </c>
      <c r="L48" s="64">
        <v>13622</v>
      </c>
      <c r="M48" s="64">
        <v>13192</v>
      </c>
      <c r="N48" s="64">
        <v>12613</v>
      </c>
      <c r="O48" s="65">
        <v>12783</v>
      </c>
      <c r="P48" s="48"/>
      <c r="Q48" s="48"/>
      <c r="R48" s="48"/>
      <c r="S48" s="48"/>
      <c r="T48" s="48"/>
      <c r="U48" s="48"/>
    </row>
    <row r="49" spans="1:21" ht="30.75" customHeight="1" x14ac:dyDescent="0.2">
      <c r="A49" s="48"/>
      <c r="B49" s="1256"/>
      <c r="C49" s="1257"/>
      <c r="D49" s="62"/>
      <c r="E49" s="1262" t="s">
        <v>15</v>
      </c>
      <c r="F49" s="1262"/>
      <c r="G49" s="1262"/>
      <c r="H49" s="1262"/>
      <c r="I49" s="1262"/>
      <c r="J49" s="1263"/>
      <c r="K49" s="63" t="s">
        <v>526</v>
      </c>
      <c r="L49" s="64" t="s">
        <v>526</v>
      </c>
      <c r="M49" s="64" t="s">
        <v>526</v>
      </c>
      <c r="N49" s="64" t="s">
        <v>526</v>
      </c>
      <c r="O49" s="65" t="s">
        <v>526</v>
      </c>
      <c r="P49" s="48"/>
      <c r="Q49" s="48"/>
      <c r="R49" s="48"/>
      <c r="S49" s="48"/>
      <c r="T49" s="48"/>
      <c r="U49" s="48"/>
    </row>
    <row r="50" spans="1:21" ht="30.75" customHeight="1" x14ac:dyDescent="0.2">
      <c r="A50" s="48"/>
      <c r="B50" s="1256"/>
      <c r="C50" s="1257"/>
      <c r="D50" s="62"/>
      <c r="E50" s="1262" t="s">
        <v>16</v>
      </c>
      <c r="F50" s="1262"/>
      <c r="G50" s="1262"/>
      <c r="H50" s="1262"/>
      <c r="I50" s="1262"/>
      <c r="J50" s="1263"/>
      <c r="K50" s="63">
        <v>1670</v>
      </c>
      <c r="L50" s="64">
        <v>1175</v>
      </c>
      <c r="M50" s="64">
        <v>1124</v>
      </c>
      <c r="N50" s="64">
        <v>1779</v>
      </c>
      <c r="O50" s="65">
        <v>1840</v>
      </c>
      <c r="P50" s="48"/>
      <c r="Q50" s="48"/>
      <c r="R50" s="48"/>
      <c r="S50" s="48"/>
      <c r="T50" s="48"/>
      <c r="U50" s="48"/>
    </row>
    <row r="51" spans="1:21" ht="30.75" customHeight="1" x14ac:dyDescent="0.2">
      <c r="A51" s="48"/>
      <c r="B51" s="1258"/>
      <c r="C51" s="1259"/>
      <c r="D51" s="66"/>
      <c r="E51" s="1262" t="s">
        <v>17</v>
      </c>
      <c r="F51" s="1262"/>
      <c r="G51" s="1262"/>
      <c r="H51" s="1262"/>
      <c r="I51" s="1262"/>
      <c r="J51" s="1263"/>
      <c r="K51" s="63" t="s">
        <v>526</v>
      </c>
      <c r="L51" s="64" t="s">
        <v>526</v>
      </c>
      <c r="M51" s="64" t="s">
        <v>526</v>
      </c>
      <c r="N51" s="64" t="s">
        <v>526</v>
      </c>
      <c r="O51" s="65" t="s">
        <v>526</v>
      </c>
      <c r="P51" s="48"/>
      <c r="Q51" s="48"/>
      <c r="R51" s="48"/>
      <c r="S51" s="48"/>
      <c r="T51" s="48"/>
      <c r="U51" s="48"/>
    </row>
    <row r="52" spans="1:21" ht="30.75" customHeight="1" x14ac:dyDescent="0.2">
      <c r="A52" s="48"/>
      <c r="B52" s="1264" t="s">
        <v>18</v>
      </c>
      <c r="C52" s="1265"/>
      <c r="D52" s="66"/>
      <c r="E52" s="1262" t="s">
        <v>19</v>
      </c>
      <c r="F52" s="1262"/>
      <c r="G52" s="1262"/>
      <c r="H52" s="1262"/>
      <c r="I52" s="1262"/>
      <c r="J52" s="1263"/>
      <c r="K52" s="63">
        <v>67042</v>
      </c>
      <c r="L52" s="64">
        <v>63398</v>
      </c>
      <c r="M52" s="64">
        <v>62722</v>
      </c>
      <c r="N52" s="64">
        <v>61001</v>
      </c>
      <c r="O52" s="65">
        <v>62458</v>
      </c>
      <c r="P52" s="48"/>
      <c r="Q52" s="48"/>
      <c r="R52" s="48"/>
      <c r="S52" s="48"/>
      <c r="T52" s="48"/>
      <c r="U52" s="48"/>
    </row>
    <row r="53" spans="1:21" ht="30.75" customHeight="1" thickBot="1" x14ac:dyDescent="0.25">
      <c r="A53" s="48"/>
      <c r="B53" s="1266" t="s">
        <v>20</v>
      </c>
      <c r="C53" s="1267"/>
      <c r="D53" s="67"/>
      <c r="E53" s="1268" t="s">
        <v>21</v>
      </c>
      <c r="F53" s="1268"/>
      <c r="G53" s="1268"/>
      <c r="H53" s="1268"/>
      <c r="I53" s="1268"/>
      <c r="J53" s="1269"/>
      <c r="K53" s="68">
        <v>17549</v>
      </c>
      <c r="L53" s="69">
        <v>20533</v>
      </c>
      <c r="M53" s="69">
        <v>21111</v>
      </c>
      <c r="N53" s="69">
        <v>25883</v>
      </c>
      <c r="O53" s="70">
        <v>26711</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3">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270" t="s">
        <v>24</v>
      </c>
      <c r="C57" s="1271"/>
      <c r="D57" s="1274" t="s">
        <v>25</v>
      </c>
      <c r="E57" s="1275"/>
      <c r="F57" s="1275"/>
      <c r="G57" s="1275"/>
      <c r="H57" s="1275"/>
      <c r="I57" s="1275"/>
      <c r="J57" s="1276"/>
      <c r="K57" s="83">
        <v>155248</v>
      </c>
      <c r="L57" s="84">
        <v>172771</v>
      </c>
      <c r="M57" s="84">
        <v>179351</v>
      </c>
      <c r="N57" s="84">
        <v>190638</v>
      </c>
      <c r="O57" s="85">
        <v>187306</v>
      </c>
    </row>
    <row r="58" spans="1:21" ht="31.5" customHeight="1" thickBot="1" x14ac:dyDescent="0.25">
      <c r="B58" s="1272"/>
      <c r="C58" s="1273"/>
      <c r="D58" s="1277" t="s">
        <v>26</v>
      </c>
      <c r="E58" s="1278"/>
      <c r="F58" s="1278"/>
      <c r="G58" s="1278"/>
      <c r="H58" s="1278"/>
      <c r="I58" s="1278"/>
      <c r="J58" s="1279"/>
      <c r="K58" s="86">
        <v>165262</v>
      </c>
      <c r="L58" s="87">
        <v>177292</v>
      </c>
      <c r="M58" s="87">
        <v>187087</v>
      </c>
      <c r="N58" s="87">
        <v>209024</v>
      </c>
      <c r="O58" s="88">
        <v>217174</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wqPvRCAzEsmKnZlMA4WODt205ggt9TrMAHJGker7SMjdEY3a/rJLn19/l21+ALhOabU3MPaAWCM0xAX/+cEfA==" saltValue="sQkyadjzJCEQOMQS6e2w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election activeCell="BF15" sqref="BF15"/>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566</v>
      </c>
      <c r="J40" s="100" t="s">
        <v>567</v>
      </c>
      <c r="K40" s="100" t="s">
        <v>568</v>
      </c>
      <c r="L40" s="100" t="s">
        <v>569</v>
      </c>
      <c r="M40" s="101" t="s">
        <v>570</v>
      </c>
    </row>
    <row r="41" spans="2:13" ht="27.75" customHeight="1" x14ac:dyDescent="0.2">
      <c r="B41" s="1280" t="s">
        <v>29</v>
      </c>
      <c r="C41" s="1281"/>
      <c r="D41" s="102"/>
      <c r="E41" s="1286" t="s">
        <v>30</v>
      </c>
      <c r="F41" s="1286"/>
      <c r="G41" s="1286"/>
      <c r="H41" s="1287"/>
      <c r="I41" s="103">
        <v>1036189</v>
      </c>
      <c r="J41" s="104">
        <v>1035000</v>
      </c>
      <c r="K41" s="104">
        <v>1053471</v>
      </c>
      <c r="L41" s="104">
        <v>1049364</v>
      </c>
      <c r="M41" s="105">
        <v>1028266</v>
      </c>
    </row>
    <row r="42" spans="2:13" ht="27.75" customHeight="1" x14ac:dyDescent="0.2">
      <c r="B42" s="1282"/>
      <c r="C42" s="1283"/>
      <c r="D42" s="106"/>
      <c r="E42" s="1288" t="s">
        <v>31</v>
      </c>
      <c r="F42" s="1288"/>
      <c r="G42" s="1288"/>
      <c r="H42" s="1289"/>
      <c r="I42" s="107">
        <v>34177</v>
      </c>
      <c r="J42" s="108">
        <v>34475</v>
      </c>
      <c r="K42" s="108">
        <v>29343</v>
      </c>
      <c r="L42" s="108">
        <v>26270</v>
      </c>
      <c r="M42" s="109">
        <v>23683</v>
      </c>
    </row>
    <row r="43" spans="2:13" ht="27.75" customHeight="1" x14ac:dyDescent="0.2">
      <c r="B43" s="1282"/>
      <c r="C43" s="1283"/>
      <c r="D43" s="106"/>
      <c r="E43" s="1288" t="s">
        <v>32</v>
      </c>
      <c r="F43" s="1288"/>
      <c r="G43" s="1288"/>
      <c r="H43" s="1289"/>
      <c r="I43" s="107">
        <v>167725</v>
      </c>
      <c r="J43" s="108">
        <v>156351</v>
      </c>
      <c r="K43" s="108">
        <v>142358</v>
      </c>
      <c r="L43" s="108">
        <v>141684</v>
      </c>
      <c r="M43" s="109">
        <v>142593</v>
      </c>
    </row>
    <row r="44" spans="2:13" ht="27.75" customHeight="1" x14ac:dyDescent="0.2">
      <c r="B44" s="1282"/>
      <c r="C44" s="1283"/>
      <c r="D44" s="106"/>
      <c r="E44" s="1288" t="s">
        <v>33</v>
      </c>
      <c r="F44" s="1288"/>
      <c r="G44" s="1288"/>
      <c r="H44" s="1289"/>
      <c r="I44" s="107" t="s">
        <v>526</v>
      </c>
      <c r="J44" s="108" t="s">
        <v>526</v>
      </c>
      <c r="K44" s="108" t="s">
        <v>526</v>
      </c>
      <c r="L44" s="108" t="s">
        <v>526</v>
      </c>
      <c r="M44" s="109" t="s">
        <v>526</v>
      </c>
    </row>
    <row r="45" spans="2:13" ht="27.75" customHeight="1" x14ac:dyDescent="0.2">
      <c r="B45" s="1282"/>
      <c r="C45" s="1283"/>
      <c r="D45" s="106"/>
      <c r="E45" s="1288" t="s">
        <v>34</v>
      </c>
      <c r="F45" s="1288"/>
      <c r="G45" s="1288"/>
      <c r="H45" s="1289"/>
      <c r="I45" s="107">
        <v>74306</v>
      </c>
      <c r="J45" s="108">
        <v>73234</v>
      </c>
      <c r="K45" s="108">
        <v>105548</v>
      </c>
      <c r="L45" s="108">
        <v>101660</v>
      </c>
      <c r="M45" s="109">
        <v>101461</v>
      </c>
    </row>
    <row r="46" spans="2:13" ht="27.75" customHeight="1" x14ac:dyDescent="0.2">
      <c r="B46" s="1282"/>
      <c r="C46" s="1283"/>
      <c r="D46" s="110"/>
      <c r="E46" s="1288" t="s">
        <v>35</v>
      </c>
      <c r="F46" s="1288"/>
      <c r="G46" s="1288"/>
      <c r="H46" s="1289"/>
      <c r="I46" s="107">
        <v>362</v>
      </c>
      <c r="J46" s="108">
        <v>262</v>
      </c>
      <c r="K46" s="108">
        <v>130</v>
      </c>
      <c r="L46" s="108">
        <v>93</v>
      </c>
      <c r="M46" s="109">
        <v>67</v>
      </c>
    </row>
    <row r="47" spans="2:13" ht="27.75" customHeight="1" x14ac:dyDescent="0.2">
      <c r="B47" s="1282"/>
      <c r="C47" s="1283"/>
      <c r="D47" s="111"/>
      <c r="E47" s="1290" t="s">
        <v>36</v>
      </c>
      <c r="F47" s="1291"/>
      <c r="G47" s="1291"/>
      <c r="H47" s="1292"/>
      <c r="I47" s="107" t="s">
        <v>526</v>
      </c>
      <c r="J47" s="108" t="s">
        <v>526</v>
      </c>
      <c r="K47" s="108" t="s">
        <v>526</v>
      </c>
      <c r="L47" s="108" t="s">
        <v>526</v>
      </c>
      <c r="M47" s="109" t="s">
        <v>526</v>
      </c>
    </row>
    <row r="48" spans="2:13" ht="27.75" customHeight="1" x14ac:dyDescent="0.2">
      <c r="B48" s="1282"/>
      <c r="C48" s="1283"/>
      <c r="D48" s="106"/>
      <c r="E48" s="1288" t="s">
        <v>37</v>
      </c>
      <c r="F48" s="1288"/>
      <c r="G48" s="1288"/>
      <c r="H48" s="1289"/>
      <c r="I48" s="107" t="s">
        <v>526</v>
      </c>
      <c r="J48" s="108" t="s">
        <v>526</v>
      </c>
      <c r="K48" s="108" t="s">
        <v>526</v>
      </c>
      <c r="L48" s="108" t="s">
        <v>526</v>
      </c>
      <c r="M48" s="109" t="s">
        <v>526</v>
      </c>
    </row>
    <row r="49" spans="2:13" ht="27.75" customHeight="1" x14ac:dyDescent="0.2">
      <c r="B49" s="1284"/>
      <c r="C49" s="1285"/>
      <c r="D49" s="106"/>
      <c r="E49" s="1288" t="s">
        <v>38</v>
      </c>
      <c r="F49" s="1288"/>
      <c r="G49" s="1288"/>
      <c r="H49" s="1289"/>
      <c r="I49" s="107" t="s">
        <v>526</v>
      </c>
      <c r="J49" s="108" t="s">
        <v>526</v>
      </c>
      <c r="K49" s="108" t="s">
        <v>526</v>
      </c>
      <c r="L49" s="108" t="s">
        <v>526</v>
      </c>
      <c r="M49" s="109" t="s">
        <v>526</v>
      </c>
    </row>
    <row r="50" spans="2:13" ht="27.75" customHeight="1" x14ac:dyDescent="0.2">
      <c r="B50" s="1293" t="s">
        <v>39</v>
      </c>
      <c r="C50" s="1294"/>
      <c r="D50" s="112"/>
      <c r="E50" s="1288" t="s">
        <v>40</v>
      </c>
      <c r="F50" s="1288"/>
      <c r="G50" s="1288"/>
      <c r="H50" s="1289"/>
      <c r="I50" s="107">
        <v>223464</v>
      </c>
      <c r="J50" s="108">
        <v>227690</v>
      </c>
      <c r="K50" s="108">
        <v>234155</v>
      </c>
      <c r="L50" s="108">
        <v>238846</v>
      </c>
      <c r="M50" s="109">
        <v>221716</v>
      </c>
    </row>
    <row r="51" spans="2:13" ht="27.75" customHeight="1" x14ac:dyDescent="0.2">
      <c r="B51" s="1282"/>
      <c r="C51" s="1283"/>
      <c r="D51" s="106"/>
      <c r="E51" s="1288" t="s">
        <v>41</v>
      </c>
      <c r="F51" s="1288"/>
      <c r="G51" s="1288"/>
      <c r="H51" s="1289"/>
      <c r="I51" s="107">
        <v>272970</v>
      </c>
      <c r="J51" s="108">
        <v>264585</v>
      </c>
      <c r="K51" s="108">
        <v>250365</v>
      </c>
      <c r="L51" s="108">
        <v>247958</v>
      </c>
      <c r="M51" s="109">
        <v>244740</v>
      </c>
    </row>
    <row r="52" spans="2:13" ht="27.75" customHeight="1" x14ac:dyDescent="0.2">
      <c r="B52" s="1284"/>
      <c r="C52" s="1285"/>
      <c r="D52" s="106"/>
      <c r="E52" s="1288" t="s">
        <v>42</v>
      </c>
      <c r="F52" s="1288"/>
      <c r="G52" s="1288"/>
      <c r="H52" s="1289"/>
      <c r="I52" s="107">
        <v>505035</v>
      </c>
      <c r="J52" s="108">
        <v>485164</v>
      </c>
      <c r="K52" s="108">
        <v>459442</v>
      </c>
      <c r="L52" s="108">
        <v>437760</v>
      </c>
      <c r="M52" s="109">
        <v>417670</v>
      </c>
    </row>
    <row r="53" spans="2:13" ht="27.75" customHeight="1" thickBot="1" x14ac:dyDescent="0.25">
      <c r="B53" s="1295" t="s">
        <v>20</v>
      </c>
      <c r="C53" s="1296"/>
      <c r="D53" s="113"/>
      <c r="E53" s="1297" t="s">
        <v>43</v>
      </c>
      <c r="F53" s="1297"/>
      <c r="G53" s="1297"/>
      <c r="H53" s="1298"/>
      <c r="I53" s="114">
        <v>311291</v>
      </c>
      <c r="J53" s="115">
        <v>321884</v>
      </c>
      <c r="K53" s="115">
        <v>386888</v>
      </c>
      <c r="L53" s="115">
        <v>394508</v>
      </c>
      <c r="M53" s="116">
        <v>411946</v>
      </c>
    </row>
    <row r="54" spans="2:13" ht="27.75" customHeight="1" x14ac:dyDescent="0.25">
      <c r="B54" s="117" t="s">
        <v>44</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koBTgFhwb342wViEzn1xX9GSDkNzNi0lRdfqWwtv4AnHJSOREBRIM/cWqnnswJxBeIThvlakgXe5wkQjP40IQ==" saltValue="fJQnEkj+mICWpw/NQOTT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election activeCell="BF15" sqref="BF15"/>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45</v>
      </c>
    </row>
    <row r="54" spans="2:8" ht="29.25" customHeight="1" thickBot="1" x14ac:dyDescent="0.35">
      <c r="B54" s="122" t="s">
        <v>1</v>
      </c>
      <c r="C54" s="123"/>
      <c r="D54" s="123"/>
      <c r="E54" s="124" t="s">
        <v>2</v>
      </c>
      <c r="F54" s="125" t="s">
        <v>568</v>
      </c>
      <c r="G54" s="125" t="s">
        <v>569</v>
      </c>
      <c r="H54" s="126" t="s">
        <v>570</v>
      </c>
    </row>
    <row r="55" spans="2:8" ht="52.5" customHeight="1" x14ac:dyDescent="0.2">
      <c r="B55" s="127"/>
      <c r="C55" s="1307" t="s">
        <v>46</v>
      </c>
      <c r="D55" s="1307"/>
      <c r="E55" s="1308"/>
      <c r="F55" s="128">
        <v>5663</v>
      </c>
      <c r="G55" s="128">
        <v>6121</v>
      </c>
      <c r="H55" s="129">
        <v>6384</v>
      </c>
    </row>
    <row r="56" spans="2:8" ht="52.5" customHeight="1" x14ac:dyDescent="0.2">
      <c r="B56" s="130"/>
      <c r="C56" s="1309" t="s">
        <v>47</v>
      </c>
      <c r="D56" s="1309"/>
      <c r="E56" s="1310"/>
      <c r="F56" s="131">
        <v>742</v>
      </c>
      <c r="G56" s="131">
        <v>839</v>
      </c>
      <c r="H56" s="132">
        <v>1124</v>
      </c>
    </row>
    <row r="57" spans="2:8" ht="53.25" customHeight="1" x14ac:dyDescent="0.2">
      <c r="B57" s="130"/>
      <c r="C57" s="1311" t="s">
        <v>48</v>
      </c>
      <c r="D57" s="1311"/>
      <c r="E57" s="1312"/>
      <c r="F57" s="133">
        <v>23285</v>
      </c>
      <c r="G57" s="133">
        <v>22315</v>
      </c>
      <c r="H57" s="134">
        <v>23206</v>
      </c>
    </row>
    <row r="58" spans="2:8" ht="45.75" customHeight="1" x14ac:dyDescent="0.2">
      <c r="B58" s="135"/>
      <c r="C58" s="1299" t="s">
        <v>616</v>
      </c>
      <c r="D58" s="1300"/>
      <c r="E58" s="1301"/>
      <c r="F58" s="136">
        <v>8926</v>
      </c>
      <c r="G58" s="136">
        <v>8733</v>
      </c>
      <c r="H58" s="137">
        <v>8690</v>
      </c>
    </row>
    <row r="59" spans="2:8" ht="45.75" customHeight="1" x14ac:dyDescent="0.2">
      <c r="B59" s="135"/>
      <c r="C59" s="1299" t="s">
        <v>617</v>
      </c>
      <c r="D59" s="1300"/>
      <c r="E59" s="1301"/>
      <c r="F59" s="136">
        <v>5214</v>
      </c>
      <c r="G59" s="136">
        <v>5165</v>
      </c>
      <c r="H59" s="137">
        <v>5043</v>
      </c>
    </row>
    <row r="60" spans="2:8" ht="45.75" customHeight="1" x14ac:dyDescent="0.2">
      <c r="B60" s="135"/>
      <c r="C60" s="1299" t="s">
        <v>618</v>
      </c>
      <c r="D60" s="1300"/>
      <c r="E60" s="1301"/>
      <c r="F60" s="136">
        <v>2420</v>
      </c>
      <c r="G60" s="136">
        <v>2258</v>
      </c>
      <c r="H60" s="137">
        <v>2127</v>
      </c>
    </row>
    <row r="61" spans="2:8" ht="45.75" customHeight="1" x14ac:dyDescent="0.2">
      <c r="B61" s="135"/>
      <c r="C61" s="1299" t="s">
        <v>619</v>
      </c>
      <c r="D61" s="1300"/>
      <c r="E61" s="1301"/>
      <c r="F61" s="136">
        <v>1933</v>
      </c>
      <c r="G61" s="136">
        <v>1038</v>
      </c>
      <c r="H61" s="137">
        <v>1038</v>
      </c>
    </row>
    <row r="62" spans="2:8" ht="45.75" customHeight="1" thickBot="1" x14ac:dyDescent="0.25">
      <c r="B62" s="138"/>
      <c r="C62" s="1302" t="s">
        <v>620</v>
      </c>
      <c r="D62" s="1303"/>
      <c r="E62" s="1304"/>
      <c r="F62" s="139">
        <v>1042</v>
      </c>
      <c r="G62" s="139">
        <v>1015</v>
      </c>
      <c r="H62" s="140">
        <v>897</v>
      </c>
    </row>
    <row r="63" spans="2:8" ht="52.5" customHeight="1" thickBot="1" x14ac:dyDescent="0.25">
      <c r="B63" s="141"/>
      <c r="C63" s="1305" t="s">
        <v>49</v>
      </c>
      <c r="D63" s="1305"/>
      <c r="E63" s="1306"/>
      <c r="F63" s="142">
        <v>29690</v>
      </c>
      <c r="G63" s="142">
        <v>29275</v>
      </c>
      <c r="H63" s="143">
        <v>30715</v>
      </c>
    </row>
    <row r="64" spans="2:8" ht="15" customHeight="1" x14ac:dyDescent="0.2"/>
  </sheetData>
  <sheetProtection algorithmName="SHA-512" hashValue="FTdzS7LP9U1gbl+MpYgmSij/IpsI/5oMvnhtRlGhSNqTszxt5B+gqngJ/LzdMi2gD2cUfIOKH2aBF1tp1pfcpw==" saltValue="R5yqP0UmGxvII2WEDiX1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election activeCell="BF15" sqref="BF15"/>
    </sheetView>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621</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621</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622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623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35" t="s">
        <v>629</v>
      </c>
      <c r="AO43" s="1336"/>
      <c r="AP43" s="1336"/>
      <c r="AQ43" s="1336"/>
      <c r="AR43" s="1336"/>
      <c r="AS43" s="1336"/>
      <c r="AT43" s="1336"/>
      <c r="AU43" s="1336"/>
      <c r="AV43" s="1336"/>
      <c r="AW43" s="1336"/>
      <c r="AX43" s="1336"/>
      <c r="AY43" s="1336"/>
      <c r="AZ43" s="1336"/>
      <c r="BA43" s="1336"/>
      <c r="BB43" s="1336"/>
      <c r="BC43" s="1336"/>
      <c r="BD43" s="1336"/>
      <c r="BE43" s="1336"/>
      <c r="BF43" s="1336"/>
      <c r="BG43" s="1336"/>
      <c r="BH43" s="1336"/>
      <c r="BI43" s="1336"/>
      <c r="BJ43" s="1336"/>
      <c r="BK43" s="1336"/>
      <c r="BL43" s="1336"/>
      <c r="BM43" s="1336"/>
      <c r="BN43" s="1336"/>
      <c r="BO43" s="1336"/>
      <c r="BP43" s="1336"/>
      <c r="BQ43" s="1336"/>
      <c r="BR43" s="1336"/>
      <c r="BS43" s="1336"/>
      <c r="BT43" s="1336"/>
      <c r="BU43" s="1336"/>
      <c r="BV43" s="1336"/>
      <c r="BW43" s="1336"/>
      <c r="BX43" s="1336"/>
      <c r="BY43" s="1336"/>
      <c r="BZ43" s="1336"/>
      <c r="CA43" s="1336"/>
      <c r="CB43" s="1336"/>
      <c r="CC43" s="1336"/>
      <c r="CD43" s="1336"/>
      <c r="CE43" s="1336"/>
      <c r="CF43" s="1336"/>
      <c r="CG43" s="1336"/>
      <c r="CH43" s="1336"/>
      <c r="CI43" s="1336"/>
      <c r="CJ43" s="1336"/>
      <c r="CK43" s="1336"/>
      <c r="CL43" s="1336"/>
      <c r="CM43" s="1336"/>
      <c r="CN43" s="1336"/>
      <c r="CO43" s="1336"/>
      <c r="CP43" s="1336"/>
      <c r="CQ43" s="1336"/>
      <c r="CR43" s="1336"/>
      <c r="CS43" s="1336"/>
      <c r="CT43" s="1336"/>
      <c r="CU43" s="1336"/>
      <c r="CV43" s="1336"/>
      <c r="CW43" s="1336"/>
      <c r="CX43" s="1336"/>
      <c r="CY43" s="1336"/>
      <c r="CZ43" s="1336"/>
      <c r="DA43" s="1336"/>
      <c r="DB43" s="1336"/>
      <c r="DC43" s="1337"/>
    </row>
    <row r="44" spans="2:109" ht="13" x14ac:dyDescent="0.2">
      <c r="B44" s="395"/>
      <c r="AN44" s="1338"/>
      <c r="AO44" s="1339"/>
      <c r="AP44" s="1339"/>
      <c r="AQ44" s="1339"/>
      <c r="AR44" s="1339"/>
      <c r="AS44" s="1339"/>
      <c r="AT44" s="1339"/>
      <c r="AU44" s="1339"/>
      <c r="AV44" s="1339"/>
      <c r="AW44" s="1339"/>
      <c r="AX44" s="1339"/>
      <c r="AY44" s="1339"/>
      <c r="AZ44" s="1339"/>
      <c r="BA44" s="1339"/>
      <c r="BB44" s="1339"/>
      <c r="BC44" s="1339"/>
      <c r="BD44" s="1339"/>
      <c r="BE44" s="1339"/>
      <c r="BF44" s="1339"/>
      <c r="BG44" s="1339"/>
      <c r="BH44" s="1339"/>
      <c r="BI44" s="1339"/>
      <c r="BJ44" s="1339"/>
      <c r="BK44" s="1339"/>
      <c r="BL44" s="1339"/>
      <c r="BM44" s="1339"/>
      <c r="BN44" s="1339"/>
      <c r="BO44" s="1339"/>
      <c r="BP44" s="1339"/>
      <c r="BQ44" s="1339"/>
      <c r="BR44" s="1339"/>
      <c r="BS44" s="1339"/>
      <c r="BT44" s="1339"/>
      <c r="BU44" s="1339"/>
      <c r="BV44" s="1339"/>
      <c r="BW44" s="1339"/>
      <c r="BX44" s="1339"/>
      <c r="BY44" s="1339"/>
      <c r="BZ44" s="1339"/>
      <c r="CA44" s="1339"/>
      <c r="CB44" s="1339"/>
      <c r="CC44" s="1339"/>
      <c r="CD44" s="1339"/>
      <c r="CE44" s="1339"/>
      <c r="CF44" s="1339"/>
      <c r="CG44" s="1339"/>
      <c r="CH44" s="1339"/>
      <c r="CI44" s="1339"/>
      <c r="CJ44" s="1339"/>
      <c r="CK44" s="1339"/>
      <c r="CL44" s="1339"/>
      <c r="CM44" s="1339"/>
      <c r="CN44" s="1339"/>
      <c r="CO44" s="1339"/>
      <c r="CP44" s="1339"/>
      <c r="CQ44" s="1339"/>
      <c r="CR44" s="1339"/>
      <c r="CS44" s="1339"/>
      <c r="CT44" s="1339"/>
      <c r="CU44" s="1339"/>
      <c r="CV44" s="1339"/>
      <c r="CW44" s="1339"/>
      <c r="CX44" s="1339"/>
      <c r="CY44" s="1339"/>
      <c r="CZ44" s="1339"/>
      <c r="DA44" s="1339"/>
      <c r="DB44" s="1339"/>
      <c r="DC44" s="1340"/>
    </row>
    <row r="45" spans="2:109" ht="13" x14ac:dyDescent="0.2">
      <c r="B45" s="395"/>
      <c r="AN45" s="1338"/>
      <c r="AO45" s="1339"/>
      <c r="AP45" s="1339"/>
      <c r="AQ45" s="1339"/>
      <c r="AR45" s="1339"/>
      <c r="AS45" s="1339"/>
      <c r="AT45" s="1339"/>
      <c r="AU45" s="1339"/>
      <c r="AV45" s="1339"/>
      <c r="AW45" s="1339"/>
      <c r="AX45" s="1339"/>
      <c r="AY45" s="1339"/>
      <c r="AZ45" s="1339"/>
      <c r="BA45" s="1339"/>
      <c r="BB45" s="1339"/>
      <c r="BC45" s="1339"/>
      <c r="BD45" s="1339"/>
      <c r="BE45" s="1339"/>
      <c r="BF45" s="1339"/>
      <c r="BG45" s="1339"/>
      <c r="BH45" s="1339"/>
      <c r="BI45" s="1339"/>
      <c r="BJ45" s="1339"/>
      <c r="BK45" s="1339"/>
      <c r="BL45" s="1339"/>
      <c r="BM45" s="1339"/>
      <c r="BN45" s="1339"/>
      <c r="BO45" s="1339"/>
      <c r="BP45" s="1339"/>
      <c r="BQ45" s="1339"/>
      <c r="BR45" s="1339"/>
      <c r="BS45" s="1339"/>
      <c r="BT45" s="1339"/>
      <c r="BU45" s="1339"/>
      <c r="BV45" s="1339"/>
      <c r="BW45" s="1339"/>
      <c r="BX45" s="1339"/>
      <c r="BY45" s="1339"/>
      <c r="BZ45" s="1339"/>
      <c r="CA45" s="1339"/>
      <c r="CB45" s="1339"/>
      <c r="CC45" s="1339"/>
      <c r="CD45" s="1339"/>
      <c r="CE45" s="1339"/>
      <c r="CF45" s="1339"/>
      <c r="CG45" s="1339"/>
      <c r="CH45" s="1339"/>
      <c r="CI45" s="1339"/>
      <c r="CJ45" s="1339"/>
      <c r="CK45" s="1339"/>
      <c r="CL45" s="1339"/>
      <c r="CM45" s="1339"/>
      <c r="CN45" s="1339"/>
      <c r="CO45" s="1339"/>
      <c r="CP45" s="1339"/>
      <c r="CQ45" s="1339"/>
      <c r="CR45" s="1339"/>
      <c r="CS45" s="1339"/>
      <c r="CT45" s="1339"/>
      <c r="CU45" s="1339"/>
      <c r="CV45" s="1339"/>
      <c r="CW45" s="1339"/>
      <c r="CX45" s="1339"/>
      <c r="CY45" s="1339"/>
      <c r="CZ45" s="1339"/>
      <c r="DA45" s="1339"/>
      <c r="DB45" s="1339"/>
      <c r="DC45" s="1340"/>
    </row>
    <row r="46" spans="2:109" ht="13" x14ac:dyDescent="0.2">
      <c r="B46" s="395"/>
      <c r="AN46" s="1338"/>
      <c r="AO46" s="1339"/>
      <c r="AP46" s="1339"/>
      <c r="AQ46" s="1339"/>
      <c r="AR46" s="1339"/>
      <c r="AS46" s="1339"/>
      <c r="AT46" s="1339"/>
      <c r="AU46" s="1339"/>
      <c r="AV46" s="1339"/>
      <c r="AW46" s="1339"/>
      <c r="AX46" s="1339"/>
      <c r="AY46" s="1339"/>
      <c r="AZ46" s="1339"/>
      <c r="BA46" s="1339"/>
      <c r="BB46" s="1339"/>
      <c r="BC46" s="1339"/>
      <c r="BD46" s="1339"/>
      <c r="BE46" s="1339"/>
      <c r="BF46" s="1339"/>
      <c r="BG46" s="1339"/>
      <c r="BH46" s="1339"/>
      <c r="BI46" s="1339"/>
      <c r="BJ46" s="1339"/>
      <c r="BK46" s="1339"/>
      <c r="BL46" s="1339"/>
      <c r="BM46" s="1339"/>
      <c r="BN46" s="1339"/>
      <c r="BO46" s="1339"/>
      <c r="BP46" s="1339"/>
      <c r="BQ46" s="1339"/>
      <c r="BR46" s="1339"/>
      <c r="BS46" s="1339"/>
      <c r="BT46" s="1339"/>
      <c r="BU46" s="1339"/>
      <c r="BV46" s="1339"/>
      <c r="BW46" s="1339"/>
      <c r="BX46" s="1339"/>
      <c r="BY46" s="1339"/>
      <c r="BZ46" s="1339"/>
      <c r="CA46" s="1339"/>
      <c r="CB46" s="1339"/>
      <c r="CC46" s="1339"/>
      <c r="CD46" s="1339"/>
      <c r="CE46" s="1339"/>
      <c r="CF46" s="1339"/>
      <c r="CG46" s="1339"/>
      <c r="CH46" s="1339"/>
      <c r="CI46" s="1339"/>
      <c r="CJ46" s="1339"/>
      <c r="CK46" s="1339"/>
      <c r="CL46" s="1339"/>
      <c r="CM46" s="1339"/>
      <c r="CN46" s="1339"/>
      <c r="CO46" s="1339"/>
      <c r="CP46" s="1339"/>
      <c r="CQ46" s="1339"/>
      <c r="CR46" s="1339"/>
      <c r="CS46" s="1339"/>
      <c r="CT46" s="1339"/>
      <c r="CU46" s="1339"/>
      <c r="CV46" s="1339"/>
      <c r="CW46" s="1339"/>
      <c r="CX46" s="1339"/>
      <c r="CY46" s="1339"/>
      <c r="CZ46" s="1339"/>
      <c r="DA46" s="1339"/>
      <c r="DB46" s="1339"/>
      <c r="DC46" s="1340"/>
    </row>
    <row r="47" spans="2:109" ht="13" x14ac:dyDescent="0.2">
      <c r="B47" s="395"/>
      <c r="AN47" s="1341"/>
      <c r="AO47" s="1342"/>
      <c r="AP47" s="1342"/>
      <c r="AQ47" s="1342"/>
      <c r="AR47" s="1342"/>
      <c r="AS47" s="1342"/>
      <c r="AT47" s="1342"/>
      <c r="AU47" s="1342"/>
      <c r="AV47" s="1342"/>
      <c r="AW47" s="1342"/>
      <c r="AX47" s="1342"/>
      <c r="AY47" s="1342"/>
      <c r="AZ47" s="1342"/>
      <c r="BA47" s="1342"/>
      <c r="BB47" s="1342"/>
      <c r="BC47" s="1342"/>
      <c r="BD47" s="1342"/>
      <c r="BE47" s="1342"/>
      <c r="BF47" s="1342"/>
      <c r="BG47" s="1342"/>
      <c r="BH47" s="1342"/>
      <c r="BI47" s="1342"/>
      <c r="BJ47" s="1342"/>
      <c r="BK47" s="1342"/>
      <c r="BL47" s="1342"/>
      <c r="BM47" s="1342"/>
      <c r="BN47" s="1342"/>
      <c r="BO47" s="1342"/>
      <c r="BP47" s="1342"/>
      <c r="BQ47" s="1342"/>
      <c r="BR47" s="1342"/>
      <c r="BS47" s="1342"/>
      <c r="BT47" s="1342"/>
      <c r="BU47" s="1342"/>
      <c r="BV47" s="1342"/>
      <c r="BW47" s="1342"/>
      <c r="BX47" s="1342"/>
      <c r="BY47" s="1342"/>
      <c r="BZ47" s="1342"/>
      <c r="CA47" s="1342"/>
      <c r="CB47" s="1342"/>
      <c r="CC47" s="1342"/>
      <c r="CD47" s="1342"/>
      <c r="CE47" s="1342"/>
      <c r="CF47" s="1342"/>
      <c r="CG47" s="1342"/>
      <c r="CH47" s="1342"/>
      <c r="CI47" s="1342"/>
      <c r="CJ47" s="1342"/>
      <c r="CK47" s="1342"/>
      <c r="CL47" s="1342"/>
      <c r="CM47" s="1342"/>
      <c r="CN47" s="1342"/>
      <c r="CO47" s="1342"/>
      <c r="CP47" s="1342"/>
      <c r="CQ47" s="1342"/>
      <c r="CR47" s="1342"/>
      <c r="CS47" s="1342"/>
      <c r="CT47" s="1342"/>
      <c r="CU47" s="1342"/>
      <c r="CV47" s="1342"/>
      <c r="CW47" s="1342"/>
      <c r="CX47" s="1342"/>
      <c r="CY47" s="1342"/>
      <c r="CZ47" s="1342"/>
      <c r="DA47" s="1342"/>
      <c r="DB47" s="1342"/>
      <c r="DC47" s="1343"/>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624</v>
      </c>
    </row>
    <row r="50" spans="1:109" ht="13" x14ac:dyDescent="0.2">
      <c r="B50" s="395"/>
      <c r="G50" s="1319"/>
      <c r="H50" s="1319"/>
      <c r="I50" s="1319"/>
      <c r="J50" s="1319"/>
      <c r="K50" s="405"/>
      <c r="L50" s="405"/>
      <c r="M50" s="406"/>
      <c r="N50" s="406"/>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8" t="s">
        <v>566</v>
      </c>
      <c r="BQ50" s="1318"/>
      <c r="BR50" s="1318"/>
      <c r="BS50" s="1318"/>
      <c r="BT50" s="1318"/>
      <c r="BU50" s="1318"/>
      <c r="BV50" s="1318"/>
      <c r="BW50" s="1318"/>
      <c r="BX50" s="1318" t="s">
        <v>567</v>
      </c>
      <c r="BY50" s="1318"/>
      <c r="BZ50" s="1318"/>
      <c r="CA50" s="1318"/>
      <c r="CB50" s="1318"/>
      <c r="CC50" s="1318"/>
      <c r="CD50" s="1318"/>
      <c r="CE50" s="1318"/>
      <c r="CF50" s="1318" t="s">
        <v>568</v>
      </c>
      <c r="CG50" s="1318"/>
      <c r="CH50" s="1318"/>
      <c r="CI50" s="1318"/>
      <c r="CJ50" s="1318"/>
      <c r="CK50" s="1318"/>
      <c r="CL50" s="1318"/>
      <c r="CM50" s="1318"/>
      <c r="CN50" s="1318" t="s">
        <v>569</v>
      </c>
      <c r="CO50" s="1318"/>
      <c r="CP50" s="1318"/>
      <c r="CQ50" s="1318"/>
      <c r="CR50" s="1318"/>
      <c r="CS50" s="1318"/>
      <c r="CT50" s="1318"/>
      <c r="CU50" s="1318"/>
      <c r="CV50" s="1318" t="s">
        <v>570</v>
      </c>
      <c r="CW50" s="1318"/>
      <c r="CX50" s="1318"/>
      <c r="CY50" s="1318"/>
      <c r="CZ50" s="1318"/>
      <c r="DA50" s="1318"/>
      <c r="DB50" s="1318"/>
      <c r="DC50" s="1318"/>
    </row>
    <row r="51" spans="1:109" ht="13.5" customHeight="1" x14ac:dyDescent="0.2">
      <c r="B51" s="395"/>
      <c r="G51" s="1321"/>
      <c r="H51" s="1321"/>
      <c r="I51" s="1334"/>
      <c r="J51" s="1334"/>
      <c r="K51" s="1320"/>
      <c r="L51" s="1320"/>
      <c r="M51" s="1320"/>
      <c r="N51" s="1320"/>
      <c r="AM51" s="404"/>
      <c r="AN51" s="1316" t="s">
        <v>625</v>
      </c>
      <c r="AO51" s="1316"/>
      <c r="AP51" s="1316"/>
      <c r="AQ51" s="1316"/>
      <c r="AR51" s="1316"/>
      <c r="AS51" s="1316"/>
      <c r="AT51" s="1316"/>
      <c r="AU51" s="1316"/>
      <c r="AV51" s="1316"/>
      <c r="AW51" s="1316"/>
      <c r="AX51" s="1316"/>
      <c r="AY51" s="1316"/>
      <c r="AZ51" s="1316"/>
      <c r="BA51" s="1316"/>
      <c r="BB51" s="1316" t="s">
        <v>630</v>
      </c>
      <c r="BC51" s="1316"/>
      <c r="BD51" s="1316"/>
      <c r="BE51" s="1316"/>
      <c r="BF51" s="1316"/>
      <c r="BG51" s="1316"/>
      <c r="BH51" s="1316"/>
      <c r="BI51" s="1316"/>
      <c r="BJ51" s="1316"/>
      <c r="BK51" s="1316"/>
      <c r="BL51" s="1316"/>
      <c r="BM51" s="1316"/>
      <c r="BN51" s="1316"/>
      <c r="BO51" s="1316"/>
      <c r="BP51" s="1313">
        <v>117.4</v>
      </c>
      <c r="BQ51" s="1313"/>
      <c r="BR51" s="1313"/>
      <c r="BS51" s="1313"/>
      <c r="BT51" s="1313"/>
      <c r="BU51" s="1313"/>
      <c r="BV51" s="1313"/>
      <c r="BW51" s="1313"/>
      <c r="BX51" s="1313">
        <v>118.3</v>
      </c>
      <c r="BY51" s="1313"/>
      <c r="BZ51" s="1313"/>
      <c r="CA51" s="1313"/>
      <c r="CB51" s="1313"/>
      <c r="CC51" s="1313"/>
      <c r="CD51" s="1313"/>
      <c r="CE51" s="1313"/>
      <c r="CF51" s="1313">
        <v>121.7</v>
      </c>
      <c r="CG51" s="1313"/>
      <c r="CH51" s="1313"/>
      <c r="CI51" s="1313"/>
      <c r="CJ51" s="1313"/>
      <c r="CK51" s="1313"/>
      <c r="CL51" s="1313"/>
      <c r="CM51" s="1313"/>
      <c r="CN51" s="1313">
        <v>120.4</v>
      </c>
      <c r="CO51" s="1313"/>
      <c r="CP51" s="1313"/>
      <c r="CQ51" s="1313"/>
      <c r="CR51" s="1313"/>
      <c r="CS51" s="1313"/>
      <c r="CT51" s="1313"/>
      <c r="CU51" s="1313"/>
      <c r="CV51" s="1313">
        <v>123.7</v>
      </c>
      <c r="CW51" s="1313"/>
      <c r="CX51" s="1313"/>
      <c r="CY51" s="1313"/>
      <c r="CZ51" s="1313"/>
      <c r="DA51" s="1313"/>
      <c r="DB51" s="1313"/>
      <c r="DC51" s="1313"/>
    </row>
    <row r="52" spans="1:109" ht="13" x14ac:dyDescent="0.2">
      <c r="B52" s="395"/>
      <c r="G52" s="1321"/>
      <c r="H52" s="1321"/>
      <c r="I52" s="1334"/>
      <c r="J52" s="1334"/>
      <c r="K52" s="1320"/>
      <c r="L52" s="1320"/>
      <c r="M52" s="1320"/>
      <c r="N52" s="1320"/>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 x14ac:dyDescent="0.2">
      <c r="A53" s="403"/>
      <c r="B53" s="395"/>
      <c r="G53" s="1321"/>
      <c r="H53" s="1321"/>
      <c r="I53" s="1319"/>
      <c r="J53" s="1319"/>
      <c r="K53" s="1320"/>
      <c r="L53" s="1320"/>
      <c r="M53" s="1320"/>
      <c r="N53" s="1320"/>
      <c r="AM53" s="404"/>
      <c r="AN53" s="1316"/>
      <c r="AO53" s="1316"/>
      <c r="AP53" s="1316"/>
      <c r="AQ53" s="1316"/>
      <c r="AR53" s="1316"/>
      <c r="AS53" s="1316"/>
      <c r="AT53" s="1316"/>
      <c r="AU53" s="1316"/>
      <c r="AV53" s="1316"/>
      <c r="AW53" s="1316"/>
      <c r="AX53" s="1316"/>
      <c r="AY53" s="1316"/>
      <c r="AZ53" s="1316"/>
      <c r="BA53" s="1316"/>
      <c r="BB53" s="1316" t="s">
        <v>631</v>
      </c>
      <c r="BC53" s="1316"/>
      <c r="BD53" s="1316"/>
      <c r="BE53" s="1316"/>
      <c r="BF53" s="1316"/>
      <c r="BG53" s="1316"/>
      <c r="BH53" s="1316"/>
      <c r="BI53" s="1316"/>
      <c r="BJ53" s="1316"/>
      <c r="BK53" s="1316"/>
      <c r="BL53" s="1316"/>
      <c r="BM53" s="1316"/>
      <c r="BN53" s="1316"/>
      <c r="BO53" s="1316"/>
      <c r="BP53" s="1313">
        <v>58.3</v>
      </c>
      <c r="BQ53" s="1313"/>
      <c r="BR53" s="1313"/>
      <c r="BS53" s="1313"/>
      <c r="BT53" s="1313"/>
      <c r="BU53" s="1313"/>
      <c r="BV53" s="1313"/>
      <c r="BW53" s="1313"/>
      <c r="BX53" s="1313">
        <v>60.2</v>
      </c>
      <c r="BY53" s="1313"/>
      <c r="BZ53" s="1313"/>
      <c r="CA53" s="1313"/>
      <c r="CB53" s="1313"/>
      <c r="CC53" s="1313"/>
      <c r="CD53" s="1313"/>
      <c r="CE53" s="1313"/>
      <c r="CF53" s="1313">
        <v>60.1</v>
      </c>
      <c r="CG53" s="1313"/>
      <c r="CH53" s="1313"/>
      <c r="CI53" s="1313"/>
      <c r="CJ53" s="1313"/>
      <c r="CK53" s="1313"/>
      <c r="CL53" s="1313"/>
      <c r="CM53" s="1313"/>
      <c r="CN53" s="1313">
        <v>60.3</v>
      </c>
      <c r="CO53" s="1313"/>
      <c r="CP53" s="1313"/>
      <c r="CQ53" s="1313"/>
      <c r="CR53" s="1313"/>
      <c r="CS53" s="1313"/>
      <c r="CT53" s="1313"/>
      <c r="CU53" s="1313"/>
      <c r="CV53" s="1313">
        <v>60.7</v>
      </c>
      <c r="CW53" s="1313"/>
      <c r="CX53" s="1313"/>
      <c r="CY53" s="1313"/>
      <c r="CZ53" s="1313"/>
      <c r="DA53" s="1313"/>
      <c r="DB53" s="1313"/>
      <c r="DC53" s="1313"/>
    </row>
    <row r="54" spans="1:109" ht="13" x14ac:dyDescent="0.2">
      <c r="A54" s="403"/>
      <c r="B54" s="395"/>
      <c r="G54" s="1321"/>
      <c r="H54" s="1321"/>
      <c r="I54" s="1319"/>
      <c r="J54" s="1319"/>
      <c r="K54" s="1320"/>
      <c r="L54" s="1320"/>
      <c r="M54" s="1320"/>
      <c r="N54" s="1320"/>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 x14ac:dyDescent="0.2">
      <c r="A55" s="403"/>
      <c r="B55" s="395"/>
      <c r="G55" s="1319"/>
      <c r="H55" s="1319"/>
      <c r="I55" s="1319"/>
      <c r="J55" s="1319"/>
      <c r="K55" s="1320"/>
      <c r="L55" s="1320"/>
      <c r="M55" s="1320"/>
      <c r="N55" s="1320"/>
      <c r="AN55" s="1318" t="s">
        <v>632</v>
      </c>
      <c r="AO55" s="1318"/>
      <c r="AP55" s="1318"/>
      <c r="AQ55" s="1318"/>
      <c r="AR55" s="1318"/>
      <c r="AS55" s="1318"/>
      <c r="AT55" s="1318"/>
      <c r="AU55" s="1318"/>
      <c r="AV55" s="1318"/>
      <c r="AW55" s="1318"/>
      <c r="AX55" s="1318"/>
      <c r="AY55" s="1318"/>
      <c r="AZ55" s="1318"/>
      <c r="BA55" s="1318"/>
      <c r="BB55" s="1316" t="s">
        <v>633</v>
      </c>
      <c r="BC55" s="1316"/>
      <c r="BD55" s="1316"/>
      <c r="BE55" s="1316"/>
      <c r="BF55" s="1316"/>
      <c r="BG55" s="1316"/>
      <c r="BH55" s="1316"/>
      <c r="BI55" s="1316"/>
      <c r="BJ55" s="1316"/>
      <c r="BK55" s="1316"/>
      <c r="BL55" s="1316"/>
      <c r="BM55" s="1316"/>
      <c r="BN55" s="1316"/>
      <c r="BO55" s="1316"/>
      <c r="BP55" s="1313">
        <v>124.2</v>
      </c>
      <c r="BQ55" s="1313"/>
      <c r="BR55" s="1313"/>
      <c r="BS55" s="1313"/>
      <c r="BT55" s="1313"/>
      <c r="BU55" s="1313"/>
      <c r="BV55" s="1313"/>
      <c r="BW55" s="1313"/>
      <c r="BX55" s="1313">
        <v>115.7</v>
      </c>
      <c r="BY55" s="1313"/>
      <c r="BZ55" s="1313"/>
      <c r="CA55" s="1313"/>
      <c r="CB55" s="1313"/>
      <c r="CC55" s="1313"/>
      <c r="CD55" s="1313"/>
      <c r="CE55" s="1313"/>
      <c r="CF55" s="1313">
        <v>106</v>
      </c>
      <c r="CG55" s="1313"/>
      <c r="CH55" s="1313"/>
      <c r="CI55" s="1313"/>
      <c r="CJ55" s="1313"/>
      <c r="CK55" s="1313"/>
      <c r="CL55" s="1313"/>
      <c r="CM55" s="1313"/>
      <c r="CN55" s="1313">
        <v>97.6</v>
      </c>
      <c r="CO55" s="1313"/>
      <c r="CP55" s="1313"/>
      <c r="CQ55" s="1313"/>
      <c r="CR55" s="1313"/>
      <c r="CS55" s="1313"/>
      <c r="CT55" s="1313"/>
      <c r="CU55" s="1313"/>
      <c r="CV55" s="1313">
        <v>91.6</v>
      </c>
      <c r="CW55" s="1313"/>
      <c r="CX55" s="1313"/>
      <c r="CY55" s="1313"/>
      <c r="CZ55" s="1313"/>
      <c r="DA55" s="1313"/>
      <c r="DB55" s="1313"/>
      <c r="DC55" s="1313"/>
    </row>
    <row r="56" spans="1:109" ht="13" x14ac:dyDescent="0.2">
      <c r="A56" s="403"/>
      <c r="B56" s="395"/>
      <c r="G56" s="1319"/>
      <c r="H56" s="1319"/>
      <c r="I56" s="1319"/>
      <c r="J56" s="1319"/>
      <c r="K56" s="1320"/>
      <c r="L56" s="1320"/>
      <c r="M56" s="1320"/>
      <c r="N56" s="1320"/>
      <c r="AN56" s="1318"/>
      <c r="AO56" s="1318"/>
      <c r="AP56" s="1318"/>
      <c r="AQ56" s="1318"/>
      <c r="AR56" s="1318"/>
      <c r="AS56" s="1318"/>
      <c r="AT56" s="1318"/>
      <c r="AU56" s="1318"/>
      <c r="AV56" s="1318"/>
      <c r="AW56" s="1318"/>
      <c r="AX56" s="1318"/>
      <c r="AY56" s="1318"/>
      <c r="AZ56" s="1318"/>
      <c r="BA56" s="1318"/>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3" customFormat="1" ht="13" x14ac:dyDescent="0.2">
      <c r="B57" s="407"/>
      <c r="G57" s="1319"/>
      <c r="H57" s="1319"/>
      <c r="I57" s="1314"/>
      <c r="J57" s="1314"/>
      <c r="K57" s="1320"/>
      <c r="L57" s="1320"/>
      <c r="M57" s="1320"/>
      <c r="N57" s="1320"/>
      <c r="AM57" s="388"/>
      <c r="AN57" s="1318"/>
      <c r="AO57" s="1318"/>
      <c r="AP57" s="1318"/>
      <c r="AQ57" s="1318"/>
      <c r="AR57" s="1318"/>
      <c r="AS57" s="1318"/>
      <c r="AT57" s="1318"/>
      <c r="AU57" s="1318"/>
      <c r="AV57" s="1318"/>
      <c r="AW57" s="1318"/>
      <c r="AX57" s="1318"/>
      <c r="AY57" s="1318"/>
      <c r="AZ57" s="1318"/>
      <c r="BA57" s="1318"/>
      <c r="BB57" s="1316" t="s">
        <v>631</v>
      </c>
      <c r="BC57" s="1316"/>
      <c r="BD57" s="1316"/>
      <c r="BE57" s="1316"/>
      <c r="BF57" s="1316"/>
      <c r="BG57" s="1316"/>
      <c r="BH57" s="1316"/>
      <c r="BI57" s="1316"/>
      <c r="BJ57" s="1316"/>
      <c r="BK57" s="1316"/>
      <c r="BL57" s="1316"/>
      <c r="BM57" s="1316"/>
      <c r="BN57" s="1316"/>
      <c r="BO57" s="1316"/>
      <c r="BP57" s="1313">
        <v>59.4</v>
      </c>
      <c r="BQ57" s="1313"/>
      <c r="BR57" s="1313"/>
      <c r="BS57" s="1313"/>
      <c r="BT57" s="1313"/>
      <c r="BU57" s="1313"/>
      <c r="BV57" s="1313"/>
      <c r="BW57" s="1313"/>
      <c r="BX57" s="1313">
        <v>61</v>
      </c>
      <c r="BY57" s="1313"/>
      <c r="BZ57" s="1313"/>
      <c r="CA57" s="1313"/>
      <c r="CB57" s="1313"/>
      <c r="CC57" s="1313"/>
      <c r="CD57" s="1313"/>
      <c r="CE57" s="1313"/>
      <c r="CF57" s="1313">
        <v>62</v>
      </c>
      <c r="CG57" s="1313"/>
      <c r="CH57" s="1313"/>
      <c r="CI57" s="1313"/>
      <c r="CJ57" s="1313"/>
      <c r="CK57" s="1313"/>
      <c r="CL57" s="1313"/>
      <c r="CM57" s="1313"/>
      <c r="CN57" s="1313">
        <v>62.9</v>
      </c>
      <c r="CO57" s="1313"/>
      <c r="CP57" s="1313"/>
      <c r="CQ57" s="1313"/>
      <c r="CR57" s="1313"/>
      <c r="CS57" s="1313"/>
      <c r="CT57" s="1313"/>
      <c r="CU57" s="1313"/>
      <c r="CV57" s="1313">
        <v>63.3</v>
      </c>
      <c r="CW57" s="1313"/>
      <c r="CX57" s="1313"/>
      <c r="CY57" s="1313"/>
      <c r="CZ57" s="1313"/>
      <c r="DA57" s="1313"/>
      <c r="DB57" s="1313"/>
      <c r="DC57" s="1313"/>
      <c r="DD57" s="408"/>
      <c r="DE57" s="407"/>
    </row>
    <row r="58" spans="1:109" s="403" customFormat="1" ht="13" x14ac:dyDescent="0.2">
      <c r="A58" s="388"/>
      <c r="B58" s="407"/>
      <c r="G58" s="1319"/>
      <c r="H58" s="1319"/>
      <c r="I58" s="1314"/>
      <c r="J58" s="1314"/>
      <c r="K58" s="1320"/>
      <c r="L58" s="1320"/>
      <c r="M58" s="1320"/>
      <c r="N58" s="1320"/>
      <c r="AM58" s="388"/>
      <c r="AN58" s="1318"/>
      <c r="AO58" s="1318"/>
      <c r="AP58" s="1318"/>
      <c r="AQ58" s="1318"/>
      <c r="AR58" s="1318"/>
      <c r="AS58" s="1318"/>
      <c r="AT58" s="1318"/>
      <c r="AU58" s="1318"/>
      <c r="AV58" s="1318"/>
      <c r="AW58" s="1318"/>
      <c r="AX58" s="1318"/>
      <c r="AY58" s="1318"/>
      <c r="AZ58" s="1318"/>
      <c r="BA58" s="1318"/>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626</v>
      </c>
    </row>
    <row r="64" spans="1:109" ht="13" x14ac:dyDescent="0.2">
      <c r="B64" s="395"/>
      <c r="G64" s="402"/>
      <c r="I64" s="415"/>
      <c r="J64" s="415"/>
      <c r="K64" s="415"/>
      <c r="L64" s="415"/>
      <c r="M64" s="415"/>
      <c r="N64" s="416"/>
      <c r="AM64" s="402"/>
      <c r="AN64" s="402" t="s">
        <v>623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25" t="s">
        <v>627</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ht="13" x14ac:dyDescent="0.2">
      <c r="B66" s="395"/>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ht="13" x14ac:dyDescent="0.2">
      <c r="B67" s="395"/>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ht="13" x14ac:dyDescent="0.2">
      <c r="B68" s="395"/>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ht="13" x14ac:dyDescent="0.2">
      <c r="B69" s="395"/>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624</v>
      </c>
    </row>
    <row r="72" spans="2:107" ht="13" x14ac:dyDescent="0.2">
      <c r="B72" s="395"/>
      <c r="G72" s="1319"/>
      <c r="H72" s="1319"/>
      <c r="I72" s="1319"/>
      <c r="J72" s="1319"/>
      <c r="K72" s="405"/>
      <c r="L72" s="405"/>
      <c r="M72" s="406"/>
      <c r="N72" s="406"/>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8" t="s">
        <v>566</v>
      </c>
      <c r="BQ72" s="1318"/>
      <c r="BR72" s="1318"/>
      <c r="BS72" s="1318"/>
      <c r="BT72" s="1318"/>
      <c r="BU72" s="1318"/>
      <c r="BV72" s="1318"/>
      <c r="BW72" s="1318"/>
      <c r="BX72" s="1318" t="s">
        <v>567</v>
      </c>
      <c r="BY72" s="1318"/>
      <c r="BZ72" s="1318"/>
      <c r="CA72" s="1318"/>
      <c r="CB72" s="1318"/>
      <c r="CC72" s="1318"/>
      <c r="CD72" s="1318"/>
      <c r="CE72" s="1318"/>
      <c r="CF72" s="1318" t="s">
        <v>568</v>
      </c>
      <c r="CG72" s="1318"/>
      <c r="CH72" s="1318"/>
      <c r="CI72" s="1318"/>
      <c r="CJ72" s="1318"/>
      <c r="CK72" s="1318"/>
      <c r="CL72" s="1318"/>
      <c r="CM72" s="1318"/>
      <c r="CN72" s="1318" t="s">
        <v>569</v>
      </c>
      <c r="CO72" s="1318"/>
      <c r="CP72" s="1318"/>
      <c r="CQ72" s="1318"/>
      <c r="CR72" s="1318"/>
      <c r="CS72" s="1318"/>
      <c r="CT72" s="1318"/>
      <c r="CU72" s="1318"/>
      <c r="CV72" s="1318" t="s">
        <v>570</v>
      </c>
      <c r="CW72" s="1318"/>
      <c r="CX72" s="1318"/>
      <c r="CY72" s="1318"/>
      <c r="CZ72" s="1318"/>
      <c r="DA72" s="1318"/>
      <c r="DB72" s="1318"/>
      <c r="DC72" s="1318"/>
    </row>
    <row r="73" spans="2:107" ht="13" x14ac:dyDescent="0.2">
      <c r="B73" s="395"/>
      <c r="G73" s="1321"/>
      <c r="H73" s="1321"/>
      <c r="I73" s="1321"/>
      <c r="J73" s="1321"/>
      <c r="K73" s="1317"/>
      <c r="L73" s="1317"/>
      <c r="M73" s="1317"/>
      <c r="N73" s="1317"/>
      <c r="AM73" s="404"/>
      <c r="AN73" s="1316" t="s">
        <v>625</v>
      </c>
      <c r="AO73" s="1316"/>
      <c r="AP73" s="1316"/>
      <c r="AQ73" s="1316"/>
      <c r="AR73" s="1316"/>
      <c r="AS73" s="1316"/>
      <c r="AT73" s="1316"/>
      <c r="AU73" s="1316"/>
      <c r="AV73" s="1316"/>
      <c r="AW73" s="1316"/>
      <c r="AX73" s="1316"/>
      <c r="AY73" s="1316"/>
      <c r="AZ73" s="1316"/>
      <c r="BA73" s="1316"/>
      <c r="BB73" s="1316" t="s">
        <v>630</v>
      </c>
      <c r="BC73" s="1316"/>
      <c r="BD73" s="1316"/>
      <c r="BE73" s="1316"/>
      <c r="BF73" s="1316"/>
      <c r="BG73" s="1316"/>
      <c r="BH73" s="1316"/>
      <c r="BI73" s="1316"/>
      <c r="BJ73" s="1316"/>
      <c r="BK73" s="1316"/>
      <c r="BL73" s="1316"/>
      <c r="BM73" s="1316"/>
      <c r="BN73" s="1316"/>
      <c r="BO73" s="1316"/>
      <c r="BP73" s="1313">
        <v>117.4</v>
      </c>
      <c r="BQ73" s="1313"/>
      <c r="BR73" s="1313"/>
      <c r="BS73" s="1313"/>
      <c r="BT73" s="1313"/>
      <c r="BU73" s="1313"/>
      <c r="BV73" s="1313"/>
      <c r="BW73" s="1313"/>
      <c r="BX73" s="1313">
        <v>118.3</v>
      </c>
      <c r="BY73" s="1313"/>
      <c r="BZ73" s="1313"/>
      <c r="CA73" s="1313"/>
      <c r="CB73" s="1313"/>
      <c r="CC73" s="1313"/>
      <c r="CD73" s="1313"/>
      <c r="CE73" s="1313"/>
      <c r="CF73" s="1313">
        <v>121.7</v>
      </c>
      <c r="CG73" s="1313"/>
      <c r="CH73" s="1313"/>
      <c r="CI73" s="1313"/>
      <c r="CJ73" s="1313"/>
      <c r="CK73" s="1313"/>
      <c r="CL73" s="1313"/>
      <c r="CM73" s="1313"/>
      <c r="CN73" s="1313">
        <v>120.4</v>
      </c>
      <c r="CO73" s="1313"/>
      <c r="CP73" s="1313"/>
      <c r="CQ73" s="1313"/>
      <c r="CR73" s="1313"/>
      <c r="CS73" s="1313"/>
      <c r="CT73" s="1313"/>
      <c r="CU73" s="1313"/>
      <c r="CV73" s="1313">
        <v>123.7</v>
      </c>
      <c r="CW73" s="1313"/>
      <c r="CX73" s="1313"/>
      <c r="CY73" s="1313"/>
      <c r="CZ73" s="1313"/>
      <c r="DA73" s="1313"/>
      <c r="DB73" s="1313"/>
      <c r="DC73" s="1313"/>
    </row>
    <row r="74" spans="2:107" ht="13" x14ac:dyDescent="0.2">
      <c r="B74" s="395"/>
      <c r="G74" s="1321"/>
      <c r="H74" s="1321"/>
      <c r="I74" s="1321"/>
      <c r="J74" s="1321"/>
      <c r="K74" s="1317"/>
      <c r="L74" s="1317"/>
      <c r="M74" s="1317"/>
      <c r="N74" s="1317"/>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 x14ac:dyDescent="0.2">
      <c r="B75" s="395"/>
      <c r="G75" s="1321"/>
      <c r="H75" s="1321"/>
      <c r="I75" s="1319"/>
      <c r="J75" s="1319"/>
      <c r="K75" s="1320"/>
      <c r="L75" s="1320"/>
      <c r="M75" s="1320"/>
      <c r="N75" s="1320"/>
      <c r="AM75" s="404"/>
      <c r="AN75" s="1316"/>
      <c r="AO75" s="1316"/>
      <c r="AP75" s="1316"/>
      <c r="AQ75" s="1316"/>
      <c r="AR75" s="1316"/>
      <c r="AS75" s="1316"/>
      <c r="AT75" s="1316"/>
      <c r="AU75" s="1316"/>
      <c r="AV75" s="1316"/>
      <c r="AW75" s="1316"/>
      <c r="AX75" s="1316"/>
      <c r="AY75" s="1316"/>
      <c r="AZ75" s="1316"/>
      <c r="BA75" s="1316"/>
      <c r="BB75" s="1316" t="s">
        <v>634</v>
      </c>
      <c r="BC75" s="1316"/>
      <c r="BD75" s="1316"/>
      <c r="BE75" s="1316"/>
      <c r="BF75" s="1316"/>
      <c r="BG75" s="1316"/>
      <c r="BH75" s="1316"/>
      <c r="BI75" s="1316"/>
      <c r="BJ75" s="1316"/>
      <c r="BK75" s="1316"/>
      <c r="BL75" s="1316"/>
      <c r="BM75" s="1316"/>
      <c r="BN75" s="1316"/>
      <c r="BO75" s="1316"/>
      <c r="BP75" s="1313">
        <v>7.5</v>
      </c>
      <c r="BQ75" s="1313"/>
      <c r="BR75" s="1313"/>
      <c r="BS75" s="1313"/>
      <c r="BT75" s="1313"/>
      <c r="BU75" s="1313"/>
      <c r="BV75" s="1313"/>
      <c r="BW75" s="1313"/>
      <c r="BX75" s="1313">
        <v>7.2</v>
      </c>
      <c r="BY75" s="1313"/>
      <c r="BZ75" s="1313"/>
      <c r="CA75" s="1313"/>
      <c r="CB75" s="1313"/>
      <c r="CC75" s="1313"/>
      <c r="CD75" s="1313"/>
      <c r="CE75" s="1313"/>
      <c r="CF75" s="1313">
        <v>6.9</v>
      </c>
      <c r="CG75" s="1313"/>
      <c r="CH75" s="1313"/>
      <c r="CI75" s="1313"/>
      <c r="CJ75" s="1313"/>
      <c r="CK75" s="1313"/>
      <c r="CL75" s="1313"/>
      <c r="CM75" s="1313"/>
      <c r="CN75" s="1313">
        <v>7.3</v>
      </c>
      <c r="CO75" s="1313"/>
      <c r="CP75" s="1313"/>
      <c r="CQ75" s="1313"/>
      <c r="CR75" s="1313"/>
      <c r="CS75" s="1313"/>
      <c r="CT75" s="1313"/>
      <c r="CU75" s="1313"/>
      <c r="CV75" s="1313">
        <v>7.5</v>
      </c>
      <c r="CW75" s="1313"/>
      <c r="CX75" s="1313"/>
      <c r="CY75" s="1313"/>
      <c r="CZ75" s="1313"/>
      <c r="DA75" s="1313"/>
      <c r="DB75" s="1313"/>
      <c r="DC75" s="1313"/>
    </row>
    <row r="76" spans="2:107" ht="13" x14ac:dyDescent="0.2">
      <c r="B76" s="395"/>
      <c r="G76" s="1321"/>
      <c r="H76" s="1321"/>
      <c r="I76" s="1319"/>
      <c r="J76" s="1319"/>
      <c r="K76" s="1320"/>
      <c r="L76" s="1320"/>
      <c r="M76" s="1320"/>
      <c r="N76" s="1320"/>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 x14ac:dyDescent="0.2">
      <c r="B77" s="395"/>
      <c r="G77" s="1319"/>
      <c r="H77" s="1319"/>
      <c r="I77" s="1319"/>
      <c r="J77" s="1319"/>
      <c r="K77" s="1317"/>
      <c r="L77" s="1317"/>
      <c r="M77" s="1317"/>
      <c r="N77" s="1317"/>
      <c r="AN77" s="1318" t="s">
        <v>635</v>
      </c>
      <c r="AO77" s="1318"/>
      <c r="AP77" s="1318"/>
      <c r="AQ77" s="1318"/>
      <c r="AR77" s="1318"/>
      <c r="AS77" s="1318"/>
      <c r="AT77" s="1318"/>
      <c r="AU77" s="1318"/>
      <c r="AV77" s="1318"/>
      <c r="AW77" s="1318"/>
      <c r="AX77" s="1318"/>
      <c r="AY77" s="1318"/>
      <c r="AZ77" s="1318"/>
      <c r="BA77" s="1318"/>
      <c r="BB77" s="1316" t="s">
        <v>633</v>
      </c>
      <c r="BC77" s="1316"/>
      <c r="BD77" s="1316"/>
      <c r="BE77" s="1316"/>
      <c r="BF77" s="1316"/>
      <c r="BG77" s="1316"/>
      <c r="BH77" s="1316"/>
      <c r="BI77" s="1316"/>
      <c r="BJ77" s="1316"/>
      <c r="BK77" s="1316"/>
      <c r="BL77" s="1316"/>
      <c r="BM77" s="1316"/>
      <c r="BN77" s="1316"/>
      <c r="BO77" s="1316"/>
      <c r="BP77" s="1313">
        <v>124.2</v>
      </c>
      <c r="BQ77" s="1313"/>
      <c r="BR77" s="1313"/>
      <c r="BS77" s="1313"/>
      <c r="BT77" s="1313"/>
      <c r="BU77" s="1313"/>
      <c r="BV77" s="1313"/>
      <c r="BW77" s="1313"/>
      <c r="BX77" s="1313">
        <v>115.7</v>
      </c>
      <c r="BY77" s="1313"/>
      <c r="BZ77" s="1313"/>
      <c r="CA77" s="1313"/>
      <c r="CB77" s="1313"/>
      <c r="CC77" s="1313"/>
      <c r="CD77" s="1313"/>
      <c r="CE77" s="1313"/>
      <c r="CF77" s="1313">
        <v>106</v>
      </c>
      <c r="CG77" s="1313"/>
      <c r="CH77" s="1313"/>
      <c r="CI77" s="1313"/>
      <c r="CJ77" s="1313"/>
      <c r="CK77" s="1313"/>
      <c r="CL77" s="1313"/>
      <c r="CM77" s="1313"/>
      <c r="CN77" s="1313">
        <v>97.6</v>
      </c>
      <c r="CO77" s="1313"/>
      <c r="CP77" s="1313"/>
      <c r="CQ77" s="1313"/>
      <c r="CR77" s="1313"/>
      <c r="CS77" s="1313"/>
      <c r="CT77" s="1313"/>
      <c r="CU77" s="1313"/>
      <c r="CV77" s="1313">
        <v>91.6</v>
      </c>
      <c r="CW77" s="1313"/>
      <c r="CX77" s="1313"/>
      <c r="CY77" s="1313"/>
      <c r="CZ77" s="1313"/>
      <c r="DA77" s="1313"/>
      <c r="DB77" s="1313"/>
      <c r="DC77" s="1313"/>
    </row>
    <row r="78" spans="2:107" ht="13" x14ac:dyDescent="0.2">
      <c r="B78" s="395"/>
      <c r="G78" s="1319"/>
      <c r="H78" s="1319"/>
      <c r="I78" s="1319"/>
      <c r="J78" s="1319"/>
      <c r="K78" s="1317"/>
      <c r="L78" s="1317"/>
      <c r="M78" s="1317"/>
      <c r="N78" s="1317"/>
      <c r="AN78" s="1318"/>
      <c r="AO78" s="1318"/>
      <c r="AP78" s="1318"/>
      <c r="AQ78" s="1318"/>
      <c r="AR78" s="1318"/>
      <c r="AS78" s="1318"/>
      <c r="AT78" s="1318"/>
      <c r="AU78" s="1318"/>
      <c r="AV78" s="1318"/>
      <c r="AW78" s="1318"/>
      <c r="AX78" s="1318"/>
      <c r="AY78" s="1318"/>
      <c r="AZ78" s="1318"/>
      <c r="BA78" s="1318"/>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 x14ac:dyDescent="0.2">
      <c r="B79" s="395"/>
      <c r="G79" s="1319"/>
      <c r="H79" s="1319"/>
      <c r="I79" s="1314"/>
      <c r="J79" s="1314"/>
      <c r="K79" s="1315"/>
      <c r="L79" s="1315"/>
      <c r="M79" s="1315"/>
      <c r="N79" s="1315"/>
      <c r="AN79" s="1318"/>
      <c r="AO79" s="1318"/>
      <c r="AP79" s="1318"/>
      <c r="AQ79" s="1318"/>
      <c r="AR79" s="1318"/>
      <c r="AS79" s="1318"/>
      <c r="AT79" s="1318"/>
      <c r="AU79" s="1318"/>
      <c r="AV79" s="1318"/>
      <c r="AW79" s="1318"/>
      <c r="AX79" s="1318"/>
      <c r="AY79" s="1318"/>
      <c r="AZ79" s="1318"/>
      <c r="BA79" s="1318"/>
      <c r="BB79" s="1316" t="s">
        <v>634</v>
      </c>
      <c r="BC79" s="1316"/>
      <c r="BD79" s="1316"/>
      <c r="BE79" s="1316"/>
      <c r="BF79" s="1316"/>
      <c r="BG79" s="1316"/>
      <c r="BH79" s="1316"/>
      <c r="BI79" s="1316"/>
      <c r="BJ79" s="1316"/>
      <c r="BK79" s="1316"/>
      <c r="BL79" s="1316"/>
      <c r="BM79" s="1316"/>
      <c r="BN79" s="1316"/>
      <c r="BO79" s="1316"/>
      <c r="BP79" s="1313">
        <v>10.9</v>
      </c>
      <c r="BQ79" s="1313"/>
      <c r="BR79" s="1313"/>
      <c r="BS79" s="1313"/>
      <c r="BT79" s="1313"/>
      <c r="BU79" s="1313"/>
      <c r="BV79" s="1313"/>
      <c r="BW79" s="1313"/>
      <c r="BX79" s="1313">
        <v>10.3</v>
      </c>
      <c r="BY79" s="1313"/>
      <c r="BZ79" s="1313"/>
      <c r="CA79" s="1313"/>
      <c r="CB79" s="1313"/>
      <c r="CC79" s="1313"/>
      <c r="CD79" s="1313"/>
      <c r="CE79" s="1313"/>
      <c r="CF79" s="1313">
        <v>9</v>
      </c>
      <c r="CG79" s="1313"/>
      <c r="CH79" s="1313"/>
      <c r="CI79" s="1313"/>
      <c r="CJ79" s="1313"/>
      <c r="CK79" s="1313"/>
      <c r="CL79" s="1313"/>
      <c r="CM79" s="1313"/>
      <c r="CN79" s="1313">
        <v>8</v>
      </c>
      <c r="CO79" s="1313"/>
      <c r="CP79" s="1313"/>
      <c r="CQ79" s="1313"/>
      <c r="CR79" s="1313"/>
      <c r="CS79" s="1313"/>
      <c r="CT79" s="1313"/>
      <c r="CU79" s="1313"/>
      <c r="CV79" s="1313">
        <v>7.3</v>
      </c>
      <c r="CW79" s="1313"/>
      <c r="CX79" s="1313"/>
      <c r="CY79" s="1313"/>
      <c r="CZ79" s="1313"/>
      <c r="DA79" s="1313"/>
      <c r="DB79" s="1313"/>
      <c r="DC79" s="1313"/>
    </row>
    <row r="80" spans="2:107" ht="13" x14ac:dyDescent="0.2">
      <c r="B80" s="395"/>
      <c r="G80" s="1319"/>
      <c r="H80" s="1319"/>
      <c r="I80" s="1314"/>
      <c r="J80" s="1314"/>
      <c r="K80" s="1315"/>
      <c r="L80" s="1315"/>
      <c r="M80" s="1315"/>
      <c r="N80" s="1315"/>
      <c r="AN80" s="1318"/>
      <c r="AO80" s="1318"/>
      <c r="AP80" s="1318"/>
      <c r="AQ80" s="1318"/>
      <c r="AR80" s="1318"/>
      <c r="AS80" s="1318"/>
      <c r="AT80" s="1318"/>
      <c r="AU80" s="1318"/>
      <c r="AV80" s="1318"/>
      <c r="AW80" s="1318"/>
      <c r="AX80" s="1318"/>
      <c r="AY80" s="1318"/>
      <c r="AZ80" s="1318"/>
      <c r="BA80" s="1318"/>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pReM12AOLsA1S0TS0VG78PF1UTA9lbXcJG/H9E2odTq8+offBFLmWpHyvDy8TE3PJ00SCOy8qdz7BCCKgxhfoA==" saltValue="QdqdHvQf+s7n3qJ760Mme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election activeCell="BF15" sqref="BF15"/>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628</v>
      </c>
    </row>
  </sheetData>
  <sheetProtection algorithmName="SHA-512" hashValue="CGCOh8b9HWsmVhXKwl6VJ0f36uzKSixhymgLAZaTbY2KPD/XDQU/VHRiM8l3E3xmvJqn+ndKLr0tkHOzPwG2Dg==" saltValue="fARxndPf48AuwQbx6vTE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election activeCell="BF15" sqref="BF15"/>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565</v>
      </c>
    </row>
  </sheetData>
  <sheetProtection algorithmName="SHA-512" hashValue="6sf46H8myO6DypzuLXgjNzEtETlZwXIfY5dNH7m/tlUkCCae0gpRnl8FDYBueMT8KD6RCtIKbHkHnXAjFPwZig==" saltValue="ohTglkb61bvqtH+IdrNrL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50</v>
      </c>
      <c r="E2" s="155"/>
      <c r="F2" s="156" t="s">
        <v>564</v>
      </c>
      <c r="G2" s="157"/>
      <c r="H2" s="158"/>
    </row>
    <row r="3" spans="1:8" x14ac:dyDescent="0.2">
      <c r="A3" s="154" t="s">
        <v>557</v>
      </c>
      <c r="B3" s="159"/>
      <c r="C3" s="160"/>
      <c r="D3" s="161">
        <v>51687</v>
      </c>
      <c r="E3" s="162"/>
      <c r="F3" s="163">
        <v>51898</v>
      </c>
      <c r="G3" s="164"/>
      <c r="H3" s="165"/>
    </row>
    <row r="4" spans="1:8" x14ac:dyDescent="0.2">
      <c r="A4" s="166"/>
      <c r="B4" s="167"/>
      <c r="C4" s="168"/>
      <c r="D4" s="169">
        <v>29091</v>
      </c>
      <c r="E4" s="170"/>
      <c r="F4" s="171">
        <v>25986</v>
      </c>
      <c r="G4" s="172"/>
      <c r="H4" s="173"/>
    </row>
    <row r="5" spans="1:8" x14ac:dyDescent="0.2">
      <c r="A5" s="154" t="s">
        <v>559</v>
      </c>
      <c r="B5" s="159"/>
      <c r="C5" s="160"/>
      <c r="D5" s="161">
        <v>52284</v>
      </c>
      <c r="E5" s="162"/>
      <c r="F5" s="163">
        <v>51684</v>
      </c>
      <c r="G5" s="164"/>
      <c r="H5" s="165"/>
    </row>
    <row r="6" spans="1:8" x14ac:dyDescent="0.2">
      <c r="A6" s="166"/>
      <c r="B6" s="167"/>
      <c r="C6" s="168"/>
      <c r="D6" s="169">
        <v>27528</v>
      </c>
      <c r="E6" s="170"/>
      <c r="F6" s="171">
        <v>26671</v>
      </c>
      <c r="G6" s="172"/>
      <c r="H6" s="173"/>
    </row>
    <row r="7" spans="1:8" x14ac:dyDescent="0.2">
      <c r="A7" s="154" t="s">
        <v>560</v>
      </c>
      <c r="B7" s="159"/>
      <c r="C7" s="160"/>
      <c r="D7" s="161">
        <v>64969</v>
      </c>
      <c r="E7" s="162"/>
      <c r="F7" s="163">
        <v>52897</v>
      </c>
      <c r="G7" s="164"/>
      <c r="H7" s="165"/>
    </row>
    <row r="8" spans="1:8" x14ac:dyDescent="0.2">
      <c r="A8" s="166"/>
      <c r="B8" s="167"/>
      <c r="C8" s="168"/>
      <c r="D8" s="169">
        <v>37667</v>
      </c>
      <c r="E8" s="170"/>
      <c r="F8" s="171">
        <v>27013</v>
      </c>
      <c r="G8" s="172"/>
      <c r="H8" s="173"/>
    </row>
    <row r="9" spans="1:8" x14ac:dyDescent="0.2">
      <c r="A9" s="154" t="s">
        <v>561</v>
      </c>
      <c r="B9" s="159"/>
      <c r="C9" s="160"/>
      <c r="D9" s="161">
        <v>61625</v>
      </c>
      <c r="E9" s="162"/>
      <c r="F9" s="163">
        <v>54945</v>
      </c>
      <c r="G9" s="164"/>
      <c r="H9" s="165"/>
    </row>
    <row r="10" spans="1:8" x14ac:dyDescent="0.2">
      <c r="A10" s="166"/>
      <c r="B10" s="167"/>
      <c r="C10" s="168"/>
      <c r="D10" s="169">
        <v>32955</v>
      </c>
      <c r="E10" s="170"/>
      <c r="F10" s="171">
        <v>29293</v>
      </c>
      <c r="G10" s="172"/>
      <c r="H10" s="173"/>
    </row>
    <row r="11" spans="1:8" x14ac:dyDescent="0.2">
      <c r="A11" s="154" t="s">
        <v>562</v>
      </c>
      <c r="B11" s="159"/>
      <c r="C11" s="160"/>
      <c r="D11" s="161">
        <v>57934</v>
      </c>
      <c r="E11" s="162"/>
      <c r="F11" s="163">
        <v>57132</v>
      </c>
      <c r="G11" s="164"/>
      <c r="H11" s="165"/>
    </row>
    <row r="12" spans="1:8" x14ac:dyDescent="0.2">
      <c r="A12" s="166"/>
      <c r="B12" s="167"/>
      <c r="C12" s="174"/>
      <c r="D12" s="169">
        <v>30196</v>
      </c>
      <c r="E12" s="170"/>
      <c r="F12" s="171">
        <v>30126</v>
      </c>
      <c r="G12" s="172"/>
      <c r="H12" s="173"/>
    </row>
    <row r="13" spans="1:8" x14ac:dyDescent="0.2">
      <c r="A13" s="154"/>
      <c r="B13" s="159"/>
      <c r="C13" s="175"/>
      <c r="D13" s="176">
        <v>57700</v>
      </c>
      <c r="E13" s="177"/>
      <c r="F13" s="178">
        <v>53711</v>
      </c>
      <c r="G13" s="179"/>
      <c r="H13" s="165"/>
    </row>
    <row r="14" spans="1:8" x14ac:dyDescent="0.2">
      <c r="A14" s="166"/>
      <c r="B14" s="167"/>
      <c r="C14" s="168"/>
      <c r="D14" s="169">
        <v>31487</v>
      </c>
      <c r="E14" s="170"/>
      <c r="F14" s="171">
        <v>27818</v>
      </c>
      <c r="G14" s="172"/>
      <c r="H14" s="173"/>
    </row>
    <row r="17" spans="1:11" x14ac:dyDescent="0.2">
      <c r="A17" s="150" t="s">
        <v>51</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52</v>
      </c>
      <c r="B19" s="180">
        <f>ROUND(VALUE(SUBSTITUTE(実質収支比率等に係る経年分析!F$48,"▲","-")),2)</f>
        <v>0.16</v>
      </c>
      <c r="C19" s="180">
        <f>ROUND(VALUE(SUBSTITUTE(実質収支比率等に係る経年分析!G$48,"▲","-")),2)</f>
        <v>0.18</v>
      </c>
      <c r="D19" s="180">
        <f>ROUND(VALUE(SUBSTITUTE(実質収支比率等に係る経年分析!H$48,"▲","-")),2)</f>
        <v>0.2</v>
      </c>
      <c r="E19" s="180">
        <f>ROUND(VALUE(SUBSTITUTE(実質収支比率等に係る経年分析!I$48,"▲","-")),2)</f>
        <v>0.17</v>
      </c>
      <c r="F19" s="180">
        <f>ROUND(VALUE(SUBSTITUTE(実質収支比率等に係る経年分析!J$48,"▲","-")),2)</f>
        <v>0.12</v>
      </c>
    </row>
    <row r="20" spans="1:11" x14ac:dyDescent="0.2">
      <c r="A20" s="180" t="s">
        <v>53</v>
      </c>
      <c r="B20" s="180">
        <f>ROUND(VALUE(SUBSTITUTE(実質収支比率等に係る経年分析!F$47,"▲","-")),2)</f>
        <v>1.63</v>
      </c>
      <c r="C20" s="180">
        <f>ROUND(VALUE(SUBSTITUTE(実質収支比率等に係る経年分析!G$47,"▲","-")),2)</f>
        <v>1.73</v>
      </c>
      <c r="D20" s="180">
        <f>ROUND(VALUE(SUBSTITUTE(実質収支比率等に係る経年分析!H$47,"▲","-")),2)</f>
        <v>1.57</v>
      </c>
      <c r="E20" s="180">
        <f>ROUND(VALUE(SUBSTITUTE(実質収支比率等に係る経年分析!I$47,"▲","-")),2)</f>
        <v>1.66</v>
      </c>
      <c r="F20" s="180">
        <f>ROUND(VALUE(SUBSTITUTE(実質収支比率等に係る経年分析!J$47,"▲","-")),2)</f>
        <v>1.71</v>
      </c>
    </row>
    <row r="21" spans="1:11" x14ac:dyDescent="0.2">
      <c r="A21" s="180" t="s">
        <v>54</v>
      </c>
      <c r="B21" s="180">
        <f>IF(ISNUMBER(VALUE(SUBSTITUTE(実質収支比率等に係る経年分析!F$49,"▲","-"))),ROUND(VALUE(SUBSTITUTE(実質収支比率等に係る経年分析!F$49,"▲","-")),2),NA())</f>
        <v>0.69</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7.0000000000000007E-2</v>
      </c>
      <c r="E21" s="180">
        <f>IF(ISNUMBER(VALUE(SUBSTITUTE(実質収支比率等に係る経年分析!I$49,"▲","-"))),ROUND(VALUE(SUBSTITUTE(実質収支比率等に係る経年分析!I$49,"▲","-")),2),NA())</f>
        <v>7.0000000000000007E-2</v>
      </c>
      <c r="F21" s="180">
        <f>IF(ISNUMBER(VALUE(SUBSTITUTE(実質収支比率等に係る経年分析!J$49,"▲","-"))),ROUND(VALUE(SUBSTITUTE(実質収支比率等に係る経年分析!J$49,"▲","-")),2),NA())</f>
        <v>0</v>
      </c>
    </row>
    <row r="24" spans="1:11" x14ac:dyDescent="0.2">
      <c r="A24" s="150" t="s">
        <v>55</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56</v>
      </c>
      <c r="C26" s="181" t="s">
        <v>57</v>
      </c>
      <c r="D26" s="181" t="s">
        <v>56</v>
      </c>
      <c r="E26" s="181" t="s">
        <v>57</v>
      </c>
      <c r="F26" s="181" t="s">
        <v>56</v>
      </c>
      <c r="G26" s="181" t="s">
        <v>57</v>
      </c>
      <c r="H26" s="181" t="s">
        <v>56</v>
      </c>
      <c r="I26" s="181" t="s">
        <v>57</v>
      </c>
      <c r="J26" s="181" t="s">
        <v>56</v>
      </c>
      <c r="K26" s="181" t="s">
        <v>57</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f>IF(ROUND(VALUE(SUBSTITUTE(連結実質赤字比率に係る赤字・黒字の構成分析!H$42,"▲", "-")), 2) &lt; 0, ABS(ROUND(VALUE(SUBSTITUTE(連結実質赤字比率に係る赤字・黒字の構成分析!H$42,"▲", "-")), 2)), NA())</f>
        <v>0.06</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墓地整備事業特別会計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2">
      <c r="A30" s="181" t="str">
        <f>IF(連結実質赤字比率に係る赤字・黒字の構成分析!C$40="",NA(),連結実質赤字比率に係る赤字・黒字の構成分析!C$40)</f>
        <v>公害健康被害補償事業特別会計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2">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0.55000000000000004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x14ac:dyDescent="0.2">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x14ac:dyDescent="0.2">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2.37</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3.55</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4.8</v>
      </c>
    </row>
    <row r="39" spans="1:16" x14ac:dyDescent="0.2">
      <c r="A39" s="150" t="s">
        <v>58</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x14ac:dyDescent="0.2">
      <c r="A42" s="182" t="s">
        <v>61</v>
      </c>
      <c r="B42" s="182"/>
      <c r="C42" s="182"/>
      <c r="D42" s="182">
        <f>'実質公債費比率（分子）の構造'!K$52</f>
        <v>67042</v>
      </c>
      <c r="E42" s="182"/>
      <c r="F42" s="182"/>
      <c r="G42" s="182">
        <f>'実質公債費比率（分子）の構造'!L$52</f>
        <v>63398</v>
      </c>
      <c r="H42" s="182"/>
      <c r="I42" s="182"/>
      <c r="J42" s="182">
        <f>'実質公債費比率（分子）の構造'!M$52</f>
        <v>62722</v>
      </c>
      <c r="K42" s="182"/>
      <c r="L42" s="182"/>
      <c r="M42" s="182">
        <f>'実質公債費比率（分子）の構造'!N$52</f>
        <v>61001</v>
      </c>
      <c r="N42" s="182"/>
      <c r="O42" s="182"/>
      <c r="P42" s="182">
        <f>'実質公債費比率（分子）の構造'!O$52</f>
        <v>62458</v>
      </c>
    </row>
    <row r="43" spans="1:16" x14ac:dyDescent="0.2">
      <c r="A43" s="182" t="s">
        <v>62</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63</v>
      </c>
      <c r="B44" s="182">
        <f>'実質公債費比率（分子）の構造'!K$50</f>
        <v>1670</v>
      </c>
      <c r="C44" s="182"/>
      <c r="D44" s="182"/>
      <c r="E44" s="182">
        <f>'実質公債費比率（分子）の構造'!L$50</f>
        <v>1175</v>
      </c>
      <c r="F44" s="182"/>
      <c r="G44" s="182"/>
      <c r="H44" s="182">
        <f>'実質公債費比率（分子）の構造'!M$50</f>
        <v>1124</v>
      </c>
      <c r="I44" s="182"/>
      <c r="J44" s="182"/>
      <c r="K44" s="182">
        <f>'実質公債費比率（分子）の構造'!N$50</f>
        <v>1779</v>
      </c>
      <c r="L44" s="182"/>
      <c r="M44" s="182"/>
      <c r="N44" s="182">
        <f>'実質公債費比率（分子）の構造'!O$50</f>
        <v>1840</v>
      </c>
      <c r="O44" s="182"/>
      <c r="P44" s="182"/>
    </row>
    <row r="45" spans="1:16" x14ac:dyDescent="0.2">
      <c r="A45" s="182" t="s">
        <v>64</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65</v>
      </c>
      <c r="B46" s="182">
        <f>'実質公債費比率（分子）の構造'!K$48</f>
        <v>13520</v>
      </c>
      <c r="C46" s="182"/>
      <c r="D46" s="182"/>
      <c r="E46" s="182">
        <f>'実質公債費比率（分子）の構造'!L$48</f>
        <v>13622</v>
      </c>
      <c r="F46" s="182"/>
      <c r="G46" s="182"/>
      <c r="H46" s="182">
        <f>'実質公債費比率（分子）の構造'!M$48</f>
        <v>13192</v>
      </c>
      <c r="I46" s="182"/>
      <c r="J46" s="182"/>
      <c r="K46" s="182">
        <f>'実質公債費比率（分子）の構造'!N$48</f>
        <v>12613</v>
      </c>
      <c r="L46" s="182"/>
      <c r="M46" s="182"/>
      <c r="N46" s="182">
        <f>'実質公債費比率（分子）の構造'!O$48</f>
        <v>12783</v>
      </c>
      <c r="O46" s="182"/>
      <c r="P46" s="182"/>
    </row>
    <row r="47" spans="1:16" x14ac:dyDescent="0.2">
      <c r="A47" s="182" t="s">
        <v>66</v>
      </c>
      <c r="B47" s="182">
        <f>'実質公債費比率（分子）の構造'!K$47</f>
        <v>38323</v>
      </c>
      <c r="C47" s="182"/>
      <c r="D47" s="182"/>
      <c r="E47" s="182">
        <f>'実質公債費比率（分子）の構造'!L$47</f>
        <v>40690</v>
      </c>
      <c r="F47" s="182"/>
      <c r="G47" s="182"/>
      <c r="H47" s="182">
        <f>'実質公債費比率（分子）の構造'!M$47</f>
        <v>42112</v>
      </c>
      <c r="I47" s="182"/>
      <c r="J47" s="182"/>
      <c r="K47" s="182">
        <f>'実質公債費比率（分子）の構造'!N$47</f>
        <v>43035</v>
      </c>
      <c r="L47" s="182"/>
      <c r="M47" s="182"/>
      <c r="N47" s="182">
        <f>'実質公債費比率（分子）の構造'!O$47</f>
        <v>43724</v>
      </c>
      <c r="O47" s="182"/>
      <c r="P47" s="182"/>
    </row>
    <row r="48" spans="1:16" x14ac:dyDescent="0.2">
      <c r="A48" s="182" t="s">
        <v>67</v>
      </c>
      <c r="B48" s="182">
        <f>'実質公債費比率（分子）の構造'!K$46</f>
        <v>1356</v>
      </c>
      <c r="C48" s="182"/>
      <c r="D48" s="182"/>
      <c r="E48" s="182">
        <f>'実質公債費比率（分子）の構造'!L$46</f>
        <v>785</v>
      </c>
      <c r="F48" s="182"/>
      <c r="G48" s="182"/>
      <c r="H48" s="182">
        <f>'実質公債費比率（分子）の構造'!M$46</f>
        <v>831</v>
      </c>
      <c r="I48" s="182"/>
      <c r="J48" s="182"/>
      <c r="K48" s="182">
        <f>'実質公債費比率（分子）の構造'!N$46</f>
        <v>3071</v>
      </c>
      <c r="L48" s="182"/>
      <c r="M48" s="182"/>
      <c r="N48" s="182">
        <f>'実質公債費比率（分子）の構造'!O$46</f>
        <v>5896</v>
      </c>
      <c r="O48" s="182"/>
      <c r="P48" s="182"/>
    </row>
    <row r="49" spans="1:16" x14ac:dyDescent="0.2">
      <c r="A49" s="182" t="s">
        <v>68</v>
      </c>
      <c r="B49" s="182">
        <f>'実質公債費比率（分子）の構造'!K$45</f>
        <v>29722</v>
      </c>
      <c r="C49" s="182"/>
      <c r="D49" s="182"/>
      <c r="E49" s="182">
        <f>'実質公債費比率（分子）の構造'!L$45</f>
        <v>27659</v>
      </c>
      <c r="F49" s="182"/>
      <c r="G49" s="182"/>
      <c r="H49" s="182">
        <f>'実質公債費比率（分子）の構造'!M$45</f>
        <v>26574</v>
      </c>
      <c r="I49" s="182"/>
      <c r="J49" s="182"/>
      <c r="K49" s="182">
        <f>'実質公債費比率（分子）の構造'!N$45</f>
        <v>26386</v>
      </c>
      <c r="L49" s="182"/>
      <c r="M49" s="182"/>
      <c r="N49" s="182">
        <f>'実質公債費比率（分子）の構造'!O$45</f>
        <v>24926</v>
      </c>
      <c r="O49" s="182"/>
      <c r="P49" s="182"/>
    </row>
    <row r="50" spans="1:16" x14ac:dyDescent="0.2">
      <c r="A50" s="182" t="s">
        <v>69</v>
      </c>
      <c r="B50" s="182" t="e">
        <f>NA()</f>
        <v>#N/A</v>
      </c>
      <c r="C50" s="182">
        <f>IF(ISNUMBER('実質公債費比率（分子）の構造'!K$53),'実質公債費比率（分子）の構造'!K$53,NA())</f>
        <v>17549</v>
      </c>
      <c r="D50" s="182" t="e">
        <f>NA()</f>
        <v>#N/A</v>
      </c>
      <c r="E50" s="182" t="e">
        <f>NA()</f>
        <v>#N/A</v>
      </c>
      <c r="F50" s="182">
        <f>IF(ISNUMBER('実質公債費比率（分子）の構造'!L$53),'実質公債費比率（分子）の構造'!L$53,NA())</f>
        <v>20533</v>
      </c>
      <c r="G50" s="182" t="e">
        <f>NA()</f>
        <v>#N/A</v>
      </c>
      <c r="H50" s="182" t="e">
        <f>NA()</f>
        <v>#N/A</v>
      </c>
      <c r="I50" s="182">
        <f>IF(ISNUMBER('実質公債費比率（分子）の構造'!M$53),'実質公債費比率（分子）の構造'!M$53,NA())</f>
        <v>21111</v>
      </c>
      <c r="J50" s="182" t="e">
        <f>NA()</f>
        <v>#N/A</v>
      </c>
      <c r="K50" s="182" t="e">
        <f>NA()</f>
        <v>#N/A</v>
      </c>
      <c r="L50" s="182">
        <f>IF(ISNUMBER('実質公債費比率（分子）の構造'!N$53),'実質公債費比率（分子）の構造'!N$53,NA())</f>
        <v>25883</v>
      </c>
      <c r="M50" s="182" t="e">
        <f>NA()</f>
        <v>#N/A</v>
      </c>
      <c r="N50" s="182" t="e">
        <f>NA()</f>
        <v>#N/A</v>
      </c>
      <c r="O50" s="182">
        <f>IF(ISNUMBER('実質公債費比率（分子）の構造'!O$53),'実質公債費比率（分子）の構造'!O$53,NA())</f>
        <v>26711</v>
      </c>
      <c r="P50" s="182" t="e">
        <f>NA()</f>
        <v>#N/A</v>
      </c>
    </row>
    <row r="53" spans="1:16" x14ac:dyDescent="0.2">
      <c r="A53" s="150" t="s">
        <v>70</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2">
      <c r="A56" s="181" t="s">
        <v>42</v>
      </c>
      <c r="B56" s="181"/>
      <c r="C56" s="181"/>
      <c r="D56" s="181">
        <f>'将来負担比率（分子）の構造'!I$52</f>
        <v>505035</v>
      </c>
      <c r="E56" s="181"/>
      <c r="F56" s="181"/>
      <c r="G56" s="181">
        <f>'将来負担比率（分子）の構造'!J$52</f>
        <v>485164</v>
      </c>
      <c r="H56" s="181"/>
      <c r="I56" s="181"/>
      <c r="J56" s="181">
        <f>'将来負担比率（分子）の構造'!K$52</f>
        <v>459442</v>
      </c>
      <c r="K56" s="181"/>
      <c r="L56" s="181"/>
      <c r="M56" s="181">
        <f>'将来負担比率（分子）の構造'!L$52</f>
        <v>437760</v>
      </c>
      <c r="N56" s="181"/>
      <c r="O56" s="181"/>
      <c r="P56" s="181">
        <f>'将来負担比率（分子）の構造'!M$52</f>
        <v>417670</v>
      </c>
    </row>
    <row r="57" spans="1:16" x14ac:dyDescent="0.2">
      <c r="A57" s="181" t="s">
        <v>41</v>
      </c>
      <c r="B57" s="181"/>
      <c r="C57" s="181"/>
      <c r="D57" s="181">
        <f>'将来負担比率（分子）の構造'!I$51</f>
        <v>272970</v>
      </c>
      <c r="E57" s="181"/>
      <c r="F57" s="181"/>
      <c r="G57" s="181">
        <f>'将来負担比率（分子）の構造'!J$51</f>
        <v>264585</v>
      </c>
      <c r="H57" s="181"/>
      <c r="I57" s="181"/>
      <c r="J57" s="181">
        <f>'将来負担比率（分子）の構造'!K$51</f>
        <v>250365</v>
      </c>
      <c r="K57" s="181"/>
      <c r="L57" s="181"/>
      <c r="M57" s="181">
        <f>'将来負担比率（分子）の構造'!L$51</f>
        <v>247958</v>
      </c>
      <c r="N57" s="181"/>
      <c r="O57" s="181"/>
      <c r="P57" s="181">
        <f>'将来負担比率（分子）の構造'!M$51</f>
        <v>244740</v>
      </c>
    </row>
    <row r="58" spans="1:16" x14ac:dyDescent="0.2">
      <c r="A58" s="181" t="s">
        <v>40</v>
      </c>
      <c r="B58" s="181"/>
      <c r="C58" s="181"/>
      <c r="D58" s="181">
        <f>'将来負担比率（分子）の構造'!I$50</f>
        <v>223464</v>
      </c>
      <c r="E58" s="181"/>
      <c r="F58" s="181"/>
      <c r="G58" s="181">
        <f>'将来負担比率（分子）の構造'!J$50</f>
        <v>227690</v>
      </c>
      <c r="H58" s="181"/>
      <c r="I58" s="181"/>
      <c r="J58" s="181">
        <f>'将来負担比率（分子）の構造'!K$50</f>
        <v>234155</v>
      </c>
      <c r="K58" s="181"/>
      <c r="L58" s="181"/>
      <c r="M58" s="181">
        <f>'将来負担比率（分子）の構造'!L$50</f>
        <v>238846</v>
      </c>
      <c r="N58" s="181"/>
      <c r="O58" s="181"/>
      <c r="P58" s="181">
        <f>'将来負担比率（分子）の構造'!M$50</f>
        <v>221716</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362</v>
      </c>
      <c r="C61" s="181"/>
      <c r="D61" s="181"/>
      <c r="E61" s="181">
        <f>'将来負担比率（分子）の構造'!J$46</f>
        <v>262</v>
      </c>
      <c r="F61" s="181"/>
      <c r="G61" s="181"/>
      <c r="H61" s="181">
        <f>'将来負担比率（分子）の構造'!K$46</f>
        <v>130</v>
      </c>
      <c r="I61" s="181"/>
      <c r="J61" s="181"/>
      <c r="K61" s="181">
        <f>'将来負担比率（分子）の構造'!L$46</f>
        <v>93</v>
      </c>
      <c r="L61" s="181"/>
      <c r="M61" s="181"/>
      <c r="N61" s="181">
        <f>'将来負担比率（分子）の構造'!M$46</f>
        <v>67</v>
      </c>
      <c r="O61" s="181"/>
      <c r="P61" s="181"/>
    </row>
    <row r="62" spans="1:16" x14ac:dyDescent="0.2">
      <c r="A62" s="181" t="s">
        <v>34</v>
      </c>
      <c r="B62" s="181">
        <f>'将来負担比率（分子）の構造'!I$45</f>
        <v>74306</v>
      </c>
      <c r="C62" s="181"/>
      <c r="D62" s="181"/>
      <c r="E62" s="181">
        <f>'将来負担比率（分子）の構造'!J$45</f>
        <v>73234</v>
      </c>
      <c r="F62" s="181"/>
      <c r="G62" s="181"/>
      <c r="H62" s="181">
        <f>'将来負担比率（分子）の構造'!K$45</f>
        <v>105548</v>
      </c>
      <c r="I62" s="181"/>
      <c r="J62" s="181"/>
      <c r="K62" s="181">
        <f>'将来負担比率（分子）の構造'!L$45</f>
        <v>101660</v>
      </c>
      <c r="L62" s="181"/>
      <c r="M62" s="181"/>
      <c r="N62" s="181">
        <f>'将来負担比率（分子）の構造'!M$45</f>
        <v>101461</v>
      </c>
      <c r="O62" s="181"/>
      <c r="P62" s="181"/>
    </row>
    <row r="63" spans="1:16" x14ac:dyDescent="0.2">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32</v>
      </c>
      <c r="B64" s="181">
        <f>'将来負担比率（分子）の構造'!I$43</f>
        <v>167725</v>
      </c>
      <c r="C64" s="181"/>
      <c r="D64" s="181"/>
      <c r="E64" s="181">
        <f>'将来負担比率（分子）の構造'!J$43</f>
        <v>156351</v>
      </c>
      <c r="F64" s="181"/>
      <c r="G64" s="181"/>
      <c r="H64" s="181">
        <f>'将来負担比率（分子）の構造'!K$43</f>
        <v>142358</v>
      </c>
      <c r="I64" s="181"/>
      <c r="J64" s="181"/>
      <c r="K64" s="181">
        <f>'将来負担比率（分子）の構造'!L$43</f>
        <v>141684</v>
      </c>
      <c r="L64" s="181"/>
      <c r="M64" s="181"/>
      <c r="N64" s="181">
        <f>'将来負担比率（分子）の構造'!M$43</f>
        <v>142593</v>
      </c>
      <c r="O64" s="181"/>
      <c r="P64" s="181"/>
    </row>
    <row r="65" spans="1:16" x14ac:dyDescent="0.2">
      <c r="A65" s="181" t="s">
        <v>31</v>
      </c>
      <c r="B65" s="181">
        <f>'将来負担比率（分子）の構造'!I$42</f>
        <v>34177</v>
      </c>
      <c r="C65" s="181"/>
      <c r="D65" s="181"/>
      <c r="E65" s="181">
        <f>'将来負担比率（分子）の構造'!J$42</f>
        <v>34475</v>
      </c>
      <c r="F65" s="181"/>
      <c r="G65" s="181"/>
      <c r="H65" s="181">
        <f>'将来負担比率（分子）の構造'!K$42</f>
        <v>29343</v>
      </c>
      <c r="I65" s="181"/>
      <c r="J65" s="181"/>
      <c r="K65" s="181">
        <f>'将来負担比率（分子）の構造'!L$42</f>
        <v>26270</v>
      </c>
      <c r="L65" s="181"/>
      <c r="M65" s="181"/>
      <c r="N65" s="181">
        <f>'将来負担比率（分子）の構造'!M$42</f>
        <v>23683</v>
      </c>
      <c r="O65" s="181"/>
      <c r="P65" s="181"/>
    </row>
    <row r="66" spans="1:16" x14ac:dyDescent="0.2">
      <c r="A66" s="181" t="s">
        <v>30</v>
      </c>
      <c r="B66" s="181">
        <f>'将来負担比率（分子）の構造'!I$41</f>
        <v>1036189</v>
      </c>
      <c r="C66" s="181"/>
      <c r="D66" s="181"/>
      <c r="E66" s="181">
        <f>'将来負担比率（分子）の構造'!J$41</f>
        <v>1035000</v>
      </c>
      <c r="F66" s="181"/>
      <c r="G66" s="181"/>
      <c r="H66" s="181">
        <f>'将来負担比率（分子）の構造'!K$41</f>
        <v>1053471</v>
      </c>
      <c r="I66" s="181"/>
      <c r="J66" s="181"/>
      <c r="K66" s="181">
        <f>'将来負担比率（分子）の構造'!L$41</f>
        <v>1049364</v>
      </c>
      <c r="L66" s="181"/>
      <c r="M66" s="181"/>
      <c r="N66" s="181">
        <f>'将来負担比率（分子）の構造'!M$41</f>
        <v>1028266</v>
      </c>
      <c r="O66" s="181"/>
      <c r="P66" s="181"/>
    </row>
    <row r="67" spans="1:16" x14ac:dyDescent="0.2">
      <c r="A67" s="181" t="s">
        <v>73</v>
      </c>
      <c r="B67" s="181" t="e">
        <f>NA()</f>
        <v>#N/A</v>
      </c>
      <c r="C67" s="181">
        <f>IF(ISNUMBER('将来負担比率（分子）の構造'!I$53), IF('将来負担比率（分子）の構造'!I$53 &lt; 0, 0, '将来負担比率（分子）の構造'!I$53), NA())</f>
        <v>311291</v>
      </c>
      <c r="D67" s="181" t="e">
        <f>NA()</f>
        <v>#N/A</v>
      </c>
      <c r="E67" s="181" t="e">
        <f>NA()</f>
        <v>#N/A</v>
      </c>
      <c r="F67" s="181">
        <f>IF(ISNUMBER('将来負担比率（分子）の構造'!J$53), IF('将来負担比率（分子）の構造'!J$53 &lt; 0, 0, '将来負担比率（分子）の構造'!J$53), NA())</f>
        <v>321884</v>
      </c>
      <c r="G67" s="181" t="e">
        <f>NA()</f>
        <v>#N/A</v>
      </c>
      <c r="H67" s="181" t="e">
        <f>NA()</f>
        <v>#N/A</v>
      </c>
      <c r="I67" s="181">
        <f>IF(ISNUMBER('将来負担比率（分子）の構造'!K$53), IF('将来負担比率（分子）の構造'!K$53 &lt; 0, 0, '将来負担比率（分子）の構造'!K$53), NA())</f>
        <v>386888</v>
      </c>
      <c r="J67" s="181" t="e">
        <f>NA()</f>
        <v>#N/A</v>
      </c>
      <c r="K67" s="181" t="e">
        <f>NA()</f>
        <v>#N/A</v>
      </c>
      <c r="L67" s="181">
        <f>IF(ISNUMBER('将来負担比率（分子）の構造'!L$53), IF('将来負担比率（分子）の構造'!L$53 &lt; 0, 0, '将来負担比率（分子）の構造'!L$53), NA())</f>
        <v>394508</v>
      </c>
      <c r="M67" s="181" t="e">
        <f>NA()</f>
        <v>#N/A</v>
      </c>
      <c r="N67" s="181" t="e">
        <f>NA()</f>
        <v>#N/A</v>
      </c>
      <c r="O67" s="181">
        <f>IF(ISNUMBER('将来負担比率（分子）の構造'!M$53), IF('将来負担比率（分子）の構造'!M$53 &lt; 0, 0, '将来負担比率（分子）の構造'!M$53), NA())</f>
        <v>411946</v>
      </c>
      <c r="P67" s="181" t="e">
        <f>NA()</f>
        <v>#N/A</v>
      </c>
    </row>
    <row r="70" spans="1:16" x14ac:dyDescent="0.2">
      <c r="A70" s="183" t="s">
        <v>74</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75</v>
      </c>
      <c r="B72" s="185">
        <f>基金残高に係る経年分析!F55</f>
        <v>5663</v>
      </c>
      <c r="C72" s="185">
        <f>基金残高に係る経年分析!G55</f>
        <v>6121</v>
      </c>
      <c r="D72" s="185">
        <f>基金残高に係る経年分析!H55</f>
        <v>6384</v>
      </c>
    </row>
    <row r="73" spans="1:16" x14ac:dyDescent="0.2">
      <c r="A73" s="184" t="s">
        <v>76</v>
      </c>
      <c r="B73" s="185">
        <f>基金残高に係る経年分析!F56</f>
        <v>742</v>
      </c>
      <c r="C73" s="185">
        <f>基金残高に係る経年分析!G56</f>
        <v>839</v>
      </c>
      <c r="D73" s="185">
        <f>基金残高に係る経年分析!H56</f>
        <v>1124</v>
      </c>
    </row>
    <row r="74" spans="1:16" x14ac:dyDescent="0.2">
      <c r="A74" s="184" t="s">
        <v>77</v>
      </c>
      <c r="B74" s="185">
        <f>基金残高に係る経年分析!F57</f>
        <v>23285</v>
      </c>
      <c r="C74" s="185">
        <f>基金残高に係る経年分析!G57</f>
        <v>22315</v>
      </c>
      <c r="D74" s="185">
        <f>基金残高に係る経年分析!H57</f>
        <v>23206</v>
      </c>
    </row>
  </sheetData>
  <sheetProtection algorithmName="SHA-512" hashValue="C+wzchfUjzli8UgPUmmlZrnj+9UNc8zxTd5yzD3ktKuirgAq/TH5/FM20Y3Dt/pX/1TuHhUlrccffSzWi0Vk/g==" saltValue="LRYR4QD/VdOMkUJTqqtI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election activeCell="AP15" sqref="AP15:BF15"/>
    </sheetView>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225</v>
      </c>
      <c r="C5" s="670"/>
      <c r="D5" s="670"/>
      <c r="E5" s="670"/>
      <c r="F5" s="670"/>
      <c r="G5" s="670"/>
      <c r="H5" s="670"/>
      <c r="I5" s="670"/>
      <c r="J5" s="670"/>
      <c r="K5" s="670"/>
      <c r="L5" s="670"/>
      <c r="M5" s="670"/>
      <c r="N5" s="670"/>
      <c r="O5" s="670"/>
      <c r="P5" s="670"/>
      <c r="Q5" s="671"/>
      <c r="R5" s="672">
        <v>361896242</v>
      </c>
      <c r="S5" s="673"/>
      <c r="T5" s="673"/>
      <c r="U5" s="673"/>
      <c r="V5" s="673"/>
      <c r="W5" s="673"/>
      <c r="X5" s="673"/>
      <c r="Y5" s="674"/>
      <c r="Z5" s="675">
        <v>49</v>
      </c>
      <c r="AA5" s="675"/>
      <c r="AB5" s="675"/>
      <c r="AC5" s="675"/>
      <c r="AD5" s="676">
        <v>335608477</v>
      </c>
      <c r="AE5" s="676"/>
      <c r="AF5" s="676"/>
      <c r="AG5" s="676"/>
      <c r="AH5" s="676"/>
      <c r="AI5" s="676"/>
      <c r="AJ5" s="676"/>
      <c r="AK5" s="676"/>
      <c r="AL5" s="677">
        <v>88.3</v>
      </c>
      <c r="AM5" s="678"/>
      <c r="AN5" s="678"/>
      <c r="AO5" s="679"/>
      <c r="AP5" s="669" t="s">
        <v>226</v>
      </c>
      <c r="AQ5" s="670"/>
      <c r="AR5" s="670"/>
      <c r="AS5" s="670"/>
      <c r="AT5" s="670"/>
      <c r="AU5" s="670"/>
      <c r="AV5" s="670"/>
      <c r="AW5" s="670"/>
      <c r="AX5" s="670"/>
      <c r="AY5" s="670"/>
      <c r="AZ5" s="670"/>
      <c r="BA5" s="670"/>
      <c r="BB5" s="670"/>
      <c r="BC5" s="670"/>
      <c r="BD5" s="670"/>
      <c r="BE5" s="670"/>
      <c r="BF5" s="671"/>
      <c r="BG5" s="683">
        <v>326489042</v>
      </c>
      <c r="BH5" s="684"/>
      <c r="BI5" s="684"/>
      <c r="BJ5" s="684"/>
      <c r="BK5" s="684"/>
      <c r="BL5" s="684"/>
      <c r="BM5" s="684"/>
      <c r="BN5" s="685"/>
      <c r="BO5" s="686">
        <v>90.2</v>
      </c>
      <c r="BP5" s="686"/>
      <c r="BQ5" s="686"/>
      <c r="BR5" s="686"/>
      <c r="BS5" s="687">
        <v>1554376</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2">
      <c r="B6" s="680" t="s">
        <v>230</v>
      </c>
      <c r="C6" s="681"/>
      <c r="D6" s="681"/>
      <c r="E6" s="681"/>
      <c r="F6" s="681"/>
      <c r="G6" s="681"/>
      <c r="H6" s="681"/>
      <c r="I6" s="681"/>
      <c r="J6" s="681"/>
      <c r="K6" s="681"/>
      <c r="L6" s="681"/>
      <c r="M6" s="681"/>
      <c r="N6" s="681"/>
      <c r="O6" s="681"/>
      <c r="P6" s="681"/>
      <c r="Q6" s="682"/>
      <c r="R6" s="683">
        <v>3050143</v>
      </c>
      <c r="S6" s="684"/>
      <c r="T6" s="684"/>
      <c r="U6" s="684"/>
      <c r="V6" s="684"/>
      <c r="W6" s="684"/>
      <c r="X6" s="684"/>
      <c r="Y6" s="685"/>
      <c r="Z6" s="686">
        <v>0.4</v>
      </c>
      <c r="AA6" s="686"/>
      <c r="AB6" s="686"/>
      <c r="AC6" s="686"/>
      <c r="AD6" s="687">
        <v>3050143</v>
      </c>
      <c r="AE6" s="687"/>
      <c r="AF6" s="687"/>
      <c r="AG6" s="687"/>
      <c r="AH6" s="687"/>
      <c r="AI6" s="687"/>
      <c r="AJ6" s="687"/>
      <c r="AK6" s="687"/>
      <c r="AL6" s="688">
        <v>0.8</v>
      </c>
      <c r="AM6" s="689"/>
      <c r="AN6" s="689"/>
      <c r="AO6" s="690"/>
      <c r="AP6" s="680" t="s">
        <v>231</v>
      </c>
      <c r="AQ6" s="681"/>
      <c r="AR6" s="681"/>
      <c r="AS6" s="681"/>
      <c r="AT6" s="681"/>
      <c r="AU6" s="681"/>
      <c r="AV6" s="681"/>
      <c r="AW6" s="681"/>
      <c r="AX6" s="681"/>
      <c r="AY6" s="681"/>
      <c r="AZ6" s="681"/>
      <c r="BA6" s="681"/>
      <c r="BB6" s="681"/>
      <c r="BC6" s="681"/>
      <c r="BD6" s="681"/>
      <c r="BE6" s="681"/>
      <c r="BF6" s="682"/>
      <c r="BG6" s="683">
        <v>326489042</v>
      </c>
      <c r="BH6" s="684"/>
      <c r="BI6" s="684"/>
      <c r="BJ6" s="684"/>
      <c r="BK6" s="684"/>
      <c r="BL6" s="684"/>
      <c r="BM6" s="684"/>
      <c r="BN6" s="685"/>
      <c r="BO6" s="686">
        <v>90.2</v>
      </c>
      <c r="BP6" s="686"/>
      <c r="BQ6" s="686"/>
      <c r="BR6" s="686"/>
      <c r="BS6" s="687">
        <v>1554376</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1751856</v>
      </c>
      <c r="CS6" s="684"/>
      <c r="CT6" s="684"/>
      <c r="CU6" s="684"/>
      <c r="CV6" s="684"/>
      <c r="CW6" s="684"/>
      <c r="CX6" s="684"/>
      <c r="CY6" s="685"/>
      <c r="CZ6" s="677">
        <v>0.2</v>
      </c>
      <c r="DA6" s="678"/>
      <c r="DB6" s="678"/>
      <c r="DC6" s="697"/>
      <c r="DD6" s="692" t="s">
        <v>128</v>
      </c>
      <c r="DE6" s="684"/>
      <c r="DF6" s="684"/>
      <c r="DG6" s="684"/>
      <c r="DH6" s="684"/>
      <c r="DI6" s="684"/>
      <c r="DJ6" s="684"/>
      <c r="DK6" s="684"/>
      <c r="DL6" s="684"/>
      <c r="DM6" s="684"/>
      <c r="DN6" s="684"/>
      <c r="DO6" s="684"/>
      <c r="DP6" s="685"/>
      <c r="DQ6" s="692">
        <v>1751824</v>
      </c>
      <c r="DR6" s="684"/>
      <c r="DS6" s="684"/>
      <c r="DT6" s="684"/>
      <c r="DU6" s="684"/>
      <c r="DV6" s="684"/>
      <c r="DW6" s="684"/>
      <c r="DX6" s="684"/>
      <c r="DY6" s="684"/>
      <c r="DZ6" s="684"/>
      <c r="EA6" s="684"/>
      <c r="EB6" s="684"/>
      <c r="EC6" s="693"/>
    </row>
    <row r="7" spans="2:143" ht="11.25" customHeight="1" x14ac:dyDescent="0.2">
      <c r="B7" s="680" t="s">
        <v>233</v>
      </c>
      <c r="C7" s="681"/>
      <c r="D7" s="681"/>
      <c r="E7" s="681"/>
      <c r="F7" s="681"/>
      <c r="G7" s="681"/>
      <c r="H7" s="681"/>
      <c r="I7" s="681"/>
      <c r="J7" s="681"/>
      <c r="K7" s="681"/>
      <c r="L7" s="681"/>
      <c r="M7" s="681"/>
      <c r="N7" s="681"/>
      <c r="O7" s="681"/>
      <c r="P7" s="681"/>
      <c r="Q7" s="682"/>
      <c r="R7" s="683">
        <v>180486</v>
      </c>
      <c r="S7" s="684"/>
      <c r="T7" s="684"/>
      <c r="U7" s="684"/>
      <c r="V7" s="684"/>
      <c r="W7" s="684"/>
      <c r="X7" s="684"/>
      <c r="Y7" s="685"/>
      <c r="Z7" s="686">
        <v>0</v>
      </c>
      <c r="AA7" s="686"/>
      <c r="AB7" s="686"/>
      <c r="AC7" s="686"/>
      <c r="AD7" s="687">
        <v>180486</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191111288</v>
      </c>
      <c r="BH7" s="684"/>
      <c r="BI7" s="684"/>
      <c r="BJ7" s="684"/>
      <c r="BK7" s="684"/>
      <c r="BL7" s="684"/>
      <c r="BM7" s="684"/>
      <c r="BN7" s="685"/>
      <c r="BO7" s="686">
        <v>52.8</v>
      </c>
      <c r="BP7" s="686"/>
      <c r="BQ7" s="686"/>
      <c r="BR7" s="686"/>
      <c r="BS7" s="687">
        <v>1554376</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85542896</v>
      </c>
      <c r="CS7" s="684"/>
      <c r="CT7" s="684"/>
      <c r="CU7" s="684"/>
      <c r="CV7" s="684"/>
      <c r="CW7" s="684"/>
      <c r="CX7" s="684"/>
      <c r="CY7" s="685"/>
      <c r="CZ7" s="686">
        <v>11.6</v>
      </c>
      <c r="DA7" s="686"/>
      <c r="DB7" s="686"/>
      <c r="DC7" s="686"/>
      <c r="DD7" s="692">
        <v>2225824</v>
      </c>
      <c r="DE7" s="684"/>
      <c r="DF7" s="684"/>
      <c r="DG7" s="684"/>
      <c r="DH7" s="684"/>
      <c r="DI7" s="684"/>
      <c r="DJ7" s="684"/>
      <c r="DK7" s="684"/>
      <c r="DL7" s="684"/>
      <c r="DM7" s="684"/>
      <c r="DN7" s="684"/>
      <c r="DO7" s="684"/>
      <c r="DP7" s="685"/>
      <c r="DQ7" s="692">
        <v>77479265</v>
      </c>
      <c r="DR7" s="684"/>
      <c r="DS7" s="684"/>
      <c r="DT7" s="684"/>
      <c r="DU7" s="684"/>
      <c r="DV7" s="684"/>
      <c r="DW7" s="684"/>
      <c r="DX7" s="684"/>
      <c r="DY7" s="684"/>
      <c r="DZ7" s="684"/>
      <c r="EA7" s="684"/>
      <c r="EB7" s="684"/>
      <c r="EC7" s="693"/>
    </row>
    <row r="8" spans="2:143" ht="11.25" customHeight="1" x14ac:dyDescent="0.2">
      <c r="B8" s="680" t="s">
        <v>236</v>
      </c>
      <c r="C8" s="681"/>
      <c r="D8" s="681"/>
      <c r="E8" s="681"/>
      <c r="F8" s="681"/>
      <c r="G8" s="681"/>
      <c r="H8" s="681"/>
      <c r="I8" s="681"/>
      <c r="J8" s="681"/>
      <c r="K8" s="681"/>
      <c r="L8" s="681"/>
      <c r="M8" s="681"/>
      <c r="N8" s="681"/>
      <c r="O8" s="681"/>
      <c r="P8" s="681"/>
      <c r="Q8" s="682"/>
      <c r="R8" s="683">
        <v>1666393</v>
      </c>
      <c r="S8" s="684"/>
      <c r="T8" s="684"/>
      <c r="U8" s="684"/>
      <c r="V8" s="684"/>
      <c r="W8" s="684"/>
      <c r="X8" s="684"/>
      <c r="Y8" s="685"/>
      <c r="Z8" s="686">
        <v>0.2</v>
      </c>
      <c r="AA8" s="686"/>
      <c r="AB8" s="686"/>
      <c r="AC8" s="686"/>
      <c r="AD8" s="687">
        <v>1666393</v>
      </c>
      <c r="AE8" s="687"/>
      <c r="AF8" s="687"/>
      <c r="AG8" s="687"/>
      <c r="AH8" s="687"/>
      <c r="AI8" s="687"/>
      <c r="AJ8" s="687"/>
      <c r="AK8" s="687"/>
      <c r="AL8" s="688">
        <v>0.4</v>
      </c>
      <c r="AM8" s="689"/>
      <c r="AN8" s="689"/>
      <c r="AO8" s="690"/>
      <c r="AP8" s="680" t="s">
        <v>237</v>
      </c>
      <c r="AQ8" s="681"/>
      <c r="AR8" s="681"/>
      <c r="AS8" s="681"/>
      <c r="AT8" s="681"/>
      <c r="AU8" s="681"/>
      <c r="AV8" s="681"/>
      <c r="AW8" s="681"/>
      <c r="AX8" s="681"/>
      <c r="AY8" s="681"/>
      <c r="AZ8" s="681"/>
      <c r="BA8" s="681"/>
      <c r="BB8" s="681"/>
      <c r="BC8" s="681"/>
      <c r="BD8" s="681"/>
      <c r="BE8" s="681"/>
      <c r="BF8" s="682"/>
      <c r="BG8" s="683">
        <v>2897069</v>
      </c>
      <c r="BH8" s="684"/>
      <c r="BI8" s="684"/>
      <c r="BJ8" s="684"/>
      <c r="BK8" s="684"/>
      <c r="BL8" s="684"/>
      <c r="BM8" s="684"/>
      <c r="BN8" s="685"/>
      <c r="BO8" s="686">
        <v>0.8</v>
      </c>
      <c r="BP8" s="686"/>
      <c r="BQ8" s="686"/>
      <c r="BR8" s="686"/>
      <c r="BS8" s="692" t="s">
        <v>128</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266671848</v>
      </c>
      <c r="CS8" s="684"/>
      <c r="CT8" s="684"/>
      <c r="CU8" s="684"/>
      <c r="CV8" s="684"/>
      <c r="CW8" s="684"/>
      <c r="CX8" s="684"/>
      <c r="CY8" s="685"/>
      <c r="CZ8" s="686">
        <v>36.200000000000003</v>
      </c>
      <c r="DA8" s="686"/>
      <c r="DB8" s="686"/>
      <c r="DC8" s="686"/>
      <c r="DD8" s="692">
        <v>6678001</v>
      </c>
      <c r="DE8" s="684"/>
      <c r="DF8" s="684"/>
      <c r="DG8" s="684"/>
      <c r="DH8" s="684"/>
      <c r="DI8" s="684"/>
      <c r="DJ8" s="684"/>
      <c r="DK8" s="684"/>
      <c r="DL8" s="684"/>
      <c r="DM8" s="684"/>
      <c r="DN8" s="684"/>
      <c r="DO8" s="684"/>
      <c r="DP8" s="685"/>
      <c r="DQ8" s="692">
        <v>131810356</v>
      </c>
      <c r="DR8" s="684"/>
      <c r="DS8" s="684"/>
      <c r="DT8" s="684"/>
      <c r="DU8" s="684"/>
      <c r="DV8" s="684"/>
      <c r="DW8" s="684"/>
      <c r="DX8" s="684"/>
      <c r="DY8" s="684"/>
      <c r="DZ8" s="684"/>
      <c r="EA8" s="684"/>
      <c r="EB8" s="684"/>
      <c r="EC8" s="693"/>
    </row>
    <row r="9" spans="2:143" ht="11.25" customHeight="1" x14ac:dyDescent="0.2">
      <c r="B9" s="680" t="s">
        <v>239</v>
      </c>
      <c r="C9" s="681"/>
      <c r="D9" s="681"/>
      <c r="E9" s="681"/>
      <c r="F9" s="681"/>
      <c r="G9" s="681"/>
      <c r="H9" s="681"/>
      <c r="I9" s="681"/>
      <c r="J9" s="681"/>
      <c r="K9" s="681"/>
      <c r="L9" s="681"/>
      <c r="M9" s="681"/>
      <c r="N9" s="681"/>
      <c r="O9" s="681"/>
      <c r="P9" s="681"/>
      <c r="Q9" s="682"/>
      <c r="R9" s="683">
        <v>1004063</v>
      </c>
      <c r="S9" s="684"/>
      <c r="T9" s="684"/>
      <c r="U9" s="684"/>
      <c r="V9" s="684"/>
      <c r="W9" s="684"/>
      <c r="X9" s="684"/>
      <c r="Y9" s="685"/>
      <c r="Z9" s="686">
        <v>0.1</v>
      </c>
      <c r="AA9" s="686"/>
      <c r="AB9" s="686"/>
      <c r="AC9" s="686"/>
      <c r="AD9" s="687">
        <v>1004063</v>
      </c>
      <c r="AE9" s="687"/>
      <c r="AF9" s="687"/>
      <c r="AG9" s="687"/>
      <c r="AH9" s="687"/>
      <c r="AI9" s="687"/>
      <c r="AJ9" s="687"/>
      <c r="AK9" s="687"/>
      <c r="AL9" s="688">
        <v>0.3</v>
      </c>
      <c r="AM9" s="689"/>
      <c r="AN9" s="689"/>
      <c r="AO9" s="690"/>
      <c r="AP9" s="680" t="s">
        <v>240</v>
      </c>
      <c r="AQ9" s="681"/>
      <c r="AR9" s="681"/>
      <c r="AS9" s="681"/>
      <c r="AT9" s="681"/>
      <c r="AU9" s="681"/>
      <c r="AV9" s="681"/>
      <c r="AW9" s="681"/>
      <c r="AX9" s="681"/>
      <c r="AY9" s="681"/>
      <c r="AZ9" s="681"/>
      <c r="BA9" s="681"/>
      <c r="BB9" s="681"/>
      <c r="BC9" s="681"/>
      <c r="BD9" s="681"/>
      <c r="BE9" s="681"/>
      <c r="BF9" s="682"/>
      <c r="BG9" s="683">
        <v>169855042</v>
      </c>
      <c r="BH9" s="684"/>
      <c r="BI9" s="684"/>
      <c r="BJ9" s="684"/>
      <c r="BK9" s="684"/>
      <c r="BL9" s="684"/>
      <c r="BM9" s="684"/>
      <c r="BN9" s="685"/>
      <c r="BO9" s="686">
        <v>46.9</v>
      </c>
      <c r="BP9" s="686"/>
      <c r="BQ9" s="686"/>
      <c r="BR9" s="686"/>
      <c r="BS9" s="692" t="s">
        <v>128</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60928194</v>
      </c>
      <c r="CS9" s="684"/>
      <c r="CT9" s="684"/>
      <c r="CU9" s="684"/>
      <c r="CV9" s="684"/>
      <c r="CW9" s="684"/>
      <c r="CX9" s="684"/>
      <c r="CY9" s="685"/>
      <c r="CZ9" s="686">
        <v>8.3000000000000007</v>
      </c>
      <c r="DA9" s="686"/>
      <c r="DB9" s="686"/>
      <c r="DC9" s="686"/>
      <c r="DD9" s="692">
        <v>5195075</v>
      </c>
      <c r="DE9" s="684"/>
      <c r="DF9" s="684"/>
      <c r="DG9" s="684"/>
      <c r="DH9" s="684"/>
      <c r="DI9" s="684"/>
      <c r="DJ9" s="684"/>
      <c r="DK9" s="684"/>
      <c r="DL9" s="684"/>
      <c r="DM9" s="684"/>
      <c r="DN9" s="684"/>
      <c r="DO9" s="684"/>
      <c r="DP9" s="685"/>
      <c r="DQ9" s="692">
        <v>46337938</v>
      </c>
      <c r="DR9" s="684"/>
      <c r="DS9" s="684"/>
      <c r="DT9" s="684"/>
      <c r="DU9" s="684"/>
      <c r="DV9" s="684"/>
      <c r="DW9" s="684"/>
      <c r="DX9" s="684"/>
      <c r="DY9" s="684"/>
      <c r="DZ9" s="684"/>
      <c r="EA9" s="684"/>
      <c r="EB9" s="684"/>
      <c r="EC9" s="693"/>
    </row>
    <row r="10" spans="2:143" ht="11.25" customHeight="1" x14ac:dyDescent="0.2">
      <c r="B10" s="680" t="s">
        <v>242</v>
      </c>
      <c r="C10" s="681"/>
      <c r="D10" s="681"/>
      <c r="E10" s="681"/>
      <c r="F10" s="681"/>
      <c r="G10" s="681"/>
      <c r="H10" s="681"/>
      <c r="I10" s="681"/>
      <c r="J10" s="681"/>
      <c r="K10" s="681"/>
      <c r="L10" s="681"/>
      <c r="M10" s="681"/>
      <c r="N10" s="681"/>
      <c r="O10" s="681"/>
      <c r="P10" s="681"/>
      <c r="Q10" s="682"/>
      <c r="R10" s="683">
        <v>423611</v>
      </c>
      <c r="S10" s="684"/>
      <c r="T10" s="684"/>
      <c r="U10" s="684"/>
      <c r="V10" s="684"/>
      <c r="W10" s="684"/>
      <c r="X10" s="684"/>
      <c r="Y10" s="685"/>
      <c r="Z10" s="686">
        <v>0.1</v>
      </c>
      <c r="AA10" s="686"/>
      <c r="AB10" s="686"/>
      <c r="AC10" s="686"/>
      <c r="AD10" s="687">
        <v>423611</v>
      </c>
      <c r="AE10" s="687"/>
      <c r="AF10" s="687"/>
      <c r="AG10" s="687"/>
      <c r="AH10" s="687"/>
      <c r="AI10" s="687"/>
      <c r="AJ10" s="687"/>
      <c r="AK10" s="687"/>
      <c r="AL10" s="688">
        <v>0.1</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4248695</v>
      </c>
      <c r="BH10" s="684"/>
      <c r="BI10" s="684"/>
      <c r="BJ10" s="684"/>
      <c r="BK10" s="684"/>
      <c r="BL10" s="684"/>
      <c r="BM10" s="684"/>
      <c r="BN10" s="685"/>
      <c r="BO10" s="686">
        <v>1.2</v>
      </c>
      <c r="BP10" s="686"/>
      <c r="BQ10" s="686"/>
      <c r="BR10" s="686"/>
      <c r="BS10" s="692" t="s">
        <v>128</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527139</v>
      </c>
      <c r="CS10" s="684"/>
      <c r="CT10" s="684"/>
      <c r="CU10" s="684"/>
      <c r="CV10" s="684"/>
      <c r="CW10" s="684"/>
      <c r="CX10" s="684"/>
      <c r="CY10" s="685"/>
      <c r="CZ10" s="686">
        <v>0.1</v>
      </c>
      <c r="DA10" s="686"/>
      <c r="DB10" s="686"/>
      <c r="DC10" s="686"/>
      <c r="DD10" s="692">
        <v>1270</v>
      </c>
      <c r="DE10" s="684"/>
      <c r="DF10" s="684"/>
      <c r="DG10" s="684"/>
      <c r="DH10" s="684"/>
      <c r="DI10" s="684"/>
      <c r="DJ10" s="684"/>
      <c r="DK10" s="684"/>
      <c r="DL10" s="684"/>
      <c r="DM10" s="684"/>
      <c r="DN10" s="684"/>
      <c r="DO10" s="684"/>
      <c r="DP10" s="685"/>
      <c r="DQ10" s="692">
        <v>306983</v>
      </c>
      <c r="DR10" s="684"/>
      <c r="DS10" s="684"/>
      <c r="DT10" s="684"/>
      <c r="DU10" s="684"/>
      <c r="DV10" s="684"/>
      <c r="DW10" s="684"/>
      <c r="DX10" s="684"/>
      <c r="DY10" s="684"/>
      <c r="DZ10" s="684"/>
      <c r="EA10" s="684"/>
      <c r="EB10" s="684"/>
      <c r="EC10" s="693"/>
    </row>
    <row r="11" spans="2:143" ht="11.25" customHeight="1" x14ac:dyDescent="0.2">
      <c r="B11" s="680" t="s">
        <v>245</v>
      </c>
      <c r="C11" s="681"/>
      <c r="D11" s="681"/>
      <c r="E11" s="681"/>
      <c r="F11" s="681"/>
      <c r="G11" s="681"/>
      <c r="H11" s="681"/>
      <c r="I11" s="681"/>
      <c r="J11" s="681"/>
      <c r="K11" s="681"/>
      <c r="L11" s="681"/>
      <c r="M11" s="681"/>
      <c r="N11" s="681"/>
      <c r="O11" s="681"/>
      <c r="P11" s="681"/>
      <c r="Q11" s="682"/>
      <c r="R11" s="683">
        <v>24627586</v>
      </c>
      <c r="S11" s="684"/>
      <c r="T11" s="684"/>
      <c r="U11" s="684"/>
      <c r="V11" s="684"/>
      <c r="W11" s="684"/>
      <c r="X11" s="684"/>
      <c r="Y11" s="685"/>
      <c r="Z11" s="688">
        <v>3.3</v>
      </c>
      <c r="AA11" s="689"/>
      <c r="AB11" s="689"/>
      <c r="AC11" s="701"/>
      <c r="AD11" s="692">
        <v>24627586</v>
      </c>
      <c r="AE11" s="684"/>
      <c r="AF11" s="684"/>
      <c r="AG11" s="684"/>
      <c r="AH11" s="684"/>
      <c r="AI11" s="684"/>
      <c r="AJ11" s="684"/>
      <c r="AK11" s="685"/>
      <c r="AL11" s="688">
        <v>6.5</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14110482</v>
      </c>
      <c r="BH11" s="684"/>
      <c r="BI11" s="684"/>
      <c r="BJ11" s="684"/>
      <c r="BK11" s="684"/>
      <c r="BL11" s="684"/>
      <c r="BM11" s="684"/>
      <c r="BN11" s="685"/>
      <c r="BO11" s="686">
        <v>3.9</v>
      </c>
      <c r="BP11" s="686"/>
      <c r="BQ11" s="686"/>
      <c r="BR11" s="686"/>
      <c r="BS11" s="692">
        <v>1554376</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544396</v>
      </c>
      <c r="CS11" s="684"/>
      <c r="CT11" s="684"/>
      <c r="CU11" s="684"/>
      <c r="CV11" s="684"/>
      <c r="CW11" s="684"/>
      <c r="CX11" s="684"/>
      <c r="CY11" s="685"/>
      <c r="CZ11" s="686">
        <v>0.1</v>
      </c>
      <c r="DA11" s="686"/>
      <c r="DB11" s="686"/>
      <c r="DC11" s="686"/>
      <c r="DD11" s="692">
        <v>69835</v>
      </c>
      <c r="DE11" s="684"/>
      <c r="DF11" s="684"/>
      <c r="DG11" s="684"/>
      <c r="DH11" s="684"/>
      <c r="DI11" s="684"/>
      <c r="DJ11" s="684"/>
      <c r="DK11" s="684"/>
      <c r="DL11" s="684"/>
      <c r="DM11" s="684"/>
      <c r="DN11" s="684"/>
      <c r="DO11" s="684"/>
      <c r="DP11" s="685"/>
      <c r="DQ11" s="692">
        <v>457741</v>
      </c>
      <c r="DR11" s="684"/>
      <c r="DS11" s="684"/>
      <c r="DT11" s="684"/>
      <c r="DU11" s="684"/>
      <c r="DV11" s="684"/>
      <c r="DW11" s="684"/>
      <c r="DX11" s="684"/>
      <c r="DY11" s="684"/>
      <c r="DZ11" s="684"/>
      <c r="EA11" s="684"/>
      <c r="EB11" s="684"/>
      <c r="EC11" s="693"/>
    </row>
    <row r="12" spans="2:143" ht="11.25" customHeight="1" x14ac:dyDescent="0.2">
      <c r="B12" s="680" t="s">
        <v>248</v>
      </c>
      <c r="C12" s="681"/>
      <c r="D12" s="681"/>
      <c r="E12" s="681"/>
      <c r="F12" s="681"/>
      <c r="G12" s="681"/>
      <c r="H12" s="681"/>
      <c r="I12" s="681"/>
      <c r="J12" s="681"/>
      <c r="K12" s="681"/>
      <c r="L12" s="681"/>
      <c r="M12" s="681"/>
      <c r="N12" s="681"/>
      <c r="O12" s="681"/>
      <c r="P12" s="681"/>
      <c r="Q12" s="682"/>
      <c r="R12" s="683">
        <v>33280</v>
      </c>
      <c r="S12" s="684"/>
      <c r="T12" s="684"/>
      <c r="U12" s="684"/>
      <c r="V12" s="684"/>
      <c r="W12" s="684"/>
      <c r="X12" s="684"/>
      <c r="Y12" s="685"/>
      <c r="Z12" s="686">
        <v>0</v>
      </c>
      <c r="AA12" s="686"/>
      <c r="AB12" s="686"/>
      <c r="AC12" s="686"/>
      <c r="AD12" s="687">
        <v>33280</v>
      </c>
      <c r="AE12" s="687"/>
      <c r="AF12" s="687"/>
      <c r="AG12" s="687"/>
      <c r="AH12" s="687"/>
      <c r="AI12" s="687"/>
      <c r="AJ12" s="687"/>
      <c r="AK12" s="687"/>
      <c r="AL12" s="688">
        <v>0</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125651726</v>
      </c>
      <c r="BH12" s="684"/>
      <c r="BI12" s="684"/>
      <c r="BJ12" s="684"/>
      <c r="BK12" s="684"/>
      <c r="BL12" s="684"/>
      <c r="BM12" s="684"/>
      <c r="BN12" s="685"/>
      <c r="BO12" s="686">
        <v>34.700000000000003</v>
      </c>
      <c r="BP12" s="686"/>
      <c r="BQ12" s="686"/>
      <c r="BR12" s="686"/>
      <c r="BS12" s="692" t="s">
        <v>250</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26274321</v>
      </c>
      <c r="CS12" s="684"/>
      <c r="CT12" s="684"/>
      <c r="CU12" s="684"/>
      <c r="CV12" s="684"/>
      <c r="CW12" s="684"/>
      <c r="CX12" s="684"/>
      <c r="CY12" s="685"/>
      <c r="CZ12" s="686">
        <v>3.6</v>
      </c>
      <c r="DA12" s="686"/>
      <c r="DB12" s="686"/>
      <c r="DC12" s="686"/>
      <c r="DD12" s="692">
        <v>1630458</v>
      </c>
      <c r="DE12" s="684"/>
      <c r="DF12" s="684"/>
      <c r="DG12" s="684"/>
      <c r="DH12" s="684"/>
      <c r="DI12" s="684"/>
      <c r="DJ12" s="684"/>
      <c r="DK12" s="684"/>
      <c r="DL12" s="684"/>
      <c r="DM12" s="684"/>
      <c r="DN12" s="684"/>
      <c r="DO12" s="684"/>
      <c r="DP12" s="685"/>
      <c r="DQ12" s="692">
        <v>3626354</v>
      </c>
      <c r="DR12" s="684"/>
      <c r="DS12" s="684"/>
      <c r="DT12" s="684"/>
      <c r="DU12" s="684"/>
      <c r="DV12" s="684"/>
      <c r="DW12" s="684"/>
      <c r="DX12" s="684"/>
      <c r="DY12" s="684"/>
      <c r="DZ12" s="684"/>
      <c r="EA12" s="684"/>
      <c r="EB12" s="684"/>
      <c r="EC12" s="693"/>
    </row>
    <row r="13" spans="2:143" ht="11.25" customHeight="1" x14ac:dyDescent="0.2">
      <c r="B13" s="680" t="s">
        <v>252</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250</v>
      </c>
      <c r="AA13" s="686"/>
      <c r="AB13" s="686"/>
      <c r="AC13" s="686"/>
      <c r="AD13" s="687" t="s">
        <v>128</v>
      </c>
      <c r="AE13" s="687"/>
      <c r="AF13" s="687"/>
      <c r="AG13" s="687"/>
      <c r="AH13" s="687"/>
      <c r="AI13" s="687"/>
      <c r="AJ13" s="687"/>
      <c r="AK13" s="687"/>
      <c r="AL13" s="688" t="s">
        <v>128</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125324226</v>
      </c>
      <c r="BH13" s="684"/>
      <c r="BI13" s="684"/>
      <c r="BJ13" s="684"/>
      <c r="BK13" s="684"/>
      <c r="BL13" s="684"/>
      <c r="BM13" s="684"/>
      <c r="BN13" s="685"/>
      <c r="BO13" s="686">
        <v>34.6</v>
      </c>
      <c r="BP13" s="686"/>
      <c r="BQ13" s="686"/>
      <c r="BR13" s="686"/>
      <c r="BS13" s="692" t="s">
        <v>128</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84870581</v>
      </c>
      <c r="CS13" s="684"/>
      <c r="CT13" s="684"/>
      <c r="CU13" s="684"/>
      <c r="CV13" s="684"/>
      <c r="CW13" s="684"/>
      <c r="CX13" s="684"/>
      <c r="CY13" s="685"/>
      <c r="CZ13" s="686">
        <v>11.5</v>
      </c>
      <c r="DA13" s="686"/>
      <c r="DB13" s="686"/>
      <c r="DC13" s="686"/>
      <c r="DD13" s="692">
        <v>47530492</v>
      </c>
      <c r="DE13" s="684"/>
      <c r="DF13" s="684"/>
      <c r="DG13" s="684"/>
      <c r="DH13" s="684"/>
      <c r="DI13" s="684"/>
      <c r="DJ13" s="684"/>
      <c r="DK13" s="684"/>
      <c r="DL13" s="684"/>
      <c r="DM13" s="684"/>
      <c r="DN13" s="684"/>
      <c r="DO13" s="684"/>
      <c r="DP13" s="685"/>
      <c r="DQ13" s="692">
        <v>38971961</v>
      </c>
      <c r="DR13" s="684"/>
      <c r="DS13" s="684"/>
      <c r="DT13" s="684"/>
      <c r="DU13" s="684"/>
      <c r="DV13" s="684"/>
      <c r="DW13" s="684"/>
      <c r="DX13" s="684"/>
      <c r="DY13" s="684"/>
      <c r="DZ13" s="684"/>
      <c r="EA13" s="684"/>
      <c r="EB13" s="684"/>
      <c r="EC13" s="693"/>
    </row>
    <row r="14" spans="2:143" ht="11.25" customHeight="1" x14ac:dyDescent="0.2">
      <c r="B14" s="680" t="s">
        <v>255</v>
      </c>
      <c r="C14" s="681"/>
      <c r="D14" s="681"/>
      <c r="E14" s="681"/>
      <c r="F14" s="681"/>
      <c r="G14" s="681"/>
      <c r="H14" s="681"/>
      <c r="I14" s="681"/>
      <c r="J14" s="681"/>
      <c r="K14" s="681"/>
      <c r="L14" s="681"/>
      <c r="M14" s="681"/>
      <c r="N14" s="681"/>
      <c r="O14" s="681"/>
      <c r="P14" s="681"/>
      <c r="Q14" s="682"/>
      <c r="R14" s="683">
        <v>876929</v>
      </c>
      <c r="S14" s="684"/>
      <c r="T14" s="684"/>
      <c r="U14" s="684"/>
      <c r="V14" s="684"/>
      <c r="W14" s="684"/>
      <c r="X14" s="684"/>
      <c r="Y14" s="685"/>
      <c r="Z14" s="686">
        <v>0.1</v>
      </c>
      <c r="AA14" s="686"/>
      <c r="AB14" s="686"/>
      <c r="AC14" s="686"/>
      <c r="AD14" s="687">
        <v>876929</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852526</v>
      </c>
      <c r="BH14" s="684"/>
      <c r="BI14" s="684"/>
      <c r="BJ14" s="684"/>
      <c r="BK14" s="684"/>
      <c r="BL14" s="684"/>
      <c r="BM14" s="684"/>
      <c r="BN14" s="685"/>
      <c r="BO14" s="686">
        <v>0.2</v>
      </c>
      <c r="BP14" s="686"/>
      <c r="BQ14" s="686"/>
      <c r="BR14" s="686"/>
      <c r="BS14" s="692" t="s">
        <v>128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17627658</v>
      </c>
      <c r="CS14" s="684"/>
      <c r="CT14" s="684"/>
      <c r="CU14" s="684"/>
      <c r="CV14" s="684"/>
      <c r="CW14" s="684"/>
      <c r="CX14" s="684"/>
      <c r="CY14" s="685"/>
      <c r="CZ14" s="686">
        <v>2.4</v>
      </c>
      <c r="DA14" s="686"/>
      <c r="DB14" s="686"/>
      <c r="DC14" s="686"/>
      <c r="DD14" s="692">
        <v>1960091</v>
      </c>
      <c r="DE14" s="684"/>
      <c r="DF14" s="684"/>
      <c r="DG14" s="684"/>
      <c r="DH14" s="684"/>
      <c r="DI14" s="684"/>
      <c r="DJ14" s="684"/>
      <c r="DK14" s="684"/>
      <c r="DL14" s="684"/>
      <c r="DM14" s="684"/>
      <c r="DN14" s="684"/>
      <c r="DO14" s="684"/>
      <c r="DP14" s="685"/>
      <c r="DQ14" s="692">
        <v>15547447</v>
      </c>
      <c r="DR14" s="684"/>
      <c r="DS14" s="684"/>
      <c r="DT14" s="684"/>
      <c r="DU14" s="684"/>
      <c r="DV14" s="684"/>
      <c r="DW14" s="684"/>
      <c r="DX14" s="684"/>
      <c r="DY14" s="684"/>
      <c r="DZ14" s="684"/>
      <c r="EA14" s="684"/>
      <c r="EB14" s="684"/>
      <c r="EC14" s="693"/>
    </row>
    <row r="15" spans="2:143" ht="11.25" customHeight="1" x14ac:dyDescent="0.2">
      <c r="B15" s="680" t="s">
        <v>258</v>
      </c>
      <c r="C15" s="681"/>
      <c r="D15" s="681"/>
      <c r="E15" s="681"/>
      <c r="F15" s="681"/>
      <c r="G15" s="681"/>
      <c r="H15" s="681"/>
      <c r="I15" s="681"/>
      <c r="J15" s="681"/>
      <c r="K15" s="681"/>
      <c r="L15" s="681"/>
      <c r="M15" s="681"/>
      <c r="N15" s="681"/>
      <c r="O15" s="681"/>
      <c r="P15" s="681"/>
      <c r="Q15" s="682"/>
      <c r="R15" s="683">
        <v>4071963</v>
      </c>
      <c r="S15" s="684"/>
      <c r="T15" s="684"/>
      <c r="U15" s="684"/>
      <c r="V15" s="684"/>
      <c r="W15" s="684"/>
      <c r="X15" s="684"/>
      <c r="Y15" s="685"/>
      <c r="Z15" s="686">
        <v>0.6</v>
      </c>
      <c r="AA15" s="686"/>
      <c r="AB15" s="686"/>
      <c r="AC15" s="686"/>
      <c r="AD15" s="687">
        <v>4071963</v>
      </c>
      <c r="AE15" s="687"/>
      <c r="AF15" s="687"/>
      <c r="AG15" s="687"/>
      <c r="AH15" s="687"/>
      <c r="AI15" s="687"/>
      <c r="AJ15" s="687"/>
      <c r="AK15" s="687"/>
      <c r="AL15" s="688">
        <v>1.1000000000000001</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8873502</v>
      </c>
      <c r="BH15" s="684"/>
      <c r="BI15" s="684"/>
      <c r="BJ15" s="684"/>
      <c r="BK15" s="684"/>
      <c r="BL15" s="684"/>
      <c r="BM15" s="684"/>
      <c r="BN15" s="685"/>
      <c r="BO15" s="686">
        <v>2.5</v>
      </c>
      <c r="BP15" s="686"/>
      <c r="BQ15" s="686"/>
      <c r="BR15" s="686"/>
      <c r="BS15" s="692" t="s">
        <v>128</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117651872</v>
      </c>
      <c r="CS15" s="684"/>
      <c r="CT15" s="684"/>
      <c r="CU15" s="684"/>
      <c r="CV15" s="684"/>
      <c r="CW15" s="684"/>
      <c r="CX15" s="684"/>
      <c r="CY15" s="685"/>
      <c r="CZ15" s="686">
        <v>16</v>
      </c>
      <c r="DA15" s="686"/>
      <c r="DB15" s="686"/>
      <c r="DC15" s="686"/>
      <c r="DD15" s="692">
        <v>22438775</v>
      </c>
      <c r="DE15" s="684"/>
      <c r="DF15" s="684"/>
      <c r="DG15" s="684"/>
      <c r="DH15" s="684"/>
      <c r="DI15" s="684"/>
      <c r="DJ15" s="684"/>
      <c r="DK15" s="684"/>
      <c r="DL15" s="684"/>
      <c r="DM15" s="684"/>
      <c r="DN15" s="684"/>
      <c r="DO15" s="684"/>
      <c r="DP15" s="685"/>
      <c r="DQ15" s="692">
        <v>80580748</v>
      </c>
      <c r="DR15" s="684"/>
      <c r="DS15" s="684"/>
      <c r="DT15" s="684"/>
      <c r="DU15" s="684"/>
      <c r="DV15" s="684"/>
      <c r="DW15" s="684"/>
      <c r="DX15" s="684"/>
      <c r="DY15" s="684"/>
      <c r="DZ15" s="684"/>
      <c r="EA15" s="684"/>
      <c r="EB15" s="684"/>
      <c r="EC15" s="693"/>
    </row>
    <row r="16" spans="2:143" ht="11.25" customHeight="1" x14ac:dyDescent="0.2">
      <c r="B16" s="680" t="s">
        <v>261</v>
      </c>
      <c r="C16" s="681"/>
      <c r="D16" s="681"/>
      <c r="E16" s="681"/>
      <c r="F16" s="681"/>
      <c r="G16" s="681"/>
      <c r="H16" s="681"/>
      <c r="I16" s="681"/>
      <c r="J16" s="681"/>
      <c r="K16" s="681"/>
      <c r="L16" s="681"/>
      <c r="M16" s="681"/>
      <c r="N16" s="681"/>
      <c r="O16" s="681"/>
      <c r="P16" s="681"/>
      <c r="Q16" s="682"/>
      <c r="R16" s="683">
        <v>332978</v>
      </c>
      <c r="S16" s="684"/>
      <c r="T16" s="684"/>
      <c r="U16" s="684"/>
      <c r="V16" s="684"/>
      <c r="W16" s="684"/>
      <c r="X16" s="684"/>
      <c r="Y16" s="685"/>
      <c r="Z16" s="686">
        <v>0</v>
      </c>
      <c r="AA16" s="686"/>
      <c r="AB16" s="686"/>
      <c r="AC16" s="686"/>
      <c r="AD16" s="687">
        <v>332978</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250</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383204</v>
      </c>
      <c r="CS16" s="684"/>
      <c r="CT16" s="684"/>
      <c r="CU16" s="684"/>
      <c r="CV16" s="684"/>
      <c r="CW16" s="684"/>
      <c r="CX16" s="684"/>
      <c r="CY16" s="685"/>
      <c r="CZ16" s="686">
        <v>0.1</v>
      </c>
      <c r="DA16" s="686"/>
      <c r="DB16" s="686"/>
      <c r="DC16" s="686"/>
      <c r="DD16" s="692" t="s">
        <v>128</v>
      </c>
      <c r="DE16" s="684"/>
      <c r="DF16" s="684"/>
      <c r="DG16" s="684"/>
      <c r="DH16" s="684"/>
      <c r="DI16" s="684"/>
      <c r="DJ16" s="684"/>
      <c r="DK16" s="684"/>
      <c r="DL16" s="684"/>
      <c r="DM16" s="684"/>
      <c r="DN16" s="684"/>
      <c r="DO16" s="684"/>
      <c r="DP16" s="685"/>
      <c r="DQ16" s="692">
        <v>23267</v>
      </c>
      <c r="DR16" s="684"/>
      <c r="DS16" s="684"/>
      <c r="DT16" s="684"/>
      <c r="DU16" s="684"/>
      <c r="DV16" s="684"/>
      <c r="DW16" s="684"/>
      <c r="DX16" s="684"/>
      <c r="DY16" s="684"/>
      <c r="DZ16" s="684"/>
      <c r="EA16" s="684"/>
      <c r="EB16" s="684"/>
      <c r="EC16" s="693"/>
    </row>
    <row r="17" spans="2:133" ht="11.25" customHeight="1" x14ac:dyDescent="0.2">
      <c r="B17" s="680" t="s">
        <v>264</v>
      </c>
      <c r="C17" s="681"/>
      <c r="D17" s="681"/>
      <c r="E17" s="681"/>
      <c r="F17" s="681"/>
      <c r="G17" s="681"/>
      <c r="H17" s="681"/>
      <c r="I17" s="681"/>
      <c r="J17" s="681"/>
      <c r="K17" s="681"/>
      <c r="L17" s="681"/>
      <c r="M17" s="681"/>
      <c r="N17" s="681"/>
      <c r="O17" s="681"/>
      <c r="P17" s="681"/>
      <c r="Q17" s="682"/>
      <c r="R17" s="683">
        <v>3961929</v>
      </c>
      <c r="S17" s="684"/>
      <c r="T17" s="684"/>
      <c r="U17" s="684"/>
      <c r="V17" s="684"/>
      <c r="W17" s="684"/>
      <c r="X17" s="684"/>
      <c r="Y17" s="685"/>
      <c r="Z17" s="686">
        <v>0.5</v>
      </c>
      <c r="AA17" s="686"/>
      <c r="AB17" s="686"/>
      <c r="AC17" s="686"/>
      <c r="AD17" s="687">
        <v>3961929</v>
      </c>
      <c r="AE17" s="687"/>
      <c r="AF17" s="687"/>
      <c r="AG17" s="687"/>
      <c r="AH17" s="687"/>
      <c r="AI17" s="687"/>
      <c r="AJ17" s="687"/>
      <c r="AK17" s="687"/>
      <c r="AL17" s="688">
        <v>1</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250</v>
      </c>
      <c r="BH17" s="684"/>
      <c r="BI17" s="684"/>
      <c r="BJ17" s="684"/>
      <c r="BK17" s="684"/>
      <c r="BL17" s="684"/>
      <c r="BM17" s="684"/>
      <c r="BN17" s="685"/>
      <c r="BO17" s="686" t="s">
        <v>250</v>
      </c>
      <c r="BP17" s="686"/>
      <c r="BQ17" s="686"/>
      <c r="BR17" s="686"/>
      <c r="BS17" s="692" t="s">
        <v>250</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71627936</v>
      </c>
      <c r="CS17" s="684"/>
      <c r="CT17" s="684"/>
      <c r="CU17" s="684"/>
      <c r="CV17" s="684"/>
      <c r="CW17" s="684"/>
      <c r="CX17" s="684"/>
      <c r="CY17" s="685"/>
      <c r="CZ17" s="686">
        <v>9.6999999999999993</v>
      </c>
      <c r="DA17" s="686"/>
      <c r="DB17" s="686"/>
      <c r="DC17" s="686"/>
      <c r="DD17" s="692" t="s">
        <v>128</v>
      </c>
      <c r="DE17" s="684"/>
      <c r="DF17" s="684"/>
      <c r="DG17" s="684"/>
      <c r="DH17" s="684"/>
      <c r="DI17" s="684"/>
      <c r="DJ17" s="684"/>
      <c r="DK17" s="684"/>
      <c r="DL17" s="684"/>
      <c r="DM17" s="684"/>
      <c r="DN17" s="684"/>
      <c r="DO17" s="684"/>
      <c r="DP17" s="685"/>
      <c r="DQ17" s="692">
        <v>68891655</v>
      </c>
      <c r="DR17" s="684"/>
      <c r="DS17" s="684"/>
      <c r="DT17" s="684"/>
      <c r="DU17" s="684"/>
      <c r="DV17" s="684"/>
      <c r="DW17" s="684"/>
      <c r="DX17" s="684"/>
      <c r="DY17" s="684"/>
      <c r="DZ17" s="684"/>
      <c r="EA17" s="684"/>
      <c r="EB17" s="684"/>
      <c r="EC17" s="693"/>
    </row>
    <row r="18" spans="2:133" ht="11.25" customHeight="1" x14ac:dyDescent="0.2">
      <c r="B18" s="680" t="s">
        <v>267</v>
      </c>
      <c r="C18" s="681"/>
      <c r="D18" s="681"/>
      <c r="E18" s="681"/>
      <c r="F18" s="681"/>
      <c r="G18" s="681"/>
      <c r="H18" s="681"/>
      <c r="I18" s="681"/>
      <c r="J18" s="681"/>
      <c r="K18" s="681"/>
      <c r="L18" s="681"/>
      <c r="M18" s="681"/>
      <c r="N18" s="681"/>
      <c r="O18" s="681"/>
      <c r="P18" s="681"/>
      <c r="Q18" s="682"/>
      <c r="R18" s="683">
        <v>1855383</v>
      </c>
      <c r="S18" s="684"/>
      <c r="T18" s="684"/>
      <c r="U18" s="684"/>
      <c r="V18" s="684"/>
      <c r="W18" s="684"/>
      <c r="X18" s="684"/>
      <c r="Y18" s="685"/>
      <c r="Z18" s="686">
        <v>0.3</v>
      </c>
      <c r="AA18" s="686"/>
      <c r="AB18" s="686"/>
      <c r="AC18" s="686"/>
      <c r="AD18" s="687">
        <v>1855383</v>
      </c>
      <c r="AE18" s="687"/>
      <c r="AF18" s="687"/>
      <c r="AG18" s="687"/>
      <c r="AH18" s="687"/>
      <c r="AI18" s="687"/>
      <c r="AJ18" s="687"/>
      <c r="AK18" s="687"/>
      <c r="AL18" s="688">
        <v>0.5</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v>1256201</v>
      </c>
      <c r="CS18" s="684"/>
      <c r="CT18" s="684"/>
      <c r="CU18" s="684"/>
      <c r="CV18" s="684"/>
      <c r="CW18" s="684"/>
      <c r="CX18" s="684"/>
      <c r="CY18" s="685"/>
      <c r="CZ18" s="686">
        <v>0.2</v>
      </c>
      <c r="DA18" s="686"/>
      <c r="DB18" s="686"/>
      <c r="DC18" s="686"/>
      <c r="DD18" s="692" t="s">
        <v>128</v>
      </c>
      <c r="DE18" s="684"/>
      <c r="DF18" s="684"/>
      <c r="DG18" s="684"/>
      <c r="DH18" s="684"/>
      <c r="DI18" s="684"/>
      <c r="DJ18" s="684"/>
      <c r="DK18" s="684"/>
      <c r="DL18" s="684"/>
      <c r="DM18" s="684"/>
      <c r="DN18" s="684"/>
      <c r="DO18" s="684"/>
      <c r="DP18" s="685"/>
      <c r="DQ18" s="692">
        <v>1256201</v>
      </c>
      <c r="DR18" s="684"/>
      <c r="DS18" s="684"/>
      <c r="DT18" s="684"/>
      <c r="DU18" s="684"/>
      <c r="DV18" s="684"/>
      <c r="DW18" s="684"/>
      <c r="DX18" s="684"/>
      <c r="DY18" s="684"/>
      <c r="DZ18" s="684"/>
      <c r="EA18" s="684"/>
      <c r="EB18" s="684"/>
      <c r="EC18" s="693"/>
    </row>
    <row r="19" spans="2:133" ht="11.25" customHeight="1" x14ac:dyDescent="0.2">
      <c r="B19" s="680" t="s">
        <v>270</v>
      </c>
      <c r="C19" s="681"/>
      <c r="D19" s="681"/>
      <c r="E19" s="681"/>
      <c r="F19" s="681"/>
      <c r="G19" s="681"/>
      <c r="H19" s="681"/>
      <c r="I19" s="681"/>
      <c r="J19" s="681"/>
      <c r="K19" s="681"/>
      <c r="L19" s="681"/>
      <c r="M19" s="681"/>
      <c r="N19" s="681"/>
      <c r="O19" s="681"/>
      <c r="P19" s="681"/>
      <c r="Q19" s="682"/>
      <c r="R19" s="683">
        <v>173057</v>
      </c>
      <c r="S19" s="684"/>
      <c r="T19" s="684"/>
      <c r="U19" s="684"/>
      <c r="V19" s="684"/>
      <c r="W19" s="684"/>
      <c r="X19" s="684"/>
      <c r="Y19" s="685"/>
      <c r="Z19" s="686">
        <v>0</v>
      </c>
      <c r="AA19" s="686"/>
      <c r="AB19" s="686"/>
      <c r="AC19" s="686"/>
      <c r="AD19" s="687">
        <v>173057</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35407200</v>
      </c>
      <c r="BH19" s="684"/>
      <c r="BI19" s="684"/>
      <c r="BJ19" s="684"/>
      <c r="BK19" s="684"/>
      <c r="BL19" s="684"/>
      <c r="BM19" s="684"/>
      <c r="BN19" s="685"/>
      <c r="BO19" s="686">
        <v>9.8000000000000007</v>
      </c>
      <c r="BP19" s="686"/>
      <c r="BQ19" s="686"/>
      <c r="BR19" s="686"/>
      <c r="BS19" s="692" t="s">
        <v>128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2">
      <c r="B20" s="680" t="s">
        <v>273</v>
      </c>
      <c r="C20" s="681"/>
      <c r="D20" s="681"/>
      <c r="E20" s="681"/>
      <c r="F20" s="681"/>
      <c r="G20" s="681"/>
      <c r="H20" s="681"/>
      <c r="I20" s="681"/>
      <c r="J20" s="681"/>
      <c r="K20" s="681"/>
      <c r="L20" s="681"/>
      <c r="M20" s="681"/>
      <c r="N20" s="681"/>
      <c r="O20" s="681"/>
      <c r="P20" s="681"/>
      <c r="Q20" s="682"/>
      <c r="R20" s="683">
        <v>7932</v>
      </c>
      <c r="S20" s="684"/>
      <c r="T20" s="684"/>
      <c r="U20" s="684"/>
      <c r="V20" s="684"/>
      <c r="W20" s="684"/>
      <c r="X20" s="684"/>
      <c r="Y20" s="685"/>
      <c r="Z20" s="686">
        <v>0</v>
      </c>
      <c r="AA20" s="686"/>
      <c r="AB20" s="686"/>
      <c r="AC20" s="686"/>
      <c r="AD20" s="687">
        <v>7932</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35407200</v>
      </c>
      <c r="BH20" s="684"/>
      <c r="BI20" s="684"/>
      <c r="BJ20" s="684"/>
      <c r="BK20" s="684"/>
      <c r="BL20" s="684"/>
      <c r="BM20" s="684"/>
      <c r="BN20" s="685"/>
      <c r="BO20" s="686">
        <v>9.8000000000000007</v>
      </c>
      <c r="BP20" s="686"/>
      <c r="BQ20" s="686"/>
      <c r="BR20" s="686"/>
      <c r="BS20" s="692" t="s">
        <v>128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735658102</v>
      </c>
      <c r="CS20" s="684"/>
      <c r="CT20" s="684"/>
      <c r="CU20" s="684"/>
      <c r="CV20" s="684"/>
      <c r="CW20" s="684"/>
      <c r="CX20" s="684"/>
      <c r="CY20" s="685"/>
      <c r="CZ20" s="686">
        <v>100</v>
      </c>
      <c r="DA20" s="686"/>
      <c r="DB20" s="686"/>
      <c r="DC20" s="686"/>
      <c r="DD20" s="692">
        <v>87729821</v>
      </c>
      <c r="DE20" s="684"/>
      <c r="DF20" s="684"/>
      <c r="DG20" s="684"/>
      <c r="DH20" s="684"/>
      <c r="DI20" s="684"/>
      <c r="DJ20" s="684"/>
      <c r="DK20" s="684"/>
      <c r="DL20" s="684"/>
      <c r="DM20" s="684"/>
      <c r="DN20" s="684"/>
      <c r="DO20" s="684"/>
      <c r="DP20" s="685"/>
      <c r="DQ20" s="692">
        <v>467041740</v>
      </c>
      <c r="DR20" s="684"/>
      <c r="DS20" s="684"/>
      <c r="DT20" s="684"/>
      <c r="DU20" s="684"/>
      <c r="DV20" s="684"/>
      <c r="DW20" s="684"/>
      <c r="DX20" s="684"/>
      <c r="DY20" s="684"/>
      <c r="DZ20" s="684"/>
      <c r="EA20" s="684"/>
      <c r="EB20" s="684"/>
      <c r="EC20" s="693"/>
    </row>
    <row r="21" spans="2:133" ht="11.25" customHeight="1" x14ac:dyDescent="0.2">
      <c r="B21" s="680" t="s">
        <v>276</v>
      </c>
      <c r="C21" s="681"/>
      <c r="D21" s="681"/>
      <c r="E21" s="681"/>
      <c r="F21" s="681"/>
      <c r="G21" s="681"/>
      <c r="H21" s="681"/>
      <c r="I21" s="681"/>
      <c r="J21" s="681"/>
      <c r="K21" s="681"/>
      <c r="L21" s="681"/>
      <c r="M21" s="681"/>
      <c r="N21" s="681"/>
      <c r="O21" s="681"/>
      <c r="P21" s="681"/>
      <c r="Q21" s="682"/>
      <c r="R21" s="683">
        <v>1925557</v>
      </c>
      <c r="S21" s="684"/>
      <c r="T21" s="684"/>
      <c r="U21" s="684"/>
      <c r="V21" s="684"/>
      <c r="W21" s="684"/>
      <c r="X21" s="684"/>
      <c r="Y21" s="685"/>
      <c r="Z21" s="686">
        <v>0.3</v>
      </c>
      <c r="AA21" s="686"/>
      <c r="AB21" s="686"/>
      <c r="AC21" s="686"/>
      <c r="AD21" s="687">
        <v>1925557</v>
      </c>
      <c r="AE21" s="687"/>
      <c r="AF21" s="687"/>
      <c r="AG21" s="687"/>
      <c r="AH21" s="687"/>
      <c r="AI21" s="687"/>
      <c r="AJ21" s="687"/>
      <c r="AK21" s="687"/>
      <c r="AL21" s="688">
        <v>0.5</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7306</v>
      </c>
      <c r="BH21" s="684"/>
      <c r="BI21" s="684"/>
      <c r="BJ21" s="684"/>
      <c r="BK21" s="684"/>
      <c r="BL21" s="684"/>
      <c r="BM21" s="684"/>
      <c r="BN21" s="685"/>
      <c r="BO21" s="686">
        <v>0</v>
      </c>
      <c r="BP21" s="686"/>
      <c r="BQ21" s="686"/>
      <c r="BR21" s="686"/>
      <c r="BS21" s="692" t="s">
        <v>250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278</v>
      </c>
      <c r="C22" s="681"/>
      <c r="D22" s="681"/>
      <c r="E22" s="681"/>
      <c r="F22" s="681"/>
      <c r="G22" s="681"/>
      <c r="H22" s="681"/>
      <c r="I22" s="681"/>
      <c r="J22" s="681"/>
      <c r="K22" s="681"/>
      <c r="L22" s="681"/>
      <c r="M22" s="681"/>
      <c r="N22" s="681"/>
      <c r="O22" s="681"/>
      <c r="P22" s="681"/>
      <c r="Q22" s="682"/>
      <c r="R22" s="683">
        <v>1426799</v>
      </c>
      <c r="S22" s="684"/>
      <c r="T22" s="684"/>
      <c r="U22" s="684"/>
      <c r="V22" s="684"/>
      <c r="W22" s="684"/>
      <c r="X22" s="684"/>
      <c r="Y22" s="685"/>
      <c r="Z22" s="686">
        <v>0.2</v>
      </c>
      <c r="AA22" s="686"/>
      <c r="AB22" s="686"/>
      <c r="AC22" s="686"/>
      <c r="AD22" s="687" t="s">
        <v>128</v>
      </c>
      <c r="AE22" s="687"/>
      <c r="AF22" s="687"/>
      <c r="AG22" s="687"/>
      <c r="AH22" s="687"/>
      <c r="AI22" s="687"/>
      <c r="AJ22" s="687"/>
      <c r="AK22" s="687"/>
      <c r="AL22" s="688" t="s">
        <v>128</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v>9112129</v>
      </c>
      <c r="BH22" s="684"/>
      <c r="BI22" s="684"/>
      <c r="BJ22" s="684"/>
      <c r="BK22" s="684"/>
      <c r="BL22" s="684"/>
      <c r="BM22" s="684"/>
      <c r="BN22" s="685"/>
      <c r="BO22" s="686">
        <v>2.5</v>
      </c>
      <c r="BP22" s="686"/>
      <c r="BQ22" s="686"/>
      <c r="BR22" s="686"/>
      <c r="BS22" s="692" t="s">
        <v>128</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281</v>
      </c>
      <c r="C23" s="681"/>
      <c r="D23" s="681"/>
      <c r="E23" s="681"/>
      <c r="F23" s="681"/>
      <c r="G23" s="681"/>
      <c r="H23" s="681"/>
      <c r="I23" s="681"/>
      <c r="J23" s="681"/>
      <c r="K23" s="681"/>
      <c r="L23" s="681"/>
      <c r="M23" s="681"/>
      <c r="N23" s="681"/>
      <c r="O23" s="681"/>
      <c r="P23" s="681"/>
      <c r="Q23" s="682"/>
      <c r="R23" s="683" t="s">
        <v>128</v>
      </c>
      <c r="S23" s="684"/>
      <c r="T23" s="684"/>
      <c r="U23" s="684"/>
      <c r="V23" s="684"/>
      <c r="W23" s="684"/>
      <c r="X23" s="684"/>
      <c r="Y23" s="685"/>
      <c r="Z23" s="686" t="s">
        <v>128</v>
      </c>
      <c r="AA23" s="686"/>
      <c r="AB23" s="686"/>
      <c r="AC23" s="686"/>
      <c r="AD23" s="687" t="s">
        <v>128</v>
      </c>
      <c r="AE23" s="687"/>
      <c r="AF23" s="687"/>
      <c r="AG23" s="687"/>
      <c r="AH23" s="687"/>
      <c r="AI23" s="687"/>
      <c r="AJ23" s="687"/>
      <c r="AK23" s="687"/>
      <c r="AL23" s="688" t="s">
        <v>128</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26287765</v>
      </c>
      <c r="BH23" s="684"/>
      <c r="BI23" s="684"/>
      <c r="BJ23" s="684"/>
      <c r="BK23" s="684"/>
      <c r="BL23" s="684"/>
      <c r="BM23" s="684"/>
      <c r="BN23" s="685"/>
      <c r="BO23" s="686">
        <v>7.3</v>
      </c>
      <c r="BP23" s="686"/>
      <c r="BQ23" s="686"/>
      <c r="BR23" s="686"/>
      <c r="BS23" s="692" t="s">
        <v>128</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2">
      <c r="B24" s="680" t="s">
        <v>288</v>
      </c>
      <c r="C24" s="681"/>
      <c r="D24" s="681"/>
      <c r="E24" s="681"/>
      <c r="F24" s="681"/>
      <c r="G24" s="681"/>
      <c r="H24" s="681"/>
      <c r="I24" s="681"/>
      <c r="J24" s="681"/>
      <c r="K24" s="681"/>
      <c r="L24" s="681"/>
      <c r="M24" s="681"/>
      <c r="N24" s="681"/>
      <c r="O24" s="681"/>
      <c r="P24" s="681"/>
      <c r="Q24" s="682"/>
      <c r="R24" s="683">
        <v>1425679</v>
      </c>
      <c r="S24" s="684"/>
      <c r="T24" s="684"/>
      <c r="U24" s="684"/>
      <c r="V24" s="684"/>
      <c r="W24" s="684"/>
      <c r="X24" s="684"/>
      <c r="Y24" s="685"/>
      <c r="Z24" s="686">
        <v>0.2</v>
      </c>
      <c r="AA24" s="686"/>
      <c r="AB24" s="686"/>
      <c r="AC24" s="686"/>
      <c r="AD24" s="687" t="s">
        <v>250</v>
      </c>
      <c r="AE24" s="687"/>
      <c r="AF24" s="687"/>
      <c r="AG24" s="687"/>
      <c r="AH24" s="687"/>
      <c r="AI24" s="687"/>
      <c r="AJ24" s="687"/>
      <c r="AK24" s="687"/>
      <c r="AL24" s="688" t="s">
        <v>128</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415760474</v>
      </c>
      <c r="CS24" s="673"/>
      <c r="CT24" s="673"/>
      <c r="CU24" s="673"/>
      <c r="CV24" s="673"/>
      <c r="CW24" s="673"/>
      <c r="CX24" s="673"/>
      <c r="CY24" s="674"/>
      <c r="CZ24" s="677">
        <v>56.5</v>
      </c>
      <c r="DA24" s="678"/>
      <c r="DB24" s="678"/>
      <c r="DC24" s="697"/>
      <c r="DD24" s="722">
        <v>269201150</v>
      </c>
      <c r="DE24" s="673"/>
      <c r="DF24" s="673"/>
      <c r="DG24" s="673"/>
      <c r="DH24" s="673"/>
      <c r="DI24" s="673"/>
      <c r="DJ24" s="673"/>
      <c r="DK24" s="674"/>
      <c r="DL24" s="722">
        <v>265972234</v>
      </c>
      <c r="DM24" s="673"/>
      <c r="DN24" s="673"/>
      <c r="DO24" s="673"/>
      <c r="DP24" s="673"/>
      <c r="DQ24" s="673"/>
      <c r="DR24" s="673"/>
      <c r="DS24" s="673"/>
      <c r="DT24" s="673"/>
      <c r="DU24" s="673"/>
      <c r="DV24" s="674"/>
      <c r="DW24" s="677">
        <v>70</v>
      </c>
      <c r="DX24" s="678"/>
      <c r="DY24" s="678"/>
      <c r="DZ24" s="678"/>
      <c r="EA24" s="678"/>
      <c r="EB24" s="678"/>
      <c r="EC24" s="679"/>
    </row>
    <row r="25" spans="2:133" ht="11.25" customHeight="1" x14ac:dyDescent="0.2">
      <c r="B25" s="680" t="s">
        <v>291</v>
      </c>
      <c r="C25" s="681"/>
      <c r="D25" s="681"/>
      <c r="E25" s="681"/>
      <c r="F25" s="681"/>
      <c r="G25" s="681"/>
      <c r="H25" s="681"/>
      <c r="I25" s="681"/>
      <c r="J25" s="681"/>
      <c r="K25" s="681"/>
      <c r="L25" s="681"/>
      <c r="M25" s="681"/>
      <c r="N25" s="681"/>
      <c r="O25" s="681"/>
      <c r="P25" s="681"/>
      <c r="Q25" s="682"/>
      <c r="R25" s="683">
        <v>1120</v>
      </c>
      <c r="S25" s="684"/>
      <c r="T25" s="684"/>
      <c r="U25" s="684"/>
      <c r="V25" s="684"/>
      <c r="W25" s="684"/>
      <c r="X25" s="684"/>
      <c r="Y25" s="685"/>
      <c r="Z25" s="686">
        <v>0</v>
      </c>
      <c r="AA25" s="686"/>
      <c r="AB25" s="686"/>
      <c r="AC25" s="686"/>
      <c r="AD25" s="687" t="s">
        <v>128</v>
      </c>
      <c r="AE25" s="687"/>
      <c r="AF25" s="687"/>
      <c r="AG25" s="687"/>
      <c r="AH25" s="687"/>
      <c r="AI25" s="687"/>
      <c r="AJ25" s="687"/>
      <c r="AK25" s="687"/>
      <c r="AL25" s="688" t="s">
        <v>128</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128</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147338877</v>
      </c>
      <c r="CS25" s="719"/>
      <c r="CT25" s="719"/>
      <c r="CU25" s="719"/>
      <c r="CV25" s="719"/>
      <c r="CW25" s="719"/>
      <c r="CX25" s="719"/>
      <c r="CY25" s="720"/>
      <c r="CZ25" s="688">
        <v>20</v>
      </c>
      <c r="DA25" s="717"/>
      <c r="DB25" s="717"/>
      <c r="DC25" s="721"/>
      <c r="DD25" s="692">
        <v>125725636</v>
      </c>
      <c r="DE25" s="719"/>
      <c r="DF25" s="719"/>
      <c r="DG25" s="719"/>
      <c r="DH25" s="719"/>
      <c r="DI25" s="719"/>
      <c r="DJ25" s="719"/>
      <c r="DK25" s="720"/>
      <c r="DL25" s="692">
        <v>124232759</v>
      </c>
      <c r="DM25" s="719"/>
      <c r="DN25" s="719"/>
      <c r="DO25" s="719"/>
      <c r="DP25" s="719"/>
      <c r="DQ25" s="719"/>
      <c r="DR25" s="719"/>
      <c r="DS25" s="719"/>
      <c r="DT25" s="719"/>
      <c r="DU25" s="719"/>
      <c r="DV25" s="720"/>
      <c r="DW25" s="688">
        <v>32.700000000000003</v>
      </c>
      <c r="DX25" s="717"/>
      <c r="DY25" s="717"/>
      <c r="DZ25" s="717"/>
      <c r="EA25" s="717"/>
      <c r="EB25" s="717"/>
      <c r="EC25" s="718"/>
    </row>
    <row r="26" spans="2:133" ht="11.25" customHeight="1" x14ac:dyDescent="0.2">
      <c r="B26" s="680" t="s">
        <v>294</v>
      </c>
      <c r="C26" s="681"/>
      <c r="D26" s="681"/>
      <c r="E26" s="681"/>
      <c r="F26" s="681"/>
      <c r="G26" s="681"/>
      <c r="H26" s="681"/>
      <c r="I26" s="681"/>
      <c r="J26" s="681"/>
      <c r="K26" s="681"/>
      <c r="L26" s="681"/>
      <c r="M26" s="681"/>
      <c r="N26" s="681"/>
      <c r="O26" s="681"/>
      <c r="P26" s="681"/>
      <c r="Q26" s="682"/>
      <c r="R26" s="683">
        <v>403552402</v>
      </c>
      <c r="S26" s="684"/>
      <c r="T26" s="684"/>
      <c r="U26" s="684"/>
      <c r="V26" s="684"/>
      <c r="W26" s="684"/>
      <c r="X26" s="684"/>
      <c r="Y26" s="685"/>
      <c r="Z26" s="686">
        <v>54.6</v>
      </c>
      <c r="AA26" s="686"/>
      <c r="AB26" s="686"/>
      <c r="AC26" s="686"/>
      <c r="AD26" s="687">
        <v>375837838</v>
      </c>
      <c r="AE26" s="687"/>
      <c r="AF26" s="687"/>
      <c r="AG26" s="687"/>
      <c r="AH26" s="687"/>
      <c r="AI26" s="687"/>
      <c r="AJ26" s="687"/>
      <c r="AK26" s="687"/>
      <c r="AL26" s="688">
        <v>98.9</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128</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108653349</v>
      </c>
      <c r="CS26" s="684"/>
      <c r="CT26" s="684"/>
      <c r="CU26" s="684"/>
      <c r="CV26" s="684"/>
      <c r="CW26" s="684"/>
      <c r="CX26" s="684"/>
      <c r="CY26" s="685"/>
      <c r="CZ26" s="688">
        <v>14.8</v>
      </c>
      <c r="DA26" s="717"/>
      <c r="DB26" s="717"/>
      <c r="DC26" s="721"/>
      <c r="DD26" s="692">
        <v>88076643</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2">
      <c r="B27" s="680" t="s">
        <v>297</v>
      </c>
      <c r="C27" s="681"/>
      <c r="D27" s="681"/>
      <c r="E27" s="681"/>
      <c r="F27" s="681"/>
      <c r="G27" s="681"/>
      <c r="H27" s="681"/>
      <c r="I27" s="681"/>
      <c r="J27" s="681"/>
      <c r="K27" s="681"/>
      <c r="L27" s="681"/>
      <c r="M27" s="681"/>
      <c r="N27" s="681"/>
      <c r="O27" s="681"/>
      <c r="P27" s="681"/>
      <c r="Q27" s="682"/>
      <c r="R27" s="683">
        <v>302655</v>
      </c>
      <c r="S27" s="684"/>
      <c r="T27" s="684"/>
      <c r="U27" s="684"/>
      <c r="V27" s="684"/>
      <c r="W27" s="684"/>
      <c r="X27" s="684"/>
      <c r="Y27" s="685"/>
      <c r="Z27" s="686">
        <v>0</v>
      </c>
      <c r="AA27" s="686"/>
      <c r="AB27" s="686"/>
      <c r="AC27" s="686"/>
      <c r="AD27" s="687">
        <v>302655</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361896242</v>
      </c>
      <c r="BH27" s="684"/>
      <c r="BI27" s="684"/>
      <c r="BJ27" s="684"/>
      <c r="BK27" s="684"/>
      <c r="BL27" s="684"/>
      <c r="BM27" s="684"/>
      <c r="BN27" s="685"/>
      <c r="BO27" s="686">
        <v>100</v>
      </c>
      <c r="BP27" s="686"/>
      <c r="BQ27" s="686"/>
      <c r="BR27" s="686"/>
      <c r="BS27" s="692">
        <v>1554376</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197148729</v>
      </c>
      <c r="CS27" s="719"/>
      <c r="CT27" s="719"/>
      <c r="CU27" s="719"/>
      <c r="CV27" s="719"/>
      <c r="CW27" s="719"/>
      <c r="CX27" s="719"/>
      <c r="CY27" s="720"/>
      <c r="CZ27" s="688">
        <v>26.8</v>
      </c>
      <c r="DA27" s="717"/>
      <c r="DB27" s="717"/>
      <c r="DC27" s="721"/>
      <c r="DD27" s="692">
        <v>74938927</v>
      </c>
      <c r="DE27" s="719"/>
      <c r="DF27" s="719"/>
      <c r="DG27" s="719"/>
      <c r="DH27" s="719"/>
      <c r="DI27" s="719"/>
      <c r="DJ27" s="719"/>
      <c r="DK27" s="720"/>
      <c r="DL27" s="692">
        <v>74938927</v>
      </c>
      <c r="DM27" s="719"/>
      <c r="DN27" s="719"/>
      <c r="DO27" s="719"/>
      <c r="DP27" s="719"/>
      <c r="DQ27" s="719"/>
      <c r="DR27" s="719"/>
      <c r="DS27" s="719"/>
      <c r="DT27" s="719"/>
      <c r="DU27" s="719"/>
      <c r="DV27" s="720"/>
      <c r="DW27" s="688">
        <v>19.7</v>
      </c>
      <c r="DX27" s="717"/>
      <c r="DY27" s="717"/>
      <c r="DZ27" s="717"/>
      <c r="EA27" s="717"/>
      <c r="EB27" s="717"/>
      <c r="EC27" s="718"/>
    </row>
    <row r="28" spans="2:133" ht="11.25" customHeight="1" x14ac:dyDescent="0.2">
      <c r="B28" s="680" t="s">
        <v>300</v>
      </c>
      <c r="C28" s="681"/>
      <c r="D28" s="681"/>
      <c r="E28" s="681"/>
      <c r="F28" s="681"/>
      <c r="G28" s="681"/>
      <c r="H28" s="681"/>
      <c r="I28" s="681"/>
      <c r="J28" s="681"/>
      <c r="K28" s="681"/>
      <c r="L28" s="681"/>
      <c r="M28" s="681"/>
      <c r="N28" s="681"/>
      <c r="O28" s="681"/>
      <c r="P28" s="681"/>
      <c r="Q28" s="682"/>
      <c r="R28" s="683">
        <v>14417491</v>
      </c>
      <c r="S28" s="684"/>
      <c r="T28" s="684"/>
      <c r="U28" s="684"/>
      <c r="V28" s="684"/>
      <c r="W28" s="684"/>
      <c r="X28" s="684"/>
      <c r="Y28" s="685"/>
      <c r="Z28" s="686">
        <v>2</v>
      </c>
      <c r="AA28" s="686"/>
      <c r="AB28" s="686"/>
      <c r="AC28" s="686"/>
      <c r="AD28" s="687">
        <v>4</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71272868</v>
      </c>
      <c r="CS28" s="684"/>
      <c r="CT28" s="684"/>
      <c r="CU28" s="684"/>
      <c r="CV28" s="684"/>
      <c r="CW28" s="684"/>
      <c r="CX28" s="684"/>
      <c r="CY28" s="685"/>
      <c r="CZ28" s="688">
        <v>9.6999999999999993</v>
      </c>
      <c r="DA28" s="717"/>
      <c r="DB28" s="717"/>
      <c r="DC28" s="721"/>
      <c r="DD28" s="692">
        <v>68536587</v>
      </c>
      <c r="DE28" s="684"/>
      <c r="DF28" s="684"/>
      <c r="DG28" s="684"/>
      <c r="DH28" s="684"/>
      <c r="DI28" s="684"/>
      <c r="DJ28" s="684"/>
      <c r="DK28" s="685"/>
      <c r="DL28" s="692">
        <v>66800548</v>
      </c>
      <c r="DM28" s="684"/>
      <c r="DN28" s="684"/>
      <c r="DO28" s="684"/>
      <c r="DP28" s="684"/>
      <c r="DQ28" s="684"/>
      <c r="DR28" s="684"/>
      <c r="DS28" s="684"/>
      <c r="DT28" s="684"/>
      <c r="DU28" s="684"/>
      <c r="DV28" s="685"/>
      <c r="DW28" s="688">
        <v>17.600000000000001</v>
      </c>
      <c r="DX28" s="717"/>
      <c r="DY28" s="717"/>
      <c r="DZ28" s="717"/>
      <c r="EA28" s="717"/>
      <c r="EB28" s="717"/>
      <c r="EC28" s="718"/>
    </row>
    <row r="29" spans="2:133" ht="11.25" customHeight="1" x14ac:dyDescent="0.2">
      <c r="B29" s="680" t="s">
        <v>302</v>
      </c>
      <c r="C29" s="681"/>
      <c r="D29" s="681"/>
      <c r="E29" s="681"/>
      <c r="F29" s="681"/>
      <c r="G29" s="681"/>
      <c r="H29" s="681"/>
      <c r="I29" s="681"/>
      <c r="J29" s="681"/>
      <c r="K29" s="681"/>
      <c r="L29" s="681"/>
      <c r="M29" s="681"/>
      <c r="N29" s="681"/>
      <c r="O29" s="681"/>
      <c r="P29" s="681"/>
      <c r="Q29" s="682"/>
      <c r="R29" s="683">
        <v>12427922</v>
      </c>
      <c r="S29" s="684"/>
      <c r="T29" s="684"/>
      <c r="U29" s="684"/>
      <c r="V29" s="684"/>
      <c r="W29" s="684"/>
      <c r="X29" s="684"/>
      <c r="Y29" s="685"/>
      <c r="Z29" s="686">
        <v>1.7</v>
      </c>
      <c r="AA29" s="686"/>
      <c r="AB29" s="686"/>
      <c r="AC29" s="686"/>
      <c r="AD29" s="687">
        <v>2962032</v>
      </c>
      <c r="AE29" s="687"/>
      <c r="AF29" s="687"/>
      <c r="AG29" s="687"/>
      <c r="AH29" s="687"/>
      <c r="AI29" s="687"/>
      <c r="AJ29" s="687"/>
      <c r="AK29" s="687"/>
      <c r="AL29" s="688">
        <v>0.8</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68</v>
      </c>
      <c r="CG29" s="699"/>
      <c r="CH29" s="699"/>
      <c r="CI29" s="699"/>
      <c r="CJ29" s="699"/>
      <c r="CK29" s="699"/>
      <c r="CL29" s="699"/>
      <c r="CM29" s="699"/>
      <c r="CN29" s="699"/>
      <c r="CO29" s="699"/>
      <c r="CP29" s="699"/>
      <c r="CQ29" s="700"/>
      <c r="CR29" s="683">
        <v>71270704</v>
      </c>
      <c r="CS29" s="719"/>
      <c r="CT29" s="719"/>
      <c r="CU29" s="719"/>
      <c r="CV29" s="719"/>
      <c r="CW29" s="719"/>
      <c r="CX29" s="719"/>
      <c r="CY29" s="720"/>
      <c r="CZ29" s="688">
        <v>9.6999999999999993</v>
      </c>
      <c r="DA29" s="717"/>
      <c r="DB29" s="717"/>
      <c r="DC29" s="721"/>
      <c r="DD29" s="692">
        <v>68534423</v>
      </c>
      <c r="DE29" s="719"/>
      <c r="DF29" s="719"/>
      <c r="DG29" s="719"/>
      <c r="DH29" s="719"/>
      <c r="DI29" s="719"/>
      <c r="DJ29" s="719"/>
      <c r="DK29" s="720"/>
      <c r="DL29" s="692">
        <v>66798384</v>
      </c>
      <c r="DM29" s="719"/>
      <c r="DN29" s="719"/>
      <c r="DO29" s="719"/>
      <c r="DP29" s="719"/>
      <c r="DQ29" s="719"/>
      <c r="DR29" s="719"/>
      <c r="DS29" s="719"/>
      <c r="DT29" s="719"/>
      <c r="DU29" s="719"/>
      <c r="DV29" s="720"/>
      <c r="DW29" s="688">
        <v>17.600000000000001</v>
      </c>
      <c r="DX29" s="717"/>
      <c r="DY29" s="717"/>
      <c r="DZ29" s="717"/>
      <c r="EA29" s="717"/>
      <c r="EB29" s="717"/>
      <c r="EC29" s="718"/>
    </row>
    <row r="30" spans="2:133" ht="11.25" customHeight="1" x14ac:dyDescent="0.2">
      <c r="B30" s="680" t="s">
        <v>304</v>
      </c>
      <c r="C30" s="681"/>
      <c r="D30" s="681"/>
      <c r="E30" s="681"/>
      <c r="F30" s="681"/>
      <c r="G30" s="681"/>
      <c r="H30" s="681"/>
      <c r="I30" s="681"/>
      <c r="J30" s="681"/>
      <c r="K30" s="681"/>
      <c r="L30" s="681"/>
      <c r="M30" s="681"/>
      <c r="N30" s="681"/>
      <c r="O30" s="681"/>
      <c r="P30" s="681"/>
      <c r="Q30" s="682"/>
      <c r="R30" s="683">
        <v>3445367</v>
      </c>
      <c r="S30" s="684"/>
      <c r="T30" s="684"/>
      <c r="U30" s="684"/>
      <c r="V30" s="684"/>
      <c r="W30" s="684"/>
      <c r="X30" s="684"/>
      <c r="Y30" s="685"/>
      <c r="Z30" s="686">
        <v>0.5</v>
      </c>
      <c r="AA30" s="686"/>
      <c r="AB30" s="686"/>
      <c r="AC30" s="686"/>
      <c r="AD30" s="687" t="s">
        <v>250</v>
      </c>
      <c r="AE30" s="687"/>
      <c r="AF30" s="687"/>
      <c r="AG30" s="687"/>
      <c r="AH30" s="687"/>
      <c r="AI30" s="687"/>
      <c r="AJ30" s="687"/>
      <c r="AK30" s="687"/>
      <c r="AL30" s="688" t="s">
        <v>128</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59966203</v>
      </c>
      <c r="CS30" s="684"/>
      <c r="CT30" s="684"/>
      <c r="CU30" s="684"/>
      <c r="CV30" s="684"/>
      <c r="CW30" s="684"/>
      <c r="CX30" s="684"/>
      <c r="CY30" s="685"/>
      <c r="CZ30" s="688">
        <v>8.1999999999999993</v>
      </c>
      <c r="DA30" s="717"/>
      <c r="DB30" s="717"/>
      <c r="DC30" s="721"/>
      <c r="DD30" s="692">
        <v>57761887</v>
      </c>
      <c r="DE30" s="684"/>
      <c r="DF30" s="684"/>
      <c r="DG30" s="684"/>
      <c r="DH30" s="684"/>
      <c r="DI30" s="684"/>
      <c r="DJ30" s="684"/>
      <c r="DK30" s="685"/>
      <c r="DL30" s="692">
        <v>56174605</v>
      </c>
      <c r="DM30" s="684"/>
      <c r="DN30" s="684"/>
      <c r="DO30" s="684"/>
      <c r="DP30" s="684"/>
      <c r="DQ30" s="684"/>
      <c r="DR30" s="684"/>
      <c r="DS30" s="684"/>
      <c r="DT30" s="684"/>
      <c r="DU30" s="684"/>
      <c r="DV30" s="685"/>
      <c r="DW30" s="688">
        <v>14.8</v>
      </c>
      <c r="DX30" s="717"/>
      <c r="DY30" s="717"/>
      <c r="DZ30" s="717"/>
      <c r="EA30" s="717"/>
      <c r="EB30" s="717"/>
      <c r="EC30" s="718"/>
    </row>
    <row r="31" spans="2:133" ht="11.25" customHeight="1" x14ac:dyDescent="0.2">
      <c r="B31" s="680" t="s">
        <v>308</v>
      </c>
      <c r="C31" s="681"/>
      <c r="D31" s="681"/>
      <c r="E31" s="681"/>
      <c r="F31" s="681"/>
      <c r="G31" s="681"/>
      <c r="H31" s="681"/>
      <c r="I31" s="681"/>
      <c r="J31" s="681"/>
      <c r="K31" s="681"/>
      <c r="L31" s="681"/>
      <c r="M31" s="681"/>
      <c r="N31" s="681"/>
      <c r="O31" s="681"/>
      <c r="P31" s="681"/>
      <c r="Q31" s="682"/>
      <c r="R31" s="683">
        <v>133230146</v>
      </c>
      <c r="S31" s="684"/>
      <c r="T31" s="684"/>
      <c r="U31" s="684"/>
      <c r="V31" s="684"/>
      <c r="W31" s="684"/>
      <c r="X31" s="684"/>
      <c r="Y31" s="685"/>
      <c r="Z31" s="686">
        <v>18</v>
      </c>
      <c r="AA31" s="686"/>
      <c r="AB31" s="686"/>
      <c r="AC31" s="686"/>
      <c r="AD31" s="687" t="s">
        <v>309</v>
      </c>
      <c r="AE31" s="687"/>
      <c r="AF31" s="687"/>
      <c r="AG31" s="687"/>
      <c r="AH31" s="687"/>
      <c r="AI31" s="687"/>
      <c r="AJ31" s="687"/>
      <c r="AK31" s="687"/>
      <c r="AL31" s="688" t="s">
        <v>128</v>
      </c>
      <c r="AM31" s="689"/>
      <c r="AN31" s="689"/>
      <c r="AO31" s="690"/>
      <c r="AP31" s="740" t="s">
        <v>310</v>
      </c>
      <c r="AQ31" s="741"/>
      <c r="AR31" s="741"/>
      <c r="AS31" s="741"/>
      <c r="AT31" s="746" t="s">
        <v>311</v>
      </c>
      <c r="AU31" s="231"/>
      <c r="AV31" s="231"/>
      <c r="AW31" s="231"/>
      <c r="AX31" s="669" t="s">
        <v>186</v>
      </c>
      <c r="AY31" s="670"/>
      <c r="AZ31" s="670"/>
      <c r="BA31" s="670"/>
      <c r="BB31" s="670"/>
      <c r="BC31" s="670"/>
      <c r="BD31" s="670"/>
      <c r="BE31" s="670"/>
      <c r="BF31" s="671"/>
      <c r="BG31" s="751">
        <v>99.5</v>
      </c>
      <c r="BH31" s="738"/>
      <c r="BI31" s="738"/>
      <c r="BJ31" s="738"/>
      <c r="BK31" s="738"/>
      <c r="BL31" s="738"/>
      <c r="BM31" s="678">
        <v>99.2</v>
      </c>
      <c r="BN31" s="738"/>
      <c r="BO31" s="738"/>
      <c r="BP31" s="738"/>
      <c r="BQ31" s="739"/>
      <c r="BR31" s="751">
        <v>99.6</v>
      </c>
      <c r="BS31" s="738"/>
      <c r="BT31" s="738"/>
      <c r="BU31" s="738"/>
      <c r="BV31" s="738"/>
      <c r="BW31" s="738"/>
      <c r="BX31" s="678">
        <v>99.2</v>
      </c>
      <c r="BY31" s="738"/>
      <c r="BZ31" s="738"/>
      <c r="CA31" s="738"/>
      <c r="CB31" s="739"/>
      <c r="CD31" s="725"/>
      <c r="CE31" s="726"/>
      <c r="CF31" s="698" t="s">
        <v>312</v>
      </c>
      <c r="CG31" s="699"/>
      <c r="CH31" s="699"/>
      <c r="CI31" s="699"/>
      <c r="CJ31" s="699"/>
      <c r="CK31" s="699"/>
      <c r="CL31" s="699"/>
      <c r="CM31" s="699"/>
      <c r="CN31" s="699"/>
      <c r="CO31" s="699"/>
      <c r="CP31" s="699"/>
      <c r="CQ31" s="700"/>
      <c r="CR31" s="683">
        <v>11304501</v>
      </c>
      <c r="CS31" s="719"/>
      <c r="CT31" s="719"/>
      <c r="CU31" s="719"/>
      <c r="CV31" s="719"/>
      <c r="CW31" s="719"/>
      <c r="CX31" s="719"/>
      <c r="CY31" s="720"/>
      <c r="CZ31" s="688">
        <v>1.5</v>
      </c>
      <c r="DA31" s="717"/>
      <c r="DB31" s="717"/>
      <c r="DC31" s="721"/>
      <c r="DD31" s="692">
        <v>10772536</v>
      </c>
      <c r="DE31" s="719"/>
      <c r="DF31" s="719"/>
      <c r="DG31" s="719"/>
      <c r="DH31" s="719"/>
      <c r="DI31" s="719"/>
      <c r="DJ31" s="719"/>
      <c r="DK31" s="720"/>
      <c r="DL31" s="692">
        <v>10623779</v>
      </c>
      <c r="DM31" s="719"/>
      <c r="DN31" s="719"/>
      <c r="DO31" s="719"/>
      <c r="DP31" s="719"/>
      <c r="DQ31" s="719"/>
      <c r="DR31" s="719"/>
      <c r="DS31" s="719"/>
      <c r="DT31" s="719"/>
      <c r="DU31" s="719"/>
      <c r="DV31" s="720"/>
      <c r="DW31" s="688">
        <v>2.8</v>
      </c>
      <c r="DX31" s="717"/>
      <c r="DY31" s="717"/>
      <c r="DZ31" s="717"/>
      <c r="EA31" s="717"/>
      <c r="EB31" s="717"/>
      <c r="EC31" s="718"/>
    </row>
    <row r="32" spans="2:133" ht="11.25" customHeight="1" x14ac:dyDescent="0.2">
      <c r="B32" s="729" t="s">
        <v>313</v>
      </c>
      <c r="C32" s="730"/>
      <c r="D32" s="730"/>
      <c r="E32" s="730"/>
      <c r="F32" s="730"/>
      <c r="G32" s="730"/>
      <c r="H32" s="730"/>
      <c r="I32" s="730"/>
      <c r="J32" s="730"/>
      <c r="K32" s="730"/>
      <c r="L32" s="730"/>
      <c r="M32" s="730"/>
      <c r="N32" s="730"/>
      <c r="O32" s="730"/>
      <c r="P32" s="730"/>
      <c r="Q32" s="731"/>
      <c r="R32" s="683" t="s">
        <v>128</v>
      </c>
      <c r="S32" s="684"/>
      <c r="T32" s="684"/>
      <c r="U32" s="684"/>
      <c r="V32" s="684"/>
      <c r="W32" s="684"/>
      <c r="X32" s="684"/>
      <c r="Y32" s="685"/>
      <c r="Z32" s="686" t="s">
        <v>128</v>
      </c>
      <c r="AA32" s="686"/>
      <c r="AB32" s="686"/>
      <c r="AC32" s="686"/>
      <c r="AD32" s="687" t="s">
        <v>128</v>
      </c>
      <c r="AE32" s="687"/>
      <c r="AF32" s="687"/>
      <c r="AG32" s="687"/>
      <c r="AH32" s="687"/>
      <c r="AI32" s="687"/>
      <c r="AJ32" s="687"/>
      <c r="AK32" s="687"/>
      <c r="AL32" s="688" t="s">
        <v>250</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99.3</v>
      </c>
      <c r="BH32" s="719"/>
      <c r="BI32" s="719"/>
      <c r="BJ32" s="719"/>
      <c r="BK32" s="719"/>
      <c r="BL32" s="719"/>
      <c r="BM32" s="689">
        <v>98.9</v>
      </c>
      <c r="BN32" s="749"/>
      <c r="BO32" s="749"/>
      <c r="BP32" s="749"/>
      <c r="BQ32" s="750"/>
      <c r="BR32" s="752">
        <v>99.4</v>
      </c>
      <c r="BS32" s="719"/>
      <c r="BT32" s="719"/>
      <c r="BU32" s="719"/>
      <c r="BV32" s="719"/>
      <c r="BW32" s="719"/>
      <c r="BX32" s="689">
        <v>98.9</v>
      </c>
      <c r="BY32" s="749"/>
      <c r="BZ32" s="749"/>
      <c r="CA32" s="749"/>
      <c r="CB32" s="750"/>
      <c r="CD32" s="727"/>
      <c r="CE32" s="728"/>
      <c r="CF32" s="698" t="s">
        <v>316</v>
      </c>
      <c r="CG32" s="699"/>
      <c r="CH32" s="699"/>
      <c r="CI32" s="699"/>
      <c r="CJ32" s="699"/>
      <c r="CK32" s="699"/>
      <c r="CL32" s="699"/>
      <c r="CM32" s="699"/>
      <c r="CN32" s="699"/>
      <c r="CO32" s="699"/>
      <c r="CP32" s="699"/>
      <c r="CQ32" s="700"/>
      <c r="CR32" s="683">
        <v>2164</v>
      </c>
      <c r="CS32" s="684"/>
      <c r="CT32" s="684"/>
      <c r="CU32" s="684"/>
      <c r="CV32" s="684"/>
      <c r="CW32" s="684"/>
      <c r="CX32" s="684"/>
      <c r="CY32" s="685"/>
      <c r="CZ32" s="688">
        <v>0</v>
      </c>
      <c r="DA32" s="717"/>
      <c r="DB32" s="717"/>
      <c r="DC32" s="721"/>
      <c r="DD32" s="692">
        <v>2164</v>
      </c>
      <c r="DE32" s="684"/>
      <c r="DF32" s="684"/>
      <c r="DG32" s="684"/>
      <c r="DH32" s="684"/>
      <c r="DI32" s="684"/>
      <c r="DJ32" s="684"/>
      <c r="DK32" s="685"/>
      <c r="DL32" s="692">
        <v>2164</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2">
      <c r="B33" s="680" t="s">
        <v>317</v>
      </c>
      <c r="C33" s="681"/>
      <c r="D33" s="681"/>
      <c r="E33" s="681"/>
      <c r="F33" s="681"/>
      <c r="G33" s="681"/>
      <c r="H33" s="681"/>
      <c r="I33" s="681"/>
      <c r="J33" s="681"/>
      <c r="K33" s="681"/>
      <c r="L33" s="681"/>
      <c r="M33" s="681"/>
      <c r="N33" s="681"/>
      <c r="O33" s="681"/>
      <c r="P33" s="681"/>
      <c r="Q33" s="682"/>
      <c r="R33" s="683">
        <v>30315531</v>
      </c>
      <c r="S33" s="684"/>
      <c r="T33" s="684"/>
      <c r="U33" s="684"/>
      <c r="V33" s="684"/>
      <c r="W33" s="684"/>
      <c r="X33" s="684"/>
      <c r="Y33" s="685"/>
      <c r="Z33" s="686">
        <v>4.0999999999999996</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99.7</v>
      </c>
      <c r="BH33" s="754"/>
      <c r="BI33" s="754"/>
      <c r="BJ33" s="754"/>
      <c r="BK33" s="754"/>
      <c r="BL33" s="754"/>
      <c r="BM33" s="755">
        <v>99.6</v>
      </c>
      <c r="BN33" s="754"/>
      <c r="BO33" s="754"/>
      <c r="BP33" s="754"/>
      <c r="BQ33" s="756"/>
      <c r="BR33" s="753">
        <v>99.8</v>
      </c>
      <c r="BS33" s="754"/>
      <c r="BT33" s="754"/>
      <c r="BU33" s="754"/>
      <c r="BV33" s="754"/>
      <c r="BW33" s="754"/>
      <c r="BX33" s="755">
        <v>99.6</v>
      </c>
      <c r="BY33" s="754"/>
      <c r="BZ33" s="754"/>
      <c r="CA33" s="754"/>
      <c r="CB33" s="756"/>
      <c r="CD33" s="698" t="s">
        <v>319</v>
      </c>
      <c r="CE33" s="699"/>
      <c r="CF33" s="699"/>
      <c r="CG33" s="699"/>
      <c r="CH33" s="699"/>
      <c r="CI33" s="699"/>
      <c r="CJ33" s="699"/>
      <c r="CK33" s="699"/>
      <c r="CL33" s="699"/>
      <c r="CM33" s="699"/>
      <c r="CN33" s="699"/>
      <c r="CO33" s="699"/>
      <c r="CP33" s="699"/>
      <c r="CQ33" s="700"/>
      <c r="CR33" s="683">
        <v>231784603</v>
      </c>
      <c r="CS33" s="719"/>
      <c r="CT33" s="719"/>
      <c r="CU33" s="719"/>
      <c r="CV33" s="719"/>
      <c r="CW33" s="719"/>
      <c r="CX33" s="719"/>
      <c r="CY33" s="720"/>
      <c r="CZ33" s="688">
        <v>31.5</v>
      </c>
      <c r="DA33" s="717"/>
      <c r="DB33" s="717"/>
      <c r="DC33" s="721"/>
      <c r="DD33" s="692">
        <v>183211383</v>
      </c>
      <c r="DE33" s="719"/>
      <c r="DF33" s="719"/>
      <c r="DG33" s="719"/>
      <c r="DH33" s="719"/>
      <c r="DI33" s="719"/>
      <c r="DJ33" s="719"/>
      <c r="DK33" s="720"/>
      <c r="DL33" s="692">
        <v>115027933</v>
      </c>
      <c r="DM33" s="719"/>
      <c r="DN33" s="719"/>
      <c r="DO33" s="719"/>
      <c r="DP33" s="719"/>
      <c r="DQ33" s="719"/>
      <c r="DR33" s="719"/>
      <c r="DS33" s="719"/>
      <c r="DT33" s="719"/>
      <c r="DU33" s="719"/>
      <c r="DV33" s="720"/>
      <c r="DW33" s="688">
        <v>30.3</v>
      </c>
      <c r="DX33" s="717"/>
      <c r="DY33" s="717"/>
      <c r="DZ33" s="717"/>
      <c r="EA33" s="717"/>
      <c r="EB33" s="717"/>
      <c r="EC33" s="718"/>
    </row>
    <row r="34" spans="2:133" ht="11.25" customHeight="1" x14ac:dyDescent="0.2">
      <c r="B34" s="680" t="s">
        <v>320</v>
      </c>
      <c r="C34" s="681"/>
      <c r="D34" s="681"/>
      <c r="E34" s="681"/>
      <c r="F34" s="681"/>
      <c r="G34" s="681"/>
      <c r="H34" s="681"/>
      <c r="I34" s="681"/>
      <c r="J34" s="681"/>
      <c r="K34" s="681"/>
      <c r="L34" s="681"/>
      <c r="M34" s="681"/>
      <c r="N34" s="681"/>
      <c r="O34" s="681"/>
      <c r="P34" s="681"/>
      <c r="Q34" s="682"/>
      <c r="R34" s="683">
        <v>3524937</v>
      </c>
      <c r="S34" s="684"/>
      <c r="T34" s="684"/>
      <c r="U34" s="684"/>
      <c r="V34" s="684"/>
      <c r="W34" s="684"/>
      <c r="X34" s="684"/>
      <c r="Y34" s="685"/>
      <c r="Z34" s="686">
        <v>0.5</v>
      </c>
      <c r="AA34" s="686"/>
      <c r="AB34" s="686"/>
      <c r="AC34" s="686"/>
      <c r="AD34" s="687">
        <v>723772</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73676755</v>
      </c>
      <c r="CS34" s="684"/>
      <c r="CT34" s="684"/>
      <c r="CU34" s="684"/>
      <c r="CV34" s="684"/>
      <c r="CW34" s="684"/>
      <c r="CX34" s="684"/>
      <c r="CY34" s="685"/>
      <c r="CZ34" s="688">
        <v>10</v>
      </c>
      <c r="DA34" s="717"/>
      <c r="DB34" s="717"/>
      <c r="DC34" s="721"/>
      <c r="DD34" s="692">
        <v>60795590</v>
      </c>
      <c r="DE34" s="684"/>
      <c r="DF34" s="684"/>
      <c r="DG34" s="684"/>
      <c r="DH34" s="684"/>
      <c r="DI34" s="684"/>
      <c r="DJ34" s="684"/>
      <c r="DK34" s="685"/>
      <c r="DL34" s="692">
        <v>54978704</v>
      </c>
      <c r="DM34" s="684"/>
      <c r="DN34" s="684"/>
      <c r="DO34" s="684"/>
      <c r="DP34" s="684"/>
      <c r="DQ34" s="684"/>
      <c r="DR34" s="684"/>
      <c r="DS34" s="684"/>
      <c r="DT34" s="684"/>
      <c r="DU34" s="684"/>
      <c r="DV34" s="685"/>
      <c r="DW34" s="688">
        <v>14.5</v>
      </c>
      <c r="DX34" s="717"/>
      <c r="DY34" s="717"/>
      <c r="DZ34" s="717"/>
      <c r="EA34" s="717"/>
      <c r="EB34" s="717"/>
      <c r="EC34" s="718"/>
    </row>
    <row r="35" spans="2:133" ht="11.25" customHeight="1" x14ac:dyDescent="0.2">
      <c r="B35" s="680" t="s">
        <v>322</v>
      </c>
      <c r="C35" s="681"/>
      <c r="D35" s="681"/>
      <c r="E35" s="681"/>
      <c r="F35" s="681"/>
      <c r="G35" s="681"/>
      <c r="H35" s="681"/>
      <c r="I35" s="681"/>
      <c r="J35" s="681"/>
      <c r="K35" s="681"/>
      <c r="L35" s="681"/>
      <c r="M35" s="681"/>
      <c r="N35" s="681"/>
      <c r="O35" s="681"/>
      <c r="P35" s="681"/>
      <c r="Q35" s="682"/>
      <c r="R35" s="683">
        <v>557058</v>
      </c>
      <c r="S35" s="684"/>
      <c r="T35" s="684"/>
      <c r="U35" s="684"/>
      <c r="V35" s="684"/>
      <c r="W35" s="684"/>
      <c r="X35" s="684"/>
      <c r="Y35" s="685"/>
      <c r="Z35" s="686">
        <v>0.1</v>
      </c>
      <c r="AA35" s="686"/>
      <c r="AB35" s="686"/>
      <c r="AC35" s="686"/>
      <c r="AD35" s="687" t="s">
        <v>128</v>
      </c>
      <c r="AE35" s="687"/>
      <c r="AF35" s="687"/>
      <c r="AG35" s="687"/>
      <c r="AH35" s="687"/>
      <c r="AI35" s="687"/>
      <c r="AJ35" s="687"/>
      <c r="AK35" s="687"/>
      <c r="AL35" s="688" t="s">
        <v>128</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6136836</v>
      </c>
      <c r="CS35" s="719"/>
      <c r="CT35" s="719"/>
      <c r="CU35" s="719"/>
      <c r="CV35" s="719"/>
      <c r="CW35" s="719"/>
      <c r="CX35" s="719"/>
      <c r="CY35" s="720"/>
      <c r="CZ35" s="688">
        <v>0.8</v>
      </c>
      <c r="DA35" s="717"/>
      <c r="DB35" s="717"/>
      <c r="DC35" s="721"/>
      <c r="DD35" s="692">
        <v>4136965</v>
      </c>
      <c r="DE35" s="719"/>
      <c r="DF35" s="719"/>
      <c r="DG35" s="719"/>
      <c r="DH35" s="719"/>
      <c r="DI35" s="719"/>
      <c r="DJ35" s="719"/>
      <c r="DK35" s="720"/>
      <c r="DL35" s="692">
        <v>4136965</v>
      </c>
      <c r="DM35" s="719"/>
      <c r="DN35" s="719"/>
      <c r="DO35" s="719"/>
      <c r="DP35" s="719"/>
      <c r="DQ35" s="719"/>
      <c r="DR35" s="719"/>
      <c r="DS35" s="719"/>
      <c r="DT35" s="719"/>
      <c r="DU35" s="719"/>
      <c r="DV35" s="720"/>
      <c r="DW35" s="688">
        <v>1.1000000000000001</v>
      </c>
      <c r="DX35" s="717"/>
      <c r="DY35" s="717"/>
      <c r="DZ35" s="717"/>
      <c r="EA35" s="717"/>
      <c r="EB35" s="717"/>
      <c r="EC35" s="718"/>
    </row>
    <row r="36" spans="2:133" ht="11.25" customHeight="1" x14ac:dyDescent="0.2">
      <c r="B36" s="680" t="s">
        <v>326</v>
      </c>
      <c r="C36" s="681"/>
      <c r="D36" s="681"/>
      <c r="E36" s="681"/>
      <c r="F36" s="681"/>
      <c r="G36" s="681"/>
      <c r="H36" s="681"/>
      <c r="I36" s="681"/>
      <c r="J36" s="681"/>
      <c r="K36" s="681"/>
      <c r="L36" s="681"/>
      <c r="M36" s="681"/>
      <c r="N36" s="681"/>
      <c r="O36" s="681"/>
      <c r="P36" s="681"/>
      <c r="Q36" s="682"/>
      <c r="R36" s="683">
        <v>55762572</v>
      </c>
      <c r="S36" s="684"/>
      <c r="T36" s="684"/>
      <c r="U36" s="684"/>
      <c r="V36" s="684"/>
      <c r="W36" s="684"/>
      <c r="X36" s="684"/>
      <c r="Y36" s="685"/>
      <c r="Z36" s="686">
        <v>7.5</v>
      </c>
      <c r="AA36" s="686"/>
      <c r="AB36" s="686"/>
      <c r="AC36" s="686"/>
      <c r="AD36" s="687" t="s">
        <v>250</v>
      </c>
      <c r="AE36" s="687"/>
      <c r="AF36" s="687"/>
      <c r="AG36" s="687"/>
      <c r="AH36" s="687"/>
      <c r="AI36" s="687"/>
      <c r="AJ36" s="687"/>
      <c r="AK36" s="687"/>
      <c r="AL36" s="688" t="s">
        <v>128</v>
      </c>
      <c r="AM36" s="689"/>
      <c r="AN36" s="689"/>
      <c r="AO36" s="690"/>
      <c r="AP36" s="235"/>
      <c r="AQ36" s="757" t="s">
        <v>327</v>
      </c>
      <c r="AR36" s="758"/>
      <c r="AS36" s="758"/>
      <c r="AT36" s="758"/>
      <c r="AU36" s="758"/>
      <c r="AV36" s="758"/>
      <c r="AW36" s="758"/>
      <c r="AX36" s="758"/>
      <c r="AY36" s="759"/>
      <c r="AZ36" s="672">
        <v>64478237</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359971</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82769975</v>
      </c>
      <c r="CS36" s="684"/>
      <c r="CT36" s="684"/>
      <c r="CU36" s="684"/>
      <c r="CV36" s="684"/>
      <c r="CW36" s="684"/>
      <c r="CX36" s="684"/>
      <c r="CY36" s="685"/>
      <c r="CZ36" s="688">
        <v>11.3</v>
      </c>
      <c r="DA36" s="717"/>
      <c r="DB36" s="717"/>
      <c r="DC36" s="721"/>
      <c r="DD36" s="692">
        <v>77625036</v>
      </c>
      <c r="DE36" s="684"/>
      <c r="DF36" s="684"/>
      <c r="DG36" s="684"/>
      <c r="DH36" s="684"/>
      <c r="DI36" s="684"/>
      <c r="DJ36" s="684"/>
      <c r="DK36" s="685"/>
      <c r="DL36" s="692">
        <v>27618201</v>
      </c>
      <c r="DM36" s="684"/>
      <c r="DN36" s="684"/>
      <c r="DO36" s="684"/>
      <c r="DP36" s="684"/>
      <c r="DQ36" s="684"/>
      <c r="DR36" s="684"/>
      <c r="DS36" s="684"/>
      <c r="DT36" s="684"/>
      <c r="DU36" s="684"/>
      <c r="DV36" s="685"/>
      <c r="DW36" s="688">
        <v>7.3</v>
      </c>
      <c r="DX36" s="717"/>
      <c r="DY36" s="717"/>
      <c r="DZ36" s="717"/>
      <c r="EA36" s="717"/>
      <c r="EB36" s="717"/>
      <c r="EC36" s="718"/>
    </row>
    <row r="37" spans="2:133" ht="11.25" customHeight="1" x14ac:dyDescent="0.2">
      <c r="B37" s="680" t="s">
        <v>330</v>
      </c>
      <c r="C37" s="681"/>
      <c r="D37" s="681"/>
      <c r="E37" s="681"/>
      <c r="F37" s="681"/>
      <c r="G37" s="681"/>
      <c r="H37" s="681"/>
      <c r="I37" s="681"/>
      <c r="J37" s="681"/>
      <c r="K37" s="681"/>
      <c r="L37" s="681"/>
      <c r="M37" s="681"/>
      <c r="N37" s="681"/>
      <c r="O37" s="681"/>
      <c r="P37" s="681"/>
      <c r="Q37" s="682"/>
      <c r="R37" s="683">
        <v>2896358</v>
      </c>
      <c r="S37" s="684"/>
      <c r="T37" s="684"/>
      <c r="U37" s="684"/>
      <c r="V37" s="684"/>
      <c r="W37" s="684"/>
      <c r="X37" s="684"/>
      <c r="Y37" s="685"/>
      <c r="Z37" s="686">
        <v>0.4</v>
      </c>
      <c r="AA37" s="686"/>
      <c r="AB37" s="686"/>
      <c r="AC37" s="686"/>
      <c r="AD37" s="687" t="s">
        <v>309</v>
      </c>
      <c r="AE37" s="687"/>
      <c r="AF37" s="687"/>
      <c r="AG37" s="687"/>
      <c r="AH37" s="687"/>
      <c r="AI37" s="687"/>
      <c r="AJ37" s="687"/>
      <c r="AK37" s="687"/>
      <c r="AL37" s="688" t="s">
        <v>128</v>
      </c>
      <c r="AM37" s="689"/>
      <c r="AN37" s="689"/>
      <c r="AO37" s="690"/>
      <c r="AQ37" s="761" t="s">
        <v>331</v>
      </c>
      <c r="AR37" s="762"/>
      <c r="AS37" s="762"/>
      <c r="AT37" s="762"/>
      <c r="AU37" s="762"/>
      <c r="AV37" s="762"/>
      <c r="AW37" s="762"/>
      <c r="AX37" s="762"/>
      <c r="AY37" s="763"/>
      <c r="AZ37" s="683">
        <v>16554831</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-3416073</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72517</v>
      </c>
      <c r="CS37" s="719"/>
      <c r="CT37" s="719"/>
      <c r="CU37" s="719"/>
      <c r="CV37" s="719"/>
      <c r="CW37" s="719"/>
      <c r="CX37" s="719"/>
      <c r="CY37" s="720"/>
      <c r="CZ37" s="688">
        <v>0</v>
      </c>
      <c r="DA37" s="717"/>
      <c r="DB37" s="717"/>
      <c r="DC37" s="721"/>
      <c r="DD37" s="692">
        <v>72517</v>
      </c>
      <c r="DE37" s="719"/>
      <c r="DF37" s="719"/>
      <c r="DG37" s="719"/>
      <c r="DH37" s="719"/>
      <c r="DI37" s="719"/>
      <c r="DJ37" s="719"/>
      <c r="DK37" s="720"/>
      <c r="DL37" s="692">
        <v>72517</v>
      </c>
      <c r="DM37" s="719"/>
      <c r="DN37" s="719"/>
      <c r="DO37" s="719"/>
      <c r="DP37" s="719"/>
      <c r="DQ37" s="719"/>
      <c r="DR37" s="719"/>
      <c r="DS37" s="719"/>
      <c r="DT37" s="719"/>
      <c r="DU37" s="719"/>
      <c r="DV37" s="720"/>
      <c r="DW37" s="688">
        <v>0</v>
      </c>
      <c r="DX37" s="717"/>
      <c r="DY37" s="717"/>
      <c r="DZ37" s="717"/>
      <c r="EA37" s="717"/>
      <c r="EB37" s="717"/>
      <c r="EC37" s="718"/>
    </row>
    <row r="38" spans="2:133" ht="11.25" customHeight="1" x14ac:dyDescent="0.2">
      <c r="B38" s="680" t="s">
        <v>334</v>
      </c>
      <c r="C38" s="681"/>
      <c r="D38" s="681"/>
      <c r="E38" s="681"/>
      <c r="F38" s="681"/>
      <c r="G38" s="681"/>
      <c r="H38" s="681"/>
      <c r="I38" s="681"/>
      <c r="J38" s="681"/>
      <c r="K38" s="681"/>
      <c r="L38" s="681"/>
      <c r="M38" s="681"/>
      <c r="N38" s="681"/>
      <c r="O38" s="681"/>
      <c r="P38" s="681"/>
      <c r="Q38" s="682"/>
      <c r="R38" s="683">
        <v>31159966</v>
      </c>
      <c r="S38" s="684"/>
      <c r="T38" s="684"/>
      <c r="U38" s="684"/>
      <c r="V38" s="684"/>
      <c r="W38" s="684"/>
      <c r="X38" s="684"/>
      <c r="Y38" s="685"/>
      <c r="Z38" s="686">
        <v>4.2</v>
      </c>
      <c r="AA38" s="686"/>
      <c r="AB38" s="686"/>
      <c r="AC38" s="686"/>
      <c r="AD38" s="687">
        <v>49080</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7961919</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179119</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37912192</v>
      </c>
      <c r="CS38" s="684"/>
      <c r="CT38" s="684"/>
      <c r="CU38" s="684"/>
      <c r="CV38" s="684"/>
      <c r="CW38" s="684"/>
      <c r="CX38" s="684"/>
      <c r="CY38" s="685"/>
      <c r="CZ38" s="688">
        <v>5.2</v>
      </c>
      <c r="DA38" s="717"/>
      <c r="DB38" s="717"/>
      <c r="DC38" s="721"/>
      <c r="DD38" s="692">
        <v>32516449</v>
      </c>
      <c r="DE38" s="684"/>
      <c r="DF38" s="684"/>
      <c r="DG38" s="684"/>
      <c r="DH38" s="684"/>
      <c r="DI38" s="684"/>
      <c r="DJ38" s="684"/>
      <c r="DK38" s="685"/>
      <c r="DL38" s="692">
        <v>28230136</v>
      </c>
      <c r="DM38" s="684"/>
      <c r="DN38" s="684"/>
      <c r="DO38" s="684"/>
      <c r="DP38" s="684"/>
      <c r="DQ38" s="684"/>
      <c r="DR38" s="684"/>
      <c r="DS38" s="684"/>
      <c r="DT38" s="684"/>
      <c r="DU38" s="684"/>
      <c r="DV38" s="685"/>
      <c r="DW38" s="688">
        <v>7.4</v>
      </c>
      <c r="DX38" s="717"/>
      <c r="DY38" s="717"/>
      <c r="DZ38" s="717"/>
      <c r="EA38" s="717"/>
      <c r="EB38" s="717"/>
      <c r="EC38" s="718"/>
    </row>
    <row r="39" spans="2:133" ht="11.25" customHeight="1" x14ac:dyDescent="0.2">
      <c r="B39" s="680" t="s">
        <v>338</v>
      </c>
      <c r="C39" s="681"/>
      <c r="D39" s="681"/>
      <c r="E39" s="681"/>
      <c r="F39" s="681"/>
      <c r="G39" s="681"/>
      <c r="H39" s="681"/>
      <c r="I39" s="681"/>
      <c r="J39" s="681"/>
      <c r="K39" s="681"/>
      <c r="L39" s="681"/>
      <c r="M39" s="681"/>
      <c r="N39" s="681"/>
      <c r="O39" s="681"/>
      <c r="P39" s="681"/>
      <c r="Q39" s="682"/>
      <c r="R39" s="683">
        <v>47541200</v>
      </c>
      <c r="S39" s="684"/>
      <c r="T39" s="684"/>
      <c r="U39" s="684"/>
      <c r="V39" s="684"/>
      <c r="W39" s="684"/>
      <c r="X39" s="684"/>
      <c r="Y39" s="685"/>
      <c r="Z39" s="686">
        <v>6.4</v>
      </c>
      <c r="AA39" s="686"/>
      <c r="AB39" s="686"/>
      <c r="AC39" s="686"/>
      <c r="AD39" s="687" t="s">
        <v>309</v>
      </c>
      <c r="AE39" s="687"/>
      <c r="AF39" s="687"/>
      <c r="AG39" s="687"/>
      <c r="AH39" s="687"/>
      <c r="AI39" s="687"/>
      <c r="AJ39" s="687"/>
      <c r="AK39" s="687"/>
      <c r="AL39" s="688" t="s">
        <v>128</v>
      </c>
      <c r="AM39" s="689"/>
      <c r="AN39" s="689"/>
      <c r="AO39" s="690"/>
      <c r="AQ39" s="761" t="s">
        <v>339</v>
      </c>
      <c r="AR39" s="762"/>
      <c r="AS39" s="762"/>
      <c r="AT39" s="762"/>
      <c r="AU39" s="762"/>
      <c r="AV39" s="762"/>
      <c r="AW39" s="762"/>
      <c r="AX39" s="762"/>
      <c r="AY39" s="763"/>
      <c r="AZ39" s="683">
        <v>1256201</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259088</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3384928</v>
      </c>
      <c r="CS39" s="719"/>
      <c r="CT39" s="719"/>
      <c r="CU39" s="719"/>
      <c r="CV39" s="719"/>
      <c r="CW39" s="719"/>
      <c r="CX39" s="719"/>
      <c r="CY39" s="720"/>
      <c r="CZ39" s="688">
        <v>0.5</v>
      </c>
      <c r="DA39" s="717"/>
      <c r="DB39" s="717"/>
      <c r="DC39" s="721"/>
      <c r="DD39" s="692">
        <v>1372112</v>
      </c>
      <c r="DE39" s="719"/>
      <c r="DF39" s="719"/>
      <c r="DG39" s="719"/>
      <c r="DH39" s="719"/>
      <c r="DI39" s="719"/>
      <c r="DJ39" s="719"/>
      <c r="DK39" s="720"/>
      <c r="DL39" s="692" t="s">
        <v>128</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2">
      <c r="B40" s="680" t="s">
        <v>342</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309</v>
      </c>
      <c r="AE40" s="687"/>
      <c r="AF40" s="687"/>
      <c r="AG40" s="687"/>
      <c r="AH40" s="687"/>
      <c r="AI40" s="687"/>
      <c r="AJ40" s="687"/>
      <c r="AK40" s="687"/>
      <c r="AL40" s="688" t="s">
        <v>128</v>
      </c>
      <c r="AM40" s="689"/>
      <c r="AN40" s="689"/>
      <c r="AO40" s="690"/>
      <c r="AQ40" s="761" t="s">
        <v>343</v>
      </c>
      <c r="AR40" s="762"/>
      <c r="AS40" s="762"/>
      <c r="AT40" s="762"/>
      <c r="AU40" s="762"/>
      <c r="AV40" s="762"/>
      <c r="AW40" s="762"/>
      <c r="AX40" s="762"/>
      <c r="AY40" s="763"/>
      <c r="AZ40" s="683">
        <v>617347</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118</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27903917</v>
      </c>
      <c r="CS40" s="684"/>
      <c r="CT40" s="684"/>
      <c r="CU40" s="684"/>
      <c r="CV40" s="684"/>
      <c r="CW40" s="684"/>
      <c r="CX40" s="684"/>
      <c r="CY40" s="685"/>
      <c r="CZ40" s="688">
        <v>3.8</v>
      </c>
      <c r="DA40" s="717"/>
      <c r="DB40" s="717"/>
      <c r="DC40" s="721"/>
      <c r="DD40" s="692">
        <v>6765231</v>
      </c>
      <c r="DE40" s="684"/>
      <c r="DF40" s="684"/>
      <c r="DG40" s="684"/>
      <c r="DH40" s="684"/>
      <c r="DI40" s="684"/>
      <c r="DJ40" s="684"/>
      <c r="DK40" s="685"/>
      <c r="DL40" s="692">
        <v>63927</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2">
      <c r="B41" s="680" t="s">
        <v>347</v>
      </c>
      <c r="C41" s="681"/>
      <c r="D41" s="681"/>
      <c r="E41" s="681"/>
      <c r="F41" s="681"/>
      <c r="G41" s="681"/>
      <c r="H41" s="681"/>
      <c r="I41" s="681"/>
      <c r="J41" s="681"/>
      <c r="K41" s="681"/>
      <c r="L41" s="681"/>
      <c r="M41" s="681"/>
      <c r="N41" s="681"/>
      <c r="O41" s="681"/>
      <c r="P41" s="681"/>
      <c r="Q41" s="682"/>
      <c r="R41" s="683" t="s">
        <v>250</v>
      </c>
      <c r="S41" s="684"/>
      <c r="T41" s="684"/>
      <c r="U41" s="684"/>
      <c r="V41" s="684"/>
      <c r="W41" s="684"/>
      <c r="X41" s="684"/>
      <c r="Y41" s="685"/>
      <c r="Z41" s="686" t="s">
        <v>128</v>
      </c>
      <c r="AA41" s="686"/>
      <c r="AB41" s="686"/>
      <c r="AC41" s="686"/>
      <c r="AD41" s="687" t="s">
        <v>128</v>
      </c>
      <c r="AE41" s="687"/>
      <c r="AF41" s="687"/>
      <c r="AG41" s="687"/>
      <c r="AH41" s="687"/>
      <c r="AI41" s="687"/>
      <c r="AJ41" s="687"/>
      <c r="AK41" s="687"/>
      <c r="AL41" s="688" t="s">
        <v>128</v>
      </c>
      <c r="AM41" s="689"/>
      <c r="AN41" s="689"/>
      <c r="AO41" s="690"/>
      <c r="AQ41" s="761" t="s">
        <v>348</v>
      </c>
      <c r="AR41" s="762"/>
      <c r="AS41" s="762"/>
      <c r="AT41" s="762"/>
      <c r="AU41" s="762"/>
      <c r="AV41" s="762"/>
      <c r="AW41" s="762"/>
      <c r="AX41" s="762"/>
      <c r="AY41" s="763"/>
      <c r="AZ41" s="683">
        <v>11468642</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128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309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351</v>
      </c>
      <c r="C42" s="734"/>
      <c r="D42" s="734"/>
      <c r="E42" s="734"/>
      <c r="F42" s="734"/>
      <c r="G42" s="734"/>
      <c r="H42" s="734"/>
      <c r="I42" s="734"/>
      <c r="J42" s="734"/>
      <c r="K42" s="734"/>
      <c r="L42" s="734"/>
      <c r="M42" s="734"/>
      <c r="N42" s="734"/>
      <c r="O42" s="734"/>
      <c r="P42" s="734"/>
      <c r="Q42" s="735"/>
      <c r="R42" s="768">
        <v>739133605</v>
      </c>
      <c r="S42" s="769"/>
      <c r="T42" s="769"/>
      <c r="U42" s="769"/>
      <c r="V42" s="769"/>
      <c r="W42" s="769"/>
      <c r="X42" s="769"/>
      <c r="Y42" s="777"/>
      <c r="Z42" s="778">
        <v>100</v>
      </c>
      <c r="AA42" s="778"/>
      <c r="AB42" s="778"/>
      <c r="AC42" s="778"/>
      <c r="AD42" s="779">
        <v>379875381</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26619297</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301</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88113025</v>
      </c>
      <c r="CS42" s="684"/>
      <c r="CT42" s="684"/>
      <c r="CU42" s="684"/>
      <c r="CV42" s="684"/>
      <c r="CW42" s="684"/>
      <c r="CX42" s="684"/>
      <c r="CY42" s="685"/>
      <c r="CZ42" s="688">
        <v>12</v>
      </c>
      <c r="DA42" s="689"/>
      <c r="DB42" s="689"/>
      <c r="DC42" s="701"/>
      <c r="DD42" s="692">
        <v>14629207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3478724</v>
      </c>
      <c r="CS43" s="719"/>
      <c r="CT43" s="719"/>
      <c r="CU43" s="719"/>
      <c r="CV43" s="719"/>
      <c r="CW43" s="719"/>
      <c r="CX43" s="719"/>
      <c r="CY43" s="720"/>
      <c r="CZ43" s="688">
        <v>0.5</v>
      </c>
      <c r="DA43" s="717"/>
      <c r="DB43" s="717"/>
      <c r="DC43" s="721"/>
      <c r="DD43" s="692">
        <v>3370610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303</v>
      </c>
      <c r="CE44" s="796"/>
      <c r="CF44" s="680" t="s">
        <v>356</v>
      </c>
      <c r="CG44" s="681"/>
      <c r="CH44" s="681"/>
      <c r="CI44" s="681"/>
      <c r="CJ44" s="681"/>
      <c r="CK44" s="681"/>
      <c r="CL44" s="681"/>
      <c r="CM44" s="681"/>
      <c r="CN44" s="681"/>
      <c r="CO44" s="681"/>
      <c r="CP44" s="681"/>
      <c r="CQ44" s="682"/>
      <c r="CR44" s="683">
        <v>87729821</v>
      </c>
      <c r="CS44" s="684"/>
      <c r="CT44" s="684"/>
      <c r="CU44" s="684"/>
      <c r="CV44" s="684"/>
      <c r="CW44" s="684"/>
      <c r="CX44" s="684"/>
      <c r="CY44" s="685"/>
      <c r="CZ44" s="688">
        <v>11.9</v>
      </c>
      <c r="DA44" s="689"/>
      <c r="DB44" s="689"/>
      <c r="DC44" s="701"/>
      <c r="DD44" s="692">
        <v>14605940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357</v>
      </c>
      <c r="CG45" s="681"/>
      <c r="CH45" s="681"/>
      <c r="CI45" s="681"/>
      <c r="CJ45" s="681"/>
      <c r="CK45" s="681"/>
      <c r="CL45" s="681"/>
      <c r="CM45" s="681"/>
      <c r="CN45" s="681"/>
      <c r="CO45" s="681"/>
      <c r="CP45" s="681"/>
      <c r="CQ45" s="682"/>
      <c r="CR45" s="683">
        <v>39576386</v>
      </c>
      <c r="CS45" s="719"/>
      <c r="CT45" s="719"/>
      <c r="CU45" s="719"/>
      <c r="CV45" s="719"/>
      <c r="CW45" s="719"/>
      <c r="CX45" s="719"/>
      <c r="CY45" s="720"/>
      <c r="CZ45" s="688">
        <v>5.4</v>
      </c>
      <c r="DA45" s="717"/>
      <c r="DB45" s="717"/>
      <c r="DC45" s="721"/>
      <c r="DD45" s="692">
        <v>1925628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45726164</v>
      </c>
      <c r="CS46" s="684"/>
      <c r="CT46" s="684"/>
      <c r="CU46" s="684"/>
      <c r="CV46" s="684"/>
      <c r="CW46" s="684"/>
      <c r="CX46" s="684"/>
      <c r="CY46" s="685"/>
      <c r="CZ46" s="688">
        <v>6.2</v>
      </c>
      <c r="DA46" s="689"/>
      <c r="DB46" s="689"/>
      <c r="DC46" s="701"/>
      <c r="DD46" s="692">
        <v>12599394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383204</v>
      </c>
      <c r="CS47" s="719"/>
      <c r="CT47" s="719"/>
      <c r="CU47" s="719"/>
      <c r="CV47" s="719"/>
      <c r="CW47" s="719"/>
      <c r="CX47" s="719"/>
      <c r="CY47" s="720"/>
      <c r="CZ47" s="688">
        <v>0.1</v>
      </c>
      <c r="DA47" s="717"/>
      <c r="DB47" s="717"/>
      <c r="DC47" s="721"/>
      <c r="DD47" s="692">
        <v>23267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362</v>
      </c>
      <c r="CD48" s="799"/>
      <c r="CE48" s="800"/>
      <c r="CF48" s="680" t="s">
        <v>363</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364</v>
      </c>
      <c r="CE49" s="734"/>
      <c r="CF49" s="734"/>
      <c r="CG49" s="734"/>
      <c r="CH49" s="734"/>
      <c r="CI49" s="734"/>
      <c r="CJ49" s="734"/>
      <c r="CK49" s="734"/>
      <c r="CL49" s="734"/>
      <c r="CM49" s="734"/>
      <c r="CN49" s="734"/>
      <c r="CO49" s="734"/>
      <c r="CP49" s="734"/>
      <c r="CQ49" s="735"/>
      <c r="CR49" s="768">
        <v>735658102</v>
      </c>
      <c r="CS49" s="754"/>
      <c r="CT49" s="754"/>
      <c r="CU49" s="754"/>
      <c r="CV49" s="754"/>
      <c r="CW49" s="754"/>
      <c r="CX49" s="754"/>
      <c r="CY49" s="785"/>
      <c r="CZ49" s="780">
        <v>100</v>
      </c>
      <c r="DA49" s="786"/>
      <c r="DB49" s="786"/>
      <c r="DC49" s="787"/>
      <c r="DD49" s="788">
        <v>467041740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Etwev0oJ5YPMOaYbeEiuQnjBIoKvDeQYaMW54UN8w8gMZkYtXJmpIYEyKoW4pJpMArxWMUNoqMJxUDl4X89Q2A==" saltValue="G37E7bGwfKtYonPGPMehg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BF15" sqref="BF15"/>
    </sheetView>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387</v>
      </c>
      <c r="C7" s="816"/>
      <c r="D7" s="816"/>
      <c r="E7" s="816"/>
      <c r="F7" s="816"/>
      <c r="G7" s="816"/>
      <c r="H7" s="816"/>
      <c r="I7" s="816"/>
      <c r="J7" s="816"/>
      <c r="K7" s="816"/>
      <c r="L7" s="816"/>
      <c r="M7" s="816"/>
      <c r="N7" s="816"/>
      <c r="O7" s="816"/>
      <c r="P7" s="817"/>
      <c r="Q7" s="818">
        <v>739763</v>
      </c>
      <c r="R7" s="819"/>
      <c r="S7" s="819"/>
      <c r="T7" s="819"/>
      <c r="U7" s="819"/>
      <c r="V7" s="819">
        <v>736705</v>
      </c>
      <c r="W7" s="819"/>
      <c r="X7" s="819"/>
      <c r="Y7" s="819"/>
      <c r="Z7" s="819"/>
      <c r="AA7" s="819">
        <v>3058</v>
      </c>
      <c r="AB7" s="819"/>
      <c r="AC7" s="819"/>
      <c r="AD7" s="819"/>
      <c r="AE7" s="820"/>
      <c r="AF7" s="821">
        <v>183</v>
      </c>
      <c r="AG7" s="822"/>
      <c r="AH7" s="822"/>
      <c r="AI7" s="822"/>
      <c r="AJ7" s="823"/>
      <c r="AK7" s="858">
        <v>55744</v>
      </c>
      <c r="AL7" s="859"/>
      <c r="AM7" s="859"/>
      <c r="AN7" s="859"/>
      <c r="AO7" s="859"/>
      <c r="AP7" s="859">
        <v>1026260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589</v>
      </c>
      <c r="BT7" s="863"/>
      <c r="BU7" s="863"/>
      <c r="BV7" s="863"/>
      <c r="BW7" s="863"/>
      <c r="BX7" s="863"/>
      <c r="BY7" s="863"/>
      <c r="BZ7" s="863"/>
      <c r="CA7" s="863"/>
      <c r="CB7" s="863"/>
      <c r="CC7" s="863"/>
      <c r="CD7" s="863"/>
      <c r="CE7" s="863"/>
      <c r="CF7" s="863"/>
      <c r="CG7" s="864"/>
      <c r="CH7" s="855">
        <v>10</v>
      </c>
      <c r="CI7" s="856"/>
      <c r="CJ7" s="856"/>
      <c r="CK7" s="856"/>
      <c r="CL7" s="857"/>
      <c r="CM7" s="855">
        <v>161</v>
      </c>
      <c r="CN7" s="856"/>
      <c r="CO7" s="856"/>
      <c r="CP7" s="856"/>
      <c r="CQ7" s="857"/>
      <c r="CR7" s="855">
        <v>77</v>
      </c>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2">
      <c r="A8" s="262">
        <v>2</v>
      </c>
      <c r="B8" s="839" t="s">
        <v>388</v>
      </c>
      <c r="C8" s="840"/>
      <c r="D8" s="840"/>
      <c r="E8" s="840"/>
      <c r="F8" s="840"/>
      <c r="G8" s="840"/>
      <c r="H8" s="840"/>
      <c r="I8" s="840"/>
      <c r="J8" s="840"/>
      <c r="K8" s="840"/>
      <c r="L8" s="840"/>
      <c r="M8" s="840"/>
      <c r="N8" s="840"/>
      <c r="O8" s="840"/>
      <c r="P8" s="841"/>
      <c r="Q8" s="842">
        <v>374</v>
      </c>
      <c r="R8" s="843"/>
      <c r="S8" s="843"/>
      <c r="T8" s="843"/>
      <c r="U8" s="843"/>
      <c r="V8" s="843">
        <v>277</v>
      </c>
      <c r="W8" s="843"/>
      <c r="X8" s="843"/>
      <c r="Y8" s="843"/>
      <c r="Z8" s="843"/>
      <c r="AA8" s="843">
        <v>97</v>
      </c>
      <c r="AB8" s="843"/>
      <c r="AC8" s="843"/>
      <c r="AD8" s="843"/>
      <c r="AE8" s="844"/>
      <c r="AF8" s="845" t="s">
        <v>389</v>
      </c>
      <c r="AG8" s="846"/>
      <c r="AH8" s="846"/>
      <c r="AI8" s="846"/>
      <c r="AJ8" s="847"/>
      <c r="AK8" s="848">
        <v>47</v>
      </c>
      <c r="AL8" s="849"/>
      <c r="AM8" s="849"/>
      <c r="AN8" s="849"/>
      <c r="AO8" s="849"/>
      <c r="AP8" s="849">
        <v>1509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590</v>
      </c>
      <c r="BT8" s="853"/>
      <c r="BU8" s="853"/>
      <c r="BV8" s="853"/>
      <c r="BW8" s="853"/>
      <c r="BX8" s="853"/>
      <c r="BY8" s="853"/>
      <c r="BZ8" s="853"/>
      <c r="CA8" s="853"/>
      <c r="CB8" s="853"/>
      <c r="CC8" s="853"/>
      <c r="CD8" s="853"/>
      <c r="CE8" s="853"/>
      <c r="CF8" s="853"/>
      <c r="CG8" s="854"/>
      <c r="CH8" s="865">
        <v>9</v>
      </c>
      <c r="CI8" s="866"/>
      <c r="CJ8" s="866"/>
      <c r="CK8" s="866"/>
      <c r="CL8" s="867"/>
      <c r="CM8" s="865">
        <v>1527</v>
      </c>
      <c r="CN8" s="866"/>
      <c r="CO8" s="866"/>
      <c r="CP8" s="866"/>
      <c r="CQ8" s="867"/>
      <c r="CR8" s="865">
        <v>20</v>
      </c>
      <c r="CS8" s="866"/>
      <c r="CT8" s="866"/>
      <c r="CU8" s="866"/>
      <c r="CV8" s="867"/>
      <c r="CW8" s="865"/>
      <c r="CX8" s="866"/>
      <c r="CY8" s="866"/>
      <c r="CZ8" s="866"/>
      <c r="DA8" s="867"/>
      <c r="DB8" s="865"/>
      <c r="DC8" s="866"/>
      <c r="DD8" s="866"/>
      <c r="DE8" s="866"/>
      <c r="DF8" s="867"/>
      <c r="DG8" s="865"/>
      <c r="DH8" s="866"/>
      <c r="DI8" s="866"/>
      <c r="DJ8" s="866"/>
      <c r="DK8" s="867"/>
      <c r="DL8" s="865">
        <v>10000</v>
      </c>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t="s">
        <v>390</v>
      </c>
      <c r="C9" s="840"/>
      <c r="D9" s="840"/>
      <c r="E9" s="840"/>
      <c r="F9" s="840"/>
      <c r="G9" s="840"/>
      <c r="H9" s="840"/>
      <c r="I9" s="840"/>
      <c r="J9" s="840"/>
      <c r="K9" s="840"/>
      <c r="L9" s="840"/>
      <c r="M9" s="840"/>
      <c r="N9" s="840"/>
      <c r="O9" s="840"/>
      <c r="P9" s="841"/>
      <c r="Q9" s="842">
        <v>211</v>
      </c>
      <c r="R9" s="843"/>
      <c r="S9" s="843"/>
      <c r="T9" s="843"/>
      <c r="U9" s="843"/>
      <c r="V9" s="843">
        <v>65</v>
      </c>
      <c r="W9" s="843"/>
      <c r="X9" s="843"/>
      <c r="Y9" s="843"/>
      <c r="Z9" s="843"/>
      <c r="AA9" s="843">
        <v>146</v>
      </c>
      <c r="AB9" s="843"/>
      <c r="AC9" s="843"/>
      <c r="AD9" s="843"/>
      <c r="AE9" s="844"/>
      <c r="AF9" s="845">
        <v>146</v>
      </c>
      <c r="AG9" s="846"/>
      <c r="AH9" s="846"/>
      <c r="AI9" s="846"/>
      <c r="AJ9" s="847"/>
      <c r="AK9" s="848">
        <v>30</v>
      </c>
      <c r="AL9" s="849"/>
      <c r="AM9" s="849"/>
      <c r="AN9" s="849"/>
      <c r="AO9" s="849"/>
      <c r="AP9" s="849">
        <v>0</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591</v>
      </c>
      <c r="BT9" s="853"/>
      <c r="BU9" s="853"/>
      <c r="BV9" s="853"/>
      <c r="BW9" s="853"/>
      <c r="BX9" s="853"/>
      <c r="BY9" s="853"/>
      <c r="BZ9" s="853"/>
      <c r="CA9" s="853"/>
      <c r="CB9" s="853"/>
      <c r="CC9" s="853"/>
      <c r="CD9" s="853"/>
      <c r="CE9" s="853"/>
      <c r="CF9" s="853"/>
      <c r="CG9" s="854"/>
      <c r="CH9" s="865">
        <v>-16</v>
      </c>
      <c r="CI9" s="866"/>
      <c r="CJ9" s="866"/>
      <c r="CK9" s="866"/>
      <c r="CL9" s="867"/>
      <c r="CM9" s="865">
        <v>453</v>
      </c>
      <c r="CN9" s="866"/>
      <c r="CO9" s="866"/>
      <c r="CP9" s="866"/>
      <c r="CQ9" s="867"/>
      <c r="CR9" s="865">
        <v>30</v>
      </c>
      <c r="CS9" s="866"/>
      <c r="CT9" s="866"/>
      <c r="CU9" s="866"/>
      <c r="CV9" s="867"/>
      <c r="CW9" s="865">
        <v>355</v>
      </c>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t="s">
        <v>391</v>
      </c>
      <c r="C10" s="840"/>
      <c r="D10" s="840"/>
      <c r="E10" s="840"/>
      <c r="F10" s="840"/>
      <c r="G10" s="840"/>
      <c r="H10" s="840"/>
      <c r="I10" s="840"/>
      <c r="J10" s="840"/>
      <c r="K10" s="840"/>
      <c r="L10" s="840"/>
      <c r="M10" s="840"/>
      <c r="N10" s="840"/>
      <c r="O10" s="840"/>
      <c r="P10" s="841"/>
      <c r="Q10" s="842">
        <v>98</v>
      </c>
      <c r="R10" s="843"/>
      <c r="S10" s="843"/>
      <c r="T10" s="843"/>
      <c r="U10" s="843"/>
      <c r="V10" s="843">
        <v>98</v>
      </c>
      <c r="W10" s="843"/>
      <c r="X10" s="843"/>
      <c r="Y10" s="843"/>
      <c r="Z10" s="843"/>
      <c r="AA10" s="843">
        <v>0</v>
      </c>
      <c r="AB10" s="843"/>
      <c r="AC10" s="843"/>
      <c r="AD10" s="843"/>
      <c r="AE10" s="844"/>
      <c r="AF10" s="845">
        <v>0</v>
      </c>
      <c r="AG10" s="846"/>
      <c r="AH10" s="846"/>
      <c r="AI10" s="846"/>
      <c r="AJ10" s="847"/>
      <c r="AK10" s="848">
        <v>19</v>
      </c>
      <c r="AL10" s="849"/>
      <c r="AM10" s="849"/>
      <c r="AN10" s="849"/>
      <c r="AO10" s="849"/>
      <c r="AP10" s="849">
        <v>0</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592</v>
      </c>
      <c r="BT10" s="853"/>
      <c r="BU10" s="853"/>
      <c r="BV10" s="853"/>
      <c r="BW10" s="853"/>
      <c r="BX10" s="853"/>
      <c r="BY10" s="853"/>
      <c r="BZ10" s="853"/>
      <c r="CA10" s="853"/>
      <c r="CB10" s="853"/>
      <c r="CC10" s="853"/>
      <c r="CD10" s="853"/>
      <c r="CE10" s="853"/>
      <c r="CF10" s="853"/>
      <c r="CG10" s="854"/>
      <c r="CH10" s="865">
        <v>3</v>
      </c>
      <c r="CI10" s="866"/>
      <c r="CJ10" s="866"/>
      <c r="CK10" s="866"/>
      <c r="CL10" s="867"/>
      <c r="CM10" s="865">
        <v>322</v>
      </c>
      <c r="CN10" s="866"/>
      <c r="CO10" s="866"/>
      <c r="CP10" s="866"/>
      <c r="CQ10" s="867"/>
      <c r="CR10" s="865">
        <v>300</v>
      </c>
      <c r="CS10" s="866"/>
      <c r="CT10" s="866"/>
      <c r="CU10" s="866"/>
      <c r="CV10" s="867"/>
      <c r="CW10" s="865">
        <v>27</v>
      </c>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t="s">
        <v>392</v>
      </c>
      <c r="C11" s="840"/>
      <c r="D11" s="840"/>
      <c r="E11" s="840"/>
      <c r="F11" s="840"/>
      <c r="G11" s="840"/>
      <c r="H11" s="840"/>
      <c r="I11" s="840"/>
      <c r="J11" s="840"/>
      <c r="K11" s="840"/>
      <c r="L11" s="840"/>
      <c r="M11" s="840"/>
      <c r="N11" s="840"/>
      <c r="O11" s="840"/>
      <c r="P11" s="841"/>
      <c r="Q11" s="842">
        <v>642</v>
      </c>
      <c r="R11" s="843"/>
      <c r="S11" s="843"/>
      <c r="T11" s="843"/>
      <c r="U11" s="843"/>
      <c r="V11" s="843">
        <v>469</v>
      </c>
      <c r="W11" s="843"/>
      <c r="X11" s="843"/>
      <c r="Y11" s="843"/>
      <c r="Z11" s="843"/>
      <c r="AA11" s="843">
        <v>173</v>
      </c>
      <c r="AB11" s="843"/>
      <c r="AC11" s="843"/>
      <c r="AD11" s="843"/>
      <c r="AE11" s="844"/>
      <c r="AF11" s="845">
        <v>117</v>
      </c>
      <c r="AG11" s="846"/>
      <c r="AH11" s="846"/>
      <c r="AI11" s="846"/>
      <c r="AJ11" s="847"/>
      <c r="AK11" s="848">
        <v>0</v>
      </c>
      <c r="AL11" s="849"/>
      <c r="AM11" s="849"/>
      <c r="AN11" s="849"/>
      <c r="AO11" s="849"/>
      <c r="AP11" s="849">
        <v>0</v>
      </c>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593</v>
      </c>
      <c r="BT11" s="853"/>
      <c r="BU11" s="853"/>
      <c r="BV11" s="853"/>
      <c r="BW11" s="853"/>
      <c r="BX11" s="853"/>
      <c r="BY11" s="853"/>
      <c r="BZ11" s="853"/>
      <c r="CA11" s="853"/>
      <c r="CB11" s="853"/>
      <c r="CC11" s="853"/>
      <c r="CD11" s="853"/>
      <c r="CE11" s="853"/>
      <c r="CF11" s="853"/>
      <c r="CG11" s="854"/>
      <c r="CH11" s="865">
        <v>-13</v>
      </c>
      <c r="CI11" s="866"/>
      <c r="CJ11" s="866"/>
      <c r="CK11" s="866"/>
      <c r="CL11" s="867"/>
      <c r="CM11" s="865">
        <v>170</v>
      </c>
      <c r="CN11" s="866"/>
      <c r="CO11" s="866"/>
      <c r="CP11" s="866"/>
      <c r="CQ11" s="867"/>
      <c r="CR11" s="865">
        <v>45</v>
      </c>
      <c r="CS11" s="866"/>
      <c r="CT11" s="866"/>
      <c r="CU11" s="866"/>
      <c r="CV11" s="867"/>
      <c r="CW11" s="865">
        <v>3</v>
      </c>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t="s">
        <v>393</v>
      </c>
      <c r="C12" s="840"/>
      <c r="D12" s="840"/>
      <c r="E12" s="840"/>
      <c r="F12" s="840"/>
      <c r="G12" s="840"/>
      <c r="H12" s="840"/>
      <c r="I12" s="840"/>
      <c r="J12" s="840"/>
      <c r="K12" s="840"/>
      <c r="L12" s="840"/>
      <c r="M12" s="840"/>
      <c r="N12" s="840"/>
      <c r="O12" s="840"/>
      <c r="P12" s="841"/>
      <c r="Q12" s="842">
        <v>345</v>
      </c>
      <c r="R12" s="843"/>
      <c r="S12" s="843"/>
      <c r="T12" s="843"/>
      <c r="U12" s="843"/>
      <c r="V12" s="843">
        <v>345</v>
      </c>
      <c r="W12" s="843"/>
      <c r="X12" s="843"/>
      <c r="Y12" s="843"/>
      <c r="Z12" s="843"/>
      <c r="AA12" s="843">
        <v>0</v>
      </c>
      <c r="AB12" s="843"/>
      <c r="AC12" s="843"/>
      <c r="AD12" s="843"/>
      <c r="AE12" s="844"/>
      <c r="AF12" s="845" t="s">
        <v>128</v>
      </c>
      <c r="AG12" s="846"/>
      <c r="AH12" s="846"/>
      <c r="AI12" s="846"/>
      <c r="AJ12" s="847"/>
      <c r="AK12" s="848">
        <v>344</v>
      </c>
      <c r="AL12" s="849"/>
      <c r="AM12" s="849"/>
      <c r="AN12" s="849"/>
      <c r="AO12" s="849"/>
      <c r="AP12" s="849">
        <v>497</v>
      </c>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594</v>
      </c>
      <c r="BT12" s="853"/>
      <c r="BU12" s="853"/>
      <c r="BV12" s="853"/>
      <c r="BW12" s="853"/>
      <c r="BX12" s="853"/>
      <c r="BY12" s="853"/>
      <c r="BZ12" s="853"/>
      <c r="CA12" s="853"/>
      <c r="CB12" s="853"/>
      <c r="CC12" s="853"/>
      <c r="CD12" s="853"/>
      <c r="CE12" s="853"/>
      <c r="CF12" s="853"/>
      <c r="CG12" s="854"/>
      <c r="CH12" s="865">
        <v>-300</v>
      </c>
      <c r="CI12" s="866"/>
      <c r="CJ12" s="866"/>
      <c r="CK12" s="866"/>
      <c r="CL12" s="867"/>
      <c r="CM12" s="865">
        <v>5975</v>
      </c>
      <c r="CN12" s="866"/>
      <c r="CO12" s="866"/>
      <c r="CP12" s="866"/>
      <c r="CQ12" s="867"/>
      <c r="CR12" s="865">
        <v>2143</v>
      </c>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t="s">
        <v>394</v>
      </c>
      <c r="C13" s="840"/>
      <c r="D13" s="840"/>
      <c r="E13" s="840"/>
      <c r="F13" s="840"/>
      <c r="G13" s="840"/>
      <c r="H13" s="840"/>
      <c r="I13" s="840"/>
      <c r="J13" s="840"/>
      <c r="K13" s="840"/>
      <c r="L13" s="840"/>
      <c r="M13" s="840"/>
      <c r="N13" s="840"/>
      <c r="O13" s="840"/>
      <c r="P13" s="841"/>
      <c r="Q13" s="842">
        <v>225280</v>
      </c>
      <c r="R13" s="843"/>
      <c r="S13" s="843"/>
      <c r="T13" s="843"/>
      <c r="U13" s="843"/>
      <c r="V13" s="843">
        <v>225280</v>
      </c>
      <c r="W13" s="843"/>
      <c r="X13" s="843"/>
      <c r="Y13" s="843"/>
      <c r="Z13" s="843"/>
      <c r="AA13" s="843">
        <v>0</v>
      </c>
      <c r="AB13" s="843"/>
      <c r="AC13" s="843"/>
      <c r="AD13" s="843"/>
      <c r="AE13" s="844"/>
      <c r="AF13" s="845" t="s">
        <v>128</v>
      </c>
      <c r="AG13" s="846"/>
      <c r="AH13" s="846"/>
      <c r="AI13" s="846"/>
      <c r="AJ13" s="847"/>
      <c r="AK13" s="848">
        <v>175218</v>
      </c>
      <c r="AL13" s="849"/>
      <c r="AM13" s="849"/>
      <c r="AN13" s="849"/>
      <c r="AO13" s="849"/>
      <c r="AP13" s="849">
        <v>0</v>
      </c>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595</v>
      </c>
      <c r="BT13" s="853"/>
      <c r="BU13" s="853"/>
      <c r="BV13" s="853"/>
      <c r="BW13" s="853"/>
      <c r="BX13" s="853"/>
      <c r="BY13" s="853"/>
      <c r="BZ13" s="853"/>
      <c r="CA13" s="853"/>
      <c r="CB13" s="853"/>
      <c r="CC13" s="853"/>
      <c r="CD13" s="853"/>
      <c r="CE13" s="853"/>
      <c r="CF13" s="853"/>
      <c r="CG13" s="854"/>
      <c r="CH13" s="865">
        <v>33</v>
      </c>
      <c r="CI13" s="866"/>
      <c r="CJ13" s="866"/>
      <c r="CK13" s="866"/>
      <c r="CL13" s="867"/>
      <c r="CM13" s="865">
        <v>2</v>
      </c>
      <c r="CN13" s="866"/>
      <c r="CO13" s="866"/>
      <c r="CP13" s="866"/>
      <c r="CQ13" s="867"/>
      <c r="CR13" s="865">
        <v>40</v>
      </c>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596</v>
      </c>
      <c r="BT14" s="853"/>
      <c r="BU14" s="853"/>
      <c r="BV14" s="853"/>
      <c r="BW14" s="853"/>
      <c r="BX14" s="853"/>
      <c r="BY14" s="853"/>
      <c r="BZ14" s="853"/>
      <c r="CA14" s="853"/>
      <c r="CB14" s="853"/>
      <c r="CC14" s="853"/>
      <c r="CD14" s="853"/>
      <c r="CE14" s="853"/>
      <c r="CF14" s="853"/>
      <c r="CG14" s="854"/>
      <c r="CH14" s="865">
        <v>-22</v>
      </c>
      <c r="CI14" s="866"/>
      <c r="CJ14" s="866"/>
      <c r="CK14" s="866"/>
      <c r="CL14" s="867"/>
      <c r="CM14" s="865">
        <v>2190</v>
      </c>
      <c r="CN14" s="866"/>
      <c r="CO14" s="866"/>
      <c r="CP14" s="866"/>
      <c r="CQ14" s="867"/>
      <c r="CR14" s="865">
        <v>100</v>
      </c>
      <c r="CS14" s="866"/>
      <c r="CT14" s="866"/>
      <c r="CU14" s="866"/>
      <c r="CV14" s="867"/>
      <c r="CW14" s="865">
        <v>210</v>
      </c>
      <c r="CX14" s="866"/>
      <c r="CY14" s="866"/>
      <c r="CZ14" s="866"/>
      <c r="DA14" s="867"/>
      <c r="DB14" s="865">
        <v>1000</v>
      </c>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t="s">
        <v>597</v>
      </c>
      <c r="BT15" s="853"/>
      <c r="BU15" s="853"/>
      <c r="BV15" s="853"/>
      <c r="BW15" s="853"/>
      <c r="BX15" s="853"/>
      <c r="BY15" s="853"/>
      <c r="BZ15" s="853"/>
      <c r="CA15" s="853"/>
      <c r="CB15" s="853"/>
      <c r="CC15" s="853"/>
      <c r="CD15" s="853"/>
      <c r="CE15" s="853"/>
      <c r="CF15" s="853"/>
      <c r="CG15" s="854"/>
      <c r="CH15" s="865">
        <v>-10</v>
      </c>
      <c r="CI15" s="866"/>
      <c r="CJ15" s="866"/>
      <c r="CK15" s="866"/>
      <c r="CL15" s="867"/>
      <c r="CM15" s="865">
        <v>169</v>
      </c>
      <c r="CN15" s="866"/>
      <c r="CO15" s="866"/>
      <c r="CP15" s="866"/>
      <c r="CQ15" s="867"/>
      <c r="CR15" s="865">
        <v>7</v>
      </c>
      <c r="CS15" s="866"/>
      <c r="CT15" s="866"/>
      <c r="CU15" s="866"/>
      <c r="CV15" s="867"/>
      <c r="CW15" s="865">
        <v>26</v>
      </c>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t="s">
        <v>598</v>
      </c>
      <c r="BT16" s="853"/>
      <c r="BU16" s="853"/>
      <c r="BV16" s="853"/>
      <c r="BW16" s="853"/>
      <c r="BX16" s="853"/>
      <c r="BY16" s="853"/>
      <c r="BZ16" s="853"/>
      <c r="CA16" s="853"/>
      <c r="CB16" s="853"/>
      <c r="CC16" s="853"/>
      <c r="CD16" s="853"/>
      <c r="CE16" s="853"/>
      <c r="CF16" s="853"/>
      <c r="CG16" s="854"/>
      <c r="CH16" s="865">
        <v>12</v>
      </c>
      <c r="CI16" s="866"/>
      <c r="CJ16" s="866"/>
      <c r="CK16" s="866"/>
      <c r="CL16" s="867"/>
      <c r="CM16" s="865">
        <v>208</v>
      </c>
      <c r="CN16" s="866"/>
      <c r="CO16" s="866"/>
      <c r="CP16" s="866"/>
      <c r="CQ16" s="867"/>
      <c r="CR16" s="865">
        <v>10</v>
      </c>
      <c r="CS16" s="866"/>
      <c r="CT16" s="866"/>
      <c r="CU16" s="866"/>
      <c r="CV16" s="867"/>
      <c r="CW16" s="865">
        <v>52</v>
      </c>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t="s">
        <v>599</v>
      </c>
      <c r="BT17" s="853"/>
      <c r="BU17" s="853"/>
      <c r="BV17" s="853"/>
      <c r="BW17" s="853"/>
      <c r="BX17" s="853"/>
      <c r="BY17" s="853"/>
      <c r="BZ17" s="853"/>
      <c r="CA17" s="853"/>
      <c r="CB17" s="853"/>
      <c r="CC17" s="853"/>
      <c r="CD17" s="853"/>
      <c r="CE17" s="853"/>
      <c r="CF17" s="853"/>
      <c r="CG17" s="854"/>
      <c r="CH17" s="865">
        <v>-21</v>
      </c>
      <c r="CI17" s="866"/>
      <c r="CJ17" s="866"/>
      <c r="CK17" s="866"/>
      <c r="CL17" s="867"/>
      <c r="CM17" s="865">
        <v>118</v>
      </c>
      <c r="CN17" s="866"/>
      <c r="CO17" s="866"/>
      <c r="CP17" s="866"/>
      <c r="CQ17" s="867"/>
      <c r="CR17" s="865">
        <v>10</v>
      </c>
      <c r="CS17" s="866"/>
      <c r="CT17" s="866"/>
      <c r="CU17" s="866"/>
      <c r="CV17" s="867"/>
      <c r="CW17" s="865">
        <v>85</v>
      </c>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t="s">
        <v>600</v>
      </c>
      <c r="BT18" s="853"/>
      <c r="BU18" s="853"/>
      <c r="BV18" s="853"/>
      <c r="BW18" s="853"/>
      <c r="BX18" s="853"/>
      <c r="BY18" s="853"/>
      <c r="BZ18" s="853"/>
      <c r="CA18" s="853"/>
      <c r="CB18" s="853"/>
      <c r="CC18" s="853"/>
      <c r="CD18" s="853"/>
      <c r="CE18" s="853"/>
      <c r="CF18" s="853"/>
      <c r="CG18" s="854"/>
      <c r="CH18" s="865">
        <v>-15</v>
      </c>
      <c r="CI18" s="866"/>
      <c r="CJ18" s="866"/>
      <c r="CK18" s="866"/>
      <c r="CL18" s="867"/>
      <c r="CM18" s="865">
        <v>156</v>
      </c>
      <c r="CN18" s="866"/>
      <c r="CO18" s="866"/>
      <c r="CP18" s="866"/>
      <c r="CQ18" s="867"/>
      <c r="CR18" s="865">
        <v>123</v>
      </c>
      <c r="CS18" s="866"/>
      <c r="CT18" s="866"/>
      <c r="CU18" s="866"/>
      <c r="CV18" s="867"/>
      <c r="CW18" s="865">
        <v>92</v>
      </c>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t="s">
        <v>601</v>
      </c>
      <c r="BT19" s="853"/>
      <c r="BU19" s="853"/>
      <c r="BV19" s="853"/>
      <c r="BW19" s="853"/>
      <c r="BX19" s="853"/>
      <c r="BY19" s="853"/>
      <c r="BZ19" s="853"/>
      <c r="CA19" s="853"/>
      <c r="CB19" s="853"/>
      <c r="CC19" s="853"/>
      <c r="CD19" s="853"/>
      <c r="CE19" s="853"/>
      <c r="CF19" s="853"/>
      <c r="CG19" s="854"/>
      <c r="CH19" s="865">
        <v>-1</v>
      </c>
      <c r="CI19" s="866"/>
      <c r="CJ19" s="866"/>
      <c r="CK19" s="866"/>
      <c r="CL19" s="867"/>
      <c r="CM19" s="865">
        <v>99</v>
      </c>
      <c r="CN19" s="866"/>
      <c r="CO19" s="866"/>
      <c r="CP19" s="866"/>
      <c r="CQ19" s="867"/>
      <c r="CR19" s="865">
        <v>15</v>
      </c>
      <c r="CS19" s="866"/>
      <c r="CT19" s="866"/>
      <c r="CU19" s="866"/>
      <c r="CV19" s="867"/>
      <c r="CW19" s="865">
        <v>1</v>
      </c>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t="s">
        <v>602</v>
      </c>
      <c r="BT20" s="853"/>
      <c r="BU20" s="853"/>
      <c r="BV20" s="853"/>
      <c r="BW20" s="853"/>
      <c r="BX20" s="853"/>
      <c r="BY20" s="853"/>
      <c r="BZ20" s="853"/>
      <c r="CA20" s="853"/>
      <c r="CB20" s="853"/>
      <c r="CC20" s="853"/>
      <c r="CD20" s="853"/>
      <c r="CE20" s="853"/>
      <c r="CF20" s="853"/>
      <c r="CG20" s="854"/>
      <c r="CH20" s="865">
        <v>2293</v>
      </c>
      <c r="CI20" s="866"/>
      <c r="CJ20" s="866"/>
      <c r="CK20" s="866"/>
      <c r="CL20" s="867"/>
      <c r="CM20" s="865">
        <v>61965</v>
      </c>
      <c r="CN20" s="866"/>
      <c r="CO20" s="866"/>
      <c r="CP20" s="866"/>
      <c r="CQ20" s="867"/>
      <c r="CR20" s="865">
        <v>8</v>
      </c>
      <c r="CS20" s="866"/>
      <c r="CT20" s="866"/>
      <c r="CU20" s="866"/>
      <c r="CV20" s="867"/>
      <c r="CW20" s="865"/>
      <c r="CX20" s="866"/>
      <c r="CY20" s="866"/>
      <c r="CZ20" s="866"/>
      <c r="DA20" s="867"/>
      <c r="DB20" s="865">
        <v>87</v>
      </c>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t="s">
        <v>603</v>
      </c>
      <c r="BT21" s="853"/>
      <c r="BU21" s="853"/>
      <c r="BV21" s="853"/>
      <c r="BW21" s="853"/>
      <c r="BX21" s="853"/>
      <c r="BY21" s="853"/>
      <c r="BZ21" s="853"/>
      <c r="CA21" s="853"/>
      <c r="CB21" s="853"/>
      <c r="CC21" s="853"/>
      <c r="CD21" s="853"/>
      <c r="CE21" s="853"/>
      <c r="CF21" s="853"/>
      <c r="CG21" s="854"/>
      <c r="CH21" s="865">
        <v>196</v>
      </c>
      <c r="CI21" s="866"/>
      <c r="CJ21" s="866"/>
      <c r="CK21" s="866"/>
      <c r="CL21" s="867"/>
      <c r="CM21" s="865">
        <v>4866</v>
      </c>
      <c r="CN21" s="866"/>
      <c r="CO21" s="866"/>
      <c r="CP21" s="866"/>
      <c r="CQ21" s="867"/>
      <c r="CR21" s="865">
        <v>481</v>
      </c>
      <c r="CS21" s="866"/>
      <c r="CT21" s="866"/>
      <c r="CU21" s="866"/>
      <c r="CV21" s="867"/>
      <c r="CW21" s="865">
        <v>6</v>
      </c>
      <c r="CX21" s="866"/>
      <c r="CY21" s="866"/>
      <c r="CZ21" s="866"/>
      <c r="DA21" s="867"/>
      <c r="DB21" s="865">
        <v>12368</v>
      </c>
      <c r="DC21" s="866"/>
      <c r="DD21" s="866"/>
      <c r="DE21" s="866"/>
      <c r="DF21" s="867"/>
      <c r="DG21" s="865"/>
      <c r="DH21" s="866"/>
      <c r="DI21" s="866"/>
      <c r="DJ21" s="866"/>
      <c r="DK21" s="867"/>
      <c r="DL21" s="865">
        <v>672</v>
      </c>
      <c r="DM21" s="866"/>
      <c r="DN21" s="866"/>
      <c r="DO21" s="866"/>
      <c r="DP21" s="867"/>
      <c r="DQ21" s="865">
        <v>67</v>
      </c>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t="s">
        <v>604</v>
      </c>
      <c r="BT22" s="853"/>
      <c r="BU22" s="853"/>
      <c r="BV22" s="853"/>
      <c r="BW22" s="853"/>
      <c r="BX22" s="853"/>
      <c r="BY22" s="853"/>
      <c r="BZ22" s="853"/>
      <c r="CA22" s="853"/>
      <c r="CB22" s="853"/>
      <c r="CC22" s="853"/>
      <c r="CD22" s="853"/>
      <c r="CE22" s="853"/>
      <c r="CF22" s="853"/>
      <c r="CG22" s="854"/>
      <c r="CH22" s="865">
        <v>176</v>
      </c>
      <c r="CI22" s="866"/>
      <c r="CJ22" s="866"/>
      <c r="CK22" s="866"/>
      <c r="CL22" s="867"/>
      <c r="CM22" s="865">
        <v>10325</v>
      </c>
      <c r="CN22" s="866"/>
      <c r="CO22" s="866"/>
      <c r="CP22" s="866"/>
      <c r="CQ22" s="867"/>
      <c r="CR22" s="865">
        <v>10</v>
      </c>
      <c r="CS22" s="866"/>
      <c r="CT22" s="866"/>
      <c r="CU22" s="866"/>
      <c r="CV22" s="867"/>
      <c r="CW22" s="865">
        <v>5</v>
      </c>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396</v>
      </c>
      <c r="B23" s="874" t="s">
        <v>397</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446</v>
      </c>
      <c r="AG23" s="878"/>
      <c r="AH23" s="878"/>
      <c r="AI23" s="878"/>
      <c r="AJ23" s="881"/>
      <c r="AK23" s="882"/>
      <c r="AL23" s="883"/>
      <c r="AM23" s="883"/>
      <c r="AN23" s="883"/>
      <c r="AO23" s="883"/>
      <c r="AP23" s="878"/>
      <c r="AQ23" s="878"/>
      <c r="AR23" s="878"/>
      <c r="AS23" s="878"/>
      <c r="AT23" s="878"/>
      <c r="AU23" s="884"/>
      <c r="AV23" s="884"/>
      <c r="AW23" s="884"/>
      <c r="AX23" s="884"/>
      <c r="AY23" s="885"/>
      <c r="AZ23" s="893" t="s">
        <v>398</v>
      </c>
      <c r="BA23" s="894"/>
      <c r="BB23" s="894"/>
      <c r="BC23" s="894"/>
      <c r="BD23" s="895"/>
      <c r="BE23" s="254"/>
      <c r="BF23" s="254"/>
      <c r="BG23" s="254"/>
      <c r="BH23" s="254"/>
      <c r="BI23" s="254"/>
      <c r="BJ23" s="254"/>
      <c r="BK23" s="254"/>
      <c r="BL23" s="254"/>
      <c r="BM23" s="254"/>
      <c r="BN23" s="254"/>
      <c r="BO23" s="254"/>
      <c r="BP23" s="254"/>
      <c r="BQ23" s="263">
        <v>17</v>
      </c>
      <c r="BR23" s="264"/>
      <c r="BS23" s="852" t="s">
        <v>605</v>
      </c>
      <c r="BT23" s="853"/>
      <c r="BU23" s="853"/>
      <c r="BV23" s="853"/>
      <c r="BW23" s="853"/>
      <c r="BX23" s="853"/>
      <c r="BY23" s="853"/>
      <c r="BZ23" s="853"/>
      <c r="CA23" s="853"/>
      <c r="CB23" s="853"/>
      <c r="CC23" s="853"/>
      <c r="CD23" s="853"/>
      <c r="CE23" s="853"/>
      <c r="CF23" s="853"/>
      <c r="CG23" s="854"/>
      <c r="CH23" s="865">
        <v>23</v>
      </c>
      <c r="CI23" s="866"/>
      <c r="CJ23" s="866"/>
      <c r="CK23" s="866"/>
      <c r="CL23" s="867"/>
      <c r="CM23" s="865">
        <v>1423</v>
      </c>
      <c r="CN23" s="866"/>
      <c r="CO23" s="866"/>
      <c r="CP23" s="866"/>
      <c r="CQ23" s="867"/>
      <c r="CR23" s="865">
        <v>105</v>
      </c>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t="s">
        <v>606</v>
      </c>
      <c r="BT24" s="853"/>
      <c r="BU24" s="853"/>
      <c r="BV24" s="853"/>
      <c r="BW24" s="853"/>
      <c r="BX24" s="853"/>
      <c r="BY24" s="853"/>
      <c r="BZ24" s="853"/>
      <c r="CA24" s="853"/>
      <c r="CB24" s="853"/>
      <c r="CC24" s="853"/>
      <c r="CD24" s="853"/>
      <c r="CE24" s="853"/>
      <c r="CF24" s="853"/>
      <c r="CG24" s="854"/>
      <c r="CH24" s="865">
        <v>5</v>
      </c>
      <c r="CI24" s="866"/>
      <c r="CJ24" s="866"/>
      <c r="CK24" s="866"/>
      <c r="CL24" s="867"/>
      <c r="CM24" s="865">
        <v>553</v>
      </c>
      <c r="CN24" s="866"/>
      <c r="CO24" s="866"/>
      <c r="CP24" s="866"/>
      <c r="CQ24" s="867"/>
      <c r="CR24" s="865">
        <v>131</v>
      </c>
      <c r="CS24" s="866"/>
      <c r="CT24" s="866"/>
      <c r="CU24" s="866"/>
      <c r="CV24" s="867"/>
      <c r="CW24" s="865">
        <v>98</v>
      </c>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400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t="s">
        <v>607</v>
      </c>
      <c r="BT25" s="853"/>
      <c r="BU25" s="853"/>
      <c r="BV25" s="853"/>
      <c r="BW25" s="853"/>
      <c r="BX25" s="853"/>
      <c r="BY25" s="853"/>
      <c r="BZ25" s="853"/>
      <c r="CA25" s="853"/>
      <c r="CB25" s="853"/>
      <c r="CC25" s="853"/>
      <c r="CD25" s="853"/>
      <c r="CE25" s="853"/>
      <c r="CF25" s="853"/>
      <c r="CG25" s="854"/>
      <c r="CH25" s="865">
        <v>142</v>
      </c>
      <c r="CI25" s="866"/>
      <c r="CJ25" s="866"/>
      <c r="CK25" s="866"/>
      <c r="CL25" s="867"/>
      <c r="CM25" s="865">
        <v>2838</v>
      </c>
      <c r="CN25" s="866"/>
      <c r="CO25" s="866"/>
      <c r="CP25" s="866"/>
      <c r="CQ25" s="867"/>
      <c r="CR25" s="865">
        <v>50</v>
      </c>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370</v>
      </c>
      <c r="B26" s="825"/>
      <c r="C26" s="825"/>
      <c r="D26" s="825"/>
      <c r="E26" s="825"/>
      <c r="F26" s="825"/>
      <c r="G26" s="825"/>
      <c r="H26" s="825"/>
      <c r="I26" s="825"/>
      <c r="J26" s="825"/>
      <c r="K26" s="825"/>
      <c r="L26" s="825"/>
      <c r="M26" s="825"/>
      <c r="N26" s="825"/>
      <c r="O26" s="825"/>
      <c r="P26" s="826"/>
      <c r="Q26" s="801" t="s">
        <v>401</v>
      </c>
      <c r="R26" s="802"/>
      <c r="S26" s="802"/>
      <c r="T26" s="802"/>
      <c r="U26" s="803"/>
      <c r="V26" s="801" t="s">
        <v>402</v>
      </c>
      <c r="W26" s="802"/>
      <c r="X26" s="802"/>
      <c r="Y26" s="802"/>
      <c r="Z26" s="803"/>
      <c r="AA26" s="801" t="s">
        <v>403</v>
      </c>
      <c r="AB26" s="802"/>
      <c r="AC26" s="802"/>
      <c r="AD26" s="802"/>
      <c r="AE26" s="802"/>
      <c r="AF26" s="896" t="s">
        <v>404</v>
      </c>
      <c r="AG26" s="897"/>
      <c r="AH26" s="897"/>
      <c r="AI26" s="897"/>
      <c r="AJ26" s="898"/>
      <c r="AK26" s="802" t="s">
        <v>405</v>
      </c>
      <c r="AL26" s="802"/>
      <c r="AM26" s="802"/>
      <c r="AN26" s="802"/>
      <c r="AO26" s="803"/>
      <c r="AP26" s="801" t="s">
        <v>406</v>
      </c>
      <c r="AQ26" s="802"/>
      <c r="AR26" s="802"/>
      <c r="AS26" s="802"/>
      <c r="AT26" s="803"/>
      <c r="AU26" s="801" t="s">
        <v>407</v>
      </c>
      <c r="AV26" s="802"/>
      <c r="AW26" s="802"/>
      <c r="AX26" s="802"/>
      <c r="AY26" s="803"/>
      <c r="AZ26" s="801" t="s">
        <v>408</v>
      </c>
      <c r="BA26" s="802"/>
      <c r="BB26" s="802"/>
      <c r="BC26" s="802"/>
      <c r="BD26" s="803"/>
      <c r="BE26" s="801" t="s">
        <v>377</v>
      </c>
      <c r="BF26" s="802"/>
      <c r="BG26" s="802"/>
      <c r="BH26" s="802"/>
      <c r="BI26" s="813"/>
      <c r="BJ26" s="253"/>
      <c r="BK26" s="253"/>
      <c r="BL26" s="253"/>
      <c r="BM26" s="253"/>
      <c r="BN26" s="253"/>
      <c r="BO26" s="266"/>
      <c r="BP26" s="266"/>
      <c r="BQ26" s="263">
        <v>20</v>
      </c>
      <c r="BR26" s="264"/>
      <c r="BS26" s="852" t="s">
        <v>608</v>
      </c>
      <c r="BT26" s="853"/>
      <c r="BU26" s="853"/>
      <c r="BV26" s="853"/>
      <c r="BW26" s="853"/>
      <c r="BX26" s="853"/>
      <c r="BY26" s="853"/>
      <c r="BZ26" s="853"/>
      <c r="CA26" s="853"/>
      <c r="CB26" s="853"/>
      <c r="CC26" s="853"/>
      <c r="CD26" s="853"/>
      <c r="CE26" s="853"/>
      <c r="CF26" s="853"/>
      <c r="CG26" s="854"/>
      <c r="CH26" s="865">
        <v>828</v>
      </c>
      <c r="CI26" s="866"/>
      <c r="CJ26" s="866"/>
      <c r="CK26" s="866"/>
      <c r="CL26" s="867"/>
      <c r="CM26" s="865">
        <v>5599</v>
      </c>
      <c r="CN26" s="866"/>
      <c r="CO26" s="866"/>
      <c r="CP26" s="866"/>
      <c r="CQ26" s="867"/>
      <c r="CR26" s="865">
        <v>1700</v>
      </c>
      <c r="CS26" s="866"/>
      <c r="CT26" s="866"/>
      <c r="CU26" s="866"/>
      <c r="CV26" s="867"/>
      <c r="CW26" s="865"/>
      <c r="CX26" s="866"/>
      <c r="CY26" s="866"/>
      <c r="CZ26" s="866"/>
      <c r="DA26" s="867"/>
      <c r="DB26" s="865">
        <v>3700</v>
      </c>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t="s">
        <v>609</v>
      </c>
      <c r="BT27" s="853"/>
      <c r="BU27" s="853"/>
      <c r="BV27" s="853"/>
      <c r="BW27" s="853"/>
      <c r="BX27" s="853"/>
      <c r="BY27" s="853"/>
      <c r="BZ27" s="853"/>
      <c r="CA27" s="853"/>
      <c r="CB27" s="853"/>
      <c r="CC27" s="853"/>
      <c r="CD27" s="853"/>
      <c r="CE27" s="853"/>
      <c r="CF27" s="853"/>
      <c r="CG27" s="854"/>
      <c r="CH27" s="865">
        <v>-2</v>
      </c>
      <c r="CI27" s="866"/>
      <c r="CJ27" s="866"/>
      <c r="CK27" s="866"/>
      <c r="CL27" s="867"/>
      <c r="CM27" s="865">
        <v>700</v>
      </c>
      <c r="CN27" s="866"/>
      <c r="CO27" s="866"/>
      <c r="CP27" s="866"/>
      <c r="CQ27" s="867"/>
      <c r="CR27" s="865">
        <v>100</v>
      </c>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409</v>
      </c>
      <c r="C28" s="816"/>
      <c r="D28" s="816"/>
      <c r="E28" s="816"/>
      <c r="F28" s="816"/>
      <c r="G28" s="816"/>
      <c r="H28" s="816"/>
      <c r="I28" s="816"/>
      <c r="J28" s="816"/>
      <c r="K28" s="816"/>
      <c r="L28" s="816"/>
      <c r="M28" s="816"/>
      <c r="N28" s="816"/>
      <c r="O28" s="816"/>
      <c r="P28" s="817"/>
      <c r="Q28" s="906">
        <v>17273</v>
      </c>
      <c r="R28" s="907"/>
      <c r="S28" s="907"/>
      <c r="T28" s="907"/>
      <c r="U28" s="907"/>
      <c r="V28" s="907">
        <v>17233</v>
      </c>
      <c r="W28" s="907"/>
      <c r="X28" s="907"/>
      <c r="Y28" s="907"/>
      <c r="Z28" s="907"/>
      <c r="AA28" s="907">
        <v>40</v>
      </c>
      <c r="AB28" s="907"/>
      <c r="AC28" s="907"/>
      <c r="AD28" s="907"/>
      <c r="AE28" s="908"/>
      <c r="AF28" s="909">
        <v>40</v>
      </c>
      <c r="AG28" s="907"/>
      <c r="AH28" s="907"/>
      <c r="AI28" s="907"/>
      <c r="AJ28" s="910"/>
      <c r="AK28" s="911">
        <v>0</v>
      </c>
      <c r="AL28" s="902"/>
      <c r="AM28" s="902"/>
      <c r="AN28" s="902"/>
      <c r="AO28" s="902"/>
      <c r="AP28" s="902">
        <v>0</v>
      </c>
      <c r="AQ28" s="902"/>
      <c r="AR28" s="902"/>
      <c r="AS28" s="902"/>
      <c r="AT28" s="902"/>
      <c r="AU28" s="902">
        <v>0</v>
      </c>
      <c r="AV28" s="902"/>
      <c r="AW28" s="902"/>
      <c r="AX28" s="902"/>
      <c r="AY28" s="902"/>
      <c r="AZ28" s="903" t="s">
        <v>526</v>
      </c>
      <c r="BA28" s="903"/>
      <c r="BB28" s="903"/>
      <c r="BC28" s="903"/>
      <c r="BD28" s="903"/>
      <c r="BE28" s="904"/>
      <c r="BF28" s="904"/>
      <c r="BG28" s="904"/>
      <c r="BH28" s="904"/>
      <c r="BI28" s="905"/>
      <c r="BJ28" s="253"/>
      <c r="BK28" s="253"/>
      <c r="BL28" s="253"/>
      <c r="BM28" s="253"/>
      <c r="BN28" s="253"/>
      <c r="BO28" s="266"/>
      <c r="BP28" s="266"/>
      <c r="BQ28" s="263">
        <v>22</v>
      </c>
      <c r="BR28" s="264"/>
      <c r="BS28" s="852" t="s">
        <v>610</v>
      </c>
      <c r="BT28" s="853"/>
      <c r="BU28" s="853"/>
      <c r="BV28" s="853"/>
      <c r="BW28" s="853"/>
      <c r="BX28" s="853"/>
      <c r="BY28" s="853"/>
      <c r="BZ28" s="853"/>
      <c r="CA28" s="853"/>
      <c r="CB28" s="853"/>
      <c r="CC28" s="853"/>
      <c r="CD28" s="853"/>
      <c r="CE28" s="853"/>
      <c r="CF28" s="853"/>
      <c r="CG28" s="854"/>
      <c r="CH28" s="865">
        <v>-6</v>
      </c>
      <c r="CI28" s="866"/>
      <c r="CJ28" s="866"/>
      <c r="CK28" s="866"/>
      <c r="CL28" s="867"/>
      <c r="CM28" s="865">
        <v>369</v>
      </c>
      <c r="CN28" s="866"/>
      <c r="CO28" s="866"/>
      <c r="CP28" s="866"/>
      <c r="CQ28" s="867"/>
      <c r="CR28" s="865">
        <v>1</v>
      </c>
      <c r="CS28" s="866"/>
      <c r="CT28" s="866"/>
      <c r="CU28" s="866"/>
      <c r="CV28" s="867"/>
      <c r="CW28" s="865">
        <v>79</v>
      </c>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410</v>
      </c>
      <c r="C29" s="840"/>
      <c r="D29" s="840"/>
      <c r="E29" s="840"/>
      <c r="F29" s="840"/>
      <c r="G29" s="840"/>
      <c r="H29" s="840"/>
      <c r="I29" s="840"/>
      <c r="J29" s="840"/>
      <c r="K29" s="840"/>
      <c r="L29" s="840"/>
      <c r="M29" s="840"/>
      <c r="N29" s="840"/>
      <c r="O29" s="840"/>
      <c r="P29" s="841"/>
      <c r="Q29" s="842">
        <v>121786</v>
      </c>
      <c r="R29" s="843"/>
      <c r="S29" s="843"/>
      <c r="T29" s="843"/>
      <c r="U29" s="843"/>
      <c r="V29" s="843">
        <v>121427</v>
      </c>
      <c r="W29" s="843"/>
      <c r="X29" s="843"/>
      <c r="Y29" s="843"/>
      <c r="Z29" s="843"/>
      <c r="AA29" s="843">
        <v>359</v>
      </c>
      <c r="AB29" s="843"/>
      <c r="AC29" s="843"/>
      <c r="AD29" s="843"/>
      <c r="AE29" s="844"/>
      <c r="AF29" s="845" t="s">
        <v>128</v>
      </c>
      <c r="AG29" s="846"/>
      <c r="AH29" s="846"/>
      <c r="AI29" s="846"/>
      <c r="AJ29" s="847"/>
      <c r="AK29" s="914">
        <v>11469</v>
      </c>
      <c r="AL29" s="915"/>
      <c r="AM29" s="915"/>
      <c r="AN29" s="915"/>
      <c r="AO29" s="915"/>
      <c r="AP29" s="915">
        <v>0</v>
      </c>
      <c r="AQ29" s="915"/>
      <c r="AR29" s="915"/>
      <c r="AS29" s="915"/>
      <c r="AT29" s="915"/>
      <c r="AU29" s="915">
        <v>0</v>
      </c>
      <c r="AV29" s="915"/>
      <c r="AW29" s="915"/>
      <c r="AX29" s="915"/>
      <c r="AY29" s="915"/>
      <c r="AZ29" s="916" t="s">
        <v>526</v>
      </c>
      <c r="BA29" s="916"/>
      <c r="BB29" s="916"/>
      <c r="BC29" s="916"/>
      <c r="BD29" s="916"/>
      <c r="BE29" s="912"/>
      <c r="BF29" s="912"/>
      <c r="BG29" s="912"/>
      <c r="BH29" s="912"/>
      <c r="BI29" s="913"/>
      <c r="BJ29" s="253"/>
      <c r="BK29" s="253"/>
      <c r="BL29" s="253"/>
      <c r="BM29" s="253"/>
      <c r="BN29" s="253"/>
      <c r="BO29" s="266"/>
      <c r="BP29" s="266"/>
      <c r="BQ29" s="263">
        <v>23</v>
      </c>
      <c r="BR29" s="264"/>
      <c r="BS29" s="852" t="s">
        <v>611</v>
      </c>
      <c r="BT29" s="853"/>
      <c r="BU29" s="853"/>
      <c r="BV29" s="853"/>
      <c r="BW29" s="853"/>
      <c r="BX29" s="853"/>
      <c r="BY29" s="853"/>
      <c r="BZ29" s="853"/>
      <c r="CA29" s="853"/>
      <c r="CB29" s="853"/>
      <c r="CC29" s="853"/>
      <c r="CD29" s="853"/>
      <c r="CE29" s="853"/>
      <c r="CF29" s="853"/>
      <c r="CG29" s="854"/>
      <c r="CH29" s="865">
        <v>-10</v>
      </c>
      <c r="CI29" s="866"/>
      <c r="CJ29" s="866"/>
      <c r="CK29" s="866"/>
      <c r="CL29" s="867"/>
      <c r="CM29" s="865">
        <v>306</v>
      </c>
      <c r="CN29" s="866"/>
      <c r="CO29" s="866"/>
      <c r="CP29" s="866"/>
      <c r="CQ29" s="867"/>
      <c r="CR29" s="865">
        <v>200</v>
      </c>
      <c r="CS29" s="866"/>
      <c r="CT29" s="866"/>
      <c r="CU29" s="866"/>
      <c r="CV29" s="867"/>
      <c r="CW29" s="865">
        <v>140</v>
      </c>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411</v>
      </c>
      <c r="C30" s="840"/>
      <c r="D30" s="840"/>
      <c r="E30" s="840"/>
      <c r="F30" s="840"/>
      <c r="G30" s="840"/>
      <c r="H30" s="840"/>
      <c r="I30" s="840"/>
      <c r="J30" s="840"/>
      <c r="K30" s="840"/>
      <c r="L30" s="840"/>
      <c r="M30" s="840"/>
      <c r="N30" s="840"/>
      <c r="O30" s="840"/>
      <c r="P30" s="841"/>
      <c r="Q30" s="842">
        <v>16626</v>
      </c>
      <c r="R30" s="843"/>
      <c r="S30" s="843"/>
      <c r="T30" s="843"/>
      <c r="U30" s="843"/>
      <c r="V30" s="843">
        <v>15899</v>
      </c>
      <c r="W30" s="843"/>
      <c r="X30" s="843"/>
      <c r="Y30" s="843"/>
      <c r="Z30" s="843"/>
      <c r="AA30" s="843">
        <v>727</v>
      </c>
      <c r="AB30" s="843"/>
      <c r="AC30" s="843"/>
      <c r="AD30" s="843"/>
      <c r="AE30" s="844"/>
      <c r="AF30" s="845" t="s">
        <v>128</v>
      </c>
      <c r="AG30" s="846"/>
      <c r="AH30" s="846"/>
      <c r="AI30" s="846"/>
      <c r="AJ30" s="847"/>
      <c r="AK30" s="914">
        <v>2013</v>
      </c>
      <c r="AL30" s="915"/>
      <c r="AM30" s="915"/>
      <c r="AN30" s="915"/>
      <c r="AO30" s="915"/>
      <c r="AP30" s="915">
        <v>0</v>
      </c>
      <c r="AQ30" s="915"/>
      <c r="AR30" s="915"/>
      <c r="AS30" s="915"/>
      <c r="AT30" s="915"/>
      <c r="AU30" s="915">
        <v>0</v>
      </c>
      <c r="AV30" s="915"/>
      <c r="AW30" s="915"/>
      <c r="AX30" s="915"/>
      <c r="AY30" s="915"/>
      <c r="AZ30" s="916" t="s">
        <v>526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412</v>
      </c>
      <c r="C31" s="840"/>
      <c r="D31" s="840"/>
      <c r="E31" s="840"/>
      <c r="F31" s="840"/>
      <c r="G31" s="840"/>
      <c r="H31" s="840"/>
      <c r="I31" s="840"/>
      <c r="J31" s="840"/>
      <c r="K31" s="840"/>
      <c r="L31" s="840"/>
      <c r="M31" s="840"/>
      <c r="N31" s="840"/>
      <c r="O31" s="840"/>
      <c r="P31" s="841"/>
      <c r="Q31" s="842">
        <v>94704</v>
      </c>
      <c r="R31" s="843"/>
      <c r="S31" s="843"/>
      <c r="T31" s="843"/>
      <c r="U31" s="843"/>
      <c r="V31" s="843">
        <v>93621</v>
      </c>
      <c r="W31" s="843"/>
      <c r="X31" s="843"/>
      <c r="Y31" s="843"/>
      <c r="Z31" s="843"/>
      <c r="AA31" s="843">
        <v>1083</v>
      </c>
      <c r="AB31" s="843"/>
      <c r="AC31" s="843"/>
      <c r="AD31" s="843"/>
      <c r="AE31" s="844"/>
      <c r="AF31" s="845">
        <v>1083</v>
      </c>
      <c r="AG31" s="846"/>
      <c r="AH31" s="846"/>
      <c r="AI31" s="846"/>
      <c r="AJ31" s="847"/>
      <c r="AK31" s="922">
        <v>14014</v>
      </c>
      <c r="AL31" s="918"/>
      <c r="AM31" s="918"/>
      <c r="AN31" s="918"/>
      <c r="AO31" s="914"/>
      <c r="AP31" s="917">
        <v>2235</v>
      </c>
      <c r="AQ31" s="918"/>
      <c r="AR31" s="918"/>
      <c r="AS31" s="918"/>
      <c r="AT31" s="914"/>
      <c r="AU31" s="917">
        <v>0</v>
      </c>
      <c r="AV31" s="918"/>
      <c r="AW31" s="918"/>
      <c r="AX31" s="918"/>
      <c r="AY31" s="914"/>
      <c r="AZ31" s="919" t="s">
        <v>526</v>
      </c>
      <c r="BA31" s="920"/>
      <c r="BB31" s="920"/>
      <c r="BC31" s="920"/>
      <c r="BD31" s="921"/>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413</v>
      </c>
      <c r="C32" s="840"/>
      <c r="D32" s="840"/>
      <c r="E32" s="840"/>
      <c r="F32" s="840"/>
      <c r="G32" s="840"/>
      <c r="H32" s="840"/>
      <c r="I32" s="840"/>
      <c r="J32" s="840"/>
      <c r="K32" s="840"/>
      <c r="L32" s="840"/>
      <c r="M32" s="840"/>
      <c r="N32" s="840"/>
      <c r="O32" s="840"/>
      <c r="P32" s="841"/>
      <c r="Q32" s="842">
        <v>33705</v>
      </c>
      <c r="R32" s="843"/>
      <c r="S32" s="843"/>
      <c r="T32" s="843"/>
      <c r="U32" s="843"/>
      <c r="V32" s="843">
        <v>33260</v>
      </c>
      <c r="W32" s="843"/>
      <c r="X32" s="843"/>
      <c r="Y32" s="843"/>
      <c r="Z32" s="843"/>
      <c r="AA32" s="843">
        <v>445</v>
      </c>
      <c r="AB32" s="843"/>
      <c r="AC32" s="843"/>
      <c r="AD32" s="843"/>
      <c r="AE32" s="844"/>
      <c r="AF32" s="845">
        <v>1316</v>
      </c>
      <c r="AG32" s="846"/>
      <c r="AH32" s="846"/>
      <c r="AI32" s="846"/>
      <c r="AJ32" s="847"/>
      <c r="AK32" s="914">
        <v>5642</v>
      </c>
      <c r="AL32" s="915"/>
      <c r="AM32" s="915"/>
      <c r="AN32" s="915"/>
      <c r="AO32" s="915"/>
      <c r="AP32" s="915">
        <v>47394</v>
      </c>
      <c r="AQ32" s="915"/>
      <c r="AR32" s="915"/>
      <c r="AS32" s="915"/>
      <c r="AT32" s="915"/>
      <c r="AU32" s="915">
        <v>29953</v>
      </c>
      <c r="AV32" s="915"/>
      <c r="AW32" s="915"/>
      <c r="AX32" s="915"/>
      <c r="AY32" s="915"/>
      <c r="AZ32" s="916" t="s">
        <v>526</v>
      </c>
      <c r="BA32" s="916"/>
      <c r="BB32" s="916"/>
      <c r="BC32" s="916"/>
      <c r="BD32" s="916"/>
      <c r="BE32" s="912" t="s">
        <v>414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415</v>
      </c>
      <c r="C33" s="840"/>
      <c r="D33" s="840"/>
      <c r="E33" s="840"/>
      <c r="F33" s="840"/>
      <c r="G33" s="840"/>
      <c r="H33" s="840"/>
      <c r="I33" s="840"/>
      <c r="J33" s="840"/>
      <c r="K33" s="840"/>
      <c r="L33" s="840"/>
      <c r="M33" s="840"/>
      <c r="N33" s="840"/>
      <c r="O33" s="840"/>
      <c r="P33" s="841"/>
      <c r="Q33" s="842">
        <v>41636</v>
      </c>
      <c r="R33" s="843"/>
      <c r="S33" s="843"/>
      <c r="T33" s="843"/>
      <c r="U33" s="843"/>
      <c r="V33" s="843">
        <v>37090</v>
      </c>
      <c r="W33" s="843"/>
      <c r="X33" s="843"/>
      <c r="Y33" s="843"/>
      <c r="Z33" s="843"/>
      <c r="AA33" s="843">
        <v>4546</v>
      </c>
      <c r="AB33" s="843"/>
      <c r="AC33" s="843"/>
      <c r="AD33" s="843"/>
      <c r="AE33" s="844"/>
      <c r="AF33" s="845">
        <v>13320</v>
      </c>
      <c r="AG33" s="846"/>
      <c r="AH33" s="846"/>
      <c r="AI33" s="846"/>
      <c r="AJ33" s="847"/>
      <c r="AK33" s="914">
        <v>11765</v>
      </c>
      <c r="AL33" s="915"/>
      <c r="AM33" s="915"/>
      <c r="AN33" s="915"/>
      <c r="AO33" s="915"/>
      <c r="AP33" s="915">
        <v>302986</v>
      </c>
      <c r="AQ33" s="915"/>
      <c r="AR33" s="915"/>
      <c r="AS33" s="915"/>
      <c r="AT33" s="915"/>
      <c r="AU33" s="915">
        <v>105439</v>
      </c>
      <c r="AV33" s="915"/>
      <c r="AW33" s="915"/>
      <c r="AX33" s="915"/>
      <c r="AY33" s="915"/>
      <c r="AZ33" s="916" t="s">
        <v>526</v>
      </c>
      <c r="BA33" s="916"/>
      <c r="BB33" s="916"/>
      <c r="BC33" s="916"/>
      <c r="BD33" s="916"/>
      <c r="BE33" s="912" t="s">
        <v>414</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416</v>
      </c>
      <c r="C34" s="840"/>
      <c r="D34" s="840"/>
      <c r="E34" s="840"/>
      <c r="F34" s="840"/>
      <c r="G34" s="840"/>
      <c r="H34" s="840"/>
      <c r="I34" s="840"/>
      <c r="J34" s="840"/>
      <c r="K34" s="840"/>
      <c r="L34" s="840"/>
      <c r="M34" s="840"/>
      <c r="N34" s="840"/>
      <c r="O34" s="840"/>
      <c r="P34" s="841"/>
      <c r="Q34" s="842">
        <v>32044</v>
      </c>
      <c r="R34" s="843"/>
      <c r="S34" s="843"/>
      <c r="T34" s="843"/>
      <c r="U34" s="843"/>
      <c r="V34" s="843">
        <v>28814</v>
      </c>
      <c r="W34" s="843"/>
      <c r="X34" s="843"/>
      <c r="Y34" s="843"/>
      <c r="Z34" s="843"/>
      <c r="AA34" s="843">
        <v>3230</v>
      </c>
      <c r="AB34" s="843"/>
      <c r="AC34" s="843"/>
      <c r="AD34" s="843"/>
      <c r="AE34" s="844"/>
      <c r="AF34" s="845">
        <v>17966</v>
      </c>
      <c r="AG34" s="846"/>
      <c r="AH34" s="846"/>
      <c r="AI34" s="846"/>
      <c r="AJ34" s="847"/>
      <c r="AK34" s="914">
        <v>338</v>
      </c>
      <c r="AL34" s="915"/>
      <c r="AM34" s="915"/>
      <c r="AN34" s="915"/>
      <c r="AO34" s="915"/>
      <c r="AP34" s="915">
        <v>67253</v>
      </c>
      <c r="AQ34" s="915"/>
      <c r="AR34" s="915"/>
      <c r="AS34" s="915"/>
      <c r="AT34" s="915"/>
      <c r="AU34" s="915">
        <v>2690</v>
      </c>
      <c r="AV34" s="915"/>
      <c r="AW34" s="915"/>
      <c r="AX34" s="915"/>
      <c r="AY34" s="915"/>
      <c r="AZ34" s="916" t="s">
        <v>526</v>
      </c>
      <c r="BA34" s="916"/>
      <c r="BB34" s="916"/>
      <c r="BC34" s="916"/>
      <c r="BD34" s="916"/>
      <c r="BE34" s="912" t="s">
        <v>417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t="s">
        <v>418</v>
      </c>
      <c r="C35" s="840"/>
      <c r="D35" s="840"/>
      <c r="E35" s="840"/>
      <c r="F35" s="840"/>
      <c r="G35" s="840"/>
      <c r="H35" s="840"/>
      <c r="I35" s="840"/>
      <c r="J35" s="840"/>
      <c r="K35" s="840"/>
      <c r="L35" s="840"/>
      <c r="M35" s="840"/>
      <c r="N35" s="840"/>
      <c r="O35" s="840"/>
      <c r="P35" s="841"/>
      <c r="Q35" s="842">
        <v>7232</v>
      </c>
      <c r="R35" s="843"/>
      <c r="S35" s="843"/>
      <c r="T35" s="843"/>
      <c r="U35" s="843"/>
      <c r="V35" s="843">
        <v>6466</v>
      </c>
      <c r="W35" s="843"/>
      <c r="X35" s="843"/>
      <c r="Y35" s="843"/>
      <c r="Z35" s="843"/>
      <c r="AA35" s="843">
        <v>766</v>
      </c>
      <c r="AB35" s="843"/>
      <c r="AC35" s="843"/>
      <c r="AD35" s="843"/>
      <c r="AE35" s="844"/>
      <c r="AF35" s="845">
        <v>8885</v>
      </c>
      <c r="AG35" s="846"/>
      <c r="AH35" s="846"/>
      <c r="AI35" s="846"/>
      <c r="AJ35" s="847"/>
      <c r="AK35" s="914">
        <v>32</v>
      </c>
      <c r="AL35" s="915"/>
      <c r="AM35" s="915"/>
      <c r="AN35" s="915"/>
      <c r="AO35" s="915"/>
      <c r="AP35" s="915">
        <v>8000</v>
      </c>
      <c r="AQ35" s="915"/>
      <c r="AR35" s="915"/>
      <c r="AS35" s="915"/>
      <c r="AT35" s="915"/>
      <c r="AU35" s="915">
        <v>1400</v>
      </c>
      <c r="AV35" s="915"/>
      <c r="AW35" s="915"/>
      <c r="AX35" s="915"/>
      <c r="AY35" s="915"/>
      <c r="AZ35" s="916" t="s">
        <v>526</v>
      </c>
      <c r="BA35" s="916"/>
      <c r="BB35" s="916"/>
      <c r="BC35" s="916"/>
      <c r="BD35" s="916"/>
      <c r="BE35" s="912" t="s">
        <v>414</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t="s">
        <v>419</v>
      </c>
      <c r="C36" s="840"/>
      <c r="D36" s="840"/>
      <c r="E36" s="840"/>
      <c r="F36" s="840"/>
      <c r="G36" s="840"/>
      <c r="H36" s="840"/>
      <c r="I36" s="840"/>
      <c r="J36" s="840"/>
      <c r="K36" s="840"/>
      <c r="L36" s="840"/>
      <c r="M36" s="840"/>
      <c r="N36" s="840"/>
      <c r="O36" s="840"/>
      <c r="P36" s="841"/>
      <c r="Q36" s="842">
        <v>9231</v>
      </c>
      <c r="R36" s="843"/>
      <c r="S36" s="843"/>
      <c r="T36" s="843"/>
      <c r="U36" s="843"/>
      <c r="V36" s="843">
        <v>9488</v>
      </c>
      <c r="W36" s="843"/>
      <c r="X36" s="843"/>
      <c r="Y36" s="843"/>
      <c r="Z36" s="843"/>
      <c r="AA36" s="843">
        <v>-257</v>
      </c>
      <c r="AB36" s="843"/>
      <c r="AC36" s="843"/>
      <c r="AD36" s="843"/>
      <c r="AE36" s="844"/>
      <c r="AF36" s="845">
        <v>16</v>
      </c>
      <c r="AG36" s="846"/>
      <c r="AH36" s="846"/>
      <c r="AI36" s="846"/>
      <c r="AJ36" s="847"/>
      <c r="AK36" s="914">
        <v>1109</v>
      </c>
      <c r="AL36" s="915"/>
      <c r="AM36" s="915"/>
      <c r="AN36" s="915"/>
      <c r="AO36" s="915"/>
      <c r="AP36" s="915">
        <v>2700</v>
      </c>
      <c r="AQ36" s="915"/>
      <c r="AR36" s="915"/>
      <c r="AS36" s="915"/>
      <c r="AT36" s="915"/>
      <c r="AU36" s="915">
        <v>259</v>
      </c>
      <c r="AV36" s="915"/>
      <c r="AW36" s="915"/>
      <c r="AX36" s="915"/>
      <c r="AY36" s="915"/>
      <c r="AZ36" s="916" t="s">
        <v>526</v>
      </c>
      <c r="BA36" s="916"/>
      <c r="BB36" s="916"/>
      <c r="BC36" s="916"/>
      <c r="BD36" s="916"/>
      <c r="BE36" s="912" t="s">
        <v>414</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t="s">
        <v>420</v>
      </c>
      <c r="C37" s="840"/>
      <c r="D37" s="840"/>
      <c r="E37" s="840"/>
      <c r="F37" s="840"/>
      <c r="G37" s="840"/>
      <c r="H37" s="840"/>
      <c r="I37" s="840"/>
      <c r="J37" s="840"/>
      <c r="K37" s="840"/>
      <c r="L37" s="840"/>
      <c r="M37" s="840"/>
      <c r="N37" s="840"/>
      <c r="O37" s="840"/>
      <c r="P37" s="841"/>
      <c r="Q37" s="842">
        <v>1572</v>
      </c>
      <c r="R37" s="843"/>
      <c r="S37" s="843"/>
      <c r="T37" s="843"/>
      <c r="U37" s="843"/>
      <c r="V37" s="843">
        <v>1532</v>
      </c>
      <c r="W37" s="843"/>
      <c r="X37" s="843"/>
      <c r="Y37" s="843"/>
      <c r="Z37" s="843"/>
      <c r="AA37" s="843">
        <v>40</v>
      </c>
      <c r="AB37" s="843"/>
      <c r="AC37" s="843"/>
      <c r="AD37" s="843"/>
      <c r="AE37" s="844"/>
      <c r="AF37" s="845" t="s">
        <v>389</v>
      </c>
      <c r="AG37" s="846"/>
      <c r="AH37" s="846"/>
      <c r="AI37" s="846"/>
      <c r="AJ37" s="847"/>
      <c r="AK37" s="914">
        <v>194</v>
      </c>
      <c r="AL37" s="915"/>
      <c r="AM37" s="915"/>
      <c r="AN37" s="915"/>
      <c r="AO37" s="915"/>
      <c r="AP37" s="915">
        <v>3849</v>
      </c>
      <c r="AQ37" s="915"/>
      <c r="AR37" s="915"/>
      <c r="AS37" s="915"/>
      <c r="AT37" s="915"/>
      <c r="AU37" s="915">
        <v>2852</v>
      </c>
      <c r="AV37" s="915"/>
      <c r="AW37" s="915"/>
      <c r="AX37" s="915"/>
      <c r="AY37" s="915"/>
      <c r="AZ37" s="916" t="s">
        <v>526</v>
      </c>
      <c r="BA37" s="916"/>
      <c r="BB37" s="916"/>
      <c r="BC37" s="916"/>
      <c r="BD37" s="916"/>
      <c r="BE37" s="912" t="s">
        <v>421</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t="s">
        <v>422</v>
      </c>
      <c r="C38" s="840"/>
      <c r="D38" s="840"/>
      <c r="E38" s="840"/>
      <c r="F38" s="840"/>
      <c r="G38" s="840"/>
      <c r="H38" s="840"/>
      <c r="I38" s="840"/>
      <c r="J38" s="840"/>
      <c r="K38" s="840"/>
      <c r="L38" s="840"/>
      <c r="M38" s="840"/>
      <c r="N38" s="840"/>
      <c r="O38" s="840"/>
      <c r="P38" s="841"/>
      <c r="Q38" s="842">
        <v>9786</v>
      </c>
      <c r="R38" s="843"/>
      <c r="S38" s="843"/>
      <c r="T38" s="843"/>
      <c r="U38" s="843"/>
      <c r="V38" s="843">
        <v>9411</v>
      </c>
      <c r="W38" s="843"/>
      <c r="X38" s="843"/>
      <c r="Y38" s="843"/>
      <c r="Z38" s="843"/>
      <c r="AA38" s="843">
        <v>375</v>
      </c>
      <c r="AB38" s="843"/>
      <c r="AC38" s="843"/>
      <c r="AD38" s="843"/>
      <c r="AE38" s="844"/>
      <c r="AF38" s="845">
        <v>1</v>
      </c>
      <c r="AG38" s="846"/>
      <c r="AH38" s="846"/>
      <c r="AI38" s="846"/>
      <c r="AJ38" s="847"/>
      <c r="AK38" s="914">
        <v>0</v>
      </c>
      <c r="AL38" s="915"/>
      <c r="AM38" s="915"/>
      <c r="AN38" s="915"/>
      <c r="AO38" s="915"/>
      <c r="AP38" s="915">
        <v>2576</v>
      </c>
      <c r="AQ38" s="915"/>
      <c r="AR38" s="915"/>
      <c r="AS38" s="915"/>
      <c r="AT38" s="915"/>
      <c r="AU38" s="915">
        <v>0</v>
      </c>
      <c r="AV38" s="915"/>
      <c r="AW38" s="915"/>
      <c r="AX38" s="915"/>
      <c r="AY38" s="915"/>
      <c r="AZ38" s="916" t="s">
        <v>526</v>
      </c>
      <c r="BA38" s="916"/>
      <c r="BB38" s="916"/>
      <c r="BC38" s="916"/>
      <c r="BD38" s="916"/>
      <c r="BE38" s="912" t="s">
        <v>421</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t="s">
        <v>423</v>
      </c>
      <c r="C39" s="840"/>
      <c r="D39" s="840"/>
      <c r="E39" s="840"/>
      <c r="F39" s="840"/>
      <c r="G39" s="840"/>
      <c r="H39" s="840"/>
      <c r="I39" s="840"/>
      <c r="J39" s="840"/>
      <c r="K39" s="840"/>
      <c r="L39" s="840"/>
      <c r="M39" s="840"/>
      <c r="N39" s="840"/>
      <c r="O39" s="840"/>
      <c r="P39" s="841"/>
      <c r="Q39" s="842">
        <v>549</v>
      </c>
      <c r="R39" s="843"/>
      <c r="S39" s="843"/>
      <c r="T39" s="843"/>
      <c r="U39" s="843"/>
      <c r="V39" s="843">
        <v>440</v>
      </c>
      <c r="W39" s="843"/>
      <c r="X39" s="843"/>
      <c r="Y39" s="843"/>
      <c r="Z39" s="843"/>
      <c r="AA39" s="843">
        <v>109</v>
      </c>
      <c r="AB39" s="843"/>
      <c r="AC39" s="843"/>
      <c r="AD39" s="843"/>
      <c r="AE39" s="844"/>
      <c r="AF39" s="845">
        <v>51</v>
      </c>
      <c r="AG39" s="846"/>
      <c r="AH39" s="846"/>
      <c r="AI39" s="846"/>
      <c r="AJ39" s="847"/>
      <c r="AK39" s="914">
        <v>0</v>
      </c>
      <c r="AL39" s="915"/>
      <c r="AM39" s="915"/>
      <c r="AN39" s="915"/>
      <c r="AO39" s="915"/>
      <c r="AP39" s="915">
        <v>457</v>
      </c>
      <c r="AQ39" s="915"/>
      <c r="AR39" s="915"/>
      <c r="AS39" s="915"/>
      <c r="AT39" s="915"/>
      <c r="AU39" s="915">
        <v>0</v>
      </c>
      <c r="AV39" s="915"/>
      <c r="AW39" s="915"/>
      <c r="AX39" s="915"/>
      <c r="AY39" s="915"/>
      <c r="AZ39" s="916" t="s">
        <v>526</v>
      </c>
      <c r="BA39" s="916"/>
      <c r="BB39" s="916"/>
      <c r="BC39" s="916"/>
      <c r="BD39" s="916"/>
      <c r="BE39" s="912" t="s">
        <v>424</v>
      </c>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23"/>
      <c r="R50" s="924"/>
      <c r="S50" s="924"/>
      <c r="T50" s="924"/>
      <c r="U50" s="924"/>
      <c r="V50" s="924"/>
      <c r="W50" s="924"/>
      <c r="X50" s="924"/>
      <c r="Y50" s="924"/>
      <c r="Z50" s="924"/>
      <c r="AA50" s="924"/>
      <c r="AB50" s="924"/>
      <c r="AC50" s="924"/>
      <c r="AD50" s="924"/>
      <c r="AE50" s="925"/>
      <c r="AF50" s="845"/>
      <c r="AG50" s="846"/>
      <c r="AH50" s="846"/>
      <c r="AI50" s="846"/>
      <c r="AJ50" s="847"/>
      <c r="AK50" s="926"/>
      <c r="AL50" s="924"/>
      <c r="AM50" s="924"/>
      <c r="AN50" s="924"/>
      <c r="AO50" s="924"/>
      <c r="AP50" s="924"/>
      <c r="AQ50" s="924"/>
      <c r="AR50" s="924"/>
      <c r="AS50" s="924"/>
      <c r="AT50" s="924"/>
      <c r="AU50" s="924"/>
      <c r="AV50" s="924"/>
      <c r="AW50" s="924"/>
      <c r="AX50" s="924"/>
      <c r="AY50" s="924"/>
      <c r="AZ50" s="927"/>
      <c r="BA50" s="927"/>
      <c r="BB50" s="927"/>
      <c r="BC50" s="927"/>
      <c r="BD50" s="927"/>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23"/>
      <c r="R51" s="924"/>
      <c r="S51" s="924"/>
      <c r="T51" s="924"/>
      <c r="U51" s="924"/>
      <c r="V51" s="924"/>
      <c r="W51" s="924"/>
      <c r="X51" s="924"/>
      <c r="Y51" s="924"/>
      <c r="Z51" s="924"/>
      <c r="AA51" s="924"/>
      <c r="AB51" s="924"/>
      <c r="AC51" s="924"/>
      <c r="AD51" s="924"/>
      <c r="AE51" s="925"/>
      <c r="AF51" s="845"/>
      <c r="AG51" s="846"/>
      <c r="AH51" s="846"/>
      <c r="AI51" s="846"/>
      <c r="AJ51" s="847"/>
      <c r="AK51" s="926"/>
      <c r="AL51" s="924"/>
      <c r="AM51" s="924"/>
      <c r="AN51" s="924"/>
      <c r="AO51" s="924"/>
      <c r="AP51" s="924"/>
      <c r="AQ51" s="924"/>
      <c r="AR51" s="924"/>
      <c r="AS51" s="924"/>
      <c r="AT51" s="924"/>
      <c r="AU51" s="924"/>
      <c r="AV51" s="924"/>
      <c r="AW51" s="924"/>
      <c r="AX51" s="924"/>
      <c r="AY51" s="924"/>
      <c r="AZ51" s="927"/>
      <c r="BA51" s="927"/>
      <c r="BB51" s="927"/>
      <c r="BC51" s="927"/>
      <c r="BD51" s="927"/>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23"/>
      <c r="R52" s="924"/>
      <c r="S52" s="924"/>
      <c r="T52" s="924"/>
      <c r="U52" s="924"/>
      <c r="V52" s="924"/>
      <c r="W52" s="924"/>
      <c r="X52" s="924"/>
      <c r="Y52" s="924"/>
      <c r="Z52" s="924"/>
      <c r="AA52" s="924"/>
      <c r="AB52" s="924"/>
      <c r="AC52" s="924"/>
      <c r="AD52" s="924"/>
      <c r="AE52" s="925"/>
      <c r="AF52" s="845"/>
      <c r="AG52" s="846"/>
      <c r="AH52" s="846"/>
      <c r="AI52" s="846"/>
      <c r="AJ52" s="847"/>
      <c r="AK52" s="926"/>
      <c r="AL52" s="924"/>
      <c r="AM52" s="924"/>
      <c r="AN52" s="924"/>
      <c r="AO52" s="924"/>
      <c r="AP52" s="924"/>
      <c r="AQ52" s="924"/>
      <c r="AR52" s="924"/>
      <c r="AS52" s="924"/>
      <c r="AT52" s="924"/>
      <c r="AU52" s="924"/>
      <c r="AV52" s="924"/>
      <c r="AW52" s="924"/>
      <c r="AX52" s="924"/>
      <c r="AY52" s="924"/>
      <c r="AZ52" s="927"/>
      <c r="BA52" s="927"/>
      <c r="BB52" s="927"/>
      <c r="BC52" s="927"/>
      <c r="BD52" s="927"/>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23"/>
      <c r="R53" s="924"/>
      <c r="S53" s="924"/>
      <c r="T53" s="924"/>
      <c r="U53" s="924"/>
      <c r="V53" s="924"/>
      <c r="W53" s="924"/>
      <c r="X53" s="924"/>
      <c r="Y53" s="924"/>
      <c r="Z53" s="924"/>
      <c r="AA53" s="924"/>
      <c r="AB53" s="924"/>
      <c r="AC53" s="924"/>
      <c r="AD53" s="924"/>
      <c r="AE53" s="925"/>
      <c r="AF53" s="845"/>
      <c r="AG53" s="846"/>
      <c r="AH53" s="846"/>
      <c r="AI53" s="846"/>
      <c r="AJ53" s="847"/>
      <c r="AK53" s="926"/>
      <c r="AL53" s="924"/>
      <c r="AM53" s="924"/>
      <c r="AN53" s="924"/>
      <c r="AO53" s="924"/>
      <c r="AP53" s="924"/>
      <c r="AQ53" s="924"/>
      <c r="AR53" s="924"/>
      <c r="AS53" s="924"/>
      <c r="AT53" s="924"/>
      <c r="AU53" s="924"/>
      <c r="AV53" s="924"/>
      <c r="AW53" s="924"/>
      <c r="AX53" s="924"/>
      <c r="AY53" s="924"/>
      <c r="AZ53" s="927"/>
      <c r="BA53" s="927"/>
      <c r="BB53" s="927"/>
      <c r="BC53" s="927"/>
      <c r="BD53" s="927"/>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23"/>
      <c r="R54" s="924"/>
      <c r="S54" s="924"/>
      <c r="T54" s="924"/>
      <c r="U54" s="924"/>
      <c r="V54" s="924"/>
      <c r="W54" s="924"/>
      <c r="X54" s="924"/>
      <c r="Y54" s="924"/>
      <c r="Z54" s="924"/>
      <c r="AA54" s="924"/>
      <c r="AB54" s="924"/>
      <c r="AC54" s="924"/>
      <c r="AD54" s="924"/>
      <c r="AE54" s="925"/>
      <c r="AF54" s="845"/>
      <c r="AG54" s="846"/>
      <c r="AH54" s="846"/>
      <c r="AI54" s="846"/>
      <c r="AJ54" s="847"/>
      <c r="AK54" s="926"/>
      <c r="AL54" s="924"/>
      <c r="AM54" s="924"/>
      <c r="AN54" s="924"/>
      <c r="AO54" s="924"/>
      <c r="AP54" s="924"/>
      <c r="AQ54" s="924"/>
      <c r="AR54" s="924"/>
      <c r="AS54" s="924"/>
      <c r="AT54" s="924"/>
      <c r="AU54" s="924"/>
      <c r="AV54" s="924"/>
      <c r="AW54" s="924"/>
      <c r="AX54" s="924"/>
      <c r="AY54" s="924"/>
      <c r="AZ54" s="927"/>
      <c r="BA54" s="927"/>
      <c r="BB54" s="927"/>
      <c r="BC54" s="927"/>
      <c r="BD54" s="927"/>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23"/>
      <c r="R55" s="924"/>
      <c r="S55" s="924"/>
      <c r="T55" s="924"/>
      <c r="U55" s="924"/>
      <c r="V55" s="924"/>
      <c r="W55" s="924"/>
      <c r="X55" s="924"/>
      <c r="Y55" s="924"/>
      <c r="Z55" s="924"/>
      <c r="AA55" s="924"/>
      <c r="AB55" s="924"/>
      <c r="AC55" s="924"/>
      <c r="AD55" s="924"/>
      <c r="AE55" s="925"/>
      <c r="AF55" s="845"/>
      <c r="AG55" s="846"/>
      <c r="AH55" s="846"/>
      <c r="AI55" s="846"/>
      <c r="AJ55" s="847"/>
      <c r="AK55" s="926"/>
      <c r="AL55" s="924"/>
      <c r="AM55" s="924"/>
      <c r="AN55" s="924"/>
      <c r="AO55" s="924"/>
      <c r="AP55" s="924"/>
      <c r="AQ55" s="924"/>
      <c r="AR55" s="924"/>
      <c r="AS55" s="924"/>
      <c r="AT55" s="924"/>
      <c r="AU55" s="924"/>
      <c r="AV55" s="924"/>
      <c r="AW55" s="924"/>
      <c r="AX55" s="924"/>
      <c r="AY55" s="924"/>
      <c r="AZ55" s="927"/>
      <c r="BA55" s="927"/>
      <c r="BB55" s="927"/>
      <c r="BC55" s="927"/>
      <c r="BD55" s="927"/>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23"/>
      <c r="R56" s="924"/>
      <c r="S56" s="924"/>
      <c r="T56" s="924"/>
      <c r="U56" s="924"/>
      <c r="V56" s="924"/>
      <c r="W56" s="924"/>
      <c r="X56" s="924"/>
      <c r="Y56" s="924"/>
      <c r="Z56" s="924"/>
      <c r="AA56" s="924"/>
      <c r="AB56" s="924"/>
      <c r="AC56" s="924"/>
      <c r="AD56" s="924"/>
      <c r="AE56" s="925"/>
      <c r="AF56" s="845"/>
      <c r="AG56" s="846"/>
      <c r="AH56" s="846"/>
      <c r="AI56" s="846"/>
      <c r="AJ56" s="847"/>
      <c r="AK56" s="926"/>
      <c r="AL56" s="924"/>
      <c r="AM56" s="924"/>
      <c r="AN56" s="924"/>
      <c r="AO56" s="924"/>
      <c r="AP56" s="924"/>
      <c r="AQ56" s="924"/>
      <c r="AR56" s="924"/>
      <c r="AS56" s="924"/>
      <c r="AT56" s="924"/>
      <c r="AU56" s="924"/>
      <c r="AV56" s="924"/>
      <c r="AW56" s="924"/>
      <c r="AX56" s="924"/>
      <c r="AY56" s="924"/>
      <c r="AZ56" s="927"/>
      <c r="BA56" s="927"/>
      <c r="BB56" s="927"/>
      <c r="BC56" s="927"/>
      <c r="BD56" s="927"/>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23"/>
      <c r="R57" s="924"/>
      <c r="S57" s="924"/>
      <c r="T57" s="924"/>
      <c r="U57" s="924"/>
      <c r="V57" s="924"/>
      <c r="W57" s="924"/>
      <c r="X57" s="924"/>
      <c r="Y57" s="924"/>
      <c r="Z57" s="924"/>
      <c r="AA57" s="924"/>
      <c r="AB57" s="924"/>
      <c r="AC57" s="924"/>
      <c r="AD57" s="924"/>
      <c r="AE57" s="925"/>
      <c r="AF57" s="845"/>
      <c r="AG57" s="846"/>
      <c r="AH57" s="846"/>
      <c r="AI57" s="846"/>
      <c r="AJ57" s="847"/>
      <c r="AK57" s="926"/>
      <c r="AL57" s="924"/>
      <c r="AM57" s="924"/>
      <c r="AN57" s="924"/>
      <c r="AO57" s="924"/>
      <c r="AP57" s="924"/>
      <c r="AQ57" s="924"/>
      <c r="AR57" s="924"/>
      <c r="AS57" s="924"/>
      <c r="AT57" s="924"/>
      <c r="AU57" s="924"/>
      <c r="AV57" s="924"/>
      <c r="AW57" s="924"/>
      <c r="AX57" s="924"/>
      <c r="AY57" s="924"/>
      <c r="AZ57" s="927"/>
      <c r="BA57" s="927"/>
      <c r="BB57" s="927"/>
      <c r="BC57" s="927"/>
      <c r="BD57" s="927"/>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23"/>
      <c r="R58" s="924"/>
      <c r="S58" s="924"/>
      <c r="T58" s="924"/>
      <c r="U58" s="924"/>
      <c r="V58" s="924"/>
      <c r="W58" s="924"/>
      <c r="X58" s="924"/>
      <c r="Y58" s="924"/>
      <c r="Z58" s="924"/>
      <c r="AA58" s="924"/>
      <c r="AB58" s="924"/>
      <c r="AC58" s="924"/>
      <c r="AD58" s="924"/>
      <c r="AE58" s="925"/>
      <c r="AF58" s="845"/>
      <c r="AG58" s="846"/>
      <c r="AH58" s="846"/>
      <c r="AI58" s="846"/>
      <c r="AJ58" s="847"/>
      <c r="AK58" s="926"/>
      <c r="AL58" s="924"/>
      <c r="AM58" s="924"/>
      <c r="AN58" s="924"/>
      <c r="AO58" s="924"/>
      <c r="AP58" s="924"/>
      <c r="AQ58" s="924"/>
      <c r="AR58" s="924"/>
      <c r="AS58" s="924"/>
      <c r="AT58" s="924"/>
      <c r="AU58" s="924"/>
      <c r="AV58" s="924"/>
      <c r="AW58" s="924"/>
      <c r="AX58" s="924"/>
      <c r="AY58" s="924"/>
      <c r="AZ58" s="927"/>
      <c r="BA58" s="927"/>
      <c r="BB58" s="927"/>
      <c r="BC58" s="927"/>
      <c r="BD58" s="927"/>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23"/>
      <c r="R59" s="924"/>
      <c r="S59" s="924"/>
      <c r="T59" s="924"/>
      <c r="U59" s="924"/>
      <c r="V59" s="924"/>
      <c r="W59" s="924"/>
      <c r="X59" s="924"/>
      <c r="Y59" s="924"/>
      <c r="Z59" s="924"/>
      <c r="AA59" s="924"/>
      <c r="AB59" s="924"/>
      <c r="AC59" s="924"/>
      <c r="AD59" s="924"/>
      <c r="AE59" s="925"/>
      <c r="AF59" s="845"/>
      <c r="AG59" s="846"/>
      <c r="AH59" s="846"/>
      <c r="AI59" s="846"/>
      <c r="AJ59" s="847"/>
      <c r="AK59" s="926"/>
      <c r="AL59" s="924"/>
      <c r="AM59" s="924"/>
      <c r="AN59" s="924"/>
      <c r="AO59" s="924"/>
      <c r="AP59" s="924"/>
      <c r="AQ59" s="924"/>
      <c r="AR59" s="924"/>
      <c r="AS59" s="924"/>
      <c r="AT59" s="924"/>
      <c r="AU59" s="924"/>
      <c r="AV59" s="924"/>
      <c r="AW59" s="924"/>
      <c r="AX59" s="924"/>
      <c r="AY59" s="924"/>
      <c r="AZ59" s="927"/>
      <c r="BA59" s="927"/>
      <c r="BB59" s="927"/>
      <c r="BC59" s="927"/>
      <c r="BD59" s="927"/>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23"/>
      <c r="R60" s="924"/>
      <c r="S60" s="924"/>
      <c r="T60" s="924"/>
      <c r="U60" s="924"/>
      <c r="V60" s="924"/>
      <c r="W60" s="924"/>
      <c r="X60" s="924"/>
      <c r="Y60" s="924"/>
      <c r="Z60" s="924"/>
      <c r="AA60" s="924"/>
      <c r="AB60" s="924"/>
      <c r="AC60" s="924"/>
      <c r="AD60" s="924"/>
      <c r="AE60" s="925"/>
      <c r="AF60" s="845"/>
      <c r="AG60" s="846"/>
      <c r="AH60" s="846"/>
      <c r="AI60" s="846"/>
      <c r="AJ60" s="847"/>
      <c r="AK60" s="926"/>
      <c r="AL60" s="924"/>
      <c r="AM60" s="924"/>
      <c r="AN60" s="924"/>
      <c r="AO60" s="924"/>
      <c r="AP60" s="924"/>
      <c r="AQ60" s="924"/>
      <c r="AR60" s="924"/>
      <c r="AS60" s="924"/>
      <c r="AT60" s="924"/>
      <c r="AU60" s="924"/>
      <c r="AV60" s="924"/>
      <c r="AW60" s="924"/>
      <c r="AX60" s="924"/>
      <c r="AY60" s="924"/>
      <c r="AZ60" s="927"/>
      <c r="BA60" s="927"/>
      <c r="BB60" s="927"/>
      <c r="BC60" s="927"/>
      <c r="BD60" s="927"/>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23"/>
      <c r="R61" s="924"/>
      <c r="S61" s="924"/>
      <c r="T61" s="924"/>
      <c r="U61" s="924"/>
      <c r="V61" s="924"/>
      <c r="W61" s="924"/>
      <c r="X61" s="924"/>
      <c r="Y61" s="924"/>
      <c r="Z61" s="924"/>
      <c r="AA61" s="924"/>
      <c r="AB61" s="924"/>
      <c r="AC61" s="924"/>
      <c r="AD61" s="924"/>
      <c r="AE61" s="925"/>
      <c r="AF61" s="845"/>
      <c r="AG61" s="846"/>
      <c r="AH61" s="846"/>
      <c r="AI61" s="846"/>
      <c r="AJ61" s="847"/>
      <c r="AK61" s="926"/>
      <c r="AL61" s="924"/>
      <c r="AM61" s="924"/>
      <c r="AN61" s="924"/>
      <c r="AO61" s="924"/>
      <c r="AP61" s="924"/>
      <c r="AQ61" s="924"/>
      <c r="AR61" s="924"/>
      <c r="AS61" s="924"/>
      <c r="AT61" s="924"/>
      <c r="AU61" s="924"/>
      <c r="AV61" s="924"/>
      <c r="AW61" s="924"/>
      <c r="AX61" s="924"/>
      <c r="AY61" s="924"/>
      <c r="AZ61" s="927"/>
      <c r="BA61" s="927"/>
      <c r="BB61" s="927"/>
      <c r="BC61" s="927"/>
      <c r="BD61" s="927"/>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23"/>
      <c r="R62" s="924"/>
      <c r="S62" s="924"/>
      <c r="T62" s="924"/>
      <c r="U62" s="924"/>
      <c r="V62" s="924"/>
      <c r="W62" s="924"/>
      <c r="X62" s="924"/>
      <c r="Y62" s="924"/>
      <c r="Z62" s="924"/>
      <c r="AA62" s="924"/>
      <c r="AB62" s="924"/>
      <c r="AC62" s="924"/>
      <c r="AD62" s="924"/>
      <c r="AE62" s="925"/>
      <c r="AF62" s="845"/>
      <c r="AG62" s="846"/>
      <c r="AH62" s="846"/>
      <c r="AI62" s="846"/>
      <c r="AJ62" s="847"/>
      <c r="AK62" s="926"/>
      <c r="AL62" s="924"/>
      <c r="AM62" s="924"/>
      <c r="AN62" s="924"/>
      <c r="AO62" s="924"/>
      <c r="AP62" s="924"/>
      <c r="AQ62" s="924"/>
      <c r="AR62" s="924"/>
      <c r="AS62" s="924"/>
      <c r="AT62" s="924"/>
      <c r="AU62" s="924"/>
      <c r="AV62" s="924"/>
      <c r="AW62" s="924"/>
      <c r="AX62" s="924"/>
      <c r="AY62" s="924"/>
      <c r="AZ62" s="927"/>
      <c r="BA62" s="927"/>
      <c r="BB62" s="927"/>
      <c r="BC62" s="927"/>
      <c r="BD62" s="927"/>
      <c r="BE62" s="912"/>
      <c r="BF62" s="912"/>
      <c r="BG62" s="912"/>
      <c r="BH62" s="912"/>
      <c r="BI62" s="913"/>
      <c r="BJ62" s="935" t="s">
        <v>425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396</v>
      </c>
      <c r="B63" s="874" t="s">
        <v>426</v>
      </c>
      <c r="C63" s="875"/>
      <c r="D63" s="875"/>
      <c r="E63" s="875"/>
      <c r="F63" s="875"/>
      <c r="G63" s="875"/>
      <c r="H63" s="875"/>
      <c r="I63" s="875"/>
      <c r="J63" s="875"/>
      <c r="K63" s="875"/>
      <c r="L63" s="875"/>
      <c r="M63" s="875"/>
      <c r="N63" s="875"/>
      <c r="O63" s="875"/>
      <c r="P63" s="876"/>
      <c r="Q63" s="928"/>
      <c r="R63" s="929"/>
      <c r="S63" s="929"/>
      <c r="T63" s="929"/>
      <c r="U63" s="929"/>
      <c r="V63" s="929"/>
      <c r="W63" s="929"/>
      <c r="X63" s="929"/>
      <c r="Y63" s="929"/>
      <c r="Z63" s="929"/>
      <c r="AA63" s="929"/>
      <c r="AB63" s="929"/>
      <c r="AC63" s="929"/>
      <c r="AD63" s="929"/>
      <c r="AE63" s="930"/>
      <c r="AF63" s="931">
        <v>42678</v>
      </c>
      <c r="AG63" s="932"/>
      <c r="AH63" s="932"/>
      <c r="AI63" s="932"/>
      <c r="AJ63" s="933"/>
      <c r="AK63" s="934"/>
      <c r="AL63" s="929"/>
      <c r="AM63" s="929"/>
      <c r="AN63" s="929"/>
      <c r="AO63" s="929"/>
      <c r="AP63" s="932"/>
      <c r="AQ63" s="932"/>
      <c r="AR63" s="932"/>
      <c r="AS63" s="932"/>
      <c r="AT63" s="932"/>
      <c r="AU63" s="932"/>
      <c r="AV63" s="932"/>
      <c r="AW63" s="932"/>
      <c r="AX63" s="932"/>
      <c r="AY63" s="932"/>
      <c r="AZ63" s="936"/>
      <c r="BA63" s="936"/>
      <c r="BB63" s="936"/>
      <c r="BC63" s="936"/>
      <c r="BD63" s="936"/>
      <c r="BE63" s="937"/>
      <c r="BF63" s="937"/>
      <c r="BG63" s="937"/>
      <c r="BH63" s="937"/>
      <c r="BI63" s="938"/>
      <c r="BJ63" s="939" t="s">
        <v>389</v>
      </c>
      <c r="BK63" s="940"/>
      <c r="BL63" s="940"/>
      <c r="BM63" s="940"/>
      <c r="BN63" s="941"/>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427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428</v>
      </c>
      <c r="B66" s="825"/>
      <c r="C66" s="825"/>
      <c r="D66" s="825"/>
      <c r="E66" s="825"/>
      <c r="F66" s="825"/>
      <c r="G66" s="825"/>
      <c r="H66" s="825"/>
      <c r="I66" s="825"/>
      <c r="J66" s="825"/>
      <c r="K66" s="825"/>
      <c r="L66" s="825"/>
      <c r="M66" s="825"/>
      <c r="N66" s="825"/>
      <c r="O66" s="825"/>
      <c r="P66" s="826"/>
      <c r="Q66" s="801" t="s">
        <v>429</v>
      </c>
      <c r="R66" s="802"/>
      <c r="S66" s="802"/>
      <c r="T66" s="802"/>
      <c r="U66" s="803"/>
      <c r="V66" s="801" t="s">
        <v>430</v>
      </c>
      <c r="W66" s="802"/>
      <c r="X66" s="802"/>
      <c r="Y66" s="802"/>
      <c r="Z66" s="803"/>
      <c r="AA66" s="801" t="s">
        <v>431</v>
      </c>
      <c r="AB66" s="802"/>
      <c r="AC66" s="802"/>
      <c r="AD66" s="802"/>
      <c r="AE66" s="803"/>
      <c r="AF66" s="942" t="s">
        <v>404</v>
      </c>
      <c r="AG66" s="897"/>
      <c r="AH66" s="897"/>
      <c r="AI66" s="897"/>
      <c r="AJ66" s="943"/>
      <c r="AK66" s="801" t="s">
        <v>432</v>
      </c>
      <c r="AL66" s="825"/>
      <c r="AM66" s="825"/>
      <c r="AN66" s="825"/>
      <c r="AO66" s="826"/>
      <c r="AP66" s="801" t="s">
        <v>406</v>
      </c>
      <c r="AQ66" s="802"/>
      <c r="AR66" s="802"/>
      <c r="AS66" s="802"/>
      <c r="AT66" s="803"/>
      <c r="AU66" s="801" t="s">
        <v>433</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53"/>
      <c r="BT66" s="954"/>
      <c r="BU66" s="954"/>
      <c r="BV66" s="954"/>
      <c r="BW66" s="954"/>
      <c r="BX66" s="954"/>
      <c r="BY66" s="954"/>
      <c r="BZ66" s="954"/>
      <c r="CA66" s="954"/>
      <c r="CB66" s="954"/>
      <c r="CC66" s="954"/>
      <c r="CD66" s="954"/>
      <c r="CE66" s="954"/>
      <c r="CF66" s="954"/>
      <c r="CG66" s="955"/>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47"/>
      <c r="DW66" s="948"/>
      <c r="DX66" s="948"/>
      <c r="DY66" s="948"/>
      <c r="DZ66" s="949"/>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4"/>
      <c r="AG67" s="900"/>
      <c r="AH67" s="900"/>
      <c r="AI67" s="900"/>
      <c r="AJ67" s="945"/>
      <c r="AK67" s="946"/>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3"/>
      <c r="BT67" s="954"/>
      <c r="BU67" s="954"/>
      <c r="BV67" s="954"/>
      <c r="BW67" s="954"/>
      <c r="BX67" s="954"/>
      <c r="BY67" s="954"/>
      <c r="BZ67" s="954"/>
      <c r="CA67" s="954"/>
      <c r="CB67" s="954"/>
      <c r="CC67" s="954"/>
      <c r="CD67" s="954"/>
      <c r="CE67" s="954"/>
      <c r="CF67" s="954"/>
      <c r="CG67" s="955"/>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47"/>
      <c r="DW67" s="948"/>
      <c r="DX67" s="948"/>
      <c r="DY67" s="948"/>
      <c r="DZ67" s="949"/>
      <c r="EA67" s="247"/>
    </row>
    <row r="68" spans="1:131" s="248" customFormat="1" ht="26.25" customHeight="1" thickTop="1" x14ac:dyDescent="0.2">
      <c r="A68" s="259">
        <v>1</v>
      </c>
      <c r="B68" s="959" t="s">
        <v>612</v>
      </c>
      <c r="C68" s="960"/>
      <c r="D68" s="960"/>
      <c r="E68" s="960"/>
      <c r="F68" s="960"/>
      <c r="G68" s="960"/>
      <c r="H68" s="960"/>
      <c r="I68" s="960"/>
      <c r="J68" s="960"/>
      <c r="K68" s="960"/>
      <c r="L68" s="960"/>
      <c r="M68" s="960"/>
      <c r="N68" s="960"/>
      <c r="O68" s="960"/>
      <c r="P68" s="961"/>
      <c r="Q68" s="962">
        <v>87401</v>
      </c>
      <c r="R68" s="956"/>
      <c r="S68" s="956"/>
      <c r="T68" s="956"/>
      <c r="U68" s="956"/>
      <c r="V68" s="956">
        <v>84955</v>
      </c>
      <c r="W68" s="956"/>
      <c r="X68" s="956"/>
      <c r="Y68" s="956"/>
      <c r="Z68" s="956"/>
      <c r="AA68" s="956">
        <v>2446</v>
      </c>
      <c r="AB68" s="956"/>
      <c r="AC68" s="956"/>
      <c r="AD68" s="956"/>
      <c r="AE68" s="956"/>
      <c r="AF68" s="956">
        <v>2446</v>
      </c>
      <c r="AG68" s="956"/>
      <c r="AH68" s="956"/>
      <c r="AI68" s="956"/>
      <c r="AJ68" s="956"/>
      <c r="AK68" s="956">
        <v>0</v>
      </c>
      <c r="AL68" s="956"/>
      <c r="AM68" s="956"/>
      <c r="AN68" s="956"/>
      <c r="AO68" s="956"/>
      <c r="AP68" s="956">
        <v>0</v>
      </c>
      <c r="AQ68" s="956"/>
      <c r="AR68" s="956"/>
      <c r="AS68" s="956"/>
      <c r="AT68" s="956"/>
      <c r="AU68" s="956">
        <v>0</v>
      </c>
      <c r="AV68" s="956"/>
      <c r="AW68" s="956"/>
      <c r="AX68" s="956"/>
      <c r="AY68" s="956"/>
      <c r="AZ68" s="957"/>
      <c r="BA68" s="957"/>
      <c r="BB68" s="957"/>
      <c r="BC68" s="957"/>
      <c r="BD68" s="958"/>
      <c r="BE68" s="266"/>
      <c r="BF68" s="266"/>
      <c r="BG68" s="266"/>
      <c r="BH68" s="266"/>
      <c r="BI68" s="266"/>
      <c r="BJ68" s="266"/>
      <c r="BK68" s="266"/>
      <c r="BL68" s="266"/>
      <c r="BM68" s="266"/>
      <c r="BN68" s="266"/>
      <c r="BO68" s="266"/>
      <c r="BP68" s="266"/>
      <c r="BQ68" s="263">
        <v>62</v>
      </c>
      <c r="BR68" s="268"/>
      <c r="BS68" s="953"/>
      <c r="BT68" s="954"/>
      <c r="BU68" s="954"/>
      <c r="BV68" s="954"/>
      <c r="BW68" s="954"/>
      <c r="BX68" s="954"/>
      <c r="BY68" s="954"/>
      <c r="BZ68" s="954"/>
      <c r="CA68" s="954"/>
      <c r="CB68" s="954"/>
      <c r="CC68" s="954"/>
      <c r="CD68" s="954"/>
      <c r="CE68" s="954"/>
      <c r="CF68" s="954"/>
      <c r="CG68" s="955"/>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47"/>
      <c r="DW68" s="948"/>
      <c r="DX68" s="948"/>
      <c r="DY68" s="948"/>
      <c r="DZ68" s="949"/>
      <c r="EA68" s="247"/>
    </row>
    <row r="69" spans="1:131" s="248" customFormat="1" ht="26.25" customHeight="1" x14ac:dyDescent="0.2">
      <c r="A69" s="262">
        <v>2</v>
      </c>
      <c r="B69" s="963" t="s">
        <v>613</v>
      </c>
      <c r="C69" s="964"/>
      <c r="D69" s="964"/>
      <c r="E69" s="964"/>
      <c r="F69" s="964"/>
      <c r="G69" s="964"/>
      <c r="H69" s="964"/>
      <c r="I69" s="964"/>
      <c r="J69" s="964"/>
      <c r="K69" s="964"/>
      <c r="L69" s="964"/>
      <c r="M69" s="964"/>
      <c r="N69" s="964"/>
      <c r="O69" s="964"/>
      <c r="P69" s="965"/>
      <c r="Q69" s="966">
        <v>42682</v>
      </c>
      <c r="R69" s="915"/>
      <c r="S69" s="915"/>
      <c r="T69" s="915"/>
      <c r="U69" s="915"/>
      <c r="V69" s="915">
        <v>39781</v>
      </c>
      <c r="W69" s="915"/>
      <c r="X69" s="915"/>
      <c r="Y69" s="915"/>
      <c r="Z69" s="915"/>
      <c r="AA69" s="915">
        <v>2901</v>
      </c>
      <c r="AB69" s="915"/>
      <c r="AC69" s="915"/>
      <c r="AD69" s="915"/>
      <c r="AE69" s="915"/>
      <c r="AF69" s="915">
        <v>12784</v>
      </c>
      <c r="AG69" s="915"/>
      <c r="AH69" s="915"/>
      <c r="AI69" s="915"/>
      <c r="AJ69" s="915"/>
      <c r="AK69" s="915">
        <v>3</v>
      </c>
      <c r="AL69" s="915"/>
      <c r="AM69" s="915"/>
      <c r="AN69" s="915"/>
      <c r="AO69" s="915"/>
      <c r="AP69" s="915">
        <v>103733</v>
      </c>
      <c r="AQ69" s="915"/>
      <c r="AR69" s="915"/>
      <c r="AS69" s="915"/>
      <c r="AT69" s="915"/>
      <c r="AU69" s="915">
        <v>0</v>
      </c>
      <c r="AV69" s="915"/>
      <c r="AW69" s="915"/>
      <c r="AX69" s="915"/>
      <c r="AY69" s="915"/>
      <c r="AZ69" s="967"/>
      <c r="BA69" s="967"/>
      <c r="BB69" s="967"/>
      <c r="BC69" s="967"/>
      <c r="BD69" s="968"/>
      <c r="BE69" s="266"/>
      <c r="BF69" s="266"/>
      <c r="BG69" s="266"/>
      <c r="BH69" s="266"/>
      <c r="BI69" s="266"/>
      <c r="BJ69" s="266"/>
      <c r="BK69" s="266"/>
      <c r="BL69" s="266"/>
      <c r="BM69" s="266"/>
      <c r="BN69" s="266"/>
      <c r="BO69" s="266"/>
      <c r="BP69" s="266"/>
      <c r="BQ69" s="263">
        <v>63</v>
      </c>
      <c r="BR69" s="268"/>
      <c r="BS69" s="953"/>
      <c r="BT69" s="954"/>
      <c r="BU69" s="954"/>
      <c r="BV69" s="954"/>
      <c r="BW69" s="954"/>
      <c r="BX69" s="954"/>
      <c r="BY69" s="954"/>
      <c r="BZ69" s="954"/>
      <c r="CA69" s="954"/>
      <c r="CB69" s="954"/>
      <c r="CC69" s="954"/>
      <c r="CD69" s="954"/>
      <c r="CE69" s="954"/>
      <c r="CF69" s="954"/>
      <c r="CG69" s="955"/>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47"/>
      <c r="DW69" s="948"/>
      <c r="DX69" s="948"/>
      <c r="DY69" s="948"/>
      <c r="DZ69" s="949"/>
      <c r="EA69" s="247"/>
    </row>
    <row r="70" spans="1:131" s="248" customFormat="1" ht="26.25" customHeight="1" x14ac:dyDescent="0.2">
      <c r="A70" s="262">
        <v>3</v>
      </c>
      <c r="B70" s="963" t="s">
        <v>614</v>
      </c>
      <c r="C70" s="964"/>
      <c r="D70" s="964"/>
      <c r="E70" s="964"/>
      <c r="F70" s="964"/>
      <c r="G70" s="964"/>
      <c r="H70" s="964"/>
      <c r="I70" s="964"/>
      <c r="J70" s="964"/>
      <c r="K70" s="964"/>
      <c r="L70" s="964"/>
      <c r="M70" s="964"/>
      <c r="N70" s="964"/>
      <c r="O70" s="964"/>
      <c r="P70" s="965"/>
      <c r="Q70" s="966">
        <v>4886</v>
      </c>
      <c r="R70" s="915"/>
      <c r="S70" s="915"/>
      <c r="T70" s="915"/>
      <c r="U70" s="915"/>
      <c r="V70" s="915">
        <v>3849</v>
      </c>
      <c r="W70" s="915"/>
      <c r="X70" s="915"/>
      <c r="Y70" s="915"/>
      <c r="Z70" s="915"/>
      <c r="AA70" s="915">
        <v>1037</v>
      </c>
      <c r="AB70" s="915"/>
      <c r="AC70" s="915"/>
      <c r="AD70" s="915"/>
      <c r="AE70" s="915"/>
      <c r="AF70" s="915">
        <v>1037</v>
      </c>
      <c r="AG70" s="915"/>
      <c r="AH70" s="915"/>
      <c r="AI70" s="915"/>
      <c r="AJ70" s="915"/>
      <c r="AK70" s="915">
        <v>0</v>
      </c>
      <c r="AL70" s="915"/>
      <c r="AM70" s="915"/>
      <c r="AN70" s="915"/>
      <c r="AO70" s="915"/>
      <c r="AP70" s="915">
        <v>0</v>
      </c>
      <c r="AQ70" s="915"/>
      <c r="AR70" s="915"/>
      <c r="AS70" s="915"/>
      <c r="AT70" s="915"/>
      <c r="AU70" s="915">
        <v>0</v>
      </c>
      <c r="AV70" s="915"/>
      <c r="AW70" s="915"/>
      <c r="AX70" s="915"/>
      <c r="AY70" s="915"/>
      <c r="AZ70" s="967"/>
      <c r="BA70" s="967"/>
      <c r="BB70" s="967"/>
      <c r="BC70" s="967"/>
      <c r="BD70" s="968"/>
      <c r="BE70" s="266"/>
      <c r="BF70" s="266"/>
      <c r="BG70" s="266"/>
      <c r="BH70" s="266"/>
      <c r="BI70" s="266"/>
      <c r="BJ70" s="266"/>
      <c r="BK70" s="266"/>
      <c r="BL70" s="266"/>
      <c r="BM70" s="266"/>
      <c r="BN70" s="266"/>
      <c r="BO70" s="266"/>
      <c r="BP70" s="266"/>
      <c r="BQ70" s="263">
        <v>64</v>
      </c>
      <c r="BR70" s="268"/>
      <c r="BS70" s="953"/>
      <c r="BT70" s="954"/>
      <c r="BU70" s="954"/>
      <c r="BV70" s="954"/>
      <c r="BW70" s="954"/>
      <c r="BX70" s="954"/>
      <c r="BY70" s="954"/>
      <c r="BZ70" s="954"/>
      <c r="CA70" s="954"/>
      <c r="CB70" s="954"/>
      <c r="CC70" s="954"/>
      <c r="CD70" s="954"/>
      <c r="CE70" s="954"/>
      <c r="CF70" s="954"/>
      <c r="CG70" s="955"/>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47"/>
      <c r="DW70" s="948"/>
      <c r="DX70" s="948"/>
      <c r="DY70" s="948"/>
      <c r="DZ70" s="949"/>
      <c r="EA70" s="247"/>
    </row>
    <row r="71" spans="1:131" s="248" customFormat="1" ht="26.25" customHeight="1" x14ac:dyDescent="0.2">
      <c r="A71" s="262">
        <v>4</v>
      </c>
      <c r="B71" s="963" t="s">
        <v>615</v>
      </c>
      <c r="C71" s="964"/>
      <c r="D71" s="964"/>
      <c r="E71" s="964"/>
      <c r="F71" s="964"/>
      <c r="G71" s="964"/>
      <c r="H71" s="964"/>
      <c r="I71" s="964"/>
      <c r="J71" s="964"/>
      <c r="K71" s="964"/>
      <c r="L71" s="964"/>
      <c r="M71" s="964"/>
      <c r="N71" s="964"/>
      <c r="O71" s="964"/>
      <c r="P71" s="965"/>
      <c r="Q71" s="966">
        <v>943518</v>
      </c>
      <c r="R71" s="915"/>
      <c r="S71" s="915"/>
      <c r="T71" s="915"/>
      <c r="U71" s="915"/>
      <c r="V71" s="915">
        <v>933423</v>
      </c>
      <c r="W71" s="915"/>
      <c r="X71" s="915"/>
      <c r="Y71" s="915"/>
      <c r="Z71" s="915"/>
      <c r="AA71" s="915">
        <v>10095</v>
      </c>
      <c r="AB71" s="915"/>
      <c r="AC71" s="915"/>
      <c r="AD71" s="915"/>
      <c r="AE71" s="915"/>
      <c r="AF71" s="915">
        <v>10095</v>
      </c>
      <c r="AG71" s="915"/>
      <c r="AH71" s="915"/>
      <c r="AI71" s="915"/>
      <c r="AJ71" s="915"/>
      <c r="AK71" s="915">
        <v>0</v>
      </c>
      <c r="AL71" s="915"/>
      <c r="AM71" s="915"/>
      <c r="AN71" s="915"/>
      <c r="AO71" s="915"/>
      <c r="AP71" s="915">
        <v>0</v>
      </c>
      <c r="AQ71" s="915"/>
      <c r="AR71" s="915"/>
      <c r="AS71" s="915"/>
      <c r="AT71" s="915"/>
      <c r="AU71" s="915">
        <v>0</v>
      </c>
      <c r="AV71" s="915"/>
      <c r="AW71" s="915"/>
      <c r="AX71" s="915"/>
      <c r="AY71" s="915"/>
      <c r="AZ71" s="967"/>
      <c r="BA71" s="967"/>
      <c r="BB71" s="967"/>
      <c r="BC71" s="967"/>
      <c r="BD71" s="968"/>
      <c r="BE71" s="266"/>
      <c r="BF71" s="266"/>
      <c r="BG71" s="266"/>
      <c r="BH71" s="266"/>
      <c r="BI71" s="266"/>
      <c r="BJ71" s="266"/>
      <c r="BK71" s="266"/>
      <c r="BL71" s="266"/>
      <c r="BM71" s="266"/>
      <c r="BN71" s="266"/>
      <c r="BO71" s="266"/>
      <c r="BP71" s="266"/>
      <c r="BQ71" s="263">
        <v>65</v>
      </c>
      <c r="BR71" s="268"/>
      <c r="BS71" s="953"/>
      <c r="BT71" s="954"/>
      <c r="BU71" s="954"/>
      <c r="BV71" s="954"/>
      <c r="BW71" s="954"/>
      <c r="BX71" s="954"/>
      <c r="BY71" s="954"/>
      <c r="BZ71" s="954"/>
      <c r="CA71" s="954"/>
      <c r="CB71" s="954"/>
      <c r="CC71" s="954"/>
      <c r="CD71" s="954"/>
      <c r="CE71" s="954"/>
      <c r="CF71" s="954"/>
      <c r="CG71" s="955"/>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47"/>
      <c r="DW71" s="948"/>
      <c r="DX71" s="948"/>
      <c r="DY71" s="948"/>
      <c r="DZ71" s="949"/>
      <c r="EA71" s="247"/>
    </row>
    <row r="72" spans="1:131" s="248" customFormat="1" ht="26.25" customHeight="1" x14ac:dyDescent="0.2">
      <c r="A72" s="262">
        <v>5</v>
      </c>
      <c r="B72" s="963"/>
      <c r="C72" s="964"/>
      <c r="D72" s="964"/>
      <c r="E72" s="964"/>
      <c r="F72" s="964"/>
      <c r="G72" s="964"/>
      <c r="H72" s="964"/>
      <c r="I72" s="964"/>
      <c r="J72" s="964"/>
      <c r="K72" s="964"/>
      <c r="L72" s="964"/>
      <c r="M72" s="964"/>
      <c r="N72" s="964"/>
      <c r="O72" s="964"/>
      <c r="P72" s="965"/>
      <c r="Q72" s="966"/>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7"/>
      <c r="BA72" s="967"/>
      <c r="BB72" s="967"/>
      <c r="BC72" s="967"/>
      <c r="BD72" s="968"/>
      <c r="BE72" s="266"/>
      <c r="BF72" s="266"/>
      <c r="BG72" s="266"/>
      <c r="BH72" s="266"/>
      <c r="BI72" s="266"/>
      <c r="BJ72" s="266"/>
      <c r="BK72" s="266"/>
      <c r="BL72" s="266"/>
      <c r="BM72" s="266"/>
      <c r="BN72" s="266"/>
      <c r="BO72" s="266"/>
      <c r="BP72" s="266"/>
      <c r="BQ72" s="263">
        <v>66</v>
      </c>
      <c r="BR72" s="268"/>
      <c r="BS72" s="953"/>
      <c r="BT72" s="954"/>
      <c r="BU72" s="954"/>
      <c r="BV72" s="954"/>
      <c r="BW72" s="954"/>
      <c r="BX72" s="954"/>
      <c r="BY72" s="954"/>
      <c r="BZ72" s="954"/>
      <c r="CA72" s="954"/>
      <c r="CB72" s="954"/>
      <c r="CC72" s="954"/>
      <c r="CD72" s="954"/>
      <c r="CE72" s="954"/>
      <c r="CF72" s="954"/>
      <c r="CG72" s="955"/>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47"/>
      <c r="DW72" s="948"/>
      <c r="DX72" s="948"/>
      <c r="DY72" s="948"/>
      <c r="DZ72" s="949"/>
      <c r="EA72" s="247"/>
    </row>
    <row r="73" spans="1:131" s="248" customFormat="1" ht="26.25" customHeight="1" x14ac:dyDescent="0.2">
      <c r="A73" s="262">
        <v>6</v>
      </c>
      <c r="B73" s="963"/>
      <c r="C73" s="964"/>
      <c r="D73" s="964"/>
      <c r="E73" s="964"/>
      <c r="F73" s="964"/>
      <c r="G73" s="964"/>
      <c r="H73" s="964"/>
      <c r="I73" s="964"/>
      <c r="J73" s="964"/>
      <c r="K73" s="964"/>
      <c r="L73" s="964"/>
      <c r="M73" s="964"/>
      <c r="N73" s="964"/>
      <c r="O73" s="964"/>
      <c r="P73" s="965"/>
      <c r="Q73" s="966"/>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7"/>
      <c r="BA73" s="967"/>
      <c r="BB73" s="967"/>
      <c r="BC73" s="967"/>
      <c r="BD73" s="968"/>
      <c r="BE73" s="266"/>
      <c r="BF73" s="266"/>
      <c r="BG73" s="266"/>
      <c r="BH73" s="266"/>
      <c r="BI73" s="266"/>
      <c r="BJ73" s="266"/>
      <c r="BK73" s="266"/>
      <c r="BL73" s="266"/>
      <c r="BM73" s="266"/>
      <c r="BN73" s="266"/>
      <c r="BO73" s="266"/>
      <c r="BP73" s="266"/>
      <c r="BQ73" s="263">
        <v>67</v>
      </c>
      <c r="BR73" s="268"/>
      <c r="BS73" s="953"/>
      <c r="BT73" s="954"/>
      <c r="BU73" s="954"/>
      <c r="BV73" s="954"/>
      <c r="BW73" s="954"/>
      <c r="BX73" s="954"/>
      <c r="BY73" s="954"/>
      <c r="BZ73" s="954"/>
      <c r="CA73" s="954"/>
      <c r="CB73" s="954"/>
      <c r="CC73" s="954"/>
      <c r="CD73" s="954"/>
      <c r="CE73" s="954"/>
      <c r="CF73" s="954"/>
      <c r="CG73" s="955"/>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47"/>
      <c r="DW73" s="948"/>
      <c r="DX73" s="948"/>
      <c r="DY73" s="948"/>
      <c r="DZ73" s="949"/>
      <c r="EA73" s="247"/>
    </row>
    <row r="74" spans="1:131" s="248" customFormat="1" ht="26.25" customHeight="1" x14ac:dyDescent="0.2">
      <c r="A74" s="262">
        <v>7</v>
      </c>
      <c r="B74" s="963"/>
      <c r="C74" s="964"/>
      <c r="D74" s="964"/>
      <c r="E74" s="964"/>
      <c r="F74" s="964"/>
      <c r="G74" s="964"/>
      <c r="H74" s="964"/>
      <c r="I74" s="964"/>
      <c r="J74" s="964"/>
      <c r="K74" s="964"/>
      <c r="L74" s="964"/>
      <c r="M74" s="964"/>
      <c r="N74" s="964"/>
      <c r="O74" s="964"/>
      <c r="P74" s="965"/>
      <c r="Q74" s="966"/>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7"/>
      <c r="BA74" s="967"/>
      <c r="BB74" s="967"/>
      <c r="BC74" s="967"/>
      <c r="BD74" s="968"/>
      <c r="BE74" s="266"/>
      <c r="BF74" s="266"/>
      <c r="BG74" s="266"/>
      <c r="BH74" s="266"/>
      <c r="BI74" s="266"/>
      <c r="BJ74" s="266"/>
      <c r="BK74" s="266"/>
      <c r="BL74" s="266"/>
      <c r="BM74" s="266"/>
      <c r="BN74" s="266"/>
      <c r="BO74" s="266"/>
      <c r="BP74" s="266"/>
      <c r="BQ74" s="263">
        <v>68</v>
      </c>
      <c r="BR74" s="268"/>
      <c r="BS74" s="953"/>
      <c r="BT74" s="954"/>
      <c r="BU74" s="954"/>
      <c r="BV74" s="954"/>
      <c r="BW74" s="954"/>
      <c r="BX74" s="954"/>
      <c r="BY74" s="954"/>
      <c r="BZ74" s="954"/>
      <c r="CA74" s="954"/>
      <c r="CB74" s="954"/>
      <c r="CC74" s="954"/>
      <c r="CD74" s="954"/>
      <c r="CE74" s="954"/>
      <c r="CF74" s="954"/>
      <c r="CG74" s="955"/>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47"/>
      <c r="DW74" s="948"/>
      <c r="DX74" s="948"/>
      <c r="DY74" s="948"/>
      <c r="DZ74" s="949"/>
      <c r="EA74" s="247"/>
    </row>
    <row r="75" spans="1:131" s="248" customFormat="1" ht="26.25" customHeight="1" x14ac:dyDescent="0.2">
      <c r="A75" s="262">
        <v>8</v>
      </c>
      <c r="B75" s="963"/>
      <c r="C75" s="964"/>
      <c r="D75" s="964"/>
      <c r="E75" s="964"/>
      <c r="F75" s="964"/>
      <c r="G75" s="964"/>
      <c r="H75" s="964"/>
      <c r="I75" s="964"/>
      <c r="J75" s="964"/>
      <c r="K75" s="964"/>
      <c r="L75" s="964"/>
      <c r="M75" s="964"/>
      <c r="N75" s="964"/>
      <c r="O75" s="964"/>
      <c r="P75" s="965"/>
      <c r="Q75" s="969"/>
      <c r="R75" s="918"/>
      <c r="S75" s="918"/>
      <c r="T75" s="918"/>
      <c r="U75" s="914"/>
      <c r="V75" s="917"/>
      <c r="W75" s="918"/>
      <c r="X75" s="918"/>
      <c r="Y75" s="918"/>
      <c r="Z75" s="914"/>
      <c r="AA75" s="917"/>
      <c r="AB75" s="918"/>
      <c r="AC75" s="918"/>
      <c r="AD75" s="918"/>
      <c r="AE75" s="914"/>
      <c r="AF75" s="917"/>
      <c r="AG75" s="918"/>
      <c r="AH75" s="918"/>
      <c r="AI75" s="918"/>
      <c r="AJ75" s="914"/>
      <c r="AK75" s="917"/>
      <c r="AL75" s="918"/>
      <c r="AM75" s="918"/>
      <c r="AN75" s="918"/>
      <c r="AO75" s="914"/>
      <c r="AP75" s="917"/>
      <c r="AQ75" s="918"/>
      <c r="AR75" s="918"/>
      <c r="AS75" s="918"/>
      <c r="AT75" s="914"/>
      <c r="AU75" s="917"/>
      <c r="AV75" s="918"/>
      <c r="AW75" s="918"/>
      <c r="AX75" s="918"/>
      <c r="AY75" s="914"/>
      <c r="AZ75" s="967"/>
      <c r="BA75" s="967"/>
      <c r="BB75" s="967"/>
      <c r="BC75" s="967"/>
      <c r="BD75" s="968"/>
      <c r="BE75" s="266"/>
      <c r="BF75" s="266"/>
      <c r="BG75" s="266"/>
      <c r="BH75" s="266"/>
      <c r="BI75" s="266"/>
      <c r="BJ75" s="266"/>
      <c r="BK75" s="266"/>
      <c r="BL75" s="266"/>
      <c r="BM75" s="266"/>
      <c r="BN75" s="266"/>
      <c r="BO75" s="266"/>
      <c r="BP75" s="266"/>
      <c r="BQ75" s="263">
        <v>69</v>
      </c>
      <c r="BR75" s="268"/>
      <c r="BS75" s="953"/>
      <c r="BT75" s="954"/>
      <c r="BU75" s="954"/>
      <c r="BV75" s="954"/>
      <c r="BW75" s="954"/>
      <c r="BX75" s="954"/>
      <c r="BY75" s="954"/>
      <c r="BZ75" s="954"/>
      <c r="CA75" s="954"/>
      <c r="CB75" s="954"/>
      <c r="CC75" s="954"/>
      <c r="CD75" s="954"/>
      <c r="CE75" s="954"/>
      <c r="CF75" s="954"/>
      <c r="CG75" s="955"/>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47"/>
      <c r="DW75" s="948"/>
      <c r="DX75" s="948"/>
      <c r="DY75" s="948"/>
      <c r="DZ75" s="949"/>
      <c r="EA75" s="247"/>
    </row>
    <row r="76" spans="1:131" s="248" customFormat="1" ht="26.25" customHeight="1" x14ac:dyDescent="0.2">
      <c r="A76" s="262">
        <v>9</v>
      </c>
      <c r="B76" s="963"/>
      <c r="C76" s="964"/>
      <c r="D76" s="964"/>
      <c r="E76" s="964"/>
      <c r="F76" s="964"/>
      <c r="G76" s="964"/>
      <c r="H76" s="964"/>
      <c r="I76" s="964"/>
      <c r="J76" s="964"/>
      <c r="K76" s="964"/>
      <c r="L76" s="964"/>
      <c r="M76" s="964"/>
      <c r="N76" s="964"/>
      <c r="O76" s="964"/>
      <c r="P76" s="965"/>
      <c r="Q76" s="969"/>
      <c r="R76" s="918"/>
      <c r="S76" s="918"/>
      <c r="T76" s="918"/>
      <c r="U76" s="914"/>
      <c r="V76" s="917"/>
      <c r="W76" s="918"/>
      <c r="X76" s="918"/>
      <c r="Y76" s="918"/>
      <c r="Z76" s="914"/>
      <c r="AA76" s="917"/>
      <c r="AB76" s="918"/>
      <c r="AC76" s="918"/>
      <c r="AD76" s="918"/>
      <c r="AE76" s="914"/>
      <c r="AF76" s="917"/>
      <c r="AG76" s="918"/>
      <c r="AH76" s="918"/>
      <c r="AI76" s="918"/>
      <c r="AJ76" s="914"/>
      <c r="AK76" s="917"/>
      <c r="AL76" s="918"/>
      <c r="AM76" s="918"/>
      <c r="AN76" s="918"/>
      <c r="AO76" s="914"/>
      <c r="AP76" s="917"/>
      <c r="AQ76" s="918"/>
      <c r="AR76" s="918"/>
      <c r="AS76" s="918"/>
      <c r="AT76" s="914"/>
      <c r="AU76" s="917"/>
      <c r="AV76" s="918"/>
      <c r="AW76" s="918"/>
      <c r="AX76" s="918"/>
      <c r="AY76" s="914"/>
      <c r="AZ76" s="967"/>
      <c r="BA76" s="967"/>
      <c r="BB76" s="967"/>
      <c r="BC76" s="967"/>
      <c r="BD76" s="968"/>
      <c r="BE76" s="266"/>
      <c r="BF76" s="266"/>
      <c r="BG76" s="266"/>
      <c r="BH76" s="266"/>
      <c r="BI76" s="266"/>
      <c r="BJ76" s="266"/>
      <c r="BK76" s="266"/>
      <c r="BL76" s="266"/>
      <c r="BM76" s="266"/>
      <c r="BN76" s="266"/>
      <c r="BO76" s="266"/>
      <c r="BP76" s="266"/>
      <c r="BQ76" s="263">
        <v>70</v>
      </c>
      <c r="BR76" s="268"/>
      <c r="BS76" s="953"/>
      <c r="BT76" s="954"/>
      <c r="BU76" s="954"/>
      <c r="BV76" s="954"/>
      <c r="BW76" s="954"/>
      <c r="BX76" s="954"/>
      <c r="BY76" s="954"/>
      <c r="BZ76" s="954"/>
      <c r="CA76" s="954"/>
      <c r="CB76" s="954"/>
      <c r="CC76" s="954"/>
      <c r="CD76" s="954"/>
      <c r="CE76" s="954"/>
      <c r="CF76" s="954"/>
      <c r="CG76" s="955"/>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47"/>
      <c r="DW76" s="948"/>
      <c r="DX76" s="948"/>
      <c r="DY76" s="948"/>
      <c r="DZ76" s="949"/>
      <c r="EA76" s="247"/>
    </row>
    <row r="77" spans="1:131" s="248" customFormat="1" ht="26.25" customHeight="1" x14ac:dyDescent="0.2">
      <c r="A77" s="262">
        <v>10</v>
      </c>
      <c r="B77" s="963"/>
      <c r="C77" s="964"/>
      <c r="D77" s="964"/>
      <c r="E77" s="964"/>
      <c r="F77" s="964"/>
      <c r="G77" s="964"/>
      <c r="H77" s="964"/>
      <c r="I77" s="964"/>
      <c r="J77" s="964"/>
      <c r="K77" s="964"/>
      <c r="L77" s="964"/>
      <c r="M77" s="964"/>
      <c r="N77" s="964"/>
      <c r="O77" s="964"/>
      <c r="P77" s="965"/>
      <c r="Q77" s="969"/>
      <c r="R77" s="918"/>
      <c r="S77" s="918"/>
      <c r="T77" s="918"/>
      <c r="U77" s="914"/>
      <c r="V77" s="917"/>
      <c r="W77" s="918"/>
      <c r="X77" s="918"/>
      <c r="Y77" s="918"/>
      <c r="Z77" s="914"/>
      <c r="AA77" s="917"/>
      <c r="AB77" s="918"/>
      <c r="AC77" s="918"/>
      <c r="AD77" s="918"/>
      <c r="AE77" s="914"/>
      <c r="AF77" s="917"/>
      <c r="AG77" s="918"/>
      <c r="AH77" s="918"/>
      <c r="AI77" s="918"/>
      <c r="AJ77" s="914"/>
      <c r="AK77" s="917"/>
      <c r="AL77" s="918"/>
      <c r="AM77" s="918"/>
      <c r="AN77" s="918"/>
      <c r="AO77" s="914"/>
      <c r="AP77" s="917"/>
      <c r="AQ77" s="918"/>
      <c r="AR77" s="918"/>
      <c r="AS77" s="918"/>
      <c r="AT77" s="914"/>
      <c r="AU77" s="917"/>
      <c r="AV77" s="918"/>
      <c r="AW77" s="918"/>
      <c r="AX77" s="918"/>
      <c r="AY77" s="914"/>
      <c r="AZ77" s="967"/>
      <c r="BA77" s="967"/>
      <c r="BB77" s="967"/>
      <c r="BC77" s="967"/>
      <c r="BD77" s="968"/>
      <c r="BE77" s="266"/>
      <c r="BF77" s="266"/>
      <c r="BG77" s="266"/>
      <c r="BH77" s="266"/>
      <c r="BI77" s="266"/>
      <c r="BJ77" s="266"/>
      <c r="BK77" s="266"/>
      <c r="BL77" s="266"/>
      <c r="BM77" s="266"/>
      <c r="BN77" s="266"/>
      <c r="BO77" s="266"/>
      <c r="BP77" s="266"/>
      <c r="BQ77" s="263">
        <v>71</v>
      </c>
      <c r="BR77" s="268"/>
      <c r="BS77" s="953"/>
      <c r="BT77" s="954"/>
      <c r="BU77" s="954"/>
      <c r="BV77" s="954"/>
      <c r="BW77" s="954"/>
      <c r="BX77" s="954"/>
      <c r="BY77" s="954"/>
      <c r="BZ77" s="954"/>
      <c r="CA77" s="954"/>
      <c r="CB77" s="954"/>
      <c r="CC77" s="954"/>
      <c r="CD77" s="954"/>
      <c r="CE77" s="954"/>
      <c r="CF77" s="954"/>
      <c r="CG77" s="955"/>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47"/>
      <c r="DW77" s="948"/>
      <c r="DX77" s="948"/>
      <c r="DY77" s="948"/>
      <c r="DZ77" s="949"/>
      <c r="EA77" s="247"/>
    </row>
    <row r="78" spans="1:131" s="248" customFormat="1" ht="26.25" customHeight="1" x14ac:dyDescent="0.2">
      <c r="A78" s="262">
        <v>11</v>
      </c>
      <c r="B78" s="963"/>
      <c r="C78" s="964"/>
      <c r="D78" s="964"/>
      <c r="E78" s="964"/>
      <c r="F78" s="964"/>
      <c r="G78" s="964"/>
      <c r="H78" s="964"/>
      <c r="I78" s="964"/>
      <c r="J78" s="964"/>
      <c r="K78" s="964"/>
      <c r="L78" s="964"/>
      <c r="M78" s="964"/>
      <c r="N78" s="964"/>
      <c r="O78" s="964"/>
      <c r="P78" s="965"/>
      <c r="Q78" s="966"/>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7"/>
      <c r="BA78" s="967"/>
      <c r="BB78" s="967"/>
      <c r="BC78" s="967"/>
      <c r="BD78" s="968"/>
      <c r="BE78" s="266"/>
      <c r="BF78" s="266"/>
      <c r="BG78" s="266"/>
      <c r="BH78" s="266"/>
      <c r="BI78" s="266"/>
      <c r="BJ78" s="269"/>
      <c r="BK78" s="269"/>
      <c r="BL78" s="269"/>
      <c r="BM78" s="269"/>
      <c r="BN78" s="269"/>
      <c r="BO78" s="266"/>
      <c r="BP78" s="266"/>
      <c r="BQ78" s="263">
        <v>72</v>
      </c>
      <c r="BR78" s="268"/>
      <c r="BS78" s="953"/>
      <c r="BT78" s="954"/>
      <c r="BU78" s="954"/>
      <c r="BV78" s="954"/>
      <c r="BW78" s="954"/>
      <c r="BX78" s="954"/>
      <c r="BY78" s="954"/>
      <c r="BZ78" s="954"/>
      <c r="CA78" s="954"/>
      <c r="CB78" s="954"/>
      <c r="CC78" s="954"/>
      <c r="CD78" s="954"/>
      <c r="CE78" s="954"/>
      <c r="CF78" s="954"/>
      <c r="CG78" s="955"/>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47"/>
      <c r="DW78" s="948"/>
      <c r="DX78" s="948"/>
      <c r="DY78" s="948"/>
      <c r="DZ78" s="949"/>
      <c r="EA78" s="247"/>
    </row>
    <row r="79" spans="1:131" s="248" customFormat="1" ht="26.25" customHeight="1" x14ac:dyDescent="0.2">
      <c r="A79" s="262">
        <v>12</v>
      </c>
      <c r="B79" s="963"/>
      <c r="C79" s="964"/>
      <c r="D79" s="964"/>
      <c r="E79" s="964"/>
      <c r="F79" s="964"/>
      <c r="G79" s="964"/>
      <c r="H79" s="964"/>
      <c r="I79" s="964"/>
      <c r="J79" s="964"/>
      <c r="K79" s="964"/>
      <c r="L79" s="964"/>
      <c r="M79" s="964"/>
      <c r="N79" s="964"/>
      <c r="O79" s="964"/>
      <c r="P79" s="965"/>
      <c r="Q79" s="966"/>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7"/>
      <c r="BA79" s="967"/>
      <c r="BB79" s="967"/>
      <c r="BC79" s="967"/>
      <c r="BD79" s="968"/>
      <c r="BE79" s="266"/>
      <c r="BF79" s="266"/>
      <c r="BG79" s="266"/>
      <c r="BH79" s="266"/>
      <c r="BI79" s="266"/>
      <c r="BJ79" s="269"/>
      <c r="BK79" s="269"/>
      <c r="BL79" s="269"/>
      <c r="BM79" s="269"/>
      <c r="BN79" s="269"/>
      <c r="BO79" s="266"/>
      <c r="BP79" s="266"/>
      <c r="BQ79" s="263">
        <v>73</v>
      </c>
      <c r="BR79" s="268"/>
      <c r="BS79" s="953"/>
      <c r="BT79" s="954"/>
      <c r="BU79" s="954"/>
      <c r="BV79" s="954"/>
      <c r="BW79" s="954"/>
      <c r="BX79" s="954"/>
      <c r="BY79" s="954"/>
      <c r="BZ79" s="954"/>
      <c r="CA79" s="954"/>
      <c r="CB79" s="954"/>
      <c r="CC79" s="954"/>
      <c r="CD79" s="954"/>
      <c r="CE79" s="954"/>
      <c r="CF79" s="954"/>
      <c r="CG79" s="955"/>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47"/>
      <c r="DW79" s="948"/>
      <c r="DX79" s="948"/>
      <c r="DY79" s="948"/>
      <c r="DZ79" s="949"/>
      <c r="EA79" s="247"/>
    </row>
    <row r="80" spans="1:131" s="248" customFormat="1" ht="26.25" customHeight="1" x14ac:dyDescent="0.2">
      <c r="A80" s="262">
        <v>13</v>
      </c>
      <c r="B80" s="963"/>
      <c r="C80" s="964"/>
      <c r="D80" s="964"/>
      <c r="E80" s="964"/>
      <c r="F80" s="964"/>
      <c r="G80" s="964"/>
      <c r="H80" s="964"/>
      <c r="I80" s="964"/>
      <c r="J80" s="964"/>
      <c r="K80" s="964"/>
      <c r="L80" s="964"/>
      <c r="M80" s="964"/>
      <c r="N80" s="964"/>
      <c r="O80" s="964"/>
      <c r="P80" s="965"/>
      <c r="Q80" s="966"/>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7"/>
      <c r="BA80" s="967"/>
      <c r="BB80" s="967"/>
      <c r="BC80" s="967"/>
      <c r="BD80" s="968"/>
      <c r="BE80" s="266"/>
      <c r="BF80" s="266"/>
      <c r="BG80" s="266"/>
      <c r="BH80" s="266"/>
      <c r="BI80" s="266"/>
      <c r="BJ80" s="266"/>
      <c r="BK80" s="266"/>
      <c r="BL80" s="266"/>
      <c r="BM80" s="266"/>
      <c r="BN80" s="266"/>
      <c r="BO80" s="266"/>
      <c r="BP80" s="266"/>
      <c r="BQ80" s="263">
        <v>74</v>
      </c>
      <c r="BR80" s="268"/>
      <c r="BS80" s="953"/>
      <c r="BT80" s="954"/>
      <c r="BU80" s="954"/>
      <c r="BV80" s="954"/>
      <c r="BW80" s="954"/>
      <c r="BX80" s="954"/>
      <c r="BY80" s="954"/>
      <c r="BZ80" s="954"/>
      <c r="CA80" s="954"/>
      <c r="CB80" s="954"/>
      <c r="CC80" s="954"/>
      <c r="CD80" s="954"/>
      <c r="CE80" s="954"/>
      <c r="CF80" s="954"/>
      <c r="CG80" s="955"/>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47"/>
      <c r="DW80" s="948"/>
      <c r="DX80" s="948"/>
      <c r="DY80" s="948"/>
      <c r="DZ80" s="949"/>
      <c r="EA80" s="247"/>
    </row>
    <row r="81" spans="1:131" s="248" customFormat="1" ht="26.25" customHeight="1" x14ac:dyDescent="0.2">
      <c r="A81" s="262">
        <v>14</v>
      </c>
      <c r="B81" s="963"/>
      <c r="C81" s="964"/>
      <c r="D81" s="964"/>
      <c r="E81" s="964"/>
      <c r="F81" s="964"/>
      <c r="G81" s="964"/>
      <c r="H81" s="964"/>
      <c r="I81" s="964"/>
      <c r="J81" s="964"/>
      <c r="K81" s="964"/>
      <c r="L81" s="964"/>
      <c r="M81" s="964"/>
      <c r="N81" s="964"/>
      <c r="O81" s="964"/>
      <c r="P81" s="965"/>
      <c r="Q81" s="966"/>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7"/>
      <c r="BA81" s="967"/>
      <c r="BB81" s="967"/>
      <c r="BC81" s="967"/>
      <c r="BD81" s="968"/>
      <c r="BE81" s="266"/>
      <c r="BF81" s="266"/>
      <c r="BG81" s="266"/>
      <c r="BH81" s="266"/>
      <c r="BI81" s="266"/>
      <c r="BJ81" s="266"/>
      <c r="BK81" s="266"/>
      <c r="BL81" s="266"/>
      <c r="BM81" s="266"/>
      <c r="BN81" s="266"/>
      <c r="BO81" s="266"/>
      <c r="BP81" s="266"/>
      <c r="BQ81" s="263">
        <v>75</v>
      </c>
      <c r="BR81" s="268"/>
      <c r="BS81" s="953"/>
      <c r="BT81" s="954"/>
      <c r="BU81" s="954"/>
      <c r="BV81" s="954"/>
      <c r="BW81" s="954"/>
      <c r="BX81" s="954"/>
      <c r="BY81" s="954"/>
      <c r="BZ81" s="954"/>
      <c r="CA81" s="954"/>
      <c r="CB81" s="954"/>
      <c r="CC81" s="954"/>
      <c r="CD81" s="954"/>
      <c r="CE81" s="954"/>
      <c r="CF81" s="954"/>
      <c r="CG81" s="955"/>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47"/>
      <c r="DW81" s="948"/>
      <c r="DX81" s="948"/>
      <c r="DY81" s="948"/>
      <c r="DZ81" s="949"/>
      <c r="EA81" s="247"/>
    </row>
    <row r="82" spans="1:131" s="248" customFormat="1" ht="26.25" customHeight="1" x14ac:dyDescent="0.2">
      <c r="A82" s="262">
        <v>15</v>
      </c>
      <c r="B82" s="963"/>
      <c r="C82" s="964"/>
      <c r="D82" s="964"/>
      <c r="E82" s="964"/>
      <c r="F82" s="964"/>
      <c r="G82" s="964"/>
      <c r="H82" s="964"/>
      <c r="I82" s="964"/>
      <c r="J82" s="964"/>
      <c r="K82" s="964"/>
      <c r="L82" s="964"/>
      <c r="M82" s="964"/>
      <c r="N82" s="964"/>
      <c r="O82" s="964"/>
      <c r="P82" s="965"/>
      <c r="Q82" s="966"/>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7"/>
      <c r="BA82" s="967"/>
      <c r="BB82" s="967"/>
      <c r="BC82" s="967"/>
      <c r="BD82" s="968"/>
      <c r="BE82" s="266"/>
      <c r="BF82" s="266"/>
      <c r="BG82" s="266"/>
      <c r="BH82" s="266"/>
      <c r="BI82" s="266"/>
      <c r="BJ82" s="266"/>
      <c r="BK82" s="266"/>
      <c r="BL82" s="266"/>
      <c r="BM82" s="266"/>
      <c r="BN82" s="266"/>
      <c r="BO82" s="266"/>
      <c r="BP82" s="266"/>
      <c r="BQ82" s="263">
        <v>76</v>
      </c>
      <c r="BR82" s="268"/>
      <c r="BS82" s="953"/>
      <c r="BT82" s="954"/>
      <c r="BU82" s="954"/>
      <c r="BV82" s="954"/>
      <c r="BW82" s="954"/>
      <c r="BX82" s="954"/>
      <c r="BY82" s="954"/>
      <c r="BZ82" s="954"/>
      <c r="CA82" s="954"/>
      <c r="CB82" s="954"/>
      <c r="CC82" s="954"/>
      <c r="CD82" s="954"/>
      <c r="CE82" s="954"/>
      <c r="CF82" s="954"/>
      <c r="CG82" s="955"/>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47"/>
      <c r="DW82" s="948"/>
      <c r="DX82" s="948"/>
      <c r="DY82" s="948"/>
      <c r="DZ82" s="949"/>
      <c r="EA82" s="247"/>
    </row>
    <row r="83" spans="1:131" s="248" customFormat="1" ht="26.25" customHeight="1" x14ac:dyDescent="0.2">
      <c r="A83" s="262">
        <v>16</v>
      </c>
      <c r="B83" s="963"/>
      <c r="C83" s="964"/>
      <c r="D83" s="964"/>
      <c r="E83" s="964"/>
      <c r="F83" s="964"/>
      <c r="G83" s="964"/>
      <c r="H83" s="964"/>
      <c r="I83" s="964"/>
      <c r="J83" s="964"/>
      <c r="K83" s="964"/>
      <c r="L83" s="964"/>
      <c r="M83" s="964"/>
      <c r="N83" s="964"/>
      <c r="O83" s="964"/>
      <c r="P83" s="965"/>
      <c r="Q83" s="966"/>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7"/>
      <c r="BA83" s="967"/>
      <c r="BB83" s="967"/>
      <c r="BC83" s="967"/>
      <c r="BD83" s="968"/>
      <c r="BE83" s="266"/>
      <c r="BF83" s="266"/>
      <c r="BG83" s="266"/>
      <c r="BH83" s="266"/>
      <c r="BI83" s="266"/>
      <c r="BJ83" s="266"/>
      <c r="BK83" s="266"/>
      <c r="BL83" s="266"/>
      <c r="BM83" s="266"/>
      <c r="BN83" s="266"/>
      <c r="BO83" s="266"/>
      <c r="BP83" s="266"/>
      <c r="BQ83" s="263">
        <v>77</v>
      </c>
      <c r="BR83" s="268"/>
      <c r="BS83" s="953"/>
      <c r="BT83" s="954"/>
      <c r="BU83" s="954"/>
      <c r="BV83" s="954"/>
      <c r="BW83" s="954"/>
      <c r="BX83" s="954"/>
      <c r="BY83" s="954"/>
      <c r="BZ83" s="954"/>
      <c r="CA83" s="954"/>
      <c r="CB83" s="954"/>
      <c r="CC83" s="954"/>
      <c r="CD83" s="954"/>
      <c r="CE83" s="954"/>
      <c r="CF83" s="954"/>
      <c r="CG83" s="955"/>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47"/>
      <c r="DW83" s="948"/>
      <c r="DX83" s="948"/>
      <c r="DY83" s="948"/>
      <c r="DZ83" s="949"/>
      <c r="EA83" s="247"/>
    </row>
    <row r="84" spans="1:131" s="248" customFormat="1" ht="26.25" customHeight="1" x14ac:dyDescent="0.2">
      <c r="A84" s="262">
        <v>17</v>
      </c>
      <c r="B84" s="963"/>
      <c r="C84" s="964"/>
      <c r="D84" s="964"/>
      <c r="E84" s="964"/>
      <c r="F84" s="964"/>
      <c r="G84" s="964"/>
      <c r="H84" s="964"/>
      <c r="I84" s="964"/>
      <c r="J84" s="964"/>
      <c r="K84" s="964"/>
      <c r="L84" s="964"/>
      <c r="M84" s="964"/>
      <c r="N84" s="964"/>
      <c r="O84" s="964"/>
      <c r="P84" s="965"/>
      <c r="Q84" s="966"/>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7"/>
      <c r="BA84" s="967"/>
      <c r="BB84" s="967"/>
      <c r="BC84" s="967"/>
      <c r="BD84" s="968"/>
      <c r="BE84" s="266"/>
      <c r="BF84" s="266"/>
      <c r="BG84" s="266"/>
      <c r="BH84" s="266"/>
      <c r="BI84" s="266"/>
      <c r="BJ84" s="266"/>
      <c r="BK84" s="266"/>
      <c r="BL84" s="266"/>
      <c r="BM84" s="266"/>
      <c r="BN84" s="266"/>
      <c r="BO84" s="266"/>
      <c r="BP84" s="266"/>
      <c r="BQ84" s="263">
        <v>78</v>
      </c>
      <c r="BR84" s="268"/>
      <c r="BS84" s="953"/>
      <c r="BT84" s="954"/>
      <c r="BU84" s="954"/>
      <c r="BV84" s="954"/>
      <c r="BW84" s="954"/>
      <c r="BX84" s="954"/>
      <c r="BY84" s="954"/>
      <c r="BZ84" s="954"/>
      <c r="CA84" s="954"/>
      <c r="CB84" s="954"/>
      <c r="CC84" s="954"/>
      <c r="CD84" s="954"/>
      <c r="CE84" s="954"/>
      <c r="CF84" s="954"/>
      <c r="CG84" s="955"/>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47"/>
      <c r="DW84" s="948"/>
      <c r="DX84" s="948"/>
      <c r="DY84" s="948"/>
      <c r="DZ84" s="949"/>
      <c r="EA84" s="247"/>
    </row>
    <row r="85" spans="1:131" s="248" customFormat="1" ht="26.25" customHeight="1" x14ac:dyDescent="0.2">
      <c r="A85" s="262">
        <v>18</v>
      </c>
      <c r="B85" s="963"/>
      <c r="C85" s="964"/>
      <c r="D85" s="964"/>
      <c r="E85" s="964"/>
      <c r="F85" s="964"/>
      <c r="G85" s="964"/>
      <c r="H85" s="964"/>
      <c r="I85" s="964"/>
      <c r="J85" s="964"/>
      <c r="K85" s="964"/>
      <c r="L85" s="964"/>
      <c r="M85" s="964"/>
      <c r="N85" s="964"/>
      <c r="O85" s="964"/>
      <c r="P85" s="965"/>
      <c r="Q85" s="966"/>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7"/>
      <c r="BA85" s="967"/>
      <c r="BB85" s="967"/>
      <c r="BC85" s="967"/>
      <c r="BD85" s="968"/>
      <c r="BE85" s="266"/>
      <c r="BF85" s="266"/>
      <c r="BG85" s="266"/>
      <c r="BH85" s="266"/>
      <c r="BI85" s="266"/>
      <c r="BJ85" s="266"/>
      <c r="BK85" s="266"/>
      <c r="BL85" s="266"/>
      <c r="BM85" s="266"/>
      <c r="BN85" s="266"/>
      <c r="BO85" s="266"/>
      <c r="BP85" s="266"/>
      <c r="BQ85" s="263">
        <v>79</v>
      </c>
      <c r="BR85" s="268"/>
      <c r="BS85" s="953"/>
      <c r="BT85" s="954"/>
      <c r="BU85" s="954"/>
      <c r="BV85" s="954"/>
      <c r="BW85" s="954"/>
      <c r="BX85" s="954"/>
      <c r="BY85" s="954"/>
      <c r="BZ85" s="954"/>
      <c r="CA85" s="954"/>
      <c r="CB85" s="954"/>
      <c r="CC85" s="954"/>
      <c r="CD85" s="954"/>
      <c r="CE85" s="954"/>
      <c r="CF85" s="954"/>
      <c r="CG85" s="955"/>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47"/>
      <c r="DW85" s="948"/>
      <c r="DX85" s="948"/>
      <c r="DY85" s="948"/>
      <c r="DZ85" s="949"/>
      <c r="EA85" s="247"/>
    </row>
    <row r="86" spans="1:131" s="248" customFormat="1" ht="26.25" customHeight="1" x14ac:dyDescent="0.2">
      <c r="A86" s="262">
        <v>19</v>
      </c>
      <c r="B86" s="963"/>
      <c r="C86" s="964"/>
      <c r="D86" s="964"/>
      <c r="E86" s="964"/>
      <c r="F86" s="964"/>
      <c r="G86" s="964"/>
      <c r="H86" s="964"/>
      <c r="I86" s="964"/>
      <c r="J86" s="964"/>
      <c r="K86" s="964"/>
      <c r="L86" s="964"/>
      <c r="M86" s="964"/>
      <c r="N86" s="964"/>
      <c r="O86" s="964"/>
      <c r="P86" s="965"/>
      <c r="Q86" s="966"/>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7"/>
      <c r="BA86" s="967"/>
      <c r="BB86" s="967"/>
      <c r="BC86" s="967"/>
      <c r="BD86" s="968"/>
      <c r="BE86" s="266"/>
      <c r="BF86" s="266"/>
      <c r="BG86" s="266"/>
      <c r="BH86" s="266"/>
      <c r="BI86" s="266"/>
      <c r="BJ86" s="266"/>
      <c r="BK86" s="266"/>
      <c r="BL86" s="266"/>
      <c r="BM86" s="266"/>
      <c r="BN86" s="266"/>
      <c r="BO86" s="266"/>
      <c r="BP86" s="266"/>
      <c r="BQ86" s="263">
        <v>80</v>
      </c>
      <c r="BR86" s="268"/>
      <c r="BS86" s="953"/>
      <c r="BT86" s="954"/>
      <c r="BU86" s="954"/>
      <c r="BV86" s="954"/>
      <c r="BW86" s="954"/>
      <c r="BX86" s="954"/>
      <c r="BY86" s="954"/>
      <c r="BZ86" s="954"/>
      <c r="CA86" s="954"/>
      <c r="CB86" s="954"/>
      <c r="CC86" s="954"/>
      <c r="CD86" s="954"/>
      <c r="CE86" s="954"/>
      <c r="CF86" s="954"/>
      <c r="CG86" s="955"/>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47"/>
      <c r="DW86" s="948"/>
      <c r="DX86" s="948"/>
      <c r="DY86" s="948"/>
      <c r="DZ86" s="949"/>
      <c r="EA86" s="247"/>
    </row>
    <row r="87" spans="1:131" s="248" customFormat="1" ht="26.25" customHeight="1" x14ac:dyDescent="0.2">
      <c r="A87" s="270">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66"/>
      <c r="BF87" s="266"/>
      <c r="BG87" s="266"/>
      <c r="BH87" s="266"/>
      <c r="BI87" s="266"/>
      <c r="BJ87" s="266"/>
      <c r="BK87" s="266"/>
      <c r="BL87" s="266"/>
      <c r="BM87" s="266"/>
      <c r="BN87" s="266"/>
      <c r="BO87" s="266"/>
      <c r="BP87" s="266"/>
      <c r="BQ87" s="263">
        <v>81</v>
      </c>
      <c r="BR87" s="268"/>
      <c r="BS87" s="953"/>
      <c r="BT87" s="954"/>
      <c r="BU87" s="954"/>
      <c r="BV87" s="954"/>
      <c r="BW87" s="954"/>
      <c r="BX87" s="954"/>
      <c r="BY87" s="954"/>
      <c r="BZ87" s="954"/>
      <c r="CA87" s="954"/>
      <c r="CB87" s="954"/>
      <c r="CC87" s="954"/>
      <c r="CD87" s="954"/>
      <c r="CE87" s="954"/>
      <c r="CF87" s="954"/>
      <c r="CG87" s="955"/>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47"/>
      <c r="DW87" s="948"/>
      <c r="DX87" s="948"/>
      <c r="DY87" s="948"/>
      <c r="DZ87" s="949"/>
      <c r="EA87" s="247"/>
    </row>
    <row r="88" spans="1:131" s="248" customFormat="1" ht="26.25" customHeight="1" thickBot="1" x14ac:dyDescent="0.25">
      <c r="A88" s="265" t="s">
        <v>396</v>
      </c>
      <c r="B88" s="874" t="s">
        <v>434</v>
      </c>
      <c r="C88" s="875"/>
      <c r="D88" s="875"/>
      <c r="E88" s="875"/>
      <c r="F88" s="875"/>
      <c r="G88" s="875"/>
      <c r="H88" s="875"/>
      <c r="I88" s="875"/>
      <c r="J88" s="875"/>
      <c r="K88" s="875"/>
      <c r="L88" s="875"/>
      <c r="M88" s="875"/>
      <c r="N88" s="875"/>
      <c r="O88" s="875"/>
      <c r="P88" s="876"/>
      <c r="Q88" s="928"/>
      <c r="R88" s="929"/>
      <c r="S88" s="929"/>
      <c r="T88" s="929"/>
      <c r="U88" s="929"/>
      <c r="V88" s="929"/>
      <c r="W88" s="929"/>
      <c r="X88" s="929"/>
      <c r="Y88" s="929"/>
      <c r="Z88" s="929"/>
      <c r="AA88" s="929"/>
      <c r="AB88" s="929"/>
      <c r="AC88" s="929"/>
      <c r="AD88" s="929"/>
      <c r="AE88" s="929"/>
      <c r="AF88" s="932"/>
      <c r="AG88" s="932"/>
      <c r="AH88" s="932"/>
      <c r="AI88" s="932"/>
      <c r="AJ88" s="932"/>
      <c r="AK88" s="929"/>
      <c r="AL88" s="929"/>
      <c r="AM88" s="929"/>
      <c r="AN88" s="929"/>
      <c r="AO88" s="929"/>
      <c r="AP88" s="932"/>
      <c r="AQ88" s="932"/>
      <c r="AR88" s="932"/>
      <c r="AS88" s="932"/>
      <c r="AT88" s="932"/>
      <c r="AU88" s="932"/>
      <c r="AV88" s="932"/>
      <c r="AW88" s="932"/>
      <c r="AX88" s="932"/>
      <c r="AY88" s="932"/>
      <c r="AZ88" s="937"/>
      <c r="BA88" s="937"/>
      <c r="BB88" s="937"/>
      <c r="BC88" s="937"/>
      <c r="BD88" s="938"/>
      <c r="BE88" s="266"/>
      <c r="BF88" s="266"/>
      <c r="BG88" s="266"/>
      <c r="BH88" s="266"/>
      <c r="BI88" s="266"/>
      <c r="BJ88" s="266"/>
      <c r="BK88" s="266"/>
      <c r="BL88" s="266"/>
      <c r="BM88" s="266"/>
      <c r="BN88" s="266"/>
      <c r="BO88" s="266"/>
      <c r="BP88" s="266"/>
      <c r="BQ88" s="263">
        <v>82</v>
      </c>
      <c r="BR88" s="268"/>
      <c r="BS88" s="953"/>
      <c r="BT88" s="954"/>
      <c r="BU88" s="954"/>
      <c r="BV88" s="954"/>
      <c r="BW88" s="954"/>
      <c r="BX88" s="954"/>
      <c r="BY88" s="954"/>
      <c r="BZ88" s="954"/>
      <c r="CA88" s="954"/>
      <c r="CB88" s="954"/>
      <c r="CC88" s="954"/>
      <c r="CD88" s="954"/>
      <c r="CE88" s="954"/>
      <c r="CF88" s="954"/>
      <c r="CG88" s="955"/>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47"/>
      <c r="DW88" s="948"/>
      <c r="DX88" s="948"/>
      <c r="DY88" s="948"/>
      <c r="DZ88" s="949"/>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3"/>
      <c r="BT89" s="954"/>
      <c r="BU89" s="954"/>
      <c r="BV89" s="954"/>
      <c r="BW89" s="954"/>
      <c r="BX89" s="954"/>
      <c r="BY89" s="954"/>
      <c r="BZ89" s="954"/>
      <c r="CA89" s="954"/>
      <c r="CB89" s="954"/>
      <c r="CC89" s="954"/>
      <c r="CD89" s="954"/>
      <c r="CE89" s="954"/>
      <c r="CF89" s="954"/>
      <c r="CG89" s="955"/>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47"/>
      <c r="DW89" s="948"/>
      <c r="DX89" s="948"/>
      <c r="DY89" s="948"/>
      <c r="DZ89" s="949"/>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3"/>
      <c r="BT90" s="954"/>
      <c r="BU90" s="954"/>
      <c r="BV90" s="954"/>
      <c r="BW90" s="954"/>
      <c r="BX90" s="954"/>
      <c r="BY90" s="954"/>
      <c r="BZ90" s="954"/>
      <c r="CA90" s="954"/>
      <c r="CB90" s="954"/>
      <c r="CC90" s="954"/>
      <c r="CD90" s="954"/>
      <c r="CE90" s="954"/>
      <c r="CF90" s="954"/>
      <c r="CG90" s="955"/>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47"/>
      <c r="DW90" s="948"/>
      <c r="DX90" s="948"/>
      <c r="DY90" s="948"/>
      <c r="DZ90" s="949"/>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3"/>
      <c r="BT91" s="954"/>
      <c r="BU91" s="954"/>
      <c r="BV91" s="954"/>
      <c r="BW91" s="954"/>
      <c r="BX91" s="954"/>
      <c r="BY91" s="954"/>
      <c r="BZ91" s="954"/>
      <c r="CA91" s="954"/>
      <c r="CB91" s="954"/>
      <c r="CC91" s="954"/>
      <c r="CD91" s="954"/>
      <c r="CE91" s="954"/>
      <c r="CF91" s="954"/>
      <c r="CG91" s="955"/>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47"/>
      <c r="DW91" s="948"/>
      <c r="DX91" s="948"/>
      <c r="DY91" s="948"/>
      <c r="DZ91" s="949"/>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3"/>
      <c r="BT92" s="954"/>
      <c r="BU92" s="954"/>
      <c r="BV92" s="954"/>
      <c r="BW92" s="954"/>
      <c r="BX92" s="954"/>
      <c r="BY92" s="954"/>
      <c r="BZ92" s="954"/>
      <c r="CA92" s="954"/>
      <c r="CB92" s="954"/>
      <c r="CC92" s="954"/>
      <c r="CD92" s="954"/>
      <c r="CE92" s="954"/>
      <c r="CF92" s="954"/>
      <c r="CG92" s="955"/>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47"/>
      <c r="DW92" s="948"/>
      <c r="DX92" s="948"/>
      <c r="DY92" s="948"/>
      <c r="DZ92" s="949"/>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3"/>
      <c r="BT93" s="954"/>
      <c r="BU93" s="954"/>
      <c r="BV93" s="954"/>
      <c r="BW93" s="954"/>
      <c r="BX93" s="954"/>
      <c r="BY93" s="954"/>
      <c r="BZ93" s="954"/>
      <c r="CA93" s="954"/>
      <c r="CB93" s="954"/>
      <c r="CC93" s="954"/>
      <c r="CD93" s="954"/>
      <c r="CE93" s="954"/>
      <c r="CF93" s="954"/>
      <c r="CG93" s="955"/>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47"/>
      <c r="DW93" s="948"/>
      <c r="DX93" s="948"/>
      <c r="DY93" s="948"/>
      <c r="DZ93" s="949"/>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3"/>
      <c r="BT94" s="954"/>
      <c r="BU94" s="954"/>
      <c r="BV94" s="954"/>
      <c r="BW94" s="954"/>
      <c r="BX94" s="954"/>
      <c r="BY94" s="954"/>
      <c r="BZ94" s="954"/>
      <c r="CA94" s="954"/>
      <c r="CB94" s="954"/>
      <c r="CC94" s="954"/>
      <c r="CD94" s="954"/>
      <c r="CE94" s="954"/>
      <c r="CF94" s="954"/>
      <c r="CG94" s="955"/>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47"/>
      <c r="DW94" s="948"/>
      <c r="DX94" s="948"/>
      <c r="DY94" s="948"/>
      <c r="DZ94" s="949"/>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3"/>
      <c r="BT95" s="954"/>
      <c r="BU95" s="954"/>
      <c r="BV95" s="954"/>
      <c r="BW95" s="954"/>
      <c r="BX95" s="954"/>
      <c r="BY95" s="954"/>
      <c r="BZ95" s="954"/>
      <c r="CA95" s="954"/>
      <c r="CB95" s="954"/>
      <c r="CC95" s="954"/>
      <c r="CD95" s="954"/>
      <c r="CE95" s="954"/>
      <c r="CF95" s="954"/>
      <c r="CG95" s="955"/>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47"/>
      <c r="DW95" s="948"/>
      <c r="DX95" s="948"/>
      <c r="DY95" s="948"/>
      <c r="DZ95" s="949"/>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3"/>
      <c r="BT96" s="954"/>
      <c r="BU96" s="954"/>
      <c r="BV96" s="954"/>
      <c r="BW96" s="954"/>
      <c r="BX96" s="954"/>
      <c r="BY96" s="954"/>
      <c r="BZ96" s="954"/>
      <c r="CA96" s="954"/>
      <c r="CB96" s="954"/>
      <c r="CC96" s="954"/>
      <c r="CD96" s="954"/>
      <c r="CE96" s="954"/>
      <c r="CF96" s="954"/>
      <c r="CG96" s="955"/>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47"/>
      <c r="DW96" s="948"/>
      <c r="DX96" s="948"/>
      <c r="DY96" s="948"/>
      <c r="DZ96" s="949"/>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3"/>
      <c r="BT97" s="954"/>
      <c r="BU97" s="954"/>
      <c r="BV97" s="954"/>
      <c r="BW97" s="954"/>
      <c r="BX97" s="954"/>
      <c r="BY97" s="954"/>
      <c r="BZ97" s="954"/>
      <c r="CA97" s="954"/>
      <c r="CB97" s="954"/>
      <c r="CC97" s="954"/>
      <c r="CD97" s="954"/>
      <c r="CE97" s="954"/>
      <c r="CF97" s="954"/>
      <c r="CG97" s="955"/>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47"/>
      <c r="DW97" s="948"/>
      <c r="DX97" s="948"/>
      <c r="DY97" s="948"/>
      <c r="DZ97" s="949"/>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3"/>
      <c r="BT98" s="954"/>
      <c r="BU98" s="954"/>
      <c r="BV98" s="954"/>
      <c r="BW98" s="954"/>
      <c r="BX98" s="954"/>
      <c r="BY98" s="954"/>
      <c r="BZ98" s="954"/>
      <c r="CA98" s="954"/>
      <c r="CB98" s="954"/>
      <c r="CC98" s="954"/>
      <c r="CD98" s="954"/>
      <c r="CE98" s="954"/>
      <c r="CF98" s="954"/>
      <c r="CG98" s="955"/>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47"/>
      <c r="DW98" s="948"/>
      <c r="DX98" s="948"/>
      <c r="DY98" s="948"/>
      <c r="DZ98" s="949"/>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3"/>
      <c r="BT99" s="954"/>
      <c r="BU99" s="954"/>
      <c r="BV99" s="954"/>
      <c r="BW99" s="954"/>
      <c r="BX99" s="954"/>
      <c r="BY99" s="954"/>
      <c r="BZ99" s="954"/>
      <c r="CA99" s="954"/>
      <c r="CB99" s="954"/>
      <c r="CC99" s="954"/>
      <c r="CD99" s="954"/>
      <c r="CE99" s="954"/>
      <c r="CF99" s="954"/>
      <c r="CG99" s="955"/>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47"/>
      <c r="DW99" s="948"/>
      <c r="DX99" s="948"/>
      <c r="DY99" s="948"/>
      <c r="DZ99" s="949"/>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3"/>
      <c r="BT100" s="954"/>
      <c r="BU100" s="954"/>
      <c r="BV100" s="954"/>
      <c r="BW100" s="954"/>
      <c r="BX100" s="954"/>
      <c r="BY100" s="954"/>
      <c r="BZ100" s="954"/>
      <c r="CA100" s="954"/>
      <c r="CB100" s="954"/>
      <c r="CC100" s="954"/>
      <c r="CD100" s="954"/>
      <c r="CE100" s="954"/>
      <c r="CF100" s="954"/>
      <c r="CG100" s="955"/>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47"/>
      <c r="DW100" s="948"/>
      <c r="DX100" s="948"/>
      <c r="DY100" s="948"/>
      <c r="DZ100" s="949"/>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3"/>
      <c r="BT101" s="954"/>
      <c r="BU101" s="954"/>
      <c r="BV101" s="954"/>
      <c r="BW101" s="954"/>
      <c r="BX101" s="954"/>
      <c r="BY101" s="954"/>
      <c r="BZ101" s="954"/>
      <c r="CA101" s="954"/>
      <c r="CB101" s="954"/>
      <c r="CC101" s="954"/>
      <c r="CD101" s="954"/>
      <c r="CE101" s="954"/>
      <c r="CF101" s="954"/>
      <c r="CG101" s="955"/>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47"/>
      <c r="DW101" s="948"/>
      <c r="DX101" s="948"/>
      <c r="DY101" s="948"/>
      <c r="DZ101" s="949"/>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435</v>
      </c>
      <c r="BS102" s="875"/>
      <c r="BT102" s="875"/>
      <c r="BU102" s="875"/>
      <c r="BV102" s="875"/>
      <c r="BW102" s="875"/>
      <c r="BX102" s="875"/>
      <c r="BY102" s="875"/>
      <c r="BZ102" s="875"/>
      <c r="CA102" s="875"/>
      <c r="CB102" s="875"/>
      <c r="CC102" s="875"/>
      <c r="CD102" s="875"/>
      <c r="CE102" s="875"/>
      <c r="CF102" s="875"/>
      <c r="CG102" s="876"/>
      <c r="CH102" s="977"/>
      <c r="CI102" s="978"/>
      <c r="CJ102" s="978"/>
      <c r="CK102" s="978"/>
      <c r="CL102" s="979"/>
      <c r="CM102" s="977"/>
      <c r="CN102" s="978"/>
      <c r="CO102" s="978"/>
      <c r="CP102" s="978"/>
      <c r="CQ102" s="979"/>
      <c r="CR102" s="980"/>
      <c r="CS102" s="940"/>
      <c r="CT102" s="940"/>
      <c r="CU102" s="940"/>
      <c r="CV102" s="981"/>
      <c r="CW102" s="980"/>
      <c r="CX102" s="940"/>
      <c r="CY102" s="940"/>
      <c r="CZ102" s="940"/>
      <c r="DA102" s="981"/>
      <c r="DB102" s="980"/>
      <c r="DC102" s="940"/>
      <c r="DD102" s="940"/>
      <c r="DE102" s="940"/>
      <c r="DF102" s="981"/>
      <c r="DG102" s="980"/>
      <c r="DH102" s="940"/>
      <c r="DI102" s="940"/>
      <c r="DJ102" s="940"/>
      <c r="DK102" s="981"/>
      <c r="DL102" s="980"/>
      <c r="DM102" s="940"/>
      <c r="DN102" s="940"/>
      <c r="DO102" s="940"/>
      <c r="DP102" s="981"/>
      <c r="DQ102" s="980"/>
      <c r="DR102" s="940"/>
      <c r="DS102" s="940"/>
      <c r="DT102" s="940"/>
      <c r="DU102" s="981"/>
      <c r="DV102" s="1004"/>
      <c r="DW102" s="1005"/>
      <c r="DX102" s="1005"/>
      <c r="DY102" s="1005"/>
      <c r="DZ102" s="1006"/>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7" t="s">
        <v>436</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8" t="s">
        <v>437</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9" t="s">
        <v>440</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441</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47" customFormat="1" ht="26.25" customHeight="1" x14ac:dyDescent="0.2">
      <c r="A109" s="1002" t="s">
        <v>442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2" t="s">
        <v>443</v>
      </c>
      <c r="AB109" s="983"/>
      <c r="AC109" s="983"/>
      <c r="AD109" s="983"/>
      <c r="AE109" s="984"/>
      <c r="AF109" s="982" t="s">
        <v>306</v>
      </c>
      <c r="AG109" s="983"/>
      <c r="AH109" s="983"/>
      <c r="AI109" s="983"/>
      <c r="AJ109" s="984"/>
      <c r="AK109" s="982" t="s">
        <v>305</v>
      </c>
      <c r="AL109" s="983"/>
      <c r="AM109" s="983"/>
      <c r="AN109" s="983"/>
      <c r="AO109" s="984"/>
      <c r="AP109" s="982" t="s">
        <v>444</v>
      </c>
      <c r="AQ109" s="983"/>
      <c r="AR109" s="983"/>
      <c r="AS109" s="983"/>
      <c r="AT109" s="985"/>
      <c r="AU109" s="1002" t="s">
        <v>442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2" t="s">
        <v>443</v>
      </c>
      <c r="BR109" s="983"/>
      <c r="BS109" s="983"/>
      <c r="BT109" s="983"/>
      <c r="BU109" s="984"/>
      <c r="BV109" s="982" t="s">
        <v>306</v>
      </c>
      <c r="BW109" s="983"/>
      <c r="BX109" s="983"/>
      <c r="BY109" s="983"/>
      <c r="BZ109" s="984"/>
      <c r="CA109" s="982" t="s">
        <v>305</v>
      </c>
      <c r="CB109" s="983"/>
      <c r="CC109" s="983"/>
      <c r="CD109" s="983"/>
      <c r="CE109" s="984"/>
      <c r="CF109" s="1003" t="s">
        <v>444</v>
      </c>
      <c r="CG109" s="1003"/>
      <c r="CH109" s="1003"/>
      <c r="CI109" s="1003"/>
      <c r="CJ109" s="1003"/>
      <c r="CK109" s="982" t="s">
        <v>445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2" t="s">
        <v>443</v>
      </c>
      <c r="DH109" s="983"/>
      <c r="DI109" s="983"/>
      <c r="DJ109" s="983"/>
      <c r="DK109" s="984"/>
      <c r="DL109" s="982" t="s">
        <v>306</v>
      </c>
      <c r="DM109" s="983"/>
      <c r="DN109" s="983"/>
      <c r="DO109" s="983"/>
      <c r="DP109" s="984"/>
      <c r="DQ109" s="982" t="s">
        <v>305</v>
      </c>
      <c r="DR109" s="983"/>
      <c r="DS109" s="983"/>
      <c r="DT109" s="983"/>
      <c r="DU109" s="984"/>
      <c r="DV109" s="982" t="s">
        <v>444</v>
      </c>
      <c r="DW109" s="983"/>
      <c r="DX109" s="983"/>
      <c r="DY109" s="983"/>
      <c r="DZ109" s="985"/>
    </row>
    <row r="110" spans="1:131" s="247" customFormat="1" ht="26.25" customHeight="1" x14ac:dyDescent="0.2">
      <c r="A110" s="986" t="s">
        <v>446</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26573827</v>
      </c>
      <c r="AB110" s="990"/>
      <c r="AC110" s="990"/>
      <c r="AD110" s="990"/>
      <c r="AE110" s="991"/>
      <c r="AF110" s="992">
        <v>26386160</v>
      </c>
      <c r="AG110" s="990"/>
      <c r="AH110" s="990"/>
      <c r="AI110" s="990"/>
      <c r="AJ110" s="991"/>
      <c r="AK110" s="992">
        <v>24925850</v>
      </c>
      <c r="AL110" s="990"/>
      <c r="AM110" s="990"/>
      <c r="AN110" s="990"/>
      <c r="AO110" s="991"/>
      <c r="AP110" s="993">
        <v>7.5</v>
      </c>
      <c r="AQ110" s="994"/>
      <c r="AR110" s="994"/>
      <c r="AS110" s="994"/>
      <c r="AT110" s="995"/>
      <c r="AU110" s="996" t="s">
        <v>71</v>
      </c>
      <c r="AV110" s="997"/>
      <c r="AW110" s="997"/>
      <c r="AX110" s="997"/>
      <c r="AY110" s="997"/>
      <c r="AZ110" s="1038" t="s">
        <v>447</v>
      </c>
      <c r="BA110" s="987"/>
      <c r="BB110" s="987"/>
      <c r="BC110" s="987"/>
      <c r="BD110" s="987"/>
      <c r="BE110" s="987"/>
      <c r="BF110" s="987"/>
      <c r="BG110" s="987"/>
      <c r="BH110" s="987"/>
      <c r="BI110" s="987"/>
      <c r="BJ110" s="987"/>
      <c r="BK110" s="987"/>
      <c r="BL110" s="987"/>
      <c r="BM110" s="987"/>
      <c r="BN110" s="987"/>
      <c r="BO110" s="987"/>
      <c r="BP110" s="988"/>
      <c r="BQ110" s="1024">
        <v>1053471380</v>
      </c>
      <c r="BR110" s="1025"/>
      <c r="BS110" s="1025"/>
      <c r="BT110" s="1025"/>
      <c r="BU110" s="1025"/>
      <c r="BV110" s="1025">
        <v>1049364435</v>
      </c>
      <c r="BW110" s="1025"/>
      <c r="BX110" s="1025"/>
      <c r="BY110" s="1025"/>
      <c r="BZ110" s="1025"/>
      <c r="CA110" s="1025">
        <v>1028266176</v>
      </c>
      <c r="CB110" s="1025"/>
      <c r="CC110" s="1025"/>
      <c r="CD110" s="1025"/>
      <c r="CE110" s="1025"/>
      <c r="CF110" s="1039">
        <v>309</v>
      </c>
      <c r="CG110" s="1040"/>
      <c r="CH110" s="1040"/>
      <c r="CI110" s="1040"/>
      <c r="CJ110" s="1040"/>
      <c r="CK110" s="1041" t="s">
        <v>448</v>
      </c>
      <c r="CL110" s="1042"/>
      <c r="CM110" s="1021" t="s">
        <v>449</v>
      </c>
      <c r="CN110" s="1022"/>
      <c r="CO110" s="1022"/>
      <c r="CP110" s="1022"/>
      <c r="CQ110" s="1022"/>
      <c r="CR110" s="1022"/>
      <c r="CS110" s="1022"/>
      <c r="CT110" s="1022"/>
      <c r="CU110" s="1022"/>
      <c r="CV110" s="1022"/>
      <c r="CW110" s="1022"/>
      <c r="CX110" s="1022"/>
      <c r="CY110" s="1022"/>
      <c r="CZ110" s="1022"/>
      <c r="DA110" s="1022"/>
      <c r="DB110" s="1022"/>
      <c r="DC110" s="1022"/>
      <c r="DD110" s="1022"/>
      <c r="DE110" s="1022"/>
      <c r="DF110" s="1023"/>
      <c r="DG110" s="1024">
        <v>9784272</v>
      </c>
      <c r="DH110" s="1025"/>
      <c r="DI110" s="1025"/>
      <c r="DJ110" s="1025"/>
      <c r="DK110" s="1025"/>
      <c r="DL110" s="1025">
        <v>8946366</v>
      </c>
      <c r="DM110" s="1025"/>
      <c r="DN110" s="1025"/>
      <c r="DO110" s="1025"/>
      <c r="DP110" s="1025"/>
      <c r="DQ110" s="1025">
        <v>8097572</v>
      </c>
      <c r="DR110" s="1025"/>
      <c r="DS110" s="1025"/>
      <c r="DT110" s="1025"/>
      <c r="DU110" s="1025"/>
      <c r="DV110" s="1026">
        <v>2.4</v>
      </c>
      <c r="DW110" s="1026"/>
      <c r="DX110" s="1026"/>
      <c r="DY110" s="1026"/>
      <c r="DZ110" s="1027"/>
    </row>
    <row r="111" spans="1:131" s="247" customFormat="1" ht="26.25" customHeight="1" x14ac:dyDescent="0.2">
      <c r="A111" s="1028" t="s">
        <v>450</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30"/>
      <c r="AA111" s="1031">
        <v>831107</v>
      </c>
      <c r="AB111" s="1032"/>
      <c r="AC111" s="1032"/>
      <c r="AD111" s="1032"/>
      <c r="AE111" s="1033"/>
      <c r="AF111" s="1034">
        <v>3070650</v>
      </c>
      <c r="AG111" s="1032"/>
      <c r="AH111" s="1032"/>
      <c r="AI111" s="1032"/>
      <c r="AJ111" s="1033"/>
      <c r="AK111" s="1034">
        <v>5895694</v>
      </c>
      <c r="AL111" s="1032"/>
      <c r="AM111" s="1032"/>
      <c r="AN111" s="1032"/>
      <c r="AO111" s="1033"/>
      <c r="AP111" s="1035">
        <v>1.8</v>
      </c>
      <c r="AQ111" s="1036"/>
      <c r="AR111" s="1036"/>
      <c r="AS111" s="1036"/>
      <c r="AT111" s="1037"/>
      <c r="AU111" s="998"/>
      <c r="AV111" s="999"/>
      <c r="AW111" s="999"/>
      <c r="AX111" s="999"/>
      <c r="AY111" s="999"/>
      <c r="AZ111" s="1047" t="s">
        <v>451</v>
      </c>
      <c r="BA111" s="1048"/>
      <c r="BB111" s="1048"/>
      <c r="BC111" s="1048"/>
      <c r="BD111" s="1048"/>
      <c r="BE111" s="1048"/>
      <c r="BF111" s="1048"/>
      <c r="BG111" s="1048"/>
      <c r="BH111" s="1048"/>
      <c r="BI111" s="1048"/>
      <c r="BJ111" s="1048"/>
      <c r="BK111" s="1048"/>
      <c r="BL111" s="1048"/>
      <c r="BM111" s="1048"/>
      <c r="BN111" s="1048"/>
      <c r="BO111" s="1048"/>
      <c r="BP111" s="1049"/>
      <c r="BQ111" s="1017">
        <v>29342609</v>
      </c>
      <c r="BR111" s="1018"/>
      <c r="BS111" s="1018"/>
      <c r="BT111" s="1018"/>
      <c r="BU111" s="1018"/>
      <c r="BV111" s="1018">
        <v>26270459</v>
      </c>
      <c r="BW111" s="1018"/>
      <c r="BX111" s="1018"/>
      <c r="BY111" s="1018"/>
      <c r="BZ111" s="1018"/>
      <c r="CA111" s="1018">
        <v>23683299</v>
      </c>
      <c r="CB111" s="1018"/>
      <c r="CC111" s="1018"/>
      <c r="CD111" s="1018"/>
      <c r="CE111" s="1018"/>
      <c r="CF111" s="1012">
        <v>7.1</v>
      </c>
      <c r="CG111" s="1013"/>
      <c r="CH111" s="1013"/>
      <c r="CI111" s="1013"/>
      <c r="CJ111" s="1013"/>
      <c r="CK111" s="1043"/>
      <c r="CL111" s="1044"/>
      <c r="CM111" s="1014" t="s">
        <v>452</v>
      </c>
      <c r="CN111" s="1015"/>
      <c r="CO111" s="1015"/>
      <c r="CP111" s="1015"/>
      <c r="CQ111" s="1015"/>
      <c r="CR111" s="1015"/>
      <c r="CS111" s="1015"/>
      <c r="CT111" s="1015"/>
      <c r="CU111" s="1015"/>
      <c r="CV111" s="1015"/>
      <c r="CW111" s="1015"/>
      <c r="CX111" s="1015"/>
      <c r="CY111" s="1015"/>
      <c r="CZ111" s="1015"/>
      <c r="DA111" s="1015"/>
      <c r="DB111" s="1015"/>
      <c r="DC111" s="1015"/>
      <c r="DD111" s="1015"/>
      <c r="DE111" s="1015"/>
      <c r="DF111" s="1016"/>
      <c r="DG111" s="1017">
        <v>3779953</v>
      </c>
      <c r="DH111" s="1018"/>
      <c r="DI111" s="1018"/>
      <c r="DJ111" s="1018"/>
      <c r="DK111" s="1018"/>
      <c r="DL111" s="1018">
        <v>3389083</v>
      </c>
      <c r="DM111" s="1018"/>
      <c r="DN111" s="1018"/>
      <c r="DO111" s="1018"/>
      <c r="DP111" s="1018"/>
      <c r="DQ111" s="1018">
        <v>2991457</v>
      </c>
      <c r="DR111" s="1018"/>
      <c r="DS111" s="1018"/>
      <c r="DT111" s="1018"/>
      <c r="DU111" s="1018"/>
      <c r="DV111" s="1019">
        <v>0.9</v>
      </c>
      <c r="DW111" s="1019"/>
      <c r="DX111" s="1019"/>
      <c r="DY111" s="1019"/>
      <c r="DZ111" s="1020"/>
    </row>
    <row r="112" spans="1:131" s="247" customFormat="1" ht="26.25" customHeight="1" x14ac:dyDescent="0.2">
      <c r="A112" s="1050" t="s">
        <v>453</v>
      </c>
      <c r="B112" s="1051"/>
      <c r="C112" s="1048" t="s">
        <v>454</v>
      </c>
      <c r="D112" s="1048"/>
      <c r="E112" s="1048"/>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9"/>
      <c r="AA112" s="1056">
        <v>42112349</v>
      </c>
      <c r="AB112" s="1057"/>
      <c r="AC112" s="1057"/>
      <c r="AD112" s="1057"/>
      <c r="AE112" s="1058"/>
      <c r="AF112" s="1059">
        <v>43035428</v>
      </c>
      <c r="AG112" s="1057"/>
      <c r="AH112" s="1057"/>
      <c r="AI112" s="1057"/>
      <c r="AJ112" s="1058"/>
      <c r="AK112" s="1059">
        <v>43723573</v>
      </c>
      <c r="AL112" s="1057"/>
      <c r="AM112" s="1057"/>
      <c r="AN112" s="1057"/>
      <c r="AO112" s="1058"/>
      <c r="AP112" s="1060">
        <v>13.1</v>
      </c>
      <c r="AQ112" s="1061"/>
      <c r="AR112" s="1061"/>
      <c r="AS112" s="1061"/>
      <c r="AT112" s="1062"/>
      <c r="AU112" s="998"/>
      <c r="AV112" s="999"/>
      <c r="AW112" s="999"/>
      <c r="AX112" s="999"/>
      <c r="AY112" s="999"/>
      <c r="AZ112" s="1047" t="s">
        <v>455</v>
      </c>
      <c r="BA112" s="1048"/>
      <c r="BB112" s="1048"/>
      <c r="BC112" s="1048"/>
      <c r="BD112" s="1048"/>
      <c r="BE112" s="1048"/>
      <c r="BF112" s="1048"/>
      <c r="BG112" s="1048"/>
      <c r="BH112" s="1048"/>
      <c r="BI112" s="1048"/>
      <c r="BJ112" s="1048"/>
      <c r="BK112" s="1048"/>
      <c r="BL112" s="1048"/>
      <c r="BM112" s="1048"/>
      <c r="BN112" s="1048"/>
      <c r="BO112" s="1048"/>
      <c r="BP112" s="1049"/>
      <c r="BQ112" s="1017">
        <v>142357825</v>
      </c>
      <c r="BR112" s="1018"/>
      <c r="BS112" s="1018"/>
      <c r="BT112" s="1018"/>
      <c r="BU112" s="1018"/>
      <c r="BV112" s="1018">
        <v>141684113</v>
      </c>
      <c r="BW112" s="1018"/>
      <c r="BX112" s="1018"/>
      <c r="BY112" s="1018"/>
      <c r="BZ112" s="1018"/>
      <c r="CA112" s="1018">
        <v>142593480</v>
      </c>
      <c r="CB112" s="1018"/>
      <c r="CC112" s="1018"/>
      <c r="CD112" s="1018"/>
      <c r="CE112" s="1018"/>
      <c r="CF112" s="1012">
        <v>42.9</v>
      </c>
      <c r="CG112" s="1013"/>
      <c r="CH112" s="1013"/>
      <c r="CI112" s="1013"/>
      <c r="CJ112" s="1013"/>
      <c r="CK112" s="1043"/>
      <c r="CL112" s="1044"/>
      <c r="CM112" s="1014" t="s">
        <v>456</v>
      </c>
      <c r="CN112" s="1015"/>
      <c r="CO112" s="1015"/>
      <c r="CP112" s="1015"/>
      <c r="CQ112" s="1015"/>
      <c r="CR112" s="1015"/>
      <c r="CS112" s="1015"/>
      <c r="CT112" s="1015"/>
      <c r="CU112" s="1015"/>
      <c r="CV112" s="1015"/>
      <c r="CW112" s="1015"/>
      <c r="CX112" s="1015"/>
      <c r="CY112" s="1015"/>
      <c r="CZ112" s="1015"/>
      <c r="DA112" s="1015"/>
      <c r="DB112" s="1015"/>
      <c r="DC112" s="1015"/>
      <c r="DD112" s="1015"/>
      <c r="DE112" s="1015"/>
      <c r="DF112" s="1016"/>
      <c r="DG112" s="1017" t="s">
        <v>389</v>
      </c>
      <c r="DH112" s="1018"/>
      <c r="DI112" s="1018"/>
      <c r="DJ112" s="1018"/>
      <c r="DK112" s="1018"/>
      <c r="DL112" s="1018" t="s">
        <v>389</v>
      </c>
      <c r="DM112" s="1018"/>
      <c r="DN112" s="1018"/>
      <c r="DO112" s="1018"/>
      <c r="DP112" s="1018"/>
      <c r="DQ112" s="1018" t="s">
        <v>389</v>
      </c>
      <c r="DR112" s="1018"/>
      <c r="DS112" s="1018"/>
      <c r="DT112" s="1018"/>
      <c r="DU112" s="1018"/>
      <c r="DV112" s="1019" t="s">
        <v>128</v>
      </c>
      <c r="DW112" s="1019"/>
      <c r="DX112" s="1019"/>
      <c r="DY112" s="1019"/>
      <c r="DZ112" s="1020"/>
    </row>
    <row r="113" spans="1:130" s="247" customFormat="1" ht="26.25" customHeight="1" x14ac:dyDescent="0.2">
      <c r="A113" s="1052"/>
      <c r="B113" s="1053"/>
      <c r="C113" s="1048" t="s">
        <v>457</v>
      </c>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9"/>
      <c r="AA113" s="1031">
        <v>13191625</v>
      </c>
      <c r="AB113" s="1032"/>
      <c r="AC113" s="1032"/>
      <c r="AD113" s="1032"/>
      <c r="AE113" s="1033"/>
      <c r="AF113" s="1034">
        <v>12613104</v>
      </c>
      <c r="AG113" s="1032"/>
      <c r="AH113" s="1032"/>
      <c r="AI113" s="1032"/>
      <c r="AJ113" s="1033"/>
      <c r="AK113" s="1034">
        <v>12782688</v>
      </c>
      <c r="AL113" s="1032"/>
      <c r="AM113" s="1032"/>
      <c r="AN113" s="1032"/>
      <c r="AO113" s="1033"/>
      <c r="AP113" s="1035">
        <v>3.8</v>
      </c>
      <c r="AQ113" s="1036"/>
      <c r="AR113" s="1036"/>
      <c r="AS113" s="1036"/>
      <c r="AT113" s="1037"/>
      <c r="AU113" s="998"/>
      <c r="AV113" s="999"/>
      <c r="AW113" s="999"/>
      <c r="AX113" s="999"/>
      <c r="AY113" s="999"/>
      <c r="AZ113" s="1047" t="s">
        <v>458</v>
      </c>
      <c r="BA113" s="1048"/>
      <c r="BB113" s="1048"/>
      <c r="BC113" s="1048"/>
      <c r="BD113" s="1048"/>
      <c r="BE113" s="1048"/>
      <c r="BF113" s="1048"/>
      <c r="BG113" s="1048"/>
      <c r="BH113" s="1048"/>
      <c r="BI113" s="1048"/>
      <c r="BJ113" s="1048"/>
      <c r="BK113" s="1048"/>
      <c r="BL113" s="1048"/>
      <c r="BM113" s="1048"/>
      <c r="BN113" s="1048"/>
      <c r="BO113" s="1048"/>
      <c r="BP113" s="1049"/>
      <c r="BQ113" s="1017" t="s">
        <v>459</v>
      </c>
      <c r="BR113" s="1018"/>
      <c r="BS113" s="1018"/>
      <c r="BT113" s="1018"/>
      <c r="BU113" s="1018"/>
      <c r="BV113" s="1018" t="s">
        <v>389</v>
      </c>
      <c r="BW113" s="1018"/>
      <c r="BX113" s="1018"/>
      <c r="BY113" s="1018"/>
      <c r="BZ113" s="1018"/>
      <c r="CA113" s="1018" t="s">
        <v>389</v>
      </c>
      <c r="CB113" s="1018"/>
      <c r="CC113" s="1018"/>
      <c r="CD113" s="1018"/>
      <c r="CE113" s="1018"/>
      <c r="CF113" s="1012" t="s">
        <v>389</v>
      </c>
      <c r="CG113" s="1013"/>
      <c r="CH113" s="1013"/>
      <c r="CI113" s="1013"/>
      <c r="CJ113" s="1013"/>
      <c r="CK113" s="1043"/>
      <c r="CL113" s="1044"/>
      <c r="CM113" s="1014" t="s">
        <v>460</v>
      </c>
      <c r="CN113" s="1015"/>
      <c r="CO113" s="1015"/>
      <c r="CP113" s="1015"/>
      <c r="CQ113" s="1015"/>
      <c r="CR113" s="1015"/>
      <c r="CS113" s="1015"/>
      <c r="CT113" s="1015"/>
      <c r="CU113" s="1015"/>
      <c r="CV113" s="1015"/>
      <c r="CW113" s="1015"/>
      <c r="CX113" s="1015"/>
      <c r="CY113" s="1015"/>
      <c r="CZ113" s="1015"/>
      <c r="DA113" s="1015"/>
      <c r="DB113" s="1015"/>
      <c r="DC113" s="1015"/>
      <c r="DD113" s="1015"/>
      <c r="DE113" s="1015"/>
      <c r="DF113" s="1016"/>
      <c r="DG113" s="1056">
        <v>33464</v>
      </c>
      <c r="DH113" s="1057"/>
      <c r="DI113" s="1057"/>
      <c r="DJ113" s="1057"/>
      <c r="DK113" s="1058"/>
      <c r="DL113" s="1059">
        <v>25098</v>
      </c>
      <c r="DM113" s="1057"/>
      <c r="DN113" s="1057"/>
      <c r="DO113" s="1057"/>
      <c r="DP113" s="1058"/>
      <c r="DQ113" s="1059">
        <v>16732</v>
      </c>
      <c r="DR113" s="1057"/>
      <c r="DS113" s="1057"/>
      <c r="DT113" s="1057"/>
      <c r="DU113" s="1058"/>
      <c r="DV113" s="1060">
        <v>0</v>
      </c>
      <c r="DW113" s="1061"/>
      <c r="DX113" s="1061"/>
      <c r="DY113" s="1061"/>
      <c r="DZ113" s="1062"/>
    </row>
    <row r="114" spans="1:130" s="247" customFormat="1" ht="26.25" customHeight="1" x14ac:dyDescent="0.2">
      <c r="A114" s="1052"/>
      <c r="B114" s="1053"/>
      <c r="C114" s="1048" t="s">
        <v>461</v>
      </c>
      <c r="D114" s="1048"/>
      <c r="E114" s="1048"/>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9"/>
      <c r="AA114" s="1056" t="s">
        <v>459</v>
      </c>
      <c r="AB114" s="1057"/>
      <c r="AC114" s="1057"/>
      <c r="AD114" s="1057"/>
      <c r="AE114" s="1058"/>
      <c r="AF114" s="1059" t="s">
        <v>389</v>
      </c>
      <c r="AG114" s="1057"/>
      <c r="AH114" s="1057"/>
      <c r="AI114" s="1057"/>
      <c r="AJ114" s="1058"/>
      <c r="AK114" s="1059" t="s">
        <v>128</v>
      </c>
      <c r="AL114" s="1057"/>
      <c r="AM114" s="1057"/>
      <c r="AN114" s="1057"/>
      <c r="AO114" s="1058"/>
      <c r="AP114" s="1060" t="s">
        <v>389</v>
      </c>
      <c r="AQ114" s="1061"/>
      <c r="AR114" s="1061"/>
      <c r="AS114" s="1061"/>
      <c r="AT114" s="1062"/>
      <c r="AU114" s="998"/>
      <c r="AV114" s="999"/>
      <c r="AW114" s="999"/>
      <c r="AX114" s="999"/>
      <c r="AY114" s="999"/>
      <c r="AZ114" s="1047" t="s">
        <v>462</v>
      </c>
      <c r="BA114" s="1048"/>
      <c r="BB114" s="1048"/>
      <c r="BC114" s="1048"/>
      <c r="BD114" s="1048"/>
      <c r="BE114" s="1048"/>
      <c r="BF114" s="1048"/>
      <c r="BG114" s="1048"/>
      <c r="BH114" s="1048"/>
      <c r="BI114" s="1048"/>
      <c r="BJ114" s="1048"/>
      <c r="BK114" s="1048"/>
      <c r="BL114" s="1048"/>
      <c r="BM114" s="1048"/>
      <c r="BN114" s="1048"/>
      <c r="BO114" s="1048"/>
      <c r="BP114" s="1049"/>
      <c r="BQ114" s="1017">
        <v>105548468</v>
      </c>
      <c r="BR114" s="1018"/>
      <c r="BS114" s="1018"/>
      <c r="BT114" s="1018"/>
      <c r="BU114" s="1018"/>
      <c r="BV114" s="1018">
        <v>101659870</v>
      </c>
      <c r="BW114" s="1018"/>
      <c r="BX114" s="1018"/>
      <c r="BY114" s="1018"/>
      <c r="BZ114" s="1018"/>
      <c r="CA114" s="1018">
        <v>101460997</v>
      </c>
      <c r="CB114" s="1018"/>
      <c r="CC114" s="1018"/>
      <c r="CD114" s="1018"/>
      <c r="CE114" s="1018"/>
      <c r="CF114" s="1012">
        <v>30.5</v>
      </c>
      <c r="CG114" s="1013"/>
      <c r="CH114" s="1013"/>
      <c r="CI114" s="1013"/>
      <c r="CJ114" s="1013"/>
      <c r="CK114" s="1043"/>
      <c r="CL114" s="1044"/>
      <c r="CM114" s="1014" t="s">
        <v>463</v>
      </c>
      <c r="CN114" s="1015"/>
      <c r="CO114" s="1015"/>
      <c r="CP114" s="1015"/>
      <c r="CQ114" s="1015"/>
      <c r="CR114" s="1015"/>
      <c r="CS114" s="1015"/>
      <c r="CT114" s="1015"/>
      <c r="CU114" s="1015"/>
      <c r="CV114" s="1015"/>
      <c r="CW114" s="1015"/>
      <c r="CX114" s="1015"/>
      <c r="CY114" s="1015"/>
      <c r="CZ114" s="1015"/>
      <c r="DA114" s="1015"/>
      <c r="DB114" s="1015"/>
      <c r="DC114" s="1015"/>
      <c r="DD114" s="1015"/>
      <c r="DE114" s="1015"/>
      <c r="DF114" s="1016"/>
      <c r="DG114" s="1056" t="s">
        <v>464</v>
      </c>
      <c r="DH114" s="1057"/>
      <c r="DI114" s="1057"/>
      <c r="DJ114" s="1057"/>
      <c r="DK114" s="1058"/>
      <c r="DL114" s="1059" t="s">
        <v>389</v>
      </c>
      <c r="DM114" s="1057"/>
      <c r="DN114" s="1057"/>
      <c r="DO114" s="1057"/>
      <c r="DP114" s="1058"/>
      <c r="DQ114" s="1059" t="s">
        <v>464</v>
      </c>
      <c r="DR114" s="1057"/>
      <c r="DS114" s="1057"/>
      <c r="DT114" s="1057"/>
      <c r="DU114" s="1058"/>
      <c r="DV114" s="1060" t="s">
        <v>128</v>
      </c>
      <c r="DW114" s="1061"/>
      <c r="DX114" s="1061"/>
      <c r="DY114" s="1061"/>
      <c r="DZ114" s="1062"/>
    </row>
    <row r="115" spans="1:130" s="247" customFormat="1" ht="26.25" customHeight="1" x14ac:dyDescent="0.2">
      <c r="A115" s="1052"/>
      <c r="B115" s="1053"/>
      <c r="C115" s="1048" t="s">
        <v>465</v>
      </c>
      <c r="D115" s="1048"/>
      <c r="E115" s="1048"/>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9"/>
      <c r="AA115" s="1031">
        <v>1123514</v>
      </c>
      <c r="AB115" s="1032"/>
      <c r="AC115" s="1032"/>
      <c r="AD115" s="1032"/>
      <c r="AE115" s="1033"/>
      <c r="AF115" s="1034">
        <v>1778986</v>
      </c>
      <c r="AG115" s="1032"/>
      <c r="AH115" s="1032"/>
      <c r="AI115" s="1032"/>
      <c r="AJ115" s="1033"/>
      <c r="AK115" s="1034">
        <v>1839566</v>
      </c>
      <c r="AL115" s="1032"/>
      <c r="AM115" s="1032"/>
      <c r="AN115" s="1032"/>
      <c r="AO115" s="1033"/>
      <c r="AP115" s="1035">
        <v>0.6</v>
      </c>
      <c r="AQ115" s="1036"/>
      <c r="AR115" s="1036"/>
      <c r="AS115" s="1036"/>
      <c r="AT115" s="1037"/>
      <c r="AU115" s="998"/>
      <c r="AV115" s="999"/>
      <c r="AW115" s="999"/>
      <c r="AX115" s="999"/>
      <c r="AY115" s="999"/>
      <c r="AZ115" s="1047" t="s">
        <v>466</v>
      </c>
      <c r="BA115" s="1048"/>
      <c r="BB115" s="1048"/>
      <c r="BC115" s="1048"/>
      <c r="BD115" s="1048"/>
      <c r="BE115" s="1048"/>
      <c r="BF115" s="1048"/>
      <c r="BG115" s="1048"/>
      <c r="BH115" s="1048"/>
      <c r="BI115" s="1048"/>
      <c r="BJ115" s="1048"/>
      <c r="BK115" s="1048"/>
      <c r="BL115" s="1048"/>
      <c r="BM115" s="1048"/>
      <c r="BN115" s="1048"/>
      <c r="BO115" s="1048"/>
      <c r="BP115" s="1049"/>
      <c r="BQ115" s="1017">
        <v>130127</v>
      </c>
      <c r="BR115" s="1018"/>
      <c r="BS115" s="1018"/>
      <c r="BT115" s="1018"/>
      <c r="BU115" s="1018"/>
      <c r="BV115" s="1018">
        <v>93006</v>
      </c>
      <c r="BW115" s="1018"/>
      <c r="BX115" s="1018"/>
      <c r="BY115" s="1018"/>
      <c r="BZ115" s="1018"/>
      <c r="CA115" s="1018">
        <v>67169</v>
      </c>
      <c r="CB115" s="1018"/>
      <c r="CC115" s="1018"/>
      <c r="CD115" s="1018"/>
      <c r="CE115" s="1018"/>
      <c r="CF115" s="1012">
        <v>0</v>
      </c>
      <c r="CG115" s="1013"/>
      <c r="CH115" s="1013"/>
      <c r="CI115" s="1013"/>
      <c r="CJ115" s="1013"/>
      <c r="CK115" s="1043"/>
      <c r="CL115" s="1044"/>
      <c r="CM115" s="1047" t="s">
        <v>467</v>
      </c>
      <c r="CN115" s="1068"/>
      <c r="CO115" s="1068"/>
      <c r="CP115" s="1068"/>
      <c r="CQ115" s="1068"/>
      <c r="CR115" s="1068"/>
      <c r="CS115" s="1068"/>
      <c r="CT115" s="1068"/>
      <c r="CU115" s="1068"/>
      <c r="CV115" s="1068"/>
      <c r="CW115" s="1068"/>
      <c r="CX115" s="1068"/>
      <c r="CY115" s="1068"/>
      <c r="CZ115" s="1068"/>
      <c r="DA115" s="1068"/>
      <c r="DB115" s="1068"/>
      <c r="DC115" s="1068"/>
      <c r="DD115" s="1068"/>
      <c r="DE115" s="1068"/>
      <c r="DF115" s="1049"/>
      <c r="DG115" s="1056">
        <v>11048608</v>
      </c>
      <c r="DH115" s="1057"/>
      <c r="DI115" s="1057"/>
      <c r="DJ115" s="1057"/>
      <c r="DK115" s="1058"/>
      <c r="DL115" s="1059">
        <v>9512099</v>
      </c>
      <c r="DM115" s="1057"/>
      <c r="DN115" s="1057"/>
      <c r="DO115" s="1057"/>
      <c r="DP115" s="1058"/>
      <c r="DQ115" s="1059">
        <v>8473303</v>
      </c>
      <c r="DR115" s="1057"/>
      <c r="DS115" s="1057"/>
      <c r="DT115" s="1057"/>
      <c r="DU115" s="1058"/>
      <c r="DV115" s="1060">
        <v>2.5</v>
      </c>
      <c r="DW115" s="1061"/>
      <c r="DX115" s="1061"/>
      <c r="DY115" s="1061"/>
      <c r="DZ115" s="1062"/>
    </row>
    <row r="116" spans="1:130" s="247" customFormat="1" ht="26.25" customHeight="1" x14ac:dyDescent="0.2">
      <c r="A116" s="1054"/>
      <c r="B116" s="1055"/>
      <c r="C116" s="1063" t="s">
        <v>468</v>
      </c>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4"/>
      <c r="AA116" s="1056" t="s">
        <v>469</v>
      </c>
      <c r="AB116" s="1057"/>
      <c r="AC116" s="1057"/>
      <c r="AD116" s="1057"/>
      <c r="AE116" s="1058"/>
      <c r="AF116" s="1059" t="s">
        <v>389</v>
      </c>
      <c r="AG116" s="1057"/>
      <c r="AH116" s="1057"/>
      <c r="AI116" s="1057"/>
      <c r="AJ116" s="1058"/>
      <c r="AK116" s="1059" t="s">
        <v>128</v>
      </c>
      <c r="AL116" s="1057"/>
      <c r="AM116" s="1057"/>
      <c r="AN116" s="1057"/>
      <c r="AO116" s="1058"/>
      <c r="AP116" s="1060" t="s">
        <v>128</v>
      </c>
      <c r="AQ116" s="1061"/>
      <c r="AR116" s="1061"/>
      <c r="AS116" s="1061"/>
      <c r="AT116" s="1062"/>
      <c r="AU116" s="998"/>
      <c r="AV116" s="999"/>
      <c r="AW116" s="999"/>
      <c r="AX116" s="999"/>
      <c r="AY116" s="999"/>
      <c r="AZ116" s="1065" t="s">
        <v>470</v>
      </c>
      <c r="BA116" s="1066"/>
      <c r="BB116" s="1066"/>
      <c r="BC116" s="1066"/>
      <c r="BD116" s="1066"/>
      <c r="BE116" s="1066"/>
      <c r="BF116" s="1066"/>
      <c r="BG116" s="1066"/>
      <c r="BH116" s="1066"/>
      <c r="BI116" s="1066"/>
      <c r="BJ116" s="1066"/>
      <c r="BK116" s="1066"/>
      <c r="BL116" s="1066"/>
      <c r="BM116" s="1066"/>
      <c r="BN116" s="1066"/>
      <c r="BO116" s="1066"/>
      <c r="BP116" s="1067"/>
      <c r="BQ116" s="1017" t="s">
        <v>389</v>
      </c>
      <c r="BR116" s="1018"/>
      <c r="BS116" s="1018"/>
      <c r="BT116" s="1018"/>
      <c r="BU116" s="1018"/>
      <c r="BV116" s="1018" t="s">
        <v>128</v>
      </c>
      <c r="BW116" s="1018"/>
      <c r="BX116" s="1018"/>
      <c r="BY116" s="1018"/>
      <c r="BZ116" s="1018"/>
      <c r="CA116" s="1018" t="s">
        <v>128</v>
      </c>
      <c r="CB116" s="1018"/>
      <c r="CC116" s="1018"/>
      <c r="CD116" s="1018"/>
      <c r="CE116" s="1018"/>
      <c r="CF116" s="1012" t="s">
        <v>389</v>
      </c>
      <c r="CG116" s="1013"/>
      <c r="CH116" s="1013"/>
      <c r="CI116" s="1013"/>
      <c r="CJ116" s="1013"/>
      <c r="CK116" s="1043"/>
      <c r="CL116" s="1044"/>
      <c r="CM116" s="1014" t="s">
        <v>471</v>
      </c>
      <c r="CN116" s="1015"/>
      <c r="CO116" s="1015"/>
      <c r="CP116" s="1015"/>
      <c r="CQ116" s="1015"/>
      <c r="CR116" s="1015"/>
      <c r="CS116" s="1015"/>
      <c r="CT116" s="1015"/>
      <c r="CU116" s="1015"/>
      <c r="CV116" s="1015"/>
      <c r="CW116" s="1015"/>
      <c r="CX116" s="1015"/>
      <c r="CY116" s="1015"/>
      <c r="CZ116" s="1015"/>
      <c r="DA116" s="1015"/>
      <c r="DB116" s="1015"/>
      <c r="DC116" s="1015"/>
      <c r="DD116" s="1015"/>
      <c r="DE116" s="1015"/>
      <c r="DF116" s="1016"/>
      <c r="DG116" s="1056">
        <v>4696312</v>
      </c>
      <c r="DH116" s="1057"/>
      <c r="DI116" s="1057"/>
      <c r="DJ116" s="1057"/>
      <c r="DK116" s="1058"/>
      <c r="DL116" s="1059">
        <v>4397813</v>
      </c>
      <c r="DM116" s="1057"/>
      <c r="DN116" s="1057"/>
      <c r="DO116" s="1057"/>
      <c r="DP116" s="1058"/>
      <c r="DQ116" s="1059">
        <v>4104235</v>
      </c>
      <c r="DR116" s="1057"/>
      <c r="DS116" s="1057"/>
      <c r="DT116" s="1057"/>
      <c r="DU116" s="1058"/>
      <c r="DV116" s="1060">
        <v>1.2</v>
      </c>
      <c r="DW116" s="1061"/>
      <c r="DX116" s="1061"/>
      <c r="DY116" s="1061"/>
      <c r="DZ116" s="1062"/>
    </row>
    <row r="117" spans="1:130" s="247" customFormat="1" ht="26.25" customHeight="1" x14ac:dyDescent="0.2">
      <c r="A117" s="100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73" t="s">
        <v>472</v>
      </c>
      <c r="Z117" s="984"/>
      <c r="AA117" s="1074">
        <v>83832422</v>
      </c>
      <c r="AB117" s="1075"/>
      <c r="AC117" s="1075"/>
      <c r="AD117" s="1075"/>
      <c r="AE117" s="1076"/>
      <c r="AF117" s="1077">
        <v>86884328</v>
      </c>
      <c r="AG117" s="1075"/>
      <c r="AH117" s="1075"/>
      <c r="AI117" s="1075"/>
      <c r="AJ117" s="1076"/>
      <c r="AK117" s="1077">
        <v>89167371</v>
      </c>
      <c r="AL117" s="1075"/>
      <c r="AM117" s="1075"/>
      <c r="AN117" s="1075"/>
      <c r="AO117" s="1076"/>
      <c r="AP117" s="1078"/>
      <c r="AQ117" s="1079"/>
      <c r="AR117" s="1079"/>
      <c r="AS117" s="1079"/>
      <c r="AT117" s="1080"/>
      <c r="AU117" s="998"/>
      <c r="AV117" s="999"/>
      <c r="AW117" s="999"/>
      <c r="AX117" s="999"/>
      <c r="AY117" s="999"/>
      <c r="AZ117" s="1065" t="s">
        <v>473</v>
      </c>
      <c r="BA117" s="1066"/>
      <c r="BB117" s="1066"/>
      <c r="BC117" s="1066"/>
      <c r="BD117" s="1066"/>
      <c r="BE117" s="1066"/>
      <c r="BF117" s="1066"/>
      <c r="BG117" s="1066"/>
      <c r="BH117" s="1066"/>
      <c r="BI117" s="1066"/>
      <c r="BJ117" s="1066"/>
      <c r="BK117" s="1066"/>
      <c r="BL117" s="1066"/>
      <c r="BM117" s="1066"/>
      <c r="BN117" s="1066"/>
      <c r="BO117" s="1066"/>
      <c r="BP117" s="1067"/>
      <c r="BQ117" s="1017" t="s">
        <v>128</v>
      </c>
      <c r="BR117" s="1018"/>
      <c r="BS117" s="1018"/>
      <c r="BT117" s="1018"/>
      <c r="BU117" s="1018"/>
      <c r="BV117" s="1018" t="s">
        <v>128</v>
      </c>
      <c r="BW117" s="1018"/>
      <c r="BX117" s="1018"/>
      <c r="BY117" s="1018"/>
      <c r="BZ117" s="1018"/>
      <c r="CA117" s="1018" t="s">
        <v>389</v>
      </c>
      <c r="CB117" s="1018"/>
      <c r="CC117" s="1018"/>
      <c r="CD117" s="1018"/>
      <c r="CE117" s="1018"/>
      <c r="CF117" s="1012" t="s">
        <v>128</v>
      </c>
      <c r="CG117" s="1013"/>
      <c r="CH117" s="1013"/>
      <c r="CI117" s="1013"/>
      <c r="CJ117" s="1013"/>
      <c r="CK117" s="1043"/>
      <c r="CL117" s="1044"/>
      <c r="CM117" s="1014" t="s">
        <v>474</v>
      </c>
      <c r="CN117" s="1015"/>
      <c r="CO117" s="1015"/>
      <c r="CP117" s="1015"/>
      <c r="CQ117" s="1015"/>
      <c r="CR117" s="1015"/>
      <c r="CS117" s="1015"/>
      <c r="CT117" s="1015"/>
      <c r="CU117" s="1015"/>
      <c r="CV117" s="1015"/>
      <c r="CW117" s="1015"/>
      <c r="CX117" s="1015"/>
      <c r="CY117" s="1015"/>
      <c r="CZ117" s="1015"/>
      <c r="DA117" s="1015"/>
      <c r="DB117" s="1015"/>
      <c r="DC117" s="1015"/>
      <c r="DD117" s="1015"/>
      <c r="DE117" s="1015"/>
      <c r="DF117" s="1016"/>
      <c r="DG117" s="1056" t="s">
        <v>389</v>
      </c>
      <c r="DH117" s="1057"/>
      <c r="DI117" s="1057"/>
      <c r="DJ117" s="1057"/>
      <c r="DK117" s="1058"/>
      <c r="DL117" s="1059" t="s">
        <v>389</v>
      </c>
      <c r="DM117" s="1057"/>
      <c r="DN117" s="1057"/>
      <c r="DO117" s="1057"/>
      <c r="DP117" s="1058"/>
      <c r="DQ117" s="1059" t="s">
        <v>128</v>
      </c>
      <c r="DR117" s="1057"/>
      <c r="DS117" s="1057"/>
      <c r="DT117" s="1057"/>
      <c r="DU117" s="1058"/>
      <c r="DV117" s="1060" t="s">
        <v>128</v>
      </c>
      <c r="DW117" s="1061"/>
      <c r="DX117" s="1061"/>
      <c r="DY117" s="1061"/>
      <c r="DZ117" s="1062"/>
    </row>
    <row r="118" spans="1:130" s="247" customFormat="1" ht="26.25" customHeight="1" x14ac:dyDescent="0.2">
      <c r="A118" s="1002" t="s">
        <v>445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2" t="s">
        <v>443</v>
      </c>
      <c r="AB118" s="983"/>
      <c r="AC118" s="983"/>
      <c r="AD118" s="983"/>
      <c r="AE118" s="984"/>
      <c r="AF118" s="982" t="s">
        <v>306</v>
      </c>
      <c r="AG118" s="983"/>
      <c r="AH118" s="983"/>
      <c r="AI118" s="983"/>
      <c r="AJ118" s="984"/>
      <c r="AK118" s="982" t="s">
        <v>305</v>
      </c>
      <c r="AL118" s="983"/>
      <c r="AM118" s="983"/>
      <c r="AN118" s="983"/>
      <c r="AO118" s="984"/>
      <c r="AP118" s="1069" t="s">
        <v>444</v>
      </c>
      <c r="AQ118" s="1070"/>
      <c r="AR118" s="1070"/>
      <c r="AS118" s="1070"/>
      <c r="AT118" s="1071"/>
      <c r="AU118" s="998"/>
      <c r="AV118" s="999"/>
      <c r="AW118" s="999"/>
      <c r="AX118" s="999"/>
      <c r="AY118" s="999"/>
      <c r="AZ118" s="1072" t="s">
        <v>475</v>
      </c>
      <c r="BA118" s="1063"/>
      <c r="BB118" s="1063"/>
      <c r="BC118" s="1063"/>
      <c r="BD118" s="1063"/>
      <c r="BE118" s="1063"/>
      <c r="BF118" s="1063"/>
      <c r="BG118" s="1063"/>
      <c r="BH118" s="1063"/>
      <c r="BI118" s="1063"/>
      <c r="BJ118" s="1063"/>
      <c r="BK118" s="1063"/>
      <c r="BL118" s="1063"/>
      <c r="BM118" s="1063"/>
      <c r="BN118" s="1063"/>
      <c r="BO118" s="1063"/>
      <c r="BP118" s="1064"/>
      <c r="BQ118" s="1095" t="s">
        <v>128</v>
      </c>
      <c r="BR118" s="1096"/>
      <c r="BS118" s="1096"/>
      <c r="BT118" s="1096"/>
      <c r="BU118" s="1096"/>
      <c r="BV118" s="1096" t="s">
        <v>128</v>
      </c>
      <c r="BW118" s="1096"/>
      <c r="BX118" s="1096"/>
      <c r="BY118" s="1096"/>
      <c r="BZ118" s="1096"/>
      <c r="CA118" s="1096" t="s">
        <v>128</v>
      </c>
      <c r="CB118" s="1096"/>
      <c r="CC118" s="1096"/>
      <c r="CD118" s="1096"/>
      <c r="CE118" s="1096"/>
      <c r="CF118" s="1012" t="s">
        <v>128</v>
      </c>
      <c r="CG118" s="1013"/>
      <c r="CH118" s="1013"/>
      <c r="CI118" s="1013"/>
      <c r="CJ118" s="1013"/>
      <c r="CK118" s="1043"/>
      <c r="CL118" s="1044"/>
      <c r="CM118" s="1014" t="s">
        <v>476</v>
      </c>
      <c r="CN118" s="1015"/>
      <c r="CO118" s="1015"/>
      <c r="CP118" s="1015"/>
      <c r="CQ118" s="1015"/>
      <c r="CR118" s="1015"/>
      <c r="CS118" s="1015"/>
      <c r="CT118" s="1015"/>
      <c r="CU118" s="1015"/>
      <c r="CV118" s="1015"/>
      <c r="CW118" s="1015"/>
      <c r="CX118" s="1015"/>
      <c r="CY118" s="1015"/>
      <c r="CZ118" s="1015"/>
      <c r="DA118" s="1015"/>
      <c r="DB118" s="1015"/>
      <c r="DC118" s="1015"/>
      <c r="DD118" s="1015"/>
      <c r="DE118" s="1015"/>
      <c r="DF118" s="1016"/>
      <c r="DG118" s="1056" t="s">
        <v>128</v>
      </c>
      <c r="DH118" s="1057"/>
      <c r="DI118" s="1057"/>
      <c r="DJ118" s="1057"/>
      <c r="DK118" s="1058"/>
      <c r="DL118" s="1059" t="s">
        <v>128</v>
      </c>
      <c r="DM118" s="1057"/>
      <c r="DN118" s="1057"/>
      <c r="DO118" s="1057"/>
      <c r="DP118" s="1058"/>
      <c r="DQ118" s="1059" t="s">
        <v>389</v>
      </c>
      <c r="DR118" s="1057"/>
      <c r="DS118" s="1057"/>
      <c r="DT118" s="1057"/>
      <c r="DU118" s="1058"/>
      <c r="DV118" s="1060" t="s">
        <v>128</v>
      </c>
      <c r="DW118" s="1061"/>
      <c r="DX118" s="1061"/>
      <c r="DY118" s="1061"/>
      <c r="DZ118" s="1062"/>
    </row>
    <row r="119" spans="1:130" s="247" customFormat="1" ht="26.25" customHeight="1" x14ac:dyDescent="0.2">
      <c r="A119" s="1156" t="s">
        <v>448</v>
      </c>
      <c r="B119" s="1042"/>
      <c r="C119" s="1021" t="s">
        <v>449</v>
      </c>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3"/>
      <c r="AA119" s="989">
        <v>183479</v>
      </c>
      <c r="AB119" s="990"/>
      <c r="AC119" s="990"/>
      <c r="AD119" s="990"/>
      <c r="AE119" s="991"/>
      <c r="AF119" s="992">
        <v>831177</v>
      </c>
      <c r="AG119" s="990"/>
      <c r="AH119" s="990"/>
      <c r="AI119" s="990"/>
      <c r="AJ119" s="991"/>
      <c r="AK119" s="992">
        <v>925738</v>
      </c>
      <c r="AL119" s="990"/>
      <c r="AM119" s="990"/>
      <c r="AN119" s="990"/>
      <c r="AO119" s="991"/>
      <c r="AP119" s="993">
        <v>0.3</v>
      </c>
      <c r="AQ119" s="994"/>
      <c r="AR119" s="994"/>
      <c r="AS119" s="994"/>
      <c r="AT119" s="995"/>
      <c r="AU119" s="1000"/>
      <c r="AV119" s="1001"/>
      <c r="AW119" s="1001"/>
      <c r="AX119" s="1001"/>
      <c r="AY119" s="1001"/>
      <c r="AZ119" s="278" t="s">
        <v>186</v>
      </c>
      <c r="BA119" s="278"/>
      <c r="BB119" s="278"/>
      <c r="BC119" s="278"/>
      <c r="BD119" s="278"/>
      <c r="BE119" s="278"/>
      <c r="BF119" s="278"/>
      <c r="BG119" s="278"/>
      <c r="BH119" s="278"/>
      <c r="BI119" s="278"/>
      <c r="BJ119" s="278"/>
      <c r="BK119" s="278"/>
      <c r="BL119" s="278"/>
      <c r="BM119" s="278"/>
      <c r="BN119" s="278"/>
      <c r="BO119" s="1073" t="s">
        <v>477</v>
      </c>
      <c r="BP119" s="1104"/>
      <c r="BQ119" s="1095">
        <v>1330850409</v>
      </c>
      <c r="BR119" s="1096"/>
      <c r="BS119" s="1096"/>
      <c r="BT119" s="1096"/>
      <c r="BU119" s="1096"/>
      <c r="BV119" s="1096">
        <v>1319071883</v>
      </c>
      <c r="BW119" s="1096"/>
      <c r="BX119" s="1096"/>
      <c r="BY119" s="1096"/>
      <c r="BZ119" s="1096"/>
      <c r="CA119" s="1096">
        <v>1296071121</v>
      </c>
      <c r="CB119" s="1096"/>
      <c r="CC119" s="1096"/>
      <c r="CD119" s="1096"/>
      <c r="CE119" s="1096"/>
      <c r="CF119" s="1097"/>
      <c r="CG119" s="1098"/>
      <c r="CH119" s="1098"/>
      <c r="CI119" s="1098"/>
      <c r="CJ119" s="1099"/>
      <c r="CK119" s="1045"/>
      <c r="CL119" s="1046"/>
      <c r="CM119" s="1100" t="s">
        <v>478</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t="s">
        <v>469</v>
      </c>
      <c r="DH119" s="1082"/>
      <c r="DI119" s="1082"/>
      <c r="DJ119" s="1082"/>
      <c r="DK119" s="1083"/>
      <c r="DL119" s="1081" t="s">
        <v>469</v>
      </c>
      <c r="DM119" s="1082"/>
      <c r="DN119" s="1082"/>
      <c r="DO119" s="1082"/>
      <c r="DP119" s="1083"/>
      <c r="DQ119" s="1081" t="s">
        <v>128</v>
      </c>
      <c r="DR119" s="1082"/>
      <c r="DS119" s="1082"/>
      <c r="DT119" s="1082"/>
      <c r="DU119" s="1083"/>
      <c r="DV119" s="1084" t="s">
        <v>389</v>
      </c>
      <c r="DW119" s="1085"/>
      <c r="DX119" s="1085"/>
      <c r="DY119" s="1085"/>
      <c r="DZ119" s="1086"/>
    </row>
    <row r="120" spans="1:130" s="247" customFormat="1" ht="26.25" customHeight="1" x14ac:dyDescent="0.2">
      <c r="A120" s="1157"/>
      <c r="B120" s="1044"/>
      <c r="C120" s="1014" t="s">
        <v>452</v>
      </c>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c r="AA120" s="1056">
        <v>278243</v>
      </c>
      <c r="AB120" s="1057"/>
      <c r="AC120" s="1057"/>
      <c r="AD120" s="1057"/>
      <c r="AE120" s="1058"/>
      <c r="AF120" s="1059">
        <v>278140</v>
      </c>
      <c r="AG120" s="1057"/>
      <c r="AH120" s="1057"/>
      <c r="AI120" s="1057"/>
      <c r="AJ120" s="1058"/>
      <c r="AK120" s="1059">
        <v>278034</v>
      </c>
      <c r="AL120" s="1057"/>
      <c r="AM120" s="1057"/>
      <c r="AN120" s="1057"/>
      <c r="AO120" s="1058"/>
      <c r="AP120" s="1060">
        <v>0.1</v>
      </c>
      <c r="AQ120" s="1061"/>
      <c r="AR120" s="1061"/>
      <c r="AS120" s="1061"/>
      <c r="AT120" s="1062"/>
      <c r="AU120" s="1087" t="s">
        <v>479</v>
      </c>
      <c r="AV120" s="1088"/>
      <c r="AW120" s="1088"/>
      <c r="AX120" s="1088"/>
      <c r="AY120" s="1089"/>
      <c r="AZ120" s="1038" t="s">
        <v>480</v>
      </c>
      <c r="BA120" s="987"/>
      <c r="BB120" s="987"/>
      <c r="BC120" s="987"/>
      <c r="BD120" s="987"/>
      <c r="BE120" s="987"/>
      <c r="BF120" s="987"/>
      <c r="BG120" s="987"/>
      <c r="BH120" s="987"/>
      <c r="BI120" s="987"/>
      <c r="BJ120" s="987"/>
      <c r="BK120" s="987"/>
      <c r="BL120" s="987"/>
      <c r="BM120" s="987"/>
      <c r="BN120" s="987"/>
      <c r="BO120" s="987"/>
      <c r="BP120" s="988"/>
      <c r="BQ120" s="1024">
        <v>234155290</v>
      </c>
      <c r="BR120" s="1025"/>
      <c r="BS120" s="1025"/>
      <c r="BT120" s="1025"/>
      <c r="BU120" s="1025"/>
      <c r="BV120" s="1025">
        <v>238845917</v>
      </c>
      <c r="BW120" s="1025"/>
      <c r="BX120" s="1025"/>
      <c r="BY120" s="1025"/>
      <c r="BZ120" s="1025"/>
      <c r="CA120" s="1025">
        <v>221715791</v>
      </c>
      <c r="CB120" s="1025"/>
      <c r="CC120" s="1025"/>
      <c r="CD120" s="1025"/>
      <c r="CE120" s="1025"/>
      <c r="CF120" s="1039">
        <v>66.599999999999994</v>
      </c>
      <c r="CG120" s="1040"/>
      <c r="CH120" s="1040"/>
      <c r="CI120" s="1040"/>
      <c r="CJ120" s="1040"/>
      <c r="CK120" s="1105" t="s">
        <v>481</v>
      </c>
      <c r="CL120" s="1106"/>
      <c r="CM120" s="1106"/>
      <c r="CN120" s="1106"/>
      <c r="CO120" s="1107"/>
      <c r="CP120" s="1113" t="s">
        <v>415</v>
      </c>
      <c r="CQ120" s="1114"/>
      <c r="CR120" s="1114"/>
      <c r="CS120" s="1114"/>
      <c r="CT120" s="1114"/>
      <c r="CU120" s="1114"/>
      <c r="CV120" s="1114"/>
      <c r="CW120" s="1114"/>
      <c r="CX120" s="1114"/>
      <c r="CY120" s="1114"/>
      <c r="CZ120" s="1114"/>
      <c r="DA120" s="1114"/>
      <c r="DB120" s="1114"/>
      <c r="DC120" s="1114"/>
      <c r="DD120" s="1114"/>
      <c r="DE120" s="1114"/>
      <c r="DF120" s="1115"/>
      <c r="DG120" s="1024">
        <v>103358088</v>
      </c>
      <c r="DH120" s="1025"/>
      <c r="DI120" s="1025"/>
      <c r="DJ120" s="1025"/>
      <c r="DK120" s="1025"/>
      <c r="DL120" s="1025">
        <v>103366129</v>
      </c>
      <c r="DM120" s="1025"/>
      <c r="DN120" s="1025"/>
      <c r="DO120" s="1025"/>
      <c r="DP120" s="1025"/>
      <c r="DQ120" s="1025">
        <v>105439109</v>
      </c>
      <c r="DR120" s="1025"/>
      <c r="DS120" s="1025"/>
      <c r="DT120" s="1025"/>
      <c r="DU120" s="1025"/>
      <c r="DV120" s="1026">
        <v>31.7</v>
      </c>
      <c r="DW120" s="1026"/>
      <c r="DX120" s="1026"/>
      <c r="DY120" s="1026"/>
      <c r="DZ120" s="1027"/>
    </row>
    <row r="121" spans="1:130" s="247" customFormat="1" ht="26.25" customHeight="1" x14ac:dyDescent="0.2">
      <c r="A121" s="1157"/>
      <c r="B121" s="1044"/>
      <c r="C121" s="1065" t="s">
        <v>482</v>
      </c>
      <c r="D121" s="1066"/>
      <c r="E121" s="1066"/>
      <c r="F121" s="1066"/>
      <c r="G121" s="1066"/>
      <c r="H121" s="1066"/>
      <c r="I121" s="1066"/>
      <c r="J121" s="1066"/>
      <c r="K121" s="1066"/>
      <c r="L121" s="1066"/>
      <c r="M121" s="1066"/>
      <c r="N121" s="1066"/>
      <c r="O121" s="1066"/>
      <c r="P121" s="1066"/>
      <c r="Q121" s="1066"/>
      <c r="R121" s="1066"/>
      <c r="S121" s="1066"/>
      <c r="T121" s="1066"/>
      <c r="U121" s="1066"/>
      <c r="V121" s="1066"/>
      <c r="W121" s="1066"/>
      <c r="X121" s="1066"/>
      <c r="Y121" s="1066"/>
      <c r="Z121" s="1067"/>
      <c r="AA121" s="1056">
        <v>9173</v>
      </c>
      <c r="AB121" s="1057"/>
      <c r="AC121" s="1057"/>
      <c r="AD121" s="1057"/>
      <c r="AE121" s="1058"/>
      <c r="AF121" s="1059">
        <v>9003</v>
      </c>
      <c r="AG121" s="1057"/>
      <c r="AH121" s="1057"/>
      <c r="AI121" s="1057"/>
      <c r="AJ121" s="1058"/>
      <c r="AK121" s="1059">
        <v>8834</v>
      </c>
      <c r="AL121" s="1057"/>
      <c r="AM121" s="1057"/>
      <c r="AN121" s="1057"/>
      <c r="AO121" s="1058"/>
      <c r="AP121" s="1060">
        <v>0</v>
      </c>
      <c r="AQ121" s="1061"/>
      <c r="AR121" s="1061"/>
      <c r="AS121" s="1061"/>
      <c r="AT121" s="1062"/>
      <c r="AU121" s="1090"/>
      <c r="AV121" s="1091"/>
      <c r="AW121" s="1091"/>
      <c r="AX121" s="1091"/>
      <c r="AY121" s="1092"/>
      <c r="AZ121" s="1047" t="s">
        <v>483</v>
      </c>
      <c r="BA121" s="1048"/>
      <c r="BB121" s="1048"/>
      <c r="BC121" s="1048"/>
      <c r="BD121" s="1048"/>
      <c r="BE121" s="1048"/>
      <c r="BF121" s="1048"/>
      <c r="BG121" s="1048"/>
      <c r="BH121" s="1048"/>
      <c r="BI121" s="1048"/>
      <c r="BJ121" s="1048"/>
      <c r="BK121" s="1048"/>
      <c r="BL121" s="1048"/>
      <c r="BM121" s="1048"/>
      <c r="BN121" s="1048"/>
      <c r="BO121" s="1048"/>
      <c r="BP121" s="1049"/>
      <c r="BQ121" s="1017">
        <v>250365065</v>
      </c>
      <c r="BR121" s="1018"/>
      <c r="BS121" s="1018"/>
      <c r="BT121" s="1018"/>
      <c r="BU121" s="1018"/>
      <c r="BV121" s="1018">
        <v>247957554</v>
      </c>
      <c r="BW121" s="1018"/>
      <c r="BX121" s="1018"/>
      <c r="BY121" s="1018"/>
      <c r="BZ121" s="1018"/>
      <c r="CA121" s="1018">
        <v>244739863</v>
      </c>
      <c r="CB121" s="1018"/>
      <c r="CC121" s="1018"/>
      <c r="CD121" s="1018"/>
      <c r="CE121" s="1018"/>
      <c r="CF121" s="1012">
        <v>73.5</v>
      </c>
      <c r="CG121" s="1013"/>
      <c r="CH121" s="1013"/>
      <c r="CI121" s="1013"/>
      <c r="CJ121" s="1013"/>
      <c r="CK121" s="1108"/>
      <c r="CL121" s="1109"/>
      <c r="CM121" s="1109"/>
      <c r="CN121" s="1109"/>
      <c r="CO121" s="1110"/>
      <c r="CP121" s="1118" t="s">
        <v>413</v>
      </c>
      <c r="CQ121" s="1119"/>
      <c r="CR121" s="1119"/>
      <c r="CS121" s="1119"/>
      <c r="CT121" s="1119"/>
      <c r="CU121" s="1119"/>
      <c r="CV121" s="1119"/>
      <c r="CW121" s="1119"/>
      <c r="CX121" s="1119"/>
      <c r="CY121" s="1119"/>
      <c r="CZ121" s="1119"/>
      <c r="DA121" s="1119"/>
      <c r="DB121" s="1119"/>
      <c r="DC121" s="1119"/>
      <c r="DD121" s="1119"/>
      <c r="DE121" s="1119"/>
      <c r="DF121" s="1120"/>
      <c r="DG121" s="1017">
        <v>33824644</v>
      </c>
      <c r="DH121" s="1018"/>
      <c r="DI121" s="1018"/>
      <c r="DJ121" s="1018"/>
      <c r="DK121" s="1018"/>
      <c r="DL121" s="1018">
        <v>31825893</v>
      </c>
      <c r="DM121" s="1018"/>
      <c r="DN121" s="1018"/>
      <c r="DO121" s="1018"/>
      <c r="DP121" s="1018"/>
      <c r="DQ121" s="1018">
        <v>29952815</v>
      </c>
      <c r="DR121" s="1018"/>
      <c r="DS121" s="1018"/>
      <c r="DT121" s="1018"/>
      <c r="DU121" s="1018"/>
      <c r="DV121" s="1019">
        <v>9</v>
      </c>
      <c r="DW121" s="1019"/>
      <c r="DX121" s="1019"/>
      <c r="DY121" s="1019"/>
      <c r="DZ121" s="1020"/>
    </row>
    <row r="122" spans="1:130" s="247" customFormat="1" ht="26.25" customHeight="1" x14ac:dyDescent="0.2">
      <c r="A122" s="1157"/>
      <c r="B122" s="1044"/>
      <c r="C122" s="1014" t="s">
        <v>463</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c r="AA122" s="1056" t="s">
        <v>469</v>
      </c>
      <c r="AB122" s="1057"/>
      <c r="AC122" s="1057"/>
      <c r="AD122" s="1057"/>
      <c r="AE122" s="1058"/>
      <c r="AF122" s="1059" t="s">
        <v>469</v>
      </c>
      <c r="AG122" s="1057"/>
      <c r="AH122" s="1057"/>
      <c r="AI122" s="1057"/>
      <c r="AJ122" s="1058"/>
      <c r="AK122" s="1059" t="s">
        <v>128</v>
      </c>
      <c r="AL122" s="1057"/>
      <c r="AM122" s="1057"/>
      <c r="AN122" s="1057"/>
      <c r="AO122" s="1058"/>
      <c r="AP122" s="1060" t="s">
        <v>469</v>
      </c>
      <c r="AQ122" s="1061"/>
      <c r="AR122" s="1061"/>
      <c r="AS122" s="1061"/>
      <c r="AT122" s="1062"/>
      <c r="AU122" s="1090"/>
      <c r="AV122" s="1091"/>
      <c r="AW122" s="1091"/>
      <c r="AX122" s="1091"/>
      <c r="AY122" s="1092"/>
      <c r="AZ122" s="1072" t="s">
        <v>484</v>
      </c>
      <c r="BA122" s="1063"/>
      <c r="BB122" s="1063"/>
      <c r="BC122" s="1063"/>
      <c r="BD122" s="1063"/>
      <c r="BE122" s="1063"/>
      <c r="BF122" s="1063"/>
      <c r="BG122" s="1063"/>
      <c r="BH122" s="1063"/>
      <c r="BI122" s="1063"/>
      <c r="BJ122" s="1063"/>
      <c r="BK122" s="1063"/>
      <c r="BL122" s="1063"/>
      <c r="BM122" s="1063"/>
      <c r="BN122" s="1063"/>
      <c r="BO122" s="1063"/>
      <c r="BP122" s="1064"/>
      <c r="BQ122" s="1095">
        <v>459441654</v>
      </c>
      <c r="BR122" s="1096"/>
      <c r="BS122" s="1096"/>
      <c r="BT122" s="1096"/>
      <c r="BU122" s="1096"/>
      <c r="BV122" s="1096">
        <v>437760234</v>
      </c>
      <c r="BW122" s="1096"/>
      <c r="BX122" s="1096"/>
      <c r="BY122" s="1096"/>
      <c r="BZ122" s="1096"/>
      <c r="CA122" s="1096">
        <v>417669757</v>
      </c>
      <c r="CB122" s="1096"/>
      <c r="CC122" s="1096"/>
      <c r="CD122" s="1096"/>
      <c r="CE122" s="1096"/>
      <c r="CF122" s="1116">
        <v>125.5</v>
      </c>
      <c r="CG122" s="1117"/>
      <c r="CH122" s="1117"/>
      <c r="CI122" s="1117"/>
      <c r="CJ122" s="1117"/>
      <c r="CK122" s="1108"/>
      <c r="CL122" s="1109"/>
      <c r="CM122" s="1109"/>
      <c r="CN122" s="1109"/>
      <c r="CO122" s="1110"/>
      <c r="CP122" s="1118" t="s">
        <v>420</v>
      </c>
      <c r="CQ122" s="1119"/>
      <c r="CR122" s="1119"/>
      <c r="CS122" s="1119"/>
      <c r="CT122" s="1119"/>
      <c r="CU122" s="1119"/>
      <c r="CV122" s="1119"/>
      <c r="CW122" s="1119"/>
      <c r="CX122" s="1119"/>
      <c r="CY122" s="1119"/>
      <c r="CZ122" s="1119"/>
      <c r="DA122" s="1119"/>
      <c r="DB122" s="1119"/>
      <c r="DC122" s="1119"/>
      <c r="DD122" s="1119"/>
      <c r="DE122" s="1119"/>
      <c r="DF122" s="1120"/>
      <c r="DG122" s="1017">
        <v>1423013</v>
      </c>
      <c r="DH122" s="1018"/>
      <c r="DI122" s="1018"/>
      <c r="DJ122" s="1018"/>
      <c r="DK122" s="1018"/>
      <c r="DL122" s="1018">
        <v>2368213</v>
      </c>
      <c r="DM122" s="1018"/>
      <c r="DN122" s="1018"/>
      <c r="DO122" s="1018"/>
      <c r="DP122" s="1018"/>
      <c r="DQ122" s="1018">
        <v>2852205</v>
      </c>
      <c r="DR122" s="1018"/>
      <c r="DS122" s="1018"/>
      <c r="DT122" s="1018"/>
      <c r="DU122" s="1018"/>
      <c r="DV122" s="1019">
        <v>0.9</v>
      </c>
      <c r="DW122" s="1019"/>
      <c r="DX122" s="1019"/>
      <c r="DY122" s="1019"/>
      <c r="DZ122" s="1020"/>
    </row>
    <row r="123" spans="1:130" s="247" customFormat="1" ht="26.25" customHeight="1" x14ac:dyDescent="0.2">
      <c r="A123" s="1157"/>
      <c r="B123" s="1044"/>
      <c r="C123" s="1014" t="s">
        <v>471</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c r="AA123" s="1056">
        <v>652619</v>
      </c>
      <c r="AB123" s="1057"/>
      <c r="AC123" s="1057"/>
      <c r="AD123" s="1057"/>
      <c r="AE123" s="1058"/>
      <c r="AF123" s="1059">
        <v>660666</v>
      </c>
      <c r="AG123" s="1057"/>
      <c r="AH123" s="1057"/>
      <c r="AI123" s="1057"/>
      <c r="AJ123" s="1058"/>
      <c r="AK123" s="1059">
        <v>626960</v>
      </c>
      <c r="AL123" s="1057"/>
      <c r="AM123" s="1057"/>
      <c r="AN123" s="1057"/>
      <c r="AO123" s="1058"/>
      <c r="AP123" s="1060">
        <v>0.2</v>
      </c>
      <c r="AQ123" s="1061"/>
      <c r="AR123" s="1061"/>
      <c r="AS123" s="1061"/>
      <c r="AT123" s="1062"/>
      <c r="AU123" s="1093"/>
      <c r="AV123" s="1094"/>
      <c r="AW123" s="1094"/>
      <c r="AX123" s="1094"/>
      <c r="AY123" s="1094"/>
      <c r="AZ123" s="278" t="s">
        <v>186</v>
      </c>
      <c r="BA123" s="278"/>
      <c r="BB123" s="278"/>
      <c r="BC123" s="278"/>
      <c r="BD123" s="278"/>
      <c r="BE123" s="278"/>
      <c r="BF123" s="278"/>
      <c r="BG123" s="278"/>
      <c r="BH123" s="278"/>
      <c r="BI123" s="278"/>
      <c r="BJ123" s="278"/>
      <c r="BK123" s="278"/>
      <c r="BL123" s="278"/>
      <c r="BM123" s="278"/>
      <c r="BN123" s="278"/>
      <c r="BO123" s="1073" t="s">
        <v>485</v>
      </c>
      <c r="BP123" s="1104"/>
      <c r="BQ123" s="1163">
        <v>943962009</v>
      </c>
      <c r="BR123" s="1164"/>
      <c r="BS123" s="1164"/>
      <c r="BT123" s="1164"/>
      <c r="BU123" s="1164"/>
      <c r="BV123" s="1164">
        <v>924563705</v>
      </c>
      <c r="BW123" s="1164"/>
      <c r="BX123" s="1164"/>
      <c r="BY123" s="1164"/>
      <c r="BZ123" s="1164"/>
      <c r="CA123" s="1164">
        <v>884125411</v>
      </c>
      <c r="CB123" s="1164"/>
      <c r="CC123" s="1164"/>
      <c r="CD123" s="1164"/>
      <c r="CE123" s="1164"/>
      <c r="CF123" s="1097"/>
      <c r="CG123" s="1098"/>
      <c r="CH123" s="1098"/>
      <c r="CI123" s="1098"/>
      <c r="CJ123" s="1099"/>
      <c r="CK123" s="1108"/>
      <c r="CL123" s="1109"/>
      <c r="CM123" s="1109"/>
      <c r="CN123" s="1109"/>
      <c r="CO123" s="1110"/>
      <c r="CP123" s="1118" t="s">
        <v>486</v>
      </c>
      <c r="CQ123" s="1119"/>
      <c r="CR123" s="1119"/>
      <c r="CS123" s="1119"/>
      <c r="CT123" s="1119"/>
      <c r="CU123" s="1119"/>
      <c r="CV123" s="1119"/>
      <c r="CW123" s="1119"/>
      <c r="CX123" s="1119"/>
      <c r="CY123" s="1119"/>
      <c r="CZ123" s="1119"/>
      <c r="DA123" s="1119"/>
      <c r="DB123" s="1119"/>
      <c r="DC123" s="1119"/>
      <c r="DD123" s="1119"/>
      <c r="DE123" s="1119"/>
      <c r="DF123" s="1120"/>
      <c r="DG123" s="1056">
        <v>2212402</v>
      </c>
      <c r="DH123" s="1057"/>
      <c r="DI123" s="1057"/>
      <c r="DJ123" s="1057"/>
      <c r="DK123" s="1058"/>
      <c r="DL123" s="1059">
        <v>2516320</v>
      </c>
      <c r="DM123" s="1057"/>
      <c r="DN123" s="1057"/>
      <c r="DO123" s="1057"/>
      <c r="DP123" s="1058"/>
      <c r="DQ123" s="1059">
        <v>2690136</v>
      </c>
      <c r="DR123" s="1057"/>
      <c r="DS123" s="1057"/>
      <c r="DT123" s="1057"/>
      <c r="DU123" s="1058"/>
      <c r="DV123" s="1060">
        <v>0.8</v>
      </c>
      <c r="DW123" s="1061"/>
      <c r="DX123" s="1061"/>
      <c r="DY123" s="1061"/>
      <c r="DZ123" s="1062"/>
    </row>
    <row r="124" spans="1:130" s="247" customFormat="1" ht="26.25" customHeight="1" thickBot="1" x14ac:dyDescent="0.25">
      <c r="A124" s="1157"/>
      <c r="B124" s="1044"/>
      <c r="C124" s="1014" t="s">
        <v>474</v>
      </c>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6"/>
      <c r="AA124" s="1056" t="s">
        <v>389</v>
      </c>
      <c r="AB124" s="1057"/>
      <c r="AC124" s="1057"/>
      <c r="AD124" s="1057"/>
      <c r="AE124" s="1058"/>
      <c r="AF124" s="1059" t="s">
        <v>128</v>
      </c>
      <c r="AG124" s="1057"/>
      <c r="AH124" s="1057"/>
      <c r="AI124" s="1057"/>
      <c r="AJ124" s="1058"/>
      <c r="AK124" s="1059" t="s">
        <v>128</v>
      </c>
      <c r="AL124" s="1057"/>
      <c r="AM124" s="1057"/>
      <c r="AN124" s="1057"/>
      <c r="AO124" s="1058"/>
      <c r="AP124" s="1060" t="s">
        <v>128</v>
      </c>
      <c r="AQ124" s="1061"/>
      <c r="AR124" s="1061"/>
      <c r="AS124" s="1061"/>
      <c r="AT124" s="1062"/>
      <c r="AU124" s="1159" t="s">
        <v>487</v>
      </c>
      <c r="AV124" s="1160"/>
      <c r="AW124" s="1160"/>
      <c r="AX124" s="1160"/>
      <c r="AY124" s="1160"/>
      <c r="AZ124" s="1160"/>
      <c r="BA124" s="1160"/>
      <c r="BB124" s="1160"/>
      <c r="BC124" s="1160"/>
      <c r="BD124" s="1160"/>
      <c r="BE124" s="1160"/>
      <c r="BF124" s="1160"/>
      <c r="BG124" s="1160"/>
      <c r="BH124" s="1160"/>
      <c r="BI124" s="1160"/>
      <c r="BJ124" s="1160"/>
      <c r="BK124" s="1160"/>
      <c r="BL124" s="1160"/>
      <c r="BM124" s="1160"/>
      <c r="BN124" s="1160"/>
      <c r="BO124" s="1160"/>
      <c r="BP124" s="1161"/>
      <c r="BQ124" s="1162">
        <v>121.7</v>
      </c>
      <c r="BR124" s="1126"/>
      <c r="BS124" s="1126"/>
      <c r="BT124" s="1126"/>
      <c r="BU124" s="1126"/>
      <c r="BV124" s="1126">
        <v>120.4</v>
      </c>
      <c r="BW124" s="1126"/>
      <c r="BX124" s="1126"/>
      <c r="BY124" s="1126"/>
      <c r="BZ124" s="1126"/>
      <c r="CA124" s="1126">
        <v>123.7</v>
      </c>
      <c r="CB124" s="1126"/>
      <c r="CC124" s="1126"/>
      <c r="CD124" s="1126"/>
      <c r="CE124" s="1126"/>
      <c r="CF124" s="1127"/>
      <c r="CG124" s="1128"/>
      <c r="CH124" s="1128"/>
      <c r="CI124" s="1128"/>
      <c r="CJ124" s="1129"/>
      <c r="CK124" s="1111"/>
      <c r="CL124" s="1111"/>
      <c r="CM124" s="1111"/>
      <c r="CN124" s="1111"/>
      <c r="CO124" s="1112"/>
      <c r="CP124" s="1118" t="s">
        <v>488</v>
      </c>
      <c r="CQ124" s="1119"/>
      <c r="CR124" s="1119"/>
      <c r="CS124" s="1119"/>
      <c r="CT124" s="1119"/>
      <c r="CU124" s="1119"/>
      <c r="CV124" s="1119"/>
      <c r="CW124" s="1119"/>
      <c r="CX124" s="1119"/>
      <c r="CY124" s="1119"/>
      <c r="CZ124" s="1119"/>
      <c r="DA124" s="1119"/>
      <c r="DB124" s="1119"/>
      <c r="DC124" s="1119"/>
      <c r="DD124" s="1119"/>
      <c r="DE124" s="1119"/>
      <c r="DF124" s="1120"/>
      <c r="DG124" s="1103">
        <v>1539678</v>
      </c>
      <c r="DH124" s="1082"/>
      <c r="DI124" s="1082"/>
      <c r="DJ124" s="1082"/>
      <c r="DK124" s="1083"/>
      <c r="DL124" s="1081">
        <v>1607558</v>
      </c>
      <c r="DM124" s="1082"/>
      <c r="DN124" s="1082"/>
      <c r="DO124" s="1082"/>
      <c r="DP124" s="1083"/>
      <c r="DQ124" s="1081">
        <v>1659215</v>
      </c>
      <c r="DR124" s="1082"/>
      <c r="DS124" s="1082"/>
      <c r="DT124" s="1082"/>
      <c r="DU124" s="1083"/>
      <c r="DV124" s="1084">
        <v>0.5</v>
      </c>
      <c r="DW124" s="1085"/>
      <c r="DX124" s="1085"/>
      <c r="DY124" s="1085"/>
      <c r="DZ124" s="1086"/>
    </row>
    <row r="125" spans="1:130" s="247" customFormat="1" ht="26.25" customHeight="1" x14ac:dyDescent="0.2">
      <c r="A125" s="1157"/>
      <c r="B125" s="1044"/>
      <c r="C125" s="1014" t="s">
        <v>476</v>
      </c>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6"/>
      <c r="AA125" s="1056" t="s">
        <v>389</v>
      </c>
      <c r="AB125" s="1057"/>
      <c r="AC125" s="1057"/>
      <c r="AD125" s="1057"/>
      <c r="AE125" s="1058"/>
      <c r="AF125" s="1059" t="s">
        <v>128</v>
      </c>
      <c r="AG125" s="1057"/>
      <c r="AH125" s="1057"/>
      <c r="AI125" s="1057"/>
      <c r="AJ125" s="1058"/>
      <c r="AK125" s="1059" t="s">
        <v>389</v>
      </c>
      <c r="AL125" s="1057"/>
      <c r="AM125" s="1057"/>
      <c r="AN125" s="1057"/>
      <c r="AO125" s="1058"/>
      <c r="AP125" s="1060" t="s">
        <v>128</v>
      </c>
      <c r="AQ125" s="1061"/>
      <c r="AR125" s="1061"/>
      <c r="AS125" s="1061"/>
      <c r="AT125" s="1062"/>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1" t="s">
        <v>489</v>
      </c>
      <c r="CL125" s="1106"/>
      <c r="CM125" s="1106"/>
      <c r="CN125" s="1106"/>
      <c r="CO125" s="1107"/>
      <c r="CP125" s="1038" t="s">
        <v>490</v>
      </c>
      <c r="CQ125" s="987"/>
      <c r="CR125" s="987"/>
      <c r="CS125" s="987"/>
      <c r="CT125" s="987"/>
      <c r="CU125" s="987"/>
      <c r="CV125" s="987"/>
      <c r="CW125" s="987"/>
      <c r="CX125" s="987"/>
      <c r="CY125" s="987"/>
      <c r="CZ125" s="987"/>
      <c r="DA125" s="987"/>
      <c r="DB125" s="987"/>
      <c r="DC125" s="987"/>
      <c r="DD125" s="987"/>
      <c r="DE125" s="987"/>
      <c r="DF125" s="988"/>
      <c r="DG125" s="1024" t="s">
        <v>128</v>
      </c>
      <c r="DH125" s="1025"/>
      <c r="DI125" s="1025"/>
      <c r="DJ125" s="1025"/>
      <c r="DK125" s="1025"/>
      <c r="DL125" s="1025" t="s">
        <v>128</v>
      </c>
      <c r="DM125" s="1025"/>
      <c r="DN125" s="1025"/>
      <c r="DO125" s="1025"/>
      <c r="DP125" s="1025"/>
      <c r="DQ125" s="1025" t="s">
        <v>389</v>
      </c>
      <c r="DR125" s="1025"/>
      <c r="DS125" s="1025"/>
      <c r="DT125" s="1025"/>
      <c r="DU125" s="1025"/>
      <c r="DV125" s="1026" t="s">
        <v>389</v>
      </c>
      <c r="DW125" s="1026"/>
      <c r="DX125" s="1026"/>
      <c r="DY125" s="1026"/>
      <c r="DZ125" s="1027"/>
    </row>
    <row r="126" spans="1:130" s="247" customFormat="1" ht="26.25" customHeight="1" thickBot="1" x14ac:dyDescent="0.25">
      <c r="A126" s="1157"/>
      <c r="B126" s="1044"/>
      <c r="C126" s="1014" t="s">
        <v>478</v>
      </c>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6"/>
      <c r="AA126" s="1056" t="s">
        <v>389</v>
      </c>
      <c r="AB126" s="1057"/>
      <c r="AC126" s="1057"/>
      <c r="AD126" s="1057"/>
      <c r="AE126" s="1058"/>
      <c r="AF126" s="1059" t="s">
        <v>389</v>
      </c>
      <c r="AG126" s="1057"/>
      <c r="AH126" s="1057"/>
      <c r="AI126" s="1057"/>
      <c r="AJ126" s="1058"/>
      <c r="AK126" s="1059" t="s">
        <v>128</v>
      </c>
      <c r="AL126" s="1057"/>
      <c r="AM126" s="1057"/>
      <c r="AN126" s="1057"/>
      <c r="AO126" s="1058"/>
      <c r="AP126" s="1060" t="s">
        <v>389</v>
      </c>
      <c r="AQ126" s="1061"/>
      <c r="AR126" s="1061"/>
      <c r="AS126" s="1061"/>
      <c r="AT126" s="1062"/>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2"/>
      <c r="CL126" s="1109"/>
      <c r="CM126" s="1109"/>
      <c r="CN126" s="1109"/>
      <c r="CO126" s="1110"/>
      <c r="CP126" s="1047" t="s">
        <v>491</v>
      </c>
      <c r="CQ126" s="1048"/>
      <c r="CR126" s="1048"/>
      <c r="CS126" s="1048"/>
      <c r="CT126" s="1048"/>
      <c r="CU126" s="1048"/>
      <c r="CV126" s="1048"/>
      <c r="CW126" s="1048"/>
      <c r="CX126" s="1048"/>
      <c r="CY126" s="1048"/>
      <c r="CZ126" s="1048"/>
      <c r="DA126" s="1048"/>
      <c r="DB126" s="1048"/>
      <c r="DC126" s="1048"/>
      <c r="DD126" s="1048"/>
      <c r="DE126" s="1048"/>
      <c r="DF126" s="1049"/>
      <c r="DG126" s="1017" t="s">
        <v>389</v>
      </c>
      <c r="DH126" s="1018"/>
      <c r="DI126" s="1018"/>
      <c r="DJ126" s="1018"/>
      <c r="DK126" s="1018"/>
      <c r="DL126" s="1018" t="s">
        <v>389</v>
      </c>
      <c r="DM126" s="1018"/>
      <c r="DN126" s="1018"/>
      <c r="DO126" s="1018"/>
      <c r="DP126" s="1018"/>
      <c r="DQ126" s="1018" t="s">
        <v>389</v>
      </c>
      <c r="DR126" s="1018"/>
      <c r="DS126" s="1018"/>
      <c r="DT126" s="1018"/>
      <c r="DU126" s="1018"/>
      <c r="DV126" s="1019" t="s">
        <v>389</v>
      </c>
      <c r="DW126" s="1019"/>
      <c r="DX126" s="1019"/>
      <c r="DY126" s="1019"/>
      <c r="DZ126" s="1020"/>
    </row>
    <row r="127" spans="1:130" s="247" customFormat="1" ht="26.25" customHeight="1" x14ac:dyDescent="0.2">
      <c r="A127" s="1158"/>
      <c r="B127" s="1046"/>
      <c r="C127" s="1100" t="s">
        <v>492</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6" t="s">
        <v>389</v>
      </c>
      <c r="AB127" s="1057"/>
      <c r="AC127" s="1057"/>
      <c r="AD127" s="1057"/>
      <c r="AE127" s="1058"/>
      <c r="AF127" s="1059" t="s">
        <v>389</v>
      </c>
      <c r="AG127" s="1057"/>
      <c r="AH127" s="1057"/>
      <c r="AI127" s="1057"/>
      <c r="AJ127" s="1058"/>
      <c r="AK127" s="1059" t="s">
        <v>389</v>
      </c>
      <c r="AL127" s="1057"/>
      <c r="AM127" s="1057"/>
      <c r="AN127" s="1057"/>
      <c r="AO127" s="1058"/>
      <c r="AP127" s="1060" t="s">
        <v>389</v>
      </c>
      <c r="AQ127" s="1061"/>
      <c r="AR127" s="1061"/>
      <c r="AS127" s="1061"/>
      <c r="AT127" s="1062"/>
      <c r="AU127" s="283"/>
      <c r="AV127" s="283"/>
      <c r="AW127" s="283"/>
      <c r="AX127" s="1130" t="s">
        <v>493</v>
      </c>
      <c r="AY127" s="1131"/>
      <c r="AZ127" s="1131"/>
      <c r="BA127" s="1131"/>
      <c r="BB127" s="1131"/>
      <c r="BC127" s="1131"/>
      <c r="BD127" s="1131"/>
      <c r="BE127" s="1132"/>
      <c r="BF127" s="1133" t="s">
        <v>494</v>
      </c>
      <c r="BG127" s="1131"/>
      <c r="BH127" s="1131"/>
      <c r="BI127" s="1131"/>
      <c r="BJ127" s="1131"/>
      <c r="BK127" s="1131"/>
      <c r="BL127" s="1132"/>
      <c r="BM127" s="1133" t="s">
        <v>495</v>
      </c>
      <c r="BN127" s="1131"/>
      <c r="BO127" s="1131"/>
      <c r="BP127" s="1131"/>
      <c r="BQ127" s="1131"/>
      <c r="BR127" s="1131"/>
      <c r="BS127" s="1132"/>
      <c r="BT127" s="1133" t="s">
        <v>496</v>
      </c>
      <c r="BU127" s="1131"/>
      <c r="BV127" s="1131"/>
      <c r="BW127" s="1131"/>
      <c r="BX127" s="1131"/>
      <c r="BY127" s="1131"/>
      <c r="BZ127" s="1155"/>
      <c r="CA127" s="283"/>
      <c r="CB127" s="283"/>
      <c r="CC127" s="283"/>
      <c r="CD127" s="284"/>
      <c r="CE127" s="284"/>
      <c r="CF127" s="284"/>
      <c r="CG127" s="281"/>
      <c r="CH127" s="281"/>
      <c r="CI127" s="281"/>
      <c r="CJ127" s="282"/>
      <c r="CK127" s="1122"/>
      <c r="CL127" s="1109"/>
      <c r="CM127" s="1109"/>
      <c r="CN127" s="1109"/>
      <c r="CO127" s="1110"/>
      <c r="CP127" s="1047" t="s">
        <v>497</v>
      </c>
      <c r="CQ127" s="1048"/>
      <c r="CR127" s="1048"/>
      <c r="CS127" s="1048"/>
      <c r="CT127" s="1048"/>
      <c r="CU127" s="1048"/>
      <c r="CV127" s="1048"/>
      <c r="CW127" s="1048"/>
      <c r="CX127" s="1048"/>
      <c r="CY127" s="1048"/>
      <c r="CZ127" s="1048"/>
      <c r="DA127" s="1048"/>
      <c r="DB127" s="1048"/>
      <c r="DC127" s="1048"/>
      <c r="DD127" s="1048"/>
      <c r="DE127" s="1048"/>
      <c r="DF127" s="1049"/>
      <c r="DG127" s="1017" t="s">
        <v>389</v>
      </c>
      <c r="DH127" s="1018"/>
      <c r="DI127" s="1018"/>
      <c r="DJ127" s="1018"/>
      <c r="DK127" s="1018"/>
      <c r="DL127" s="1018" t="s">
        <v>389</v>
      </c>
      <c r="DM127" s="1018"/>
      <c r="DN127" s="1018"/>
      <c r="DO127" s="1018"/>
      <c r="DP127" s="1018"/>
      <c r="DQ127" s="1018" t="s">
        <v>389</v>
      </c>
      <c r="DR127" s="1018"/>
      <c r="DS127" s="1018"/>
      <c r="DT127" s="1018"/>
      <c r="DU127" s="1018"/>
      <c r="DV127" s="1019" t="s">
        <v>389</v>
      </c>
      <c r="DW127" s="1019"/>
      <c r="DX127" s="1019"/>
      <c r="DY127" s="1019"/>
      <c r="DZ127" s="1020"/>
    </row>
    <row r="128" spans="1:130" s="247" customFormat="1" ht="26.25" customHeight="1" thickBot="1" x14ac:dyDescent="0.25">
      <c r="A128" s="1141" t="s">
        <v>498</v>
      </c>
      <c r="B128" s="1142"/>
      <c r="C128" s="1142"/>
      <c r="D128" s="1142"/>
      <c r="E128" s="1142"/>
      <c r="F128" s="1142"/>
      <c r="G128" s="1142"/>
      <c r="H128" s="1142"/>
      <c r="I128" s="1142"/>
      <c r="J128" s="1142"/>
      <c r="K128" s="1142"/>
      <c r="L128" s="1142"/>
      <c r="M128" s="1142"/>
      <c r="N128" s="1142"/>
      <c r="O128" s="1142"/>
      <c r="P128" s="1142"/>
      <c r="Q128" s="1142"/>
      <c r="R128" s="1142"/>
      <c r="S128" s="1142"/>
      <c r="T128" s="1142"/>
      <c r="U128" s="1142"/>
      <c r="V128" s="1142"/>
      <c r="W128" s="1143" t="s">
        <v>499</v>
      </c>
      <c r="X128" s="1143"/>
      <c r="Y128" s="1143"/>
      <c r="Z128" s="1144"/>
      <c r="AA128" s="1145">
        <v>20340326</v>
      </c>
      <c r="AB128" s="1146"/>
      <c r="AC128" s="1146"/>
      <c r="AD128" s="1146"/>
      <c r="AE128" s="1147"/>
      <c r="AF128" s="1148">
        <v>20090026</v>
      </c>
      <c r="AG128" s="1146"/>
      <c r="AH128" s="1146"/>
      <c r="AI128" s="1146"/>
      <c r="AJ128" s="1147"/>
      <c r="AK128" s="1148">
        <v>21043882</v>
      </c>
      <c r="AL128" s="1146"/>
      <c r="AM128" s="1146"/>
      <c r="AN128" s="1146"/>
      <c r="AO128" s="1147"/>
      <c r="AP128" s="1149"/>
      <c r="AQ128" s="1150"/>
      <c r="AR128" s="1150"/>
      <c r="AS128" s="1150"/>
      <c r="AT128" s="1151"/>
      <c r="AU128" s="283"/>
      <c r="AV128" s="283"/>
      <c r="AW128" s="283"/>
      <c r="AX128" s="986" t="s">
        <v>500</v>
      </c>
      <c r="AY128" s="987"/>
      <c r="AZ128" s="987"/>
      <c r="BA128" s="987"/>
      <c r="BB128" s="987"/>
      <c r="BC128" s="987"/>
      <c r="BD128" s="987"/>
      <c r="BE128" s="988"/>
      <c r="BF128" s="1152" t="s">
        <v>501</v>
      </c>
      <c r="BG128" s="1153"/>
      <c r="BH128" s="1153"/>
      <c r="BI128" s="1153"/>
      <c r="BJ128" s="1153"/>
      <c r="BK128" s="1153"/>
      <c r="BL128" s="1154"/>
      <c r="BM128" s="1152">
        <v>11.25</v>
      </c>
      <c r="BN128" s="1153"/>
      <c r="BO128" s="1153"/>
      <c r="BP128" s="1153"/>
      <c r="BQ128" s="1153"/>
      <c r="BR128" s="1153"/>
      <c r="BS128" s="1154"/>
      <c r="BT128" s="1152">
        <v>20</v>
      </c>
      <c r="BU128" s="1153"/>
      <c r="BV128" s="1153"/>
      <c r="BW128" s="1153"/>
      <c r="BX128" s="1153"/>
      <c r="BY128" s="1153"/>
      <c r="BZ128" s="1177"/>
      <c r="CA128" s="284"/>
      <c r="CB128" s="284"/>
      <c r="CC128" s="284"/>
      <c r="CD128" s="284"/>
      <c r="CE128" s="284"/>
      <c r="CF128" s="284"/>
      <c r="CG128" s="281"/>
      <c r="CH128" s="281"/>
      <c r="CI128" s="281"/>
      <c r="CJ128" s="282"/>
      <c r="CK128" s="1123"/>
      <c r="CL128" s="1124"/>
      <c r="CM128" s="1124"/>
      <c r="CN128" s="1124"/>
      <c r="CO128" s="1125"/>
      <c r="CP128" s="1134" t="s">
        <v>502</v>
      </c>
      <c r="CQ128" s="1135"/>
      <c r="CR128" s="1135"/>
      <c r="CS128" s="1135"/>
      <c r="CT128" s="1135"/>
      <c r="CU128" s="1135"/>
      <c r="CV128" s="1135"/>
      <c r="CW128" s="1135"/>
      <c r="CX128" s="1135"/>
      <c r="CY128" s="1135"/>
      <c r="CZ128" s="1135"/>
      <c r="DA128" s="1135"/>
      <c r="DB128" s="1135"/>
      <c r="DC128" s="1135"/>
      <c r="DD128" s="1135"/>
      <c r="DE128" s="1135"/>
      <c r="DF128" s="1136"/>
      <c r="DG128" s="1137">
        <v>130127</v>
      </c>
      <c r="DH128" s="1138"/>
      <c r="DI128" s="1138"/>
      <c r="DJ128" s="1138"/>
      <c r="DK128" s="1138"/>
      <c r="DL128" s="1138">
        <v>93006</v>
      </c>
      <c r="DM128" s="1138"/>
      <c r="DN128" s="1138"/>
      <c r="DO128" s="1138"/>
      <c r="DP128" s="1138"/>
      <c r="DQ128" s="1138">
        <v>67169</v>
      </c>
      <c r="DR128" s="1138"/>
      <c r="DS128" s="1138"/>
      <c r="DT128" s="1138"/>
      <c r="DU128" s="1138"/>
      <c r="DV128" s="1139">
        <v>0</v>
      </c>
      <c r="DW128" s="1139"/>
      <c r="DX128" s="1139"/>
      <c r="DY128" s="1139"/>
      <c r="DZ128" s="1140"/>
    </row>
    <row r="129" spans="1:131" s="247" customFormat="1" ht="26.25" customHeight="1" x14ac:dyDescent="0.2">
      <c r="A129" s="1028" t="s">
        <v>106</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171" t="s">
        <v>503</v>
      </c>
      <c r="X129" s="1172"/>
      <c r="Y129" s="1172"/>
      <c r="Z129" s="1173"/>
      <c r="AA129" s="1056">
        <v>360255112</v>
      </c>
      <c r="AB129" s="1057"/>
      <c r="AC129" s="1057"/>
      <c r="AD129" s="1057"/>
      <c r="AE129" s="1058"/>
      <c r="AF129" s="1059">
        <v>368483160</v>
      </c>
      <c r="AG129" s="1057"/>
      <c r="AH129" s="1057"/>
      <c r="AI129" s="1057"/>
      <c r="AJ129" s="1058"/>
      <c r="AK129" s="1059">
        <v>374180277</v>
      </c>
      <c r="AL129" s="1057"/>
      <c r="AM129" s="1057"/>
      <c r="AN129" s="1057"/>
      <c r="AO129" s="1058"/>
      <c r="AP129" s="1174"/>
      <c r="AQ129" s="1175"/>
      <c r="AR129" s="1175"/>
      <c r="AS129" s="1175"/>
      <c r="AT129" s="1176"/>
      <c r="AU129" s="285"/>
      <c r="AV129" s="285"/>
      <c r="AW129" s="285"/>
      <c r="AX129" s="1165" t="s">
        <v>504</v>
      </c>
      <c r="AY129" s="1048"/>
      <c r="AZ129" s="1048"/>
      <c r="BA129" s="1048"/>
      <c r="BB129" s="1048"/>
      <c r="BC129" s="1048"/>
      <c r="BD129" s="1048"/>
      <c r="BE129" s="1049"/>
      <c r="BF129" s="1166" t="s">
        <v>128</v>
      </c>
      <c r="BG129" s="1167"/>
      <c r="BH129" s="1167"/>
      <c r="BI129" s="1167"/>
      <c r="BJ129" s="1167"/>
      <c r="BK129" s="1167"/>
      <c r="BL129" s="1168"/>
      <c r="BM129" s="1166">
        <v>16.25</v>
      </c>
      <c r="BN129" s="1167"/>
      <c r="BO129" s="1167"/>
      <c r="BP129" s="1167"/>
      <c r="BQ129" s="1167"/>
      <c r="BR129" s="1167"/>
      <c r="BS129" s="1168"/>
      <c r="BT129" s="1166">
        <v>30</v>
      </c>
      <c r="BU129" s="1169"/>
      <c r="BV129" s="1169"/>
      <c r="BW129" s="1169"/>
      <c r="BX129" s="1169"/>
      <c r="BY129" s="1169"/>
      <c r="BZ129" s="1170"/>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8" t="s">
        <v>505</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171" t="s">
        <v>506</v>
      </c>
      <c r="X130" s="1172"/>
      <c r="Y130" s="1172"/>
      <c r="Z130" s="1173"/>
      <c r="AA130" s="1056">
        <v>42381865</v>
      </c>
      <c r="AB130" s="1057"/>
      <c r="AC130" s="1057"/>
      <c r="AD130" s="1057"/>
      <c r="AE130" s="1058"/>
      <c r="AF130" s="1059">
        <v>40911194</v>
      </c>
      <c r="AG130" s="1057"/>
      <c r="AH130" s="1057"/>
      <c r="AI130" s="1057"/>
      <c r="AJ130" s="1058"/>
      <c r="AK130" s="1059">
        <v>41413847</v>
      </c>
      <c r="AL130" s="1057"/>
      <c r="AM130" s="1057"/>
      <c r="AN130" s="1057"/>
      <c r="AO130" s="1058"/>
      <c r="AP130" s="1174"/>
      <c r="AQ130" s="1175"/>
      <c r="AR130" s="1175"/>
      <c r="AS130" s="1175"/>
      <c r="AT130" s="1176"/>
      <c r="AU130" s="285"/>
      <c r="AV130" s="285"/>
      <c r="AW130" s="285"/>
      <c r="AX130" s="1165" t="s">
        <v>507</v>
      </c>
      <c r="AY130" s="1048"/>
      <c r="AZ130" s="1048"/>
      <c r="BA130" s="1048"/>
      <c r="BB130" s="1048"/>
      <c r="BC130" s="1048"/>
      <c r="BD130" s="1048"/>
      <c r="BE130" s="1049"/>
      <c r="BF130" s="1202">
        <v>7.5</v>
      </c>
      <c r="BG130" s="1203"/>
      <c r="BH130" s="1203"/>
      <c r="BI130" s="1203"/>
      <c r="BJ130" s="1203"/>
      <c r="BK130" s="1203"/>
      <c r="BL130" s="1204"/>
      <c r="BM130" s="1202">
        <v>25</v>
      </c>
      <c r="BN130" s="1203"/>
      <c r="BO130" s="1203"/>
      <c r="BP130" s="1203"/>
      <c r="BQ130" s="1203"/>
      <c r="BR130" s="1203"/>
      <c r="BS130" s="1204"/>
      <c r="BT130" s="1202">
        <v>35</v>
      </c>
      <c r="BU130" s="1205"/>
      <c r="BV130" s="1205"/>
      <c r="BW130" s="1205"/>
      <c r="BX130" s="1205"/>
      <c r="BY130" s="1205"/>
      <c r="BZ130" s="1206"/>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7"/>
      <c r="B131" s="1208"/>
      <c r="C131" s="1208"/>
      <c r="D131" s="1208"/>
      <c r="E131" s="1208"/>
      <c r="F131" s="1208"/>
      <c r="G131" s="1208"/>
      <c r="H131" s="1208"/>
      <c r="I131" s="1208"/>
      <c r="J131" s="1208"/>
      <c r="K131" s="1208"/>
      <c r="L131" s="1208"/>
      <c r="M131" s="1208"/>
      <c r="N131" s="1208"/>
      <c r="O131" s="1208"/>
      <c r="P131" s="1208"/>
      <c r="Q131" s="1208"/>
      <c r="R131" s="1208"/>
      <c r="S131" s="1208"/>
      <c r="T131" s="1208"/>
      <c r="U131" s="1208"/>
      <c r="V131" s="1208"/>
      <c r="W131" s="1209" t="s">
        <v>508</v>
      </c>
      <c r="X131" s="1210"/>
      <c r="Y131" s="1210"/>
      <c r="Z131" s="1211"/>
      <c r="AA131" s="1103">
        <v>317873247</v>
      </c>
      <c r="AB131" s="1082"/>
      <c r="AC131" s="1082"/>
      <c r="AD131" s="1082"/>
      <c r="AE131" s="1083"/>
      <c r="AF131" s="1081">
        <v>327571966</v>
      </c>
      <c r="AG131" s="1082"/>
      <c r="AH131" s="1082"/>
      <c r="AI131" s="1082"/>
      <c r="AJ131" s="1083"/>
      <c r="AK131" s="1081">
        <v>332766430</v>
      </c>
      <c r="AL131" s="1082"/>
      <c r="AM131" s="1082"/>
      <c r="AN131" s="1082"/>
      <c r="AO131" s="1083"/>
      <c r="AP131" s="1212"/>
      <c r="AQ131" s="1213"/>
      <c r="AR131" s="1213"/>
      <c r="AS131" s="1213"/>
      <c r="AT131" s="1214"/>
      <c r="AU131" s="285"/>
      <c r="AV131" s="285"/>
      <c r="AW131" s="285"/>
      <c r="AX131" s="1184" t="s">
        <v>509</v>
      </c>
      <c r="AY131" s="1135"/>
      <c r="AZ131" s="1135"/>
      <c r="BA131" s="1135"/>
      <c r="BB131" s="1135"/>
      <c r="BC131" s="1135"/>
      <c r="BD131" s="1135"/>
      <c r="BE131" s="1136"/>
      <c r="BF131" s="1185">
        <v>123.7</v>
      </c>
      <c r="BG131" s="1186"/>
      <c r="BH131" s="1186"/>
      <c r="BI131" s="1186"/>
      <c r="BJ131" s="1186"/>
      <c r="BK131" s="1186"/>
      <c r="BL131" s="1187"/>
      <c r="BM131" s="1185">
        <v>400</v>
      </c>
      <c r="BN131" s="1186"/>
      <c r="BO131" s="1186"/>
      <c r="BP131" s="1186"/>
      <c r="BQ131" s="1186"/>
      <c r="BR131" s="1186"/>
      <c r="BS131" s="1187"/>
      <c r="BT131" s="1188"/>
      <c r="BU131" s="1189"/>
      <c r="BV131" s="1189"/>
      <c r="BW131" s="1189"/>
      <c r="BX131" s="1189"/>
      <c r="BY131" s="1189"/>
      <c r="BZ131" s="119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91" t="s">
        <v>510</v>
      </c>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5" t="s">
        <v>511</v>
      </c>
      <c r="W132" s="1195"/>
      <c r="X132" s="1195"/>
      <c r="Y132" s="1195"/>
      <c r="Z132" s="1196"/>
      <c r="AA132" s="1197">
        <v>6.6410845199999997</v>
      </c>
      <c r="AB132" s="1198"/>
      <c r="AC132" s="1198"/>
      <c r="AD132" s="1198"/>
      <c r="AE132" s="1199"/>
      <c r="AF132" s="1200">
        <v>7.9015027800000004</v>
      </c>
      <c r="AG132" s="1198"/>
      <c r="AH132" s="1198"/>
      <c r="AI132" s="1198"/>
      <c r="AJ132" s="1199"/>
      <c r="AK132" s="1200">
        <v>8.0265434229999997</v>
      </c>
      <c r="AL132" s="1198"/>
      <c r="AM132" s="1198"/>
      <c r="AN132" s="1198"/>
      <c r="AO132" s="1199"/>
      <c r="AP132" s="1097"/>
      <c r="AQ132" s="1098"/>
      <c r="AR132" s="1098"/>
      <c r="AS132" s="1098"/>
      <c r="AT132" s="120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93"/>
      <c r="B133" s="1194"/>
      <c r="C133" s="1194"/>
      <c r="D133" s="1194"/>
      <c r="E133" s="1194"/>
      <c r="F133" s="1194"/>
      <c r="G133" s="1194"/>
      <c r="H133" s="1194"/>
      <c r="I133" s="1194"/>
      <c r="J133" s="1194"/>
      <c r="K133" s="1194"/>
      <c r="L133" s="1194"/>
      <c r="M133" s="1194"/>
      <c r="N133" s="1194"/>
      <c r="O133" s="1194"/>
      <c r="P133" s="1194"/>
      <c r="Q133" s="1194"/>
      <c r="R133" s="1194"/>
      <c r="S133" s="1194"/>
      <c r="T133" s="1194"/>
      <c r="U133" s="1194"/>
      <c r="V133" s="1178" t="s">
        <v>512</v>
      </c>
      <c r="W133" s="1178"/>
      <c r="X133" s="1178"/>
      <c r="Y133" s="1178"/>
      <c r="Z133" s="1179"/>
      <c r="AA133" s="1180">
        <v>6.9</v>
      </c>
      <c r="AB133" s="1181"/>
      <c r="AC133" s="1181"/>
      <c r="AD133" s="1181"/>
      <c r="AE133" s="1182"/>
      <c r="AF133" s="1180">
        <v>7.3</v>
      </c>
      <c r="AG133" s="1181"/>
      <c r="AH133" s="1181"/>
      <c r="AI133" s="1181"/>
      <c r="AJ133" s="1182"/>
      <c r="AK133" s="1180">
        <v>7.5</v>
      </c>
      <c r="AL133" s="1181"/>
      <c r="AM133" s="1181"/>
      <c r="AN133" s="1181"/>
      <c r="AO133" s="1182"/>
      <c r="AP133" s="1127"/>
      <c r="AQ133" s="1128"/>
      <c r="AR133" s="1128"/>
      <c r="AS133" s="1128"/>
      <c r="AT133" s="1183"/>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nX1rN/b0gPgmERCcWTUpr7H6G5bgPp5Nh7s2Lc/7PvNmmprMkHUBLRmcT/bEUEofwzShy4V/gDB2YmuUCKC11g==" saltValue="TcdBp+uIQ61s7OPZdhNQ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BF15" sqref="BF15"/>
    </sheetView>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513</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O64SG3ZfvvQZsCCC35tOPO3GCFsqN2skwYo4vg/J+xen0PaeKB7FKN6YPl21OZnvA4yYVI3hnZ4noBJiafWjDg==" saltValue="vRv5G1YjSkUCD8imS1CB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F15" sqref="BF15"/>
    </sheetView>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bia9lICktvLDpjO/kZExQ/E+8RFN5Nyg2xo5dGb/ZfTIkXQJoixBB6beg1xToPe/t+viyzRWk77SaTt3FizSNg==" saltValue="zgFbNiC4JrB3I8qbh8w8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election activeCell="BF15" sqref="BF15"/>
    </sheetView>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8" t="s">
        <v>516</v>
      </c>
      <c r="AP7" s="304"/>
      <c r="AQ7" s="305" t="s">
        <v>517</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9"/>
      <c r="AP8" s="310" t="s">
        <v>518</v>
      </c>
      <c r="AQ8" s="311" t="s">
        <v>519</v>
      </c>
      <c r="AR8" s="312" t="s">
        <v>520</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0" t="s">
        <v>521</v>
      </c>
      <c r="AL9" s="1221"/>
      <c r="AM9" s="1221"/>
      <c r="AN9" s="1222"/>
      <c r="AO9" s="313">
        <v>147338877</v>
      </c>
      <c r="AP9" s="313">
        <v>97298</v>
      </c>
      <c r="AQ9" s="314">
        <v>103263</v>
      </c>
      <c r="AR9" s="315">
        <v>-5.8</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0" t="s">
        <v>522</v>
      </c>
      <c r="AL10" s="1221"/>
      <c r="AM10" s="1221"/>
      <c r="AN10" s="1222"/>
      <c r="AO10" s="316">
        <v>608751</v>
      </c>
      <c r="AP10" s="316">
        <v>402</v>
      </c>
      <c r="AQ10" s="317">
        <v>1458</v>
      </c>
      <c r="AR10" s="318">
        <v>-72.400000000000006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0" t="s">
        <v>523</v>
      </c>
      <c r="AL11" s="1221"/>
      <c r="AM11" s="1221"/>
      <c r="AN11" s="1222"/>
      <c r="AO11" s="316">
        <v>288</v>
      </c>
      <c r="AP11" s="316">
        <v>0</v>
      </c>
      <c r="AQ11" s="317">
        <v>119</v>
      </c>
      <c r="AR11" s="318">
        <v>-100</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0" t="s">
        <v>524</v>
      </c>
      <c r="AL12" s="1221"/>
      <c r="AM12" s="1221"/>
      <c r="AN12" s="1222"/>
      <c r="AO12" s="316">
        <v>4485578</v>
      </c>
      <c r="AP12" s="316">
        <v>2962</v>
      </c>
      <c r="AQ12" s="317">
        <v>1204</v>
      </c>
      <c r="AR12" s="318">
        <v>146</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0" t="s">
        <v>525</v>
      </c>
      <c r="AL13" s="1221"/>
      <c r="AM13" s="1221"/>
      <c r="AN13" s="1222"/>
      <c r="AO13" s="316" t="s">
        <v>526</v>
      </c>
      <c r="AP13" s="316" t="s">
        <v>526</v>
      </c>
      <c r="AQ13" s="317">
        <v>5</v>
      </c>
      <c r="AR13" s="318" t="s">
        <v>526</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0" t="s">
        <v>527</v>
      </c>
      <c r="AL14" s="1221"/>
      <c r="AM14" s="1221"/>
      <c r="AN14" s="1222"/>
      <c r="AO14" s="316">
        <v>1546083</v>
      </c>
      <c r="AP14" s="316">
        <v>1021</v>
      </c>
      <c r="AQ14" s="317">
        <v>1915</v>
      </c>
      <c r="AR14" s="318">
        <v>-46.7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0" t="s">
        <v>528</v>
      </c>
      <c r="AL15" s="1221"/>
      <c r="AM15" s="1221"/>
      <c r="AN15" s="1222"/>
      <c r="AO15" s="316">
        <v>3478724</v>
      </c>
      <c r="AP15" s="316">
        <v>2297</v>
      </c>
      <c r="AQ15" s="317">
        <v>1236</v>
      </c>
      <c r="AR15" s="318">
        <v>85.8</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3" t="s">
        <v>529</v>
      </c>
      <c r="AL16" s="1224"/>
      <c r="AM16" s="1224"/>
      <c r="AN16" s="1225"/>
      <c r="AO16" s="316">
        <v>-9039869</v>
      </c>
      <c r="AP16" s="316">
        <v>-5970</v>
      </c>
      <c r="AQ16" s="317">
        <v>-7821</v>
      </c>
      <c r="AR16" s="318">
        <v>-23.7</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3" t="s">
        <v>186</v>
      </c>
      <c r="AL17" s="1224"/>
      <c r="AM17" s="1224"/>
      <c r="AN17" s="1225"/>
      <c r="AO17" s="316">
        <v>148418432</v>
      </c>
      <c r="AP17" s="316">
        <v>98011</v>
      </c>
      <c r="AQ17" s="317">
        <v>101379</v>
      </c>
      <c r="AR17" s="318">
        <v>-3.3</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5" t="s">
        <v>534</v>
      </c>
      <c r="AL21" s="1216"/>
      <c r="AM21" s="1216"/>
      <c r="AN21" s="1217"/>
      <c r="AO21" s="328">
        <v>10.53</v>
      </c>
      <c r="AP21" s="329">
        <v>10.89</v>
      </c>
      <c r="AQ21" s="330">
        <v>-0.36</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5" t="s">
        <v>535</v>
      </c>
      <c r="AL22" s="1216"/>
      <c r="AM22" s="1216"/>
      <c r="AN22" s="1217"/>
      <c r="AO22" s="333">
        <v>101</v>
      </c>
      <c r="AP22" s="334">
        <v>99.9</v>
      </c>
      <c r="AQ22" s="335">
        <v>1.1000000000000001</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8" t="s">
        <v>516</v>
      </c>
      <c r="AP30" s="304"/>
      <c r="AQ30" s="305" t="s">
        <v>517</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9"/>
      <c r="AP31" s="310" t="s">
        <v>518</v>
      </c>
      <c r="AQ31" s="311" t="s">
        <v>519</v>
      </c>
      <c r="AR31" s="312" t="s">
        <v>520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1" t="s">
        <v>539</v>
      </c>
      <c r="AL32" s="1232"/>
      <c r="AM32" s="1232"/>
      <c r="AN32" s="1233"/>
      <c r="AO32" s="343">
        <v>24925850</v>
      </c>
      <c r="AP32" s="343">
        <v>16460</v>
      </c>
      <c r="AQ32" s="344">
        <v>32340</v>
      </c>
      <c r="AR32" s="345">
        <v>-49.1</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1" t="s">
        <v>540</v>
      </c>
      <c r="AL33" s="1232"/>
      <c r="AM33" s="1232"/>
      <c r="AN33" s="1233"/>
      <c r="AO33" s="343">
        <v>5895694</v>
      </c>
      <c r="AP33" s="343">
        <v>3893</v>
      </c>
      <c r="AQ33" s="344">
        <v>3070</v>
      </c>
      <c r="AR33" s="345">
        <v>26.8</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1" t="s">
        <v>541</v>
      </c>
      <c r="AL34" s="1232"/>
      <c r="AM34" s="1232"/>
      <c r="AN34" s="1233"/>
      <c r="AO34" s="343">
        <v>43723573</v>
      </c>
      <c r="AP34" s="343">
        <v>28874</v>
      </c>
      <c r="AQ34" s="344">
        <v>20684</v>
      </c>
      <c r="AR34" s="345">
        <v>39.6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1" t="s">
        <v>542</v>
      </c>
      <c r="AL35" s="1232"/>
      <c r="AM35" s="1232"/>
      <c r="AN35" s="1233"/>
      <c r="AO35" s="343">
        <v>12782688</v>
      </c>
      <c r="AP35" s="343">
        <v>8441</v>
      </c>
      <c r="AQ35" s="344">
        <v>10383</v>
      </c>
      <c r="AR35" s="345">
        <v>-18.7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1" t="s">
        <v>543</v>
      </c>
      <c r="AL36" s="1232"/>
      <c r="AM36" s="1232"/>
      <c r="AN36" s="1233"/>
      <c r="AO36" s="343" t="s">
        <v>526</v>
      </c>
      <c r="AP36" s="343" t="s">
        <v>526</v>
      </c>
      <c r="AQ36" s="344">
        <v>181</v>
      </c>
      <c r="AR36" s="345" t="s">
        <v>526</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1" t="s">
        <v>544</v>
      </c>
      <c r="AL37" s="1232"/>
      <c r="AM37" s="1232"/>
      <c r="AN37" s="1233"/>
      <c r="AO37" s="343">
        <v>1839566</v>
      </c>
      <c r="AP37" s="343">
        <v>1215</v>
      </c>
      <c r="AQ37" s="344">
        <v>1161</v>
      </c>
      <c r="AR37" s="345">
        <v>4.7</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4" t="s">
        <v>545</v>
      </c>
      <c r="AL38" s="1235"/>
      <c r="AM38" s="1235"/>
      <c r="AN38" s="1236"/>
      <c r="AO38" s="346" t="s">
        <v>526</v>
      </c>
      <c r="AP38" s="346" t="s">
        <v>526</v>
      </c>
      <c r="AQ38" s="347">
        <v>0</v>
      </c>
      <c r="AR38" s="335" t="s">
        <v>526</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4" t="s">
        <v>546</v>
      </c>
      <c r="AL39" s="1235"/>
      <c r="AM39" s="1235"/>
      <c r="AN39" s="1236"/>
      <c r="AO39" s="343">
        <v>-21043882</v>
      </c>
      <c r="AP39" s="343">
        <v>-13897</v>
      </c>
      <c r="AQ39" s="344">
        <v>-17790</v>
      </c>
      <c r="AR39" s="345">
        <v>-21.9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1" t="s">
        <v>547</v>
      </c>
      <c r="AL40" s="1232"/>
      <c r="AM40" s="1232"/>
      <c r="AN40" s="1233"/>
      <c r="AO40" s="343">
        <v>-41413847</v>
      </c>
      <c r="AP40" s="343">
        <v>-27349</v>
      </c>
      <c r="AQ40" s="344">
        <v>-32769</v>
      </c>
      <c r="AR40" s="345">
        <v>-16.5</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7" t="s">
        <v>298</v>
      </c>
      <c r="AL41" s="1238"/>
      <c r="AM41" s="1238"/>
      <c r="AN41" s="1239"/>
      <c r="AO41" s="343">
        <v>26709642</v>
      </c>
      <c r="AP41" s="343">
        <v>17638</v>
      </c>
      <c r="AQ41" s="344">
        <v>17259</v>
      </c>
      <c r="AR41" s="345">
        <v>2.2000000000000002</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6" t="s">
        <v>516</v>
      </c>
      <c r="AN49" s="1228" t="s">
        <v>551</v>
      </c>
      <c r="AO49" s="1229"/>
      <c r="AP49" s="1229"/>
      <c r="AQ49" s="1229"/>
      <c r="AR49" s="1230"/>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7"/>
      <c r="AN50" s="359" t="s">
        <v>552</v>
      </c>
      <c r="AO50" s="360" t="s">
        <v>553</v>
      </c>
      <c r="AP50" s="361" t="s">
        <v>554</v>
      </c>
      <c r="AQ50" s="362" t="s">
        <v>555</v>
      </c>
      <c r="AR50" s="363" t="s">
        <v>556</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75451005</v>
      </c>
      <c r="AN51" s="365">
        <v>51687</v>
      </c>
      <c r="AO51" s="366">
        <v>-18.899999999999999</v>
      </c>
      <c r="AP51" s="367">
        <v>51898</v>
      </c>
      <c r="AQ51" s="368">
        <v>-3.1</v>
      </c>
      <c r="AR51" s="369">
        <v>-15.8</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42465572</v>
      </c>
      <c r="AN52" s="373">
        <v>29091</v>
      </c>
      <c r="AO52" s="374">
        <v>-17.3</v>
      </c>
      <c r="AP52" s="375">
        <v>25986</v>
      </c>
      <c r="AQ52" s="376">
        <v>2.9</v>
      </c>
      <c r="AR52" s="377">
        <v>-20.2</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77075086</v>
      </c>
      <c r="AN53" s="365">
        <v>52284</v>
      </c>
      <c r="AO53" s="366">
        <v>1.2</v>
      </c>
      <c r="AP53" s="367">
        <v>51684</v>
      </c>
      <c r="AQ53" s="368">
        <v>-0.4</v>
      </c>
      <c r="AR53" s="369">
        <v>1.6</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40580701</v>
      </c>
      <c r="AN54" s="373">
        <v>27528</v>
      </c>
      <c r="AO54" s="374">
        <v>-5.4</v>
      </c>
      <c r="AP54" s="375">
        <v>26671</v>
      </c>
      <c r="AQ54" s="376">
        <v>2.6</v>
      </c>
      <c r="AR54" s="377">
        <v>-8</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96676430</v>
      </c>
      <c r="AN55" s="365">
        <v>64969</v>
      </c>
      <c r="AO55" s="366">
        <v>24.3</v>
      </c>
      <c r="AP55" s="367">
        <v>52897</v>
      </c>
      <c r="AQ55" s="368">
        <v>2.2999999999999998</v>
      </c>
      <c r="AR55" s="369">
        <v>22</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56049538</v>
      </c>
      <c r="AN56" s="373">
        <v>37667</v>
      </c>
      <c r="AO56" s="374">
        <v>36.799999999999997</v>
      </c>
      <c r="AP56" s="375">
        <v>27013</v>
      </c>
      <c r="AQ56" s="376">
        <v>1.3</v>
      </c>
      <c r="AR56" s="377">
        <v>35.5</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92466191</v>
      </c>
      <c r="AN57" s="365">
        <v>61625</v>
      </c>
      <c r="AO57" s="366">
        <v>-5.0999999999999996</v>
      </c>
      <c r="AP57" s="367">
        <v>54945</v>
      </c>
      <c r="AQ57" s="368">
        <v>3.9</v>
      </c>
      <c r="AR57" s="369">
        <v>-9</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49446950</v>
      </c>
      <c r="AN58" s="373">
        <v>32955</v>
      </c>
      <c r="AO58" s="374">
        <v>-12.5</v>
      </c>
      <c r="AP58" s="375">
        <v>29293</v>
      </c>
      <c r="AQ58" s="376">
        <v>8.4</v>
      </c>
      <c r="AR58" s="377">
        <v>-20.9</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87729821</v>
      </c>
      <c r="AN59" s="365">
        <v>57934</v>
      </c>
      <c r="AO59" s="366">
        <v>-6</v>
      </c>
      <c r="AP59" s="367">
        <v>57132</v>
      </c>
      <c r="AQ59" s="368">
        <v>4</v>
      </c>
      <c r="AR59" s="369">
        <v>-10</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45726164</v>
      </c>
      <c r="AN60" s="373">
        <v>30196</v>
      </c>
      <c r="AO60" s="374">
        <v>-8.4</v>
      </c>
      <c r="AP60" s="375">
        <v>30126</v>
      </c>
      <c r="AQ60" s="376">
        <v>2.8</v>
      </c>
      <c r="AR60" s="377">
        <v>-11.2</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85879707</v>
      </c>
      <c r="AN61" s="380">
        <v>57700</v>
      </c>
      <c r="AO61" s="381">
        <v>-0.9</v>
      </c>
      <c r="AP61" s="382">
        <v>53711</v>
      </c>
      <c r="AQ61" s="383">
        <v>1.3</v>
      </c>
      <c r="AR61" s="369">
        <v>-2.2000000000000002</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46853785</v>
      </c>
      <c r="AN62" s="373">
        <v>31487</v>
      </c>
      <c r="AO62" s="374">
        <v>-1.4</v>
      </c>
      <c r="AP62" s="375">
        <v>27818</v>
      </c>
      <c r="AQ62" s="376">
        <v>3.6</v>
      </c>
      <c r="AR62" s="377">
        <v>-5</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o6QsEgpI5kCvme81Wjbwk8UM6U7R8fwNwzoRgNUjrQGj29w9NcJKWXvMVV/Ov7s0Cmn5uuxwr75TTb1eC+3v1w==" saltValue="XGksUn995NeiGIhGlDkw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F15" sqref="BF15"/>
    </sheetView>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513</v>
      </c>
    </row>
    <row r="120" spans="125:125" ht="13.5" hidden="1" customHeight="1" x14ac:dyDescent="0.2"/>
    <row r="121" spans="125:125" ht="13.5" hidden="1" customHeight="1" x14ac:dyDescent="0.2">
      <c r="DU121" s="291"/>
    </row>
  </sheetData>
  <sheetProtection algorithmName="SHA-512" hashValue="GNiftgS0FhVU9o6ORFPmEusWS+fLqmEqRGsI/dEs3Redl4E1Gejz3d7QhMQEfknSShHY2yXaMpZS2sdAwhUskA==" saltValue="AZQ1/qeS9hCSZaAWAt1o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F15" sqref="BF15"/>
    </sheetView>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565</v>
      </c>
    </row>
  </sheetData>
  <sheetProtection algorithmName="SHA-512" hashValue="SAIfokZ26KeuQSdlKqqGs6xLkB3SF71hE9k2keIpizuxtEMEap8osyRnMkQRJmJckUs/QbBVagbA8rjGDc7Bpg==" saltValue="MRk1DAwOCRKm4uyZ8TuQ3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election activeCell="BF15" sqref="BF1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240" t="s">
        <v>3</v>
      </c>
      <c r="D47" s="1240"/>
      <c r="E47" s="1241"/>
      <c r="F47" s="11">
        <v>1.63</v>
      </c>
      <c r="G47" s="12">
        <v>1.73</v>
      </c>
      <c r="H47" s="12">
        <v>1.57</v>
      </c>
      <c r="I47" s="12">
        <v>1.66</v>
      </c>
      <c r="J47" s="13">
        <v>1.71</v>
      </c>
    </row>
    <row r="48" spans="2:10" ht="57.75" customHeight="1" x14ac:dyDescent="0.2">
      <c r="B48" s="14"/>
      <c r="C48" s="1242" t="s">
        <v>4</v>
      </c>
      <c r="D48" s="1242"/>
      <c r="E48" s="1243"/>
      <c r="F48" s="15">
        <v>0.16</v>
      </c>
      <c r="G48" s="16">
        <v>0.18</v>
      </c>
      <c r="H48" s="16">
        <v>0.2</v>
      </c>
      <c r="I48" s="16">
        <v>0.17</v>
      </c>
      <c r="J48" s="17">
        <v>0.12</v>
      </c>
    </row>
    <row r="49" spans="2:10" ht="57.75" customHeight="1" thickBot="1" x14ac:dyDescent="0.25">
      <c r="B49" s="18"/>
      <c r="C49" s="1244" t="s">
        <v>5</v>
      </c>
      <c r="D49" s="1244"/>
      <c r="E49" s="1245"/>
      <c r="F49" s="19">
        <v>0.69</v>
      </c>
      <c r="G49" s="20">
        <v>0.12</v>
      </c>
      <c r="H49" s="20">
        <v>7.0000000000000007E-2</v>
      </c>
      <c r="I49" s="20">
        <v>7.0000000000000007E-2</v>
      </c>
      <c r="J49" s="21" t="s">
        <v>571</v>
      </c>
    </row>
    <row r="50" spans="2:10" ht="13.5" customHeight="1" x14ac:dyDescent="0.2"/>
  </sheetData>
  <sheetProtection algorithmName="SHA-512" hashValue="8ZmxErNVLWr9SoNEAAVTIIhhgQ1oEr7zwnQyedEGdTqaR5/+vucd36E1dwt7UQ/EsWvduAs+wDOu2izw79pffQ==" saltValue="Xu/oty+mYmMJ1WJCD5za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2021-03-12T04:23:15Z</cp:lastPrinted>
  <dcterms:created xsi:type="dcterms:W3CDTF">2021-02-05T02:07:11Z</dcterms:created>
  <dcterms:modified xsi:type="dcterms:W3CDTF">2021-10-29T05:05:32Z</dcterms:modified>
  <cp:category/>
</cp:coreProperties>
</file>