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R1決算_財政状況資料集\08 3月末公表分\03 最終版\02 指定都市\59 京都市\"/>
    </mc:Choice>
  </mc:AlternateContent>
  <bookViews>
    <workbookView xWindow="-120" yWindow="-120" windowWidth="20730" windowHeight="113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BW34" i="10"/>
  <c r="BW35" i="10" s="1"/>
  <c r="BW36" i="10" s="1"/>
  <c r="BW37" i="10" s="1"/>
  <c r="BW38" i="10" s="1"/>
  <c r="C34" i="10"/>
  <c r="CO34" i="10" l="1"/>
  <c r="CO35" i="10" s="1"/>
  <c r="CO36" i="10" s="1"/>
  <c r="CO37" i="10" s="1"/>
  <c r="CO38" i="10" s="1"/>
  <c r="CO39" i="10" s="1"/>
  <c r="CO40" i="10" s="1"/>
  <c r="CO41" i="10" s="1"/>
  <c r="CO42" i="10" s="1"/>
  <c r="CO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AM34" i="10"/>
  <c r="AM35" i="10" s="1"/>
  <c r="AM36" i="10" s="1"/>
  <c r="AM37" i="10" s="1"/>
  <c r="U34" i="10"/>
  <c r="U35" i="10" s="1"/>
  <c r="U36" i="10" s="1"/>
  <c r="U37" i="10" s="1"/>
  <c r="BE34" i="10"/>
  <c r="BE35" i="10" s="1"/>
  <c r="BE36" i="10" s="1"/>
  <c r="BE37" i="10" s="1"/>
</calcChain>
</file>

<file path=xl/sharedStrings.xml><?xml version="1.0" encoding="utf-8"?>
<sst xmlns="http://schemas.openxmlformats.org/spreadsheetml/2006/main" count="996" uniqueCount="619">
  <si>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</si>
  <si>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</si>
  <si>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</si>
  <si>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</si>
  <si>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</si>
  <si>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</si>
  <si>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</si>
  <si>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</si>
  <si>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</si>
  <si>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</si>
  <si>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</si>
  <si>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</si>
  <si>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</si>
  <si>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</si>
  <si>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</si>
  <si>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</si>
  <si>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</si>
  <si>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</si>
  <si>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</si>
  <si>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</si>
  <si>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</si>
  <si>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</si>
  <si>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</si>
  <si>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</si>
  <si>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</si>
  <si>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</si>
  <si>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</si>
  <si>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</si>
  <si>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</si>
  <si>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</si>
  <si>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</si>
  <si>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</si>
  <si>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</si>
  <si>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</si>
  <si>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</si>
  <si>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</si>
  <si>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</si>
  <si>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</si>
  <si>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</si>
  <si>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</si>
  <si>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</si>
  <si>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</si>
  <si>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</si>
  <si>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</si>
  <si>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</si>
  <si>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</si>
  <si>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</si>
  <si>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</si>
  <si>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</si>
  <si>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</si>
  <si>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</si>
  <si>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</si>
  <si>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</si>
  <si>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</si>
  <si>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</si>
  <si>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</si>
  <si>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</si>
  <si>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</si>
  <si>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</si>
  <si>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</si>
  <si>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</si>
  <si>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</si>
  <si>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</si>
  <si>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</si>
  <si>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</si>
  <si>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</si>
  <si>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</si>
  <si>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</si>
  <si>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</si>
  <si>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</si>
  <si>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</si>
  <si>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</si>
  <si>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</si>
  <si>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</si>
  <si>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</si>
  <si>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</si>
  <si>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</si>
  <si>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</si>
  <si>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</si>
  <si>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</si>
  <si>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</si>
  <si>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</si>
  <si>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</si>
  <si>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</si>
  <si>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</si>
  <si>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</si>
  <si>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</si>
  <si>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</si>
  <si>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</si>
  <si>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</si>
  <si>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</si>
  <si>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</si>
  <si>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</si>
  <si>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</si>
  <si>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</si>
  <si>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</si>
  <si>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</si>
  <si>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</si>
  <si>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京都市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</si>
  <si>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</si>
  <si>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</si>
  <si>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</si>
  <si>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</si>
  <si>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</si>
  <si>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</si>
  <si>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</si>
  <si>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</si>
  <si>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</si>
  <si>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</si>
  <si>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</si>
  <si>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</si>
  <si>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</si>
  <si>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</si>
  <si>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</si>
  <si>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</si>
  <si>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</si>
  <si>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</si>
  <si>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</si>
  <si>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</si>
  <si>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</si>
  <si>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</si>
  <si>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</si>
  <si>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</si>
  <si>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</si>
  <si>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</si>
  <si>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</si>
  <si>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</si>
  <si>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</si>
  <si>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</si>
  <si>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</si>
  <si>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</si>
  <si>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</si>
  <si>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</si>
  <si>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</si>
  <si>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</si>
  <si>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</si>
  <si>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</si>
  <si>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</si>
  <si>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</si>
  <si>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</si>
  <si>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</si>
  <si>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</si>
  <si>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</si>
  <si>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</si>
  <si>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</si>
  <si>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</si>
  <si>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</si>
  <si>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</si>
  <si>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</si>
  <si>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</si>
  <si>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</si>
  <si>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</si>
  <si>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</si>
  <si>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</si>
  <si>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</si>
  <si>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</si>
  <si>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</si>
  <si>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</si>
  <si>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</si>
  <si>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</si>
  <si>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</si>
  <si>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</si>
  <si>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</si>
  <si>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</si>
  <si>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</si>
  <si>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</si>
  <si>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</si>
  <si>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</si>
  <si>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</si>
  <si>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</si>
  <si>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</si>
  <si>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</si>
  <si>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</si>
  <si>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</si>
  <si>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</si>
  <si>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</si>
  <si>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</si>
  <si>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</si>
  <si>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</si>
  <si>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</si>
  <si>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</si>
  <si>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</si>
  <si>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</si>
  <si>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</si>
  <si>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</si>
  <si>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</si>
  <si>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</si>
  <si>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</si>
  <si>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</si>
  <si>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</si>
  <si>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</si>
  <si>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</si>
  <si>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</si>
  <si>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</si>
  <si>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</si>
  <si>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</si>
  <si>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</si>
  <si>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</si>
  <si>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</si>
  <si>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</si>
  <si>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</si>
  <si>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</si>
  <si>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</si>
  <si>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</si>
  <si>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</si>
  <si>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</si>
  <si>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</si>
  <si>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</si>
  <si>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</si>
  <si>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</si>
  <si>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</si>
  <si>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</si>
  <si>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</si>
  <si>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</si>
  <si>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</si>
  <si>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</si>
  <si>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</si>
  <si>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</si>
  <si>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京都府京都市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</si>
  <si>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</si>
  <si>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</si>
  <si>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</si>
  <si>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</si>
  <si>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</si>
  <si>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</si>
  <si>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</si>
  <si>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</si>
  <si>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</si>
  <si>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</si>
  <si>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</si>
  <si>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</si>
  <si>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</si>
  <si>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</si>
  <si>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</si>
  <si>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</si>
  <si>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</si>
  <si>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</si>
  <si>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</si>
  <si>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</si>
  <si>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</si>
  <si>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</si>
  <si>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</si>
  <si>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</si>
  <si>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</si>
  <si>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</si>
  <si>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</si>
  <si>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</si>
  <si>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</si>
  <si>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</si>
  <si>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</si>
  <si>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</si>
  <si>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</si>
  <si>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</si>
  <si>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</si>
  <si>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</si>
  <si>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</si>
  <si>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</si>
  <si>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</si>
  <si>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</si>
  <si>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</si>
  <si>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</si>
  <si>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</si>
  <si>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</si>
  <si>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</si>
  <si>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</si>
  <si>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</si>
  <si>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</si>
  <si>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</si>
  <si>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</si>
  <si>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</si>
  <si>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</si>
  <si>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</si>
  <si>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</si>
  <si>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</si>
  <si>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</si>
  <si>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</si>
  <si>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</si>
  <si>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</si>
  <si>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</si>
  <si>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</si>
  <si>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</si>
  <si>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</si>
  <si>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</si>
  <si>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</si>
  <si>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</si>
  <si>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</si>
  <si>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</si>
  <si>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</si>
  <si>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</si>
  <si>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</si>
  <si>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</si>
  <si>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</si>
  <si>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</si>
  <si>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</si>
  <si>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</si>
  <si>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</si>
  <si>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</si>
  <si>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</si>
  <si>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</si>
  <si>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</si>
  <si>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</si>
  <si>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</si>
  <si>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</si>
  <si>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</si>
  <si>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</si>
  <si>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</si>
  <si>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</si>
  <si>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</si>
  <si>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</si>
  <si>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</si>
  <si>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</si>
  <si>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</si>
  <si>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</si>
  <si>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</si>
  <si>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</si>
  <si>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</si>
  <si>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</si>
  <si>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</si>
  <si>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</si>
  <si>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</si>
  <si>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</si>
  <si>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</si>
  <si>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</si>
  <si>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</si>
  <si>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</si>
  <si>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</si>
  <si>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</si>
  <si>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</si>
  <si>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</si>
  <si>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</si>
  <si>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</si>
  <si>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</si>
  <si>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</si>
  <si>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</si>
  <si>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</si>
  <si>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</si>
  <si>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</si>
  <si>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</si>
  <si>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</si>
  <si>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</si>
  <si>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</si>
  <si>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</si>
  <si>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</si>
  <si>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</si>
  <si>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</si>
  <si>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</si>
  <si>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</si>
  <si>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</si>
  <si>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</si>
  <si>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</si>
  <si>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</si>
  <si>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</si>
  <si>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</si>
  <si>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</si>
  <si>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</si>
  <si>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</si>
  <si>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</si>
  <si>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</si>
  <si>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</si>
  <si>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</si>
  <si>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</si>
  <si>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</si>
  <si>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</si>
  <si>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</si>
  <si>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</si>
  <si>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</si>
  <si>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</si>
  <si>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</si>
  <si>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</si>
  <si>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</si>
  <si>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</si>
  <si>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</si>
  <si>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京都府京都市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</si>
  <si>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</si>
  <si>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</si>
  <si>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</si>
  <si>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</si>
  <si>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</si>
  <si>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</si>
  <si>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</si>
  <si>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</si>
  <si>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</si>
  <si>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</si>
  <si>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</si>
  <si>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</si>
  <si>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</si>
  <si>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</si>
  <si>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</si>
  <si>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</si>
  <si>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</si>
  <si>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</si>
  <si>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</si>
  <si>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</si>
  <si>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京都市母子父子寡婦福祉資金貸付事業特別会計</t>
    <phoneticPr fontId="5"/>
  </si>
  <si>
    <t>京都市土地取得特別会計</t>
    <phoneticPr fontId="5"/>
  </si>
  <si>
    <t>京都市市公債特別会計</t>
    <phoneticPr fontId="5"/>
  </si>
  <si>
    <t>京都市立病院機構病院事業債特別会計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</si>
  <si>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</si>
  <si>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</si>
  <si>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</si>
  <si>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</si>
  <si>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</si>
  <si>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</si>
  <si>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</si>
  <si>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</si>
  <si>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</si>
  <si>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</si>
  <si>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</si>
  <si>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</si>
  <si>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</si>
  <si>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京都市国民健康保険事業特別会計</t>
    <phoneticPr fontId="5"/>
  </si>
  <si>
    <t>京都市介護保険事業特別会計</t>
    <phoneticPr fontId="5"/>
  </si>
  <si>
    <t>京都市後期高齢者医療特別会計</t>
    <phoneticPr fontId="5"/>
  </si>
  <si>
    <t>京都市駐車場事業特別会計</t>
    <phoneticPr fontId="5"/>
  </si>
  <si>
    <t>京都市水道事業特別会計</t>
    <phoneticPr fontId="5"/>
  </si>
  <si>
    <t>法適用企業</t>
    <phoneticPr fontId="5"/>
  </si>
  <si>
    <t>京都市公共下水道事業特別会計</t>
    <phoneticPr fontId="5"/>
  </si>
  <si>
    <t>京都市自動車運送事業特別会計</t>
    <phoneticPr fontId="5"/>
  </si>
  <si>
    <t>京都市高速鉄道事業特別会計</t>
    <phoneticPr fontId="5"/>
  </si>
  <si>
    <t>京都市中央卸売市場第一市場特別会計</t>
    <phoneticPr fontId="5"/>
  </si>
  <si>
    <t>法非適用企業</t>
    <phoneticPr fontId="5"/>
  </si>
  <si>
    <t>京都市中央卸売市場第二市場・と畜場特別会計</t>
    <phoneticPr fontId="5"/>
  </si>
  <si>
    <t>京都市農業集落排水事業特別会計</t>
    <phoneticPr fontId="5"/>
  </si>
  <si>
    <t>京都市土地区画整理事業特別会計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</si>
  <si>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</si>
  <si>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</si>
  <si>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</si>
  <si>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</si>
  <si>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</si>
  <si>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</si>
  <si>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</si>
  <si>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</si>
  <si>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</si>
  <si>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</si>
  <si>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</si>
  <si>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</si>
  <si>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</si>
  <si>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</si>
  <si>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</si>
  <si>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</si>
  <si>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</si>
  <si>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</si>
  <si>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</si>
  <si>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</si>
  <si>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</si>
  <si>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</si>
  <si>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</si>
  <si>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</si>
  <si>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</si>
  <si>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</si>
  <si>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</si>
  <si>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</si>
  <si>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</si>
  <si>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</si>
  <si>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</si>
  <si>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</si>
  <si>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</si>
  <si>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</si>
  <si>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</si>
  <si>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</si>
  <si>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</si>
  <si>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</si>
  <si>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</si>
  <si>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</si>
  <si>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</si>
  <si>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</si>
  <si>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</si>
  <si>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</si>
  <si>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</si>
  <si>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</si>
  <si>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</si>
  <si>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</si>
  <si>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</si>
  <si>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</si>
  <si>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</si>
  <si>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</si>
  <si>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</si>
  <si>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京都市高速鉄道事業特別会計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</si>
  <si>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</si>
  <si>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</si>
  <si>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</si>
  <si>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</si>
  <si>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</si>
  <si>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</si>
  <si>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</si>
  <si>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</si>
  <si>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</si>
  <si>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</si>
  <si>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</si>
  <si>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</si>
  <si>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</si>
  <si>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</si>
  <si>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</si>
  <si>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</si>
  <si>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</si>
  <si>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</si>
  <si>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</si>
  <si>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</si>
  <si>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</si>
  <si>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</si>
  <si>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</si>
  <si>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</si>
  <si>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</si>
  <si>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</si>
  <si>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</si>
  <si>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</si>
  <si>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</si>
  <si>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</si>
  <si>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</si>
  <si>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</si>
  <si>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</si>
  <si>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</si>
  <si>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</si>
  <si>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</si>
  <si>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</si>
  <si>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</si>
  <si>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</si>
  <si>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</si>
  <si>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</si>
  <si>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</si>
  <si>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</si>
  <si>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</si>
  <si>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</si>
  <si>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</si>
  <si>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</si>
  <si>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</si>
  <si>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</si>
  <si>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</si>
  <si>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</si>
  <si>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</si>
  <si>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</si>
  <si>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</si>
  <si>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</si>
  <si>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</si>
  <si>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</si>
  <si>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</si>
  <si>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</si>
  <si>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</si>
  <si>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</si>
  <si>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</si>
  <si>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</si>
  <si>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</si>
  <si>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</si>
  <si>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</si>
  <si>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</si>
  <si>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</si>
  <si>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</si>
  <si>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</si>
  <si>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</si>
  <si>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</si>
  <si>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</si>
  <si>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</si>
  <si>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</si>
  <si>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</si>
  <si>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</si>
  <si>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</si>
  <si>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</si>
  <si>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</si>
  <si>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</si>
  <si>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</si>
  <si>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</si>
  <si>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</si>
  <si>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</si>
  <si>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</si>
  <si>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0.11</t>
  </si>
  <si>
    <t>▲ 1.07</t>
  </si>
  <si>
    <t>▲ 0.00</t>
  </si>
  <si>
    <t>▲ 0.96</t>
  </si>
  <si>
    <t>京都市公共下水道事業特別会計</t>
  </si>
  <si>
    <t>京都市水道事業特別会計</t>
  </si>
  <si>
    <t>京都市自動車運送事業特別会計</t>
  </si>
  <si>
    <t>京都市介護保険事業特別会計</t>
  </si>
  <si>
    <t>京都市中央卸売市場第一市場特別会計</t>
  </si>
  <si>
    <t>京都市後期高齢者医療特別会計</t>
  </si>
  <si>
    <t>京都市国民健康保険事業特別会計</t>
  </si>
  <si>
    <t>▲ 0.08</t>
  </si>
  <si>
    <t>一般会計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</si>
  <si>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</si>
  <si>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</si>
  <si>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</si>
  <si>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</si>
  <si>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</si>
  <si>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</si>
  <si>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</si>
  <si>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</si>
  <si>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澱川右岸水防事務組合</t>
  </si>
  <si>
    <t>桂川・小畑川水防事務組合</t>
  </si>
  <si>
    <t>淀川・木津川水防事務組合</t>
  </si>
  <si>
    <t>京都府後期高齢者医療広域連合</t>
  </si>
  <si>
    <t>関西広域連合</t>
  </si>
  <si>
    <t>京都市土地開発公社</t>
    <rPh sb="0" eb="3">
      <t>キョウトシ</t>
    </rPh>
    <rPh sb="3" eb="5">
      <t>トチ</t>
    </rPh>
    <rPh sb="5" eb="7">
      <t>カイハツ</t>
    </rPh>
    <rPh sb="7" eb="9">
      <t>コウシャ</t>
    </rPh>
    <phoneticPr fontId="2"/>
  </si>
  <si>
    <t>公益財団法人　京都市国際交流協会</t>
    <rPh sb="0" eb="2">
      <t>コウエキ</t>
    </rPh>
    <rPh sb="2" eb="4">
      <t>ザイダン</t>
    </rPh>
    <rPh sb="4" eb="6">
      <t>ホウジン</t>
    </rPh>
    <rPh sb="7" eb="10">
      <t>キョウトシ</t>
    </rPh>
    <rPh sb="10" eb="12">
      <t>コクサイ</t>
    </rPh>
    <rPh sb="12" eb="14">
      <t>コウリュウ</t>
    </rPh>
    <rPh sb="14" eb="16">
      <t>キョウカイ</t>
    </rPh>
    <phoneticPr fontId="2"/>
  </si>
  <si>
    <t>公益財団法人　大学コンソーシアム京都</t>
    <rPh sb="0" eb="2">
      <t>コウエキ</t>
    </rPh>
    <rPh sb="2" eb="4">
      <t>ザイダン</t>
    </rPh>
    <rPh sb="4" eb="6">
      <t>ホウジン</t>
    </rPh>
    <rPh sb="7" eb="9">
      <t>ダイガク</t>
    </rPh>
    <rPh sb="16" eb="18">
      <t>キョウト</t>
    </rPh>
    <phoneticPr fontId="2"/>
  </si>
  <si>
    <t>公益財団法人　京都市埋蔵文化財研究所</t>
    <rPh sb="0" eb="2">
      <t>コウエキ</t>
    </rPh>
    <rPh sb="2" eb="4">
      <t>ザイダン</t>
    </rPh>
    <rPh sb="4" eb="6">
      <t>ホウジン</t>
    </rPh>
    <rPh sb="7" eb="10">
      <t>キョウトシ</t>
    </rPh>
    <rPh sb="10" eb="12">
      <t>マイゾウ</t>
    </rPh>
    <rPh sb="12" eb="15">
      <t>ブンカザイ</t>
    </rPh>
    <rPh sb="15" eb="18">
      <t>ケンキュウショ</t>
    </rPh>
    <phoneticPr fontId="2"/>
  </si>
  <si>
    <t>公益財団法人　京都市男女共同参画推進協会</t>
    <rPh sb="0" eb="2">
      <t>コウエキ</t>
    </rPh>
    <rPh sb="2" eb="4">
      <t>ザイダン</t>
    </rPh>
    <rPh sb="4" eb="6">
      <t>ホウジン</t>
    </rPh>
    <rPh sb="7" eb="10">
      <t>キョウトシ</t>
    </rPh>
    <rPh sb="10" eb="12">
      <t>ダンジョ</t>
    </rPh>
    <rPh sb="12" eb="14">
      <t>キョウドウ</t>
    </rPh>
    <rPh sb="14" eb="16">
      <t>サンカク</t>
    </rPh>
    <rPh sb="16" eb="18">
      <t>スイシン</t>
    </rPh>
    <rPh sb="18" eb="20">
      <t>キョウカイ</t>
    </rPh>
    <phoneticPr fontId="2"/>
  </si>
  <si>
    <t>公益財団法人　京都市音楽芸術文化振興財団</t>
    <rPh sb="0" eb="2">
      <t>コウエキ</t>
    </rPh>
    <rPh sb="2" eb="4">
      <t>ザイダン</t>
    </rPh>
    <rPh sb="4" eb="6">
      <t>ホウジン</t>
    </rPh>
    <rPh sb="7" eb="10">
      <t>キョウトシ</t>
    </rPh>
    <rPh sb="10" eb="12">
      <t>オンガク</t>
    </rPh>
    <rPh sb="12" eb="14">
      <t>ゲイジュツ</t>
    </rPh>
    <rPh sb="14" eb="16">
      <t>ブンカ</t>
    </rPh>
    <rPh sb="16" eb="18">
      <t>シンコウ</t>
    </rPh>
    <rPh sb="18" eb="20">
      <t>ザイダン</t>
    </rPh>
    <phoneticPr fontId="2"/>
  </si>
  <si>
    <t>公益財団法人　京都市芸術文化協会</t>
    <rPh sb="0" eb="2">
      <t>コウエキ</t>
    </rPh>
    <rPh sb="2" eb="4">
      <t>ザイダン</t>
    </rPh>
    <rPh sb="4" eb="6">
      <t>ホウジン</t>
    </rPh>
    <rPh sb="7" eb="10">
      <t>キョウトシ</t>
    </rPh>
    <rPh sb="10" eb="12">
      <t>ゲイジュツ</t>
    </rPh>
    <rPh sb="12" eb="14">
      <t>ブンカ</t>
    </rPh>
    <rPh sb="14" eb="16">
      <t>キョウカイ</t>
    </rPh>
    <phoneticPr fontId="2"/>
  </si>
  <si>
    <t>公益財団法人　京都市森林文化協会</t>
    <rPh sb="0" eb="2">
      <t>コウエキ</t>
    </rPh>
    <rPh sb="2" eb="4">
      <t>ザイダン</t>
    </rPh>
    <rPh sb="4" eb="6">
      <t>ホウジン</t>
    </rPh>
    <rPh sb="7" eb="10">
      <t>キョウトシ</t>
    </rPh>
    <rPh sb="10" eb="12">
      <t>シンリン</t>
    </rPh>
    <rPh sb="12" eb="14">
      <t>ブンカ</t>
    </rPh>
    <rPh sb="14" eb="16">
      <t>キョウカイ</t>
    </rPh>
    <phoneticPr fontId="2"/>
  </si>
  <si>
    <t>公益財団法人　きょうと京北ふるさと公社</t>
    <rPh sb="0" eb="2">
      <t>コウエキ</t>
    </rPh>
    <rPh sb="2" eb="4">
      <t>ザイダン</t>
    </rPh>
    <rPh sb="4" eb="6">
      <t>ホウジン</t>
    </rPh>
    <rPh sb="11" eb="13">
      <t>ケイホク</t>
    </rPh>
    <rPh sb="17" eb="19">
      <t>コウシャ</t>
    </rPh>
    <phoneticPr fontId="2"/>
  </si>
  <si>
    <t>公益財団法人　京都伝統産業交流センター</t>
    <rPh sb="0" eb="2">
      <t>コウエキ</t>
    </rPh>
    <rPh sb="2" eb="4">
      <t>ザイダン</t>
    </rPh>
    <rPh sb="4" eb="6">
      <t>ホウジン</t>
    </rPh>
    <rPh sb="7" eb="9">
      <t>キョウト</t>
    </rPh>
    <rPh sb="9" eb="11">
      <t>デントウ</t>
    </rPh>
    <rPh sb="11" eb="13">
      <t>サンギョウ</t>
    </rPh>
    <rPh sb="13" eb="15">
      <t>コウリュウ</t>
    </rPh>
    <phoneticPr fontId="2"/>
  </si>
  <si>
    <t>公益財団法人　京都高度技術研究所</t>
    <rPh sb="0" eb="2">
      <t>コウエキ</t>
    </rPh>
    <rPh sb="2" eb="4">
      <t>ザイダン</t>
    </rPh>
    <rPh sb="4" eb="6">
      <t>ホウジン</t>
    </rPh>
    <rPh sb="7" eb="9">
      <t>キョウト</t>
    </rPh>
    <rPh sb="9" eb="11">
      <t>コウド</t>
    </rPh>
    <rPh sb="11" eb="13">
      <t>ギジュツ</t>
    </rPh>
    <rPh sb="13" eb="16">
      <t>ケンキュウショ</t>
    </rPh>
    <phoneticPr fontId="2"/>
  </si>
  <si>
    <t>株式会社　京都産業振興センター</t>
    <rPh sb="0" eb="2">
      <t>カブシキ</t>
    </rPh>
    <rPh sb="2" eb="4">
      <t>カイシャ</t>
    </rPh>
    <rPh sb="5" eb="7">
      <t>キョウト</t>
    </rPh>
    <rPh sb="7" eb="9">
      <t>サンギョウ</t>
    </rPh>
    <rPh sb="9" eb="11">
      <t>シンコウ</t>
    </rPh>
    <phoneticPr fontId="2"/>
  </si>
  <si>
    <t>公益財団法人　京都市健康づくり協会</t>
    <rPh sb="0" eb="2">
      <t>コウエキ</t>
    </rPh>
    <rPh sb="2" eb="4">
      <t>ザイダン</t>
    </rPh>
    <rPh sb="4" eb="6">
      <t>ホウジン</t>
    </rPh>
    <rPh sb="7" eb="10">
      <t>キョウトシ</t>
    </rPh>
    <rPh sb="10" eb="12">
      <t>ケンコウ</t>
    </rPh>
    <rPh sb="15" eb="17">
      <t>キョウカイ</t>
    </rPh>
    <phoneticPr fontId="2"/>
  </si>
  <si>
    <t>公益財団法人　京都市ユースサービス協会</t>
    <rPh sb="0" eb="2">
      <t>コウエキ</t>
    </rPh>
    <rPh sb="2" eb="4">
      <t>ザイダン</t>
    </rPh>
    <rPh sb="4" eb="6">
      <t>ホウジン</t>
    </rPh>
    <rPh sb="7" eb="10">
      <t>キョウトシ</t>
    </rPh>
    <rPh sb="17" eb="19">
      <t>キョウカイ</t>
    </rPh>
    <phoneticPr fontId="2"/>
  </si>
  <si>
    <t>京都市住宅供給公社</t>
    <rPh sb="0" eb="3">
      <t>キョウトシ</t>
    </rPh>
    <rPh sb="3" eb="5">
      <t>ジュウタク</t>
    </rPh>
    <rPh sb="5" eb="7">
      <t>キョウキュウ</t>
    </rPh>
    <rPh sb="7" eb="9">
      <t>コウシャ</t>
    </rPh>
    <phoneticPr fontId="2"/>
  </si>
  <si>
    <t>公益財団法人　京都市景観・まちづくりセンター</t>
    <rPh sb="0" eb="2">
      <t>コウエキ</t>
    </rPh>
    <rPh sb="2" eb="4">
      <t>ザイダン</t>
    </rPh>
    <rPh sb="4" eb="6">
      <t>ホウジン</t>
    </rPh>
    <rPh sb="7" eb="10">
      <t>キョウトシ</t>
    </rPh>
    <rPh sb="10" eb="12">
      <t>ケイカン</t>
    </rPh>
    <phoneticPr fontId="2"/>
  </si>
  <si>
    <t>京都御池地下街　株式会社</t>
    <rPh sb="0" eb="2">
      <t>キョウト</t>
    </rPh>
    <rPh sb="2" eb="4">
      <t>オイケ</t>
    </rPh>
    <rPh sb="4" eb="7">
      <t>チカガイ</t>
    </rPh>
    <rPh sb="8" eb="10">
      <t>カブシキ</t>
    </rPh>
    <rPh sb="10" eb="12">
      <t>カイシャ</t>
    </rPh>
    <phoneticPr fontId="2"/>
  </si>
  <si>
    <t>京都醍醐センター　株式会社</t>
    <rPh sb="0" eb="2">
      <t>キョウト</t>
    </rPh>
    <rPh sb="2" eb="4">
      <t>ダイゴ</t>
    </rPh>
    <rPh sb="9" eb="11">
      <t>カブシキ</t>
    </rPh>
    <rPh sb="11" eb="13">
      <t>カイシャ</t>
    </rPh>
    <phoneticPr fontId="2"/>
  </si>
  <si>
    <t>公益財団法人　京都市都市緑化協会</t>
    <rPh sb="0" eb="2">
      <t>コウエキ</t>
    </rPh>
    <rPh sb="2" eb="4">
      <t>ザイダン</t>
    </rPh>
    <rPh sb="4" eb="6">
      <t>ホウジン</t>
    </rPh>
    <rPh sb="7" eb="10">
      <t>キョウトシ</t>
    </rPh>
    <rPh sb="10" eb="12">
      <t>トシ</t>
    </rPh>
    <rPh sb="12" eb="14">
      <t>リョッカ</t>
    </rPh>
    <rPh sb="14" eb="16">
      <t>キョウカイ</t>
    </rPh>
    <phoneticPr fontId="2"/>
  </si>
  <si>
    <t>京都シティ開発　株式会社</t>
    <rPh sb="0" eb="2">
      <t>キョウト</t>
    </rPh>
    <rPh sb="5" eb="7">
      <t>カイハツ</t>
    </rPh>
    <rPh sb="8" eb="10">
      <t>カブシキ</t>
    </rPh>
    <rPh sb="10" eb="12">
      <t>カイシャ</t>
    </rPh>
    <phoneticPr fontId="2"/>
  </si>
  <si>
    <t>一般財団法人　京都市防災協会</t>
    <rPh sb="0" eb="2">
      <t>イッパン</t>
    </rPh>
    <rPh sb="2" eb="4">
      <t>ザイダン</t>
    </rPh>
    <rPh sb="4" eb="6">
      <t>ホウジン</t>
    </rPh>
    <rPh sb="7" eb="10">
      <t>キョウトシ</t>
    </rPh>
    <rPh sb="10" eb="12">
      <t>ボウサイ</t>
    </rPh>
    <rPh sb="12" eb="14">
      <t>キョウカイ</t>
    </rPh>
    <phoneticPr fontId="2"/>
  </si>
  <si>
    <t>京都地下鉄整備　株式会社</t>
    <rPh sb="0" eb="2">
      <t>キョウト</t>
    </rPh>
    <rPh sb="2" eb="5">
      <t>チカテツ</t>
    </rPh>
    <rPh sb="5" eb="7">
      <t>セイビ</t>
    </rPh>
    <rPh sb="8" eb="10">
      <t>カブシキ</t>
    </rPh>
    <rPh sb="10" eb="12">
      <t>カイシャ</t>
    </rPh>
    <phoneticPr fontId="2"/>
  </si>
  <si>
    <t>一般財団法人　京都市上下水道サービス協会</t>
    <rPh sb="0" eb="2">
      <t>イッパン</t>
    </rPh>
    <rPh sb="2" eb="4">
      <t>ザイダン</t>
    </rPh>
    <rPh sb="4" eb="6">
      <t>ホウジン</t>
    </rPh>
    <rPh sb="7" eb="10">
      <t>キョウトシ</t>
    </rPh>
    <rPh sb="10" eb="12">
      <t>ジョウゲ</t>
    </rPh>
    <rPh sb="12" eb="14">
      <t>スイドウ</t>
    </rPh>
    <rPh sb="18" eb="20">
      <t>キョウカイ</t>
    </rPh>
    <phoneticPr fontId="2"/>
  </si>
  <si>
    <t>公益財団法人　京都市生涯学習振興財団</t>
    <rPh sb="0" eb="2">
      <t>コウエキ</t>
    </rPh>
    <rPh sb="2" eb="4">
      <t>ザイダン</t>
    </rPh>
    <rPh sb="4" eb="6">
      <t>ホウジン</t>
    </rPh>
    <rPh sb="7" eb="10">
      <t>キョウトシ</t>
    </rPh>
    <rPh sb="10" eb="12">
      <t>ショウガイ</t>
    </rPh>
    <rPh sb="12" eb="14">
      <t>ガクシュウ</t>
    </rPh>
    <rPh sb="14" eb="16">
      <t>シンコウ</t>
    </rPh>
    <rPh sb="16" eb="18">
      <t>ザイダン</t>
    </rPh>
    <phoneticPr fontId="2"/>
  </si>
  <si>
    <t>公共施設等整備管理基金</t>
    <rPh sb="0" eb="2">
      <t>コウキョウ</t>
    </rPh>
    <rPh sb="2" eb="4">
      <t>シセツ</t>
    </rPh>
    <rPh sb="4" eb="5">
      <t>トウ</t>
    </rPh>
    <rPh sb="5" eb="7">
      <t>セイビ</t>
    </rPh>
    <rPh sb="7" eb="9">
      <t>カンリ</t>
    </rPh>
    <rPh sb="9" eb="11">
      <t>キキン</t>
    </rPh>
    <phoneticPr fontId="2"/>
  </si>
  <si>
    <t>文化観光資源保護基金</t>
    <rPh sb="0" eb="2">
      <t>ブンカ</t>
    </rPh>
    <rPh sb="2" eb="4">
      <t>カンコウ</t>
    </rPh>
    <rPh sb="4" eb="6">
      <t>シゲン</t>
    </rPh>
    <rPh sb="6" eb="8">
      <t>ホゴ</t>
    </rPh>
    <rPh sb="8" eb="10">
      <t>キキン</t>
    </rPh>
    <phoneticPr fontId="2"/>
  </si>
  <si>
    <t>市庁舎整備基金</t>
  </si>
  <si>
    <t>市営住宅基金</t>
  </si>
  <si>
    <t>新住宅市街地開発事業基金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</si>
</sst>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quot;△&quot;#,##0;\-\ "/>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08" xfId="12" applyFont="1" applyFill="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1"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7"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5" xfId="14" applyNumberFormat="1" applyFont="1" applyFill="1" applyBorder="1" applyAlignment="1" applyProtection="1">
      <alignment horizontal="right" vertical="center" shrinkToFit="1"/>
    </xf>
    <xf numFmtId="187" fontId="34" fillId="6" borderId="126"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8"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09" xfId="12" applyNumberFormat="1" applyFont="1" applyFill="1" applyBorder="1" applyAlignment="1" applyProtection="1">
      <alignment horizontal="left" vertical="center" shrinkToFit="1"/>
      <protection locked="0"/>
    </xf>
    <xf numFmtId="0" fontId="34" fillId="6" borderId="110" xfId="12" applyNumberFormat="1" applyFont="1" applyFill="1" applyBorder="1" applyAlignment="1" applyProtection="1">
      <alignment horizontal="left" vertical="center" shrinkToFit="1"/>
      <protection locked="0"/>
    </xf>
    <xf numFmtId="0" fontId="34" fillId="6" borderId="116"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1"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8" borderId="126" xfId="12" applyNumberFormat="1" applyFont="1" applyFill="1" applyBorder="1" applyAlignment="1" applyProtection="1">
      <alignment horizontal="left" vertical="center" shrinkToFit="1"/>
      <protection locked="0"/>
    </xf>
    <xf numFmtId="0" fontId="34" fillId="8" borderId="129" xfId="12" applyNumberFormat="1"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NumberFormat="1" applyFont="1" applyFill="1" applyBorder="1" applyAlignment="1" applyProtection="1">
      <alignment horizontal="left" vertical="center" shrinkToFit="1"/>
      <protection locked="0"/>
    </xf>
    <xf numFmtId="0" fontId="34" fillId="6" borderId="124" xfId="12" applyNumberFormat="1" applyFont="1" applyFill="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8" xfId="12" applyNumberFormat="1"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191" fontId="34" fillId="0" borderId="112" xfId="12" applyNumberFormat="1" applyFont="1" applyBorder="1" applyAlignment="1" applyProtection="1">
      <alignment horizontal="right" vertical="center" shrinkToFit="1"/>
      <protection locked="0"/>
    </xf>
    <xf numFmtId="191" fontId="34" fillId="0" borderId="113" xfId="12" applyNumberFormat="1" applyFont="1" applyBorder="1" applyAlignment="1" applyProtection="1">
      <alignment horizontal="right" vertical="center" shrinkToFit="1"/>
      <protection locked="0"/>
    </xf>
    <xf numFmtId="191" fontId="34" fillId="0" borderId="114" xfId="12" applyNumberFormat="1" applyFont="1" applyBorder="1" applyAlignment="1" applyProtection="1">
      <alignment horizontal="right" vertical="center" shrinkToFit="1"/>
      <protection locked="0"/>
    </xf>
    <xf numFmtId="191" fontId="34" fillId="0" borderId="110" xfId="12" applyNumberFormat="1" applyFont="1" applyBorder="1" applyAlignment="1" applyProtection="1">
      <alignment horizontal="right" vertical="center" shrinkToFit="1"/>
      <protection locked="0"/>
    </xf>
    <xf numFmtId="191"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5"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91" fontId="34" fillId="0" borderId="101" xfId="12" applyNumberFormat="1" applyFont="1" applyBorder="1" applyAlignment="1" applyProtection="1">
      <alignment horizontal="right" vertical="center" shrinkToFit="1"/>
      <protection locked="0"/>
    </xf>
    <xf numFmtId="191" fontId="34" fillId="0" borderId="102" xfId="12" applyNumberFormat="1" applyFont="1" applyBorder="1" applyAlignment="1" applyProtection="1">
      <alignment horizontal="righ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87" fontId="34" fillId="8" borderId="131"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91" fontId="34" fillId="0" borderId="112" xfId="14" applyNumberFormat="1" applyFont="1" applyBorder="1" applyAlignment="1" applyProtection="1">
      <alignment horizontal="right" vertical="center" shrinkToFit="1"/>
      <protection locked="0"/>
    </xf>
    <xf numFmtId="191" fontId="34" fillId="0" borderId="113" xfId="14" applyNumberFormat="1" applyFont="1" applyBorder="1" applyAlignment="1" applyProtection="1">
      <alignment horizontal="right" vertical="center" shrinkToFit="1"/>
      <protection locked="0"/>
    </xf>
    <xf numFmtId="191" fontId="34" fillId="0" borderId="114" xfId="14" applyNumberFormat="1" applyFont="1" applyBorder="1" applyAlignment="1" applyProtection="1">
      <alignment horizontal="right" vertical="center" shrinkToFit="1"/>
      <protection locked="0"/>
    </xf>
    <xf numFmtId="191" fontId="34" fillId="0" borderId="110" xfId="14" applyNumberFormat="1" applyFont="1" applyBorder="1" applyAlignment="1" applyProtection="1">
      <alignment horizontal="right" vertical="center" shrinkToFit="1"/>
      <protection locked="0"/>
    </xf>
    <xf numFmtId="191" fontId="34" fillId="0" borderId="116" xfId="14" applyNumberFormat="1" applyFont="1" applyBorder="1" applyAlignment="1" applyProtection="1">
      <alignment horizontal="right" vertical="center" shrinkToFit="1"/>
      <protection locked="0"/>
    </xf>
    <xf numFmtId="191" fontId="34" fillId="0" borderId="185" xfId="14" applyNumberFormat="1" applyFont="1" applyBorder="1" applyAlignment="1" applyProtection="1">
      <alignment horizontal="right" vertical="center" shrinkToFit="1"/>
      <protection locked="0"/>
    </xf>
    <xf numFmtId="191" fontId="34" fillId="0" borderId="118" xfId="14" applyNumberFormat="1" applyFont="1" applyBorder="1" applyAlignment="1" applyProtection="1">
      <alignment horizontal="right" vertical="center" shrinkToFit="1"/>
      <protection locked="0"/>
    </xf>
    <xf numFmtId="191" fontId="34" fillId="0" borderId="134" xfId="12"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91" fontId="34" fillId="0" borderId="133" xfId="14" applyNumberFormat="1" applyFont="1" applyBorder="1" applyAlignment="1" applyProtection="1">
      <alignment horizontal="right" vertical="center" shrinkToFit="1"/>
      <protection locked="0"/>
    </xf>
    <xf numFmtId="191" fontId="34" fillId="0" borderId="134" xfId="14" applyNumberFormat="1" applyFont="1" applyBorder="1" applyAlignment="1" applyProtection="1">
      <alignment horizontal="right" vertical="center" shrinkToFit="1"/>
      <protection locked="0"/>
    </xf>
    <xf numFmtId="191" fontId="34" fillId="0" borderId="135" xfId="14" applyNumberFormat="1" applyFont="1" applyBorder="1" applyAlignment="1" applyProtection="1">
      <alignment horizontal="right" vertical="center" shrinkToFit="1"/>
      <protection locked="0"/>
    </xf>
    <xf numFmtId="191" fontId="34" fillId="0" borderId="136" xfId="14" applyNumberFormat="1" applyFont="1" applyBorder="1" applyAlignment="1" applyProtection="1">
      <alignment horizontal="right" vertical="center" shrinkToFit="1"/>
      <protection locked="0"/>
    </xf>
    <xf numFmtId="191" fontId="34" fillId="0" borderId="137" xfId="14" applyNumberFormat="1" applyFont="1" applyBorder="1" applyAlignment="1" applyProtection="1">
      <alignment horizontal="right" vertical="center" shrinkToFit="1"/>
      <protection locked="0"/>
    </xf>
    <xf numFmtId="191" fontId="34" fillId="0" borderId="138"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0" fontId="34" fillId="8" borderId="126" xfId="15" applyNumberFormat="1" applyFont="1" applyFill="1" applyBorder="1" applyAlignment="1" applyProtection="1">
      <alignment horizontal="left" vertical="center" shrinkToFit="1"/>
      <protection locked="0"/>
    </xf>
    <xf numFmtId="0" fontId="34" fillId="8" borderId="129" xfId="15" applyNumberFormat="1" applyFont="1" applyFill="1" applyBorder="1" applyAlignment="1" applyProtection="1">
      <alignment horizontal="lef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24" xfId="15" applyNumberFormat="1" applyFont="1" applyBorder="1" applyAlignment="1" applyProtection="1">
      <alignment horizontal="lef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91" fontId="34" fillId="0" borderId="109" xfId="14" applyNumberFormat="1" applyFont="1" applyBorder="1" applyAlignment="1" applyProtection="1">
      <alignment horizontal="right" vertical="center" shrinkToFit="1"/>
      <protection locked="0"/>
    </xf>
    <xf numFmtId="191" fontId="34" fillId="0" borderId="117" xfId="14" applyNumberFormat="1" applyFont="1" applyBorder="1" applyAlignment="1" applyProtection="1">
      <alignment horizontal="right" vertical="center" shrinkToFit="1"/>
      <protection locked="0"/>
    </xf>
    <xf numFmtId="191" fontId="34" fillId="0" borderId="115" xfId="14" applyNumberFormat="1" applyFont="1" applyBorder="1" applyAlignment="1" applyProtection="1">
      <alignment horizontal="right" vertical="center" shrinkToFit="1"/>
      <protection locked="0"/>
    </xf>
    <xf numFmtId="191" fontId="34" fillId="0" borderId="115" xfId="15" applyNumberFormat="1" applyFont="1" applyBorder="1" applyAlignment="1" applyProtection="1">
      <alignment horizontal="right" vertical="center" shrinkToFit="1"/>
      <protection locked="0"/>
    </xf>
    <xf numFmtId="191" fontId="34" fillId="0" borderId="110" xfId="15" applyNumberFormat="1" applyFont="1" applyBorder="1" applyAlignment="1" applyProtection="1">
      <alignment horizontal="right" vertical="center" shrinkToFit="1"/>
      <protection locked="0"/>
    </xf>
    <xf numFmtId="191" fontId="34" fillId="0" borderId="117" xfId="15" applyNumberFormat="1" applyFont="1" applyBorder="1" applyAlignment="1" applyProtection="1">
      <alignment horizontal="right" vertical="center" shrinkToFit="1"/>
      <protection locked="0"/>
    </xf>
    <xf numFmtId="191" fontId="34" fillId="0" borderId="114"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91" fontId="34" fillId="0" borderId="186" xfId="15" applyNumberFormat="1" applyFont="1" applyBorder="1" applyAlignment="1" applyProtection="1">
      <alignment horizontal="right" vertical="center" shrinkToFit="1"/>
      <protection locked="0"/>
    </xf>
    <xf numFmtId="191" fontId="34" fillId="0" borderId="99" xfId="15" applyNumberFormat="1" applyFont="1" applyBorder="1" applyAlignment="1" applyProtection="1">
      <alignment horizontal="right" vertical="center" shrinkToFit="1"/>
      <protection locked="0"/>
    </xf>
    <xf numFmtId="191" fontId="34" fillId="0" borderId="104" xfId="15" applyNumberFormat="1" applyFont="1" applyBorder="1" applyAlignment="1" applyProtection="1">
      <alignment horizontal="right" vertical="center" shrinkToFit="1"/>
      <protection locked="0"/>
    </xf>
    <xf numFmtId="191" fontId="34" fillId="0" borderId="103"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5"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91" fontId="34" fillId="0" borderId="98" xfId="14" applyNumberFormat="1" applyFont="1" applyBorder="1" applyAlignment="1" applyProtection="1">
      <alignment horizontal="right" vertical="center" shrinkToFit="1"/>
      <protection locked="0"/>
    </xf>
    <xf numFmtId="191" fontId="34" fillId="0" borderId="99" xfId="14" applyNumberFormat="1" applyFont="1" applyBorder="1" applyAlignment="1" applyProtection="1">
      <alignment horizontal="right" vertical="center" shrinkToFit="1"/>
      <protection locked="0"/>
    </xf>
    <xf numFmtId="191" fontId="34" fillId="0" borderId="104" xfId="14" applyNumberFormat="1" applyFont="1" applyBorder="1" applyAlignment="1" applyProtection="1">
      <alignment horizontal="right" vertical="center" shrinkToFit="1"/>
      <protection locked="0"/>
    </xf>
    <xf numFmtId="191" fontId="34" fillId="0" borderId="103" xfId="14" applyNumberFormat="1" applyFont="1" applyBorder="1" applyAlignment="1" applyProtection="1">
      <alignment horizontal="right" vertical="center" shrinkToFit="1"/>
      <protection locked="0"/>
    </xf>
    <xf numFmtId="191" fontId="34" fillId="0" borderId="107" xfId="14" applyNumberFormat="1" applyFont="1" applyBorder="1" applyAlignment="1" applyProtection="1">
      <alignment horizontal="right" vertical="center" shrinkToFit="1"/>
      <protection locked="0"/>
    </xf>
    <xf numFmtId="191" fontId="34" fillId="0" borderId="18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EF65-46DC-9876-2C912255D9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46647</c:v>
                </c:pt>
                <c:pt idx="1">
                  <c:v>41979</c:v>
                </c:pt>
                <c:pt idx="2">
                  <c:v>43344</c:v>
                </c:pt>
                <c:pt idx="3">
                  <c:v>57549</c:v>
                </c:pt>
                <c:pt idx="4">
                  <c:v>55122</c:v>
                </c:pt>
              </c:numCache>
            </c:numRef>
          </c:val>
          <c:smooth val="0"/>
          <c:extLst>
            <c:ext xmlns:c16="http://schemas.microsoft.com/office/drawing/2014/chart" uri="{C3380CC4-5D6E-409C-BE32-E72D297353CC}">
              <c16:uniqueId val="{00000001-EF65-46DC-9876-2C912255D9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0.54</c:v>
                </c:pt>
                <c:pt idx="1">
                  <c:v>0.14000000000000001</c:v>
                </c:pt>
                <c:pt idx="2">
                  <c:v>0.09</c:v>
                </c:pt>
                <c:pt idx="3">
                  <c:v>0.09</c:v>
                </c:pt>
                <c:pt idx="4">
                  <c:v>0.1</c:v>
                </c:pt>
              </c:numCache>
            </c:numRef>
          </c:val>
          <c:extLst>
            <c:ext xmlns:c16="http://schemas.microsoft.com/office/drawing/2014/chart" uri="{C3380CC4-5D6E-409C-BE32-E72D297353CC}">
              <c16:uniqueId val="{00000000-E9F6-42A6-93FC-3C2B05AFFC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0.39</c:v>
                </c:pt>
                <c:pt idx="1">
                  <c:v>0</c:v>
                </c:pt>
                <c:pt idx="2">
                  <c:v>0.33</c:v>
                </c:pt>
                <c:pt idx="3">
                  <c:v>0.89</c:v>
                </c:pt>
                <c:pt idx="4">
                  <c:v>0</c:v>
                </c:pt>
              </c:numCache>
            </c:numRef>
          </c:val>
          <c:extLst>
            <c:ext xmlns:c16="http://schemas.microsoft.com/office/drawing/2014/chart" uri="{C3380CC4-5D6E-409C-BE32-E72D297353CC}">
              <c16:uniqueId val="{00000001-E9F6-42A6-93FC-3C2B05AFFC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-0.11</c:v>
                </c:pt>
                <c:pt idx="1">
                  <c:v>-1.07</c:v>
                </c:pt>
                <c:pt idx="2">
                  <c:v>0.18</c:v>
                </c:pt>
                <c:pt idx="3">
                  <c:v>0</c:v>
                </c:pt>
                <c:pt idx="4">
                  <c:v>-0.96</c:v>
                </c:pt>
              </c:numCache>
            </c:numRef>
          </c:val>
          <c:smooth val="0"/>
          <c:extLst>
            <c:ext xmlns:c16="http://schemas.microsoft.com/office/drawing/2014/chart" uri="{C3380CC4-5D6E-409C-BE32-E72D297353CC}">
              <c16:uniqueId val="{00000002-E9F6-42A6-93FC-3C2B05AFFC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0.05</c:v>
                </c:pt>
                <c:pt idx="4">
                  <c:v>#N/A</c:v>
                </c:pt>
                <c:pt idx="5">
                  <c:v>0.04</c:v>
                </c:pt>
                <c:pt idx="6">
                  <c:v>#N/A</c:v>
                </c:pt>
                <c:pt idx="7">
                  <c:v>0</c:v>
                </c:pt>
                <c:pt idx="8">
                  <c:v>#N/A</c:v>
                </c:pt>
                <c:pt idx="9">
                  <c:v>0.02</c:v>
                </c:pt>
              </c:numCache>
            </c:numRef>
          </c:val>
          <c:extLst>
            <c:ext xmlns:c16="http://schemas.microsoft.com/office/drawing/2014/chart" uri="{C3380CC4-5D6E-409C-BE32-E72D297353CC}">
              <c16:uniqueId val="{00000000-1542-4B54-83D8-94772D9983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42-4B54-83D8-94772D9983A1}"/>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0.54</c:v>
                </c:pt>
                <c:pt idx="2">
                  <c:v>#N/A</c:v>
                </c:pt>
                <c:pt idx="3">
                  <c:v>0.13</c:v>
                </c:pt>
                <c:pt idx="4">
                  <c:v>#N/A</c:v>
                </c:pt>
                <c:pt idx="5">
                  <c:v>0.08</c:v>
                </c:pt>
                <c:pt idx="6">
                  <c:v>#N/A</c:v>
                </c:pt>
                <c:pt idx="7">
                  <c:v>0.08</c:v>
                </c:pt>
                <c:pt idx="8">
                  <c:v>#N/A</c:v>
                </c:pt>
                <c:pt idx="9">
                  <c:v>0.1</c:v>
                </c:pt>
              </c:numCache>
            </c:numRef>
          </c:val>
          <c:extLst>
            <c:ext xmlns:c16="http://schemas.microsoft.com/office/drawing/2014/chart" uri="{C3380CC4-5D6E-409C-BE32-E72D297353CC}">
              <c16:uniqueId val="{00000002-1542-4B54-83D8-94772D9983A1}"/>
            </c:ext>
          </c:extLst>
        </c:ser>
        <c:ser>
          <c:idx val="3"/>
          <c:order val="3"/>
          <c:tx>
            <c:strRef>
              <c:f>データシート!$A$30</c:f>
              <c:strCache>
                <c:ptCount val="1"/>
                <c:pt idx="0">
                  <c:v>京都市国民健康保険事業特別会計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0.08</c:v>
                </c:pt>
                <c:pt idx="1">
                  <c:v>#N/A</c:v>
                </c:pt>
                <c:pt idx="2">
                  <c:v>#N/A</c:v>
                </c:pt>
                <c:pt idx="3">
                  <c:v>0.45</c:v>
                </c:pt>
                <c:pt idx="4">
                  <c:v>#N/A</c:v>
                </c:pt>
                <c:pt idx="5">
                  <c:v>1.32</c:v>
                </c:pt>
                <c:pt idx="6">
                  <c:v>#N/A</c:v>
                </c:pt>
                <c:pt idx="7">
                  <c:v>0.3</c:v>
                </c:pt>
                <c:pt idx="8">
                  <c:v>#N/A</c:v>
                </c:pt>
                <c:pt idx="9">
                  <c:v>0.16</c:v>
                </c:pt>
              </c:numCache>
            </c:numRef>
          </c:val>
          <c:extLst>
            <c:ext xmlns:c16="http://schemas.microsoft.com/office/drawing/2014/chart" uri="{C3380CC4-5D6E-409C-BE32-E72D297353CC}">
              <c16:uniqueId val="{00000003-1542-4B54-83D8-94772D9983A1}"/>
            </c:ext>
          </c:extLst>
        </c:ser>
        <c:ser>
          <c:idx val="4"/>
          <c:order val="4"/>
          <c:tx>
            <c:strRef>
              <c:f>データシート!$A$31</c:f>
              <c:strCache>
                <c:ptCount val="1"/>
                <c:pt idx="0">
                  <c:v>京都市後期高齢者医療特別会計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0.2</c:v>
                </c:pt>
                <c:pt idx="4">
                  <c:v>#N/A</c:v>
                </c:pt>
                <c:pt idx="5">
                  <c:v>0.17</c:v>
                </c:pt>
                <c:pt idx="6">
                  <c:v>#N/A</c:v>
                </c:pt>
                <c:pt idx="7">
                  <c:v>0.18</c:v>
                </c:pt>
                <c:pt idx="8">
                  <c:v>#N/A</c:v>
                </c:pt>
                <c:pt idx="9">
                  <c:v>0.18</c:v>
                </c:pt>
              </c:numCache>
            </c:numRef>
          </c:val>
          <c:extLst>
            <c:ext xmlns:c16="http://schemas.microsoft.com/office/drawing/2014/chart" uri="{C3380CC4-5D6E-409C-BE32-E72D297353CC}">
              <c16:uniqueId val="{00000004-1542-4B54-83D8-94772D9983A1}"/>
            </c:ext>
          </c:extLst>
        </c:ser>
        <c:ser>
          <c:idx val="5"/>
          <c:order val="5"/>
          <c:tx>
            <c:strRef>
              <c:f>データシート!$A$32</c:f>
              <c:strCache>
                <c:ptCount val="1"/>
                <c:pt idx="0">
                  <c:v>京都市中央卸売市場第一市場特別会計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0.28999999999999998</c:v>
                </c:pt>
                <c:pt idx="2">
                  <c:v>#N/A</c:v>
                </c:pt>
                <c:pt idx="3">
                  <c:v>0.28000000000000003</c:v>
                </c:pt>
                <c:pt idx="4">
                  <c:v>#N/A</c:v>
                </c:pt>
                <c:pt idx="5">
                  <c:v>0.24</c:v>
                </c:pt>
                <c:pt idx="6">
                  <c:v>#N/A</c:v>
                </c:pt>
                <c:pt idx="7">
                  <c:v>0.24</c:v>
                </c:pt>
                <c:pt idx="8">
                  <c:v>#N/A</c:v>
                </c:pt>
                <c:pt idx="9">
                  <c:v>0.34</c:v>
                </c:pt>
              </c:numCache>
            </c:numRef>
          </c:val>
          <c:extLst>
            <c:ext xmlns:c16="http://schemas.microsoft.com/office/drawing/2014/chart" uri="{C3380CC4-5D6E-409C-BE32-E72D297353CC}">
              <c16:uniqueId val="{00000005-1542-4B54-83D8-94772D9983A1}"/>
            </c:ext>
          </c:extLst>
        </c:ser>
        <c:ser>
          <c:idx val="6"/>
          <c:order val="6"/>
          <c:tx>
            <c:strRef>
              <c:f>データシート!$A$33</c:f>
              <c:strCache>
                <c:ptCount val="1"/>
                <c:pt idx="0">
                  <c:v>京都市介護保険事業特別会計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0.21</c:v>
                </c:pt>
                <c:pt idx="2">
                  <c:v>#N/A</c:v>
                </c:pt>
                <c:pt idx="3">
                  <c:v>0.51</c:v>
                </c:pt>
                <c:pt idx="4">
                  <c:v>#N/A</c:v>
                </c:pt>
                <c:pt idx="5">
                  <c:v>1.04</c:v>
                </c:pt>
                <c:pt idx="6">
                  <c:v>#N/A</c:v>
                </c:pt>
                <c:pt idx="7">
                  <c:v>0.48</c:v>
                </c:pt>
                <c:pt idx="8">
                  <c:v>#N/A</c:v>
                </c:pt>
                <c:pt idx="9">
                  <c:v>0.38</c:v>
                </c:pt>
              </c:numCache>
            </c:numRef>
          </c:val>
          <c:extLst>
            <c:ext xmlns:c16="http://schemas.microsoft.com/office/drawing/2014/chart" uri="{C3380CC4-5D6E-409C-BE32-E72D297353CC}">
              <c16:uniqueId val="{00000006-1542-4B54-83D8-94772D9983A1}"/>
            </c:ext>
          </c:extLst>
        </c:ser>
        <c:ser>
          <c:idx val="7"/>
          <c:order val="7"/>
          <c:tx>
            <c:strRef>
              <c:f>データシート!$A$34</c:f>
              <c:strCache>
                <c:ptCount val="1"/>
                <c:pt idx="0">
                  <c:v>京都市自動車運送事業特別会計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0.84</c:v>
                </c:pt>
                <c:pt idx="2">
                  <c:v>#N/A</c:v>
                </c:pt>
                <c:pt idx="3">
                  <c:v>1.19</c:v>
                </c:pt>
                <c:pt idx="4">
                  <c:v>#N/A</c:v>
                </c:pt>
                <c:pt idx="5">
                  <c:v>0.84</c:v>
                </c:pt>
                <c:pt idx="6">
                  <c:v>#N/A</c:v>
                </c:pt>
                <c:pt idx="7">
                  <c:v>1.39</c:v>
                </c:pt>
                <c:pt idx="8">
                  <c:v>#N/A</c:v>
                </c:pt>
                <c:pt idx="9">
                  <c:v>1.6</c:v>
                </c:pt>
              </c:numCache>
            </c:numRef>
          </c:val>
          <c:extLst>
            <c:ext xmlns:c16="http://schemas.microsoft.com/office/drawing/2014/chart" uri="{C3380CC4-5D6E-409C-BE32-E72D297353CC}">
              <c16:uniqueId val="{00000007-1542-4B54-83D8-94772D9983A1}"/>
            </c:ext>
          </c:extLst>
        </c:ser>
        <c:ser>
          <c:idx val="8"/>
          <c:order val="8"/>
          <c:tx>
            <c:strRef>
              <c:f>データシート!$A$35</c:f>
              <c:strCache>
                <c:ptCount val="1"/>
                <c:pt idx="0">
                  <c:v>京都市水道事業特別会計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3.24</c:v>
                </c:pt>
                <c:pt idx="2">
                  <c:v>#N/A</c:v>
                </c:pt>
                <c:pt idx="3">
                  <c:v>3.89</c:v>
                </c:pt>
                <c:pt idx="4">
                  <c:v>#N/A</c:v>
                </c:pt>
                <c:pt idx="5">
                  <c:v>2.66</c:v>
                </c:pt>
                <c:pt idx="6">
                  <c:v>#N/A</c:v>
                </c:pt>
                <c:pt idx="7">
                  <c:v>2.2200000000000002</c:v>
                </c:pt>
                <c:pt idx="8">
                  <c:v>#N/A</c:v>
                </c:pt>
                <c:pt idx="9">
                  <c:v>1.71</c:v>
                </c:pt>
              </c:numCache>
            </c:numRef>
          </c:val>
          <c:extLst>
            <c:ext xmlns:c16="http://schemas.microsoft.com/office/drawing/2014/chart" uri="{C3380CC4-5D6E-409C-BE32-E72D297353CC}">
              <c16:uniqueId val="{00000008-1542-4B54-83D8-94772D9983A1}"/>
            </c:ext>
          </c:extLst>
        </c:ser>
        <c:ser>
          <c:idx val="9"/>
          <c:order val="9"/>
          <c:tx>
            <c:strRef>
              <c:f>データシート!$A$36</c:f>
              <c:strCache>
                <c:ptCount val="1"/>
                <c:pt idx="0">
                  <c:v>京都市公共下水道事業特別会計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4.8499999999999996</c:v>
                </c:pt>
                <c:pt idx="2">
                  <c:v>#N/A</c:v>
                </c:pt>
                <c:pt idx="3">
                  <c:v>5.26</c:v>
                </c:pt>
                <c:pt idx="4">
                  <c:v>#N/A</c:v>
                </c:pt>
                <c:pt idx="5">
                  <c:v>4.08</c:v>
                </c:pt>
                <c:pt idx="6">
                  <c:v>#N/A</c:v>
                </c:pt>
                <c:pt idx="7">
                  <c:v>2.04</c:v>
                </c:pt>
                <c:pt idx="8">
                  <c:v>#N/A</c:v>
                </c:pt>
                <c:pt idx="9">
                  <c:v>2.58</c:v>
                </c:pt>
              </c:numCache>
            </c:numRef>
          </c:val>
          <c:extLst>
            <c:ext xmlns:c16="http://schemas.microsoft.com/office/drawing/2014/chart" uri="{C3380CC4-5D6E-409C-BE32-E72D297353CC}">
              <c16:uniqueId val="{00000009-1542-4B54-83D8-94772D9983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84203</c:v>
                </c:pt>
                <c:pt idx="5">
                  <c:v>83472</c:v>
                </c:pt>
                <c:pt idx="8">
                  <c:v>87722</c:v>
                </c:pt>
                <c:pt idx="11">
                  <c:v>84128</c:v>
                </c:pt>
                <c:pt idx="14">
                  <c:v>83088</c:v>
                </c:pt>
              </c:numCache>
            </c:numRef>
          </c:val>
          <c:extLst>
            <c:ext xmlns:c16="http://schemas.microsoft.com/office/drawing/2014/chart" uri="{C3380CC4-5D6E-409C-BE32-E72D297353CC}">
              <c16:uniqueId val="{00000000-26D8-4D8F-83C9-4FE1843D57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1-26D8-4D8F-83C9-4FE1843D57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922</c:v>
                </c:pt>
                <c:pt idx="3">
                  <c:v>832</c:v>
                </c:pt>
                <c:pt idx="6">
                  <c:v>867</c:v>
                </c:pt>
                <c:pt idx="9">
                  <c:v>868</c:v>
                </c:pt>
                <c:pt idx="12">
                  <c:v>656</c:v>
                </c:pt>
              </c:numCache>
            </c:numRef>
          </c:val>
          <c:extLst>
            <c:ext xmlns:c16="http://schemas.microsoft.com/office/drawing/2014/chart" uri="{C3380CC4-5D6E-409C-BE32-E72D297353CC}">
              <c16:uniqueId val="{00000002-26D8-4D8F-83C9-4FE1843D57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D8-4D8F-83C9-4FE1843D57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23221</c:v>
                </c:pt>
                <c:pt idx="3">
                  <c:v>21138</c:v>
                </c:pt>
                <c:pt idx="6">
                  <c:v>19486</c:v>
                </c:pt>
                <c:pt idx="9">
                  <c:v>19946</c:v>
                </c:pt>
                <c:pt idx="12">
                  <c:v>19711</c:v>
                </c:pt>
              </c:numCache>
            </c:numRef>
          </c:val>
          <c:extLst>
            <c:ext xmlns:c16="http://schemas.microsoft.com/office/drawing/2014/chart" uri="{C3380CC4-5D6E-409C-BE32-E72D297353CC}">
              <c16:uniqueId val="{00000004-26D8-4D8F-83C9-4FE1843D57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42685</c:v>
                </c:pt>
                <c:pt idx="3">
                  <c:v>43080</c:v>
                </c:pt>
                <c:pt idx="6">
                  <c:v>43789</c:v>
                </c:pt>
                <c:pt idx="9">
                  <c:v>44580</c:v>
                </c:pt>
                <c:pt idx="12">
                  <c:v>45235</c:v>
                </c:pt>
              </c:numCache>
            </c:numRef>
          </c:val>
          <c:extLst>
            <c:ext xmlns:c16="http://schemas.microsoft.com/office/drawing/2014/chart" uri="{C3380CC4-5D6E-409C-BE32-E72D297353CC}">
              <c16:uniqueId val="{00000005-26D8-4D8F-83C9-4FE1843D57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16380</c:v>
                </c:pt>
                <c:pt idx="3">
                  <c:v>14540</c:v>
                </c:pt>
                <c:pt idx="6">
                  <c:v>7877</c:v>
                </c:pt>
                <c:pt idx="9">
                  <c:v>9241</c:v>
                </c:pt>
                <c:pt idx="12">
                  <c:v>9744</c:v>
                </c:pt>
              </c:numCache>
            </c:numRef>
          </c:val>
          <c:extLst>
            <c:ext xmlns:c16="http://schemas.microsoft.com/office/drawing/2014/chart" uri="{C3380CC4-5D6E-409C-BE32-E72D297353CC}">
              <c16:uniqueId val="{00000006-26D8-4D8F-83C9-4FE1843D57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45817</c:v>
                </c:pt>
                <c:pt idx="3">
                  <c:v>46003</c:v>
                </c:pt>
                <c:pt idx="6">
                  <c:v>46834</c:v>
                </c:pt>
                <c:pt idx="9">
                  <c:v>47591</c:v>
                </c:pt>
                <c:pt idx="12">
                  <c:v>46846</c:v>
                </c:pt>
              </c:numCache>
            </c:numRef>
          </c:val>
          <c:extLst>
            <c:ext xmlns:c16="http://schemas.microsoft.com/office/drawing/2014/chart" uri="{C3380CC4-5D6E-409C-BE32-E72D297353CC}">
              <c16:uniqueId val="{00000007-26D8-4D8F-83C9-4FE1843D57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44824</c:v>
                </c:pt>
                <c:pt idx="2">
                  <c:v>#N/A</c:v>
                </c:pt>
                <c:pt idx="3">
                  <c:v>#N/A</c:v>
                </c:pt>
                <c:pt idx="4">
                  <c:v>42121</c:v>
                </c:pt>
                <c:pt idx="5">
                  <c:v>#N/A</c:v>
                </c:pt>
                <c:pt idx="6">
                  <c:v>#N/A</c:v>
                </c:pt>
                <c:pt idx="7">
                  <c:v>31131</c:v>
                </c:pt>
                <c:pt idx="8">
                  <c:v>#N/A</c:v>
                </c:pt>
                <c:pt idx="9">
                  <c:v>#N/A</c:v>
                </c:pt>
                <c:pt idx="10">
                  <c:v>38098</c:v>
                </c:pt>
                <c:pt idx="11">
                  <c:v>#N/A</c:v>
                </c:pt>
                <c:pt idx="12">
                  <c:v>#N/A</c:v>
                </c:pt>
                <c:pt idx="13">
                  <c:v>39104</c:v>
                </c:pt>
                <c:pt idx="14">
                  <c:v>#N/A</c:v>
                </c:pt>
              </c:numCache>
            </c:numRef>
          </c:val>
          <c:smooth val="0"/>
          <c:extLst>
            <c:ext xmlns:c16="http://schemas.microsoft.com/office/drawing/2014/chart" uri="{C3380CC4-5D6E-409C-BE32-E72D297353CC}">
              <c16:uniqueId val="{00000008-26D8-4D8F-83C9-4FE1843D57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711322</c:v>
                </c:pt>
                <c:pt idx="5">
                  <c:v>714544</c:v>
                </c:pt>
                <c:pt idx="8">
                  <c:v>717027</c:v>
                </c:pt>
                <c:pt idx="11">
                  <c:v>724977</c:v>
                </c:pt>
                <c:pt idx="14">
                  <c:v>727332</c:v>
                </c:pt>
              </c:numCache>
            </c:numRef>
          </c:val>
          <c:extLst>
            <c:ext xmlns:c16="http://schemas.microsoft.com/office/drawing/2014/chart" uri="{C3380CC4-5D6E-409C-BE32-E72D297353CC}">
              <c16:uniqueId val="{00000000-70D2-41A6-A742-E57BD7A631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321373</c:v>
                </c:pt>
                <c:pt idx="5">
                  <c:v>325249</c:v>
                </c:pt>
                <c:pt idx="8">
                  <c:v>319617</c:v>
                </c:pt>
                <c:pt idx="11">
                  <c:v>307248</c:v>
                </c:pt>
                <c:pt idx="14">
                  <c:v>304769</c:v>
                </c:pt>
              </c:numCache>
            </c:numRef>
          </c:val>
          <c:extLst>
            <c:ext xmlns:c16="http://schemas.microsoft.com/office/drawing/2014/chart" uri="{C3380CC4-5D6E-409C-BE32-E72D297353CC}">
              <c16:uniqueId val="{00000001-70D2-41A6-A742-E57BD7A631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127769</c:v>
                </c:pt>
                <c:pt idx="5">
                  <c:v>124094</c:v>
                </c:pt>
                <c:pt idx="8">
                  <c:v>150341</c:v>
                </c:pt>
                <c:pt idx="11">
                  <c:v>165598</c:v>
                </c:pt>
                <c:pt idx="14">
                  <c:v>165840</c:v>
                </c:pt>
              </c:numCache>
            </c:numRef>
          </c:val>
          <c:extLst>
            <c:ext xmlns:c16="http://schemas.microsoft.com/office/drawing/2014/chart" uri="{C3380CC4-5D6E-409C-BE32-E72D297353CC}">
              <c16:uniqueId val="{00000002-70D2-41A6-A742-E57BD7A631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D2-41A6-A742-E57BD7A631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D2-41A6-A742-E57BD7A631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6208</c:v>
                </c:pt>
                <c:pt idx="3">
                  <c:v>3251</c:v>
                </c:pt>
                <c:pt idx="6">
                  <c:v>1108</c:v>
                </c:pt>
                <c:pt idx="9">
                  <c:v>2626</c:v>
                </c:pt>
                <c:pt idx="12">
                  <c:v>1512</c:v>
                </c:pt>
              </c:numCache>
            </c:numRef>
          </c:val>
          <c:extLst>
            <c:ext xmlns:c16="http://schemas.microsoft.com/office/drawing/2014/chart" uri="{C3380CC4-5D6E-409C-BE32-E72D297353CC}">
              <c16:uniqueId val="{00000005-70D2-41A6-A742-E57BD7A631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78466</c:v>
                </c:pt>
                <c:pt idx="3">
                  <c:v>77573</c:v>
                </c:pt>
                <c:pt idx="6">
                  <c:v>109778</c:v>
                </c:pt>
                <c:pt idx="9">
                  <c:v>101967</c:v>
                </c:pt>
                <c:pt idx="12">
                  <c:v>99287</c:v>
                </c:pt>
              </c:numCache>
            </c:numRef>
          </c:val>
          <c:extLst>
            <c:ext xmlns:c16="http://schemas.microsoft.com/office/drawing/2014/chart" uri="{C3380CC4-5D6E-409C-BE32-E72D297353CC}">
              <c16:uniqueId val="{00000006-70D2-41A6-A742-E57BD7A631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0D2-41A6-A742-E57BD7A631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292523</c:v>
                </c:pt>
                <c:pt idx="3">
                  <c:v>284539</c:v>
                </c:pt>
                <c:pt idx="6">
                  <c:v>253236</c:v>
                </c:pt>
                <c:pt idx="9">
                  <c:v>227784</c:v>
                </c:pt>
                <c:pt idx="12">
                  <c:v>221471</c:v>
                </c:pt>
              </c:numCache>
            </c:numRef>
          </c:val>
          <c:extLst>
            <c:ext xmlns:c16="http://schemas.microsoft.com/office/drawing/2014/chart" uri="{C3380CC4-5D6E-409C-BE32-E72D297353CC}">
              <c16:uniqueId val="{00000008-70D2-41A6-A742-E57BD7A631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12719</c:v>
                </c:pt>
                <c:pt idx="3">
                  <c:v>10537</c:v>
                </c:pt>
                <c:pt idx="6">
                  <c:v>8977</c:v>
                </c:pt>
                <c:pt idx="9">
                  <c:v>7557</c:v>
                </c:pt>
                <c:pt idx="12">
                  <c:v>6866</c:v>
                </c:pt>
              </c:numCache>
            </c:numRef>
          </c:val>
          <c:extLst>
            <c:ext xmlns:c16="http://schemas.microsoft.com/office/drawing/2014/chart" uri="{C3380CC4-5D6E-409C-BE32-E72D297353CC}">
              <c16:uniqueId val="{00000009-70D2-41A6-A742-E57BD7A631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1448728</c:v>
                </c:pt>
                <c:pt idx="3">
                  <c:v>1457994</c:v>
                </c:pt>
                <c:pt idx="6">
                  <c:v>1489847</c:v>
                </c:pt>
                <c:pt idx="9">
                  <c:v>1518531</c:v>
                </c:pt>
                <c:pt idx="12">
                  <c:v>1533264</c:v>
                </c:pt>
              </c:numCache>
            </c:numRef>
          </c:val>
          <c:extLst>
            <c:ext xmlns:c16="http://schemas.microsoft.com/office/drawing/2014/chart" uri="{C3380CC4-5D6E-409C-BE32-E72D297353CC}">
              <c16:uniqueId val="{0000000A-70D2-41A6-A742-E57BD7A631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678180</c:v>
                </c:pt>
                <c:pt idx="2">
                  <c:v>#N/A</c:v>
                </c:pt>
                <c:pt idx="3">
                  <c:v>#N/A</c:v>
                </c:pt>
                <c:pt idx="4">
                  <c:v>670006</c:v>
                </c:pt>
                <c:pt idx="5">
                  <c:v>#N/A</c:v>
                </c:pt>
                <c:pt idx="6">
                  <c:v>#N/A</c:v>
                </c:pt>
                <c:pt idx="7">
                  <c:v>675961</c:v>
                </c:pt>
                <c:pt idx="8">
                  <c:v>#N/A</c:v>
                </c:pt>
                <c:pt idx="9">
                  <c:v>#N/A</c:v>
                </c:pt>
                <c:pt idx="10">
                  <c:v>660642</c:v>
                </c:pt>
                <c:pt idx="11">
                  <c:v>#N/A</c:v>
                </c:pt>
                <c:pt idx="12">
                  <c:v>#N/A</c:v>
                </c:pt>
                <c:pt idx="13">
                  <c:v>664459</c:v>
                </c:pt>
                <c:pt idx="14">
                  <c:v>#N/A</c:v>
                </c:pt>
              </c:numCache>
            </c:numRef>
          </c:val>
          <c:smooth val="0"/>
          <c:extLst>
            <c:ext xmlns:c16="http://schemas.microsoft.com/office/drawing/2014/chart" uri="{C3380CC4-5D6E-409C-BE32-E72D297353CC}">
              <c16:uniqueId val="{0000000B-70D2-41A6-A742-E57BD7A631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3197</c:v>
                </c:pt>
                <c:pt idx="1">
                  <c:v>3574</c:v>
                </c:pt>
                <c:pt idx="2">
                  <c:v>0</c:v>
                </c:pt>
              </c:numCache>
            </c:numRef>
          </c:val>
          <c:extLst>
            <c:ext xmlns:c16="http://schemas.microsoft.com/office/drawing/2014/chart" uri="{C3380CC4-5D6E-409C-BE32-E72D297353CC}">
              <c16:uniqueId val="{00000000-7148-4C33-AAEC-1CC0172C47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238</c:v>
                </c:pt>
                <c:pt idx="2">
                  <c:v>0</c:v>
                </c:pt>
              </c:numCache>
            </c:numRef>
          </c:val>
          <c:extLst>
            <c:ext xmlns:c16="http://schemas.microsoft.com/office/drawing/2014/chart" uri="{C3380CC4-5D6E-409C-BE32-E72D297353CC}">
              <c16:uniqueId val="{00000001-7148-4C33-AAEC-1CC0172C47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40433</c:v>
                </c:pt>
                <c:pt idx="1">
                  <c:v>37588</c:v>
                </c:pt>
                <c:pt idx="2">
                  <c:v>36620</c:v>
                </c:pt>
              </c:numCache>
            </c:numRef>
          </c:val>
          <c:extLst>
            <c:ext xmlns:c16="http://schemas.microsoft.com/office/drawing/2014/chart" uri="{C3380CC4-5D6E-409C-BE32-E72D297353CC}">
              <c16:uniqueId val="{00000002-7148-4C33-AAEC-1CC0172C47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下鉄事業への経営健全化出資債，退職手当債，行政改革推進債など地方交付税措置のない市債を発行してきたことなどが元利償還金等に影響し，実質公債費比率を類似団体よりも押し上げる要因となっている。</a:t>
          </a:r>
        </a:p>
        <a:p>
          <a:r>
            <a:rPr kumimoji="1" lang="ja-JP" altLang="en-US" sz="1400">
              <a:latin typeface="ＭＳ ゴシック" pitchFamily="49" charset="-128"/>
              <a:ea typeface="ＭＳ ゴシック" pitchFamily="49" charset="-128"/>
            </a:rPr>
            <a:t>　「はばたけ未来へ</a:t>
          </a:r>
          <a:r>
            <a:rPr kumimoji="1" lang="ja-JP" altLang="en-US" sz="1400" i="1">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京プラン」実施計画第２ステージ（平成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年度）に基づき，市債残高や職員数の更なる適正化などの適切なコントロールに取り組んでいる。また，令和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年度に作成する「行財政改革計画」において，引き続き比率の改善に努めていく。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ゴシック" pitchFamily="49" charset="-128"/>
              <a:ea typeface="ＭＳ ゴシック" pitchFamily="49" charset="-128"/>
            </a:rPr>
            <a:t>　減債基金積立相当額の積立ルール（発行額の</a:t>
          </a:r>
          <a:r>
            <a:rPr kumimoji="1" lang="en-US" altLang="ja-JP" sz="900">
              <a:latin typeface="ＭＳ ゴシック" pitchFamily="49" charset="-128"/>
              <a:ea typeface="ＭＳ ゴシック" pitchFamily="49" charset="-128"/>
            </a:rPr>
            <a:t>3.3%</a:t>
          </a:r>
          <a:r>
            <a:rPr kumimoji="1" lang="ja-JP" altLang="en-US" sz="900">
              <a:latin typeface="ＭＳ ゴシック" pitchFamily="49" charset="-128"/>
              <a:ea typeface="ＭＳ ゴシック" pitchFamily="49" charset="-128"/>
            </a:rPr>
            <a:t>を</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年間積立）と本市の積立ルール（</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年据置後，発行額の</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％を</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年間積立）が異なること，年度を超えた一般会計への貸し付けや特別の財源対策による取崩を行っていることから，減債基金残高と減債基金積立相当額に乖離が生じている。</a:t>
          </a:r>
          <a:endParaRPr lang="ja-JP" altLang="ja-JP" sz="600">
            <a:solidFill>
              <a:srgbClr val="FF0000"/>
            </a:solidFill>
            <a:effectLst/>
          </a:endParaRPr>
        </a:p>
        <a:p>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数の減に伴う退職手当の将来負担見込額の減などにより，将来負担額が減少したものの，とりわけ地下鉄事業への経営健全化出資債，退職手当債，行政改革推進債など地方交付税措置のない市債残高が増加傾向にあることが，将来負担比率を類似団体よりも押し上げる要因となっている。</a:t>
          </a:r>
        </a:p>
        <a:p>
          <a:r>
            <a:rPr kumimoji="1" lang="ja-JP" altLang="en-US" sz="1400">
              <a:latin typeface="ＭＳ ゴシック" pitchFamily="49" charset="-128"/>
              <a:ea typeface="ＭＳ ゴシック" pitchFamily="49" charset="-128"/>
            </a:rPr>
            <a:t>　「はばたけ未来へ</a:t>
          </a:r>
          <a:r>
            <a:rPr kumimoji="1" lang="ja-JP" altLang="en-US" sz="1400" i="1">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京プラン」実施計画第２ステージ（平成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年度）に基づき，市債残高や職員数の更なる適正化などの適切なコントロールに取り組んでいる。また，令和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年度に作成する「行財政改革計画」において，引き続き比率の改善に努めていく。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京都府京都市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〇財政調整基金・・・一般財源の不足へ充当するために全額取り崩したことにより減。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〇公共施設等整備管理基金・・・計上が漏れていた他会計からの繰入分（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百万）を調整計上したことにより増。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決算統計の集計上の都合で，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年度末の財政調整基金の残高及び基金残高合計には平成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年度に国民健康保険事業特別会計から財政調整基金へ積み立てた額（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百万）が含まれている。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まずは可能な限り，財政調整基金への積立を増額できるよう努めていくこととしている。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主だったもの２～３つにつき例示</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○公共施設等整備管理基金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公共施設及び公用施設の整備及び管理に関する事業，また本市以外のものが行う公益性のある施設の整備及び管理に資する事業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市民の文化の発展及び文化芸術の振興に寄与する事業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〇公共施設等整備管理基金・・・計上が漏れていた他会計からの繰入分（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百万）を調整計上したことにより増。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〇市庁舎整備基金・・・市庁舎整備事業へ充当するための取崩しにより減。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新庁舎整備事業の進捗に合わせ，その財源として大幅に取り崩す見込み。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〇一般財源の不足へ充当するために全額取り崩したことにより減（残高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全庁を挙げて歳出抑制・歳入確保を徹底することで，可能な限り実質収支の黒字を確保し，残高の回復に努めていくこととしている。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減債基金運用益を取り崩したことにより減。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満期一括償還に係る積立金について，本市の積立ルールに基づき，適切に積立を行う。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1,409,702
1,360,929
827.83
768,585,287
765,989,198
411,045
402,017,103
1,354,950,914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大学生が多いなど納税者の割合が低いことや，古い木造家屋・低層の建物が多く固定資産税が少ないことなどの特性により，財政基盤が構造的に脆弱であるため，類似団体の平均値を下回っている。</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都市の成長戦略と行財政改革を一体的に推進し，地域経済の活性化，市民所得向上による税収増を図るなど，財政力の強化に取り組んでいく。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41</xdr:row>
      <xdr:rowOff>148590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780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12717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費節減に取り組んでいるものの，依然として人件費，扶助費といった義務的経費の比率が高いことから高水準で推移している。当該要因としては，市域が広大である，文化財が多いといった都市特性を有すること，これまで福祉，教育，消防等の分野において，京都市独自の重要政策の推進に取り組んできたことなどで，人件費や扶助費について比率が高くなっ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今後も障害者福祉費や医療費などの社会福祉関連経費の増加が見込まれるため，引き続き自主財源の確保や総人件費の削減など，財政構造の転換を図る取組を進めていく。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50095</xdr:rowOff>
    </xdr:from>
    <xdr:to>
      <xdr:col>23</xdr:col>
      <xdr:colOff>133350</xdr:colOff>
      <xdr:row>65</xdr:row>
      <xdr:rowOff>39511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2289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50095</xdr:rowOff>
    </xdr:from>
    <xdr:to>
      <xdr:col>19</xdr:col>
      <xdr:colOff>133350</xdr:colOff>
      <xdr:row>64</xdr:row>
      <xdr:rowOff>143933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2289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66</xdr:row>
      <xdr:rowOff>82550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1673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66</xdr:row>
      <xdr:rowOff>82550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9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160161</xdr:rowOff>
    </xdr:from>
    <xdr:to>
      <xdr:col>23</xdr:col>
      <xdr:colOff>184150</xdr:colOff>
      <xdr:row>65</xdr:row>
      <xdr:rowOff>90311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132238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170745</xdr:rowOff>
    </xdr:from>
    <xdr:to>
      <xdr:col>19</xdr:col>
      <xdr:colOff>184150</xdr:colOff>
      <xdr:row>64</xdr:row>
      <xdr:rowOff>100895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85672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5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74</xdr:row>
      <xdr:rowOff>113393</xdr:rowOff>
    </xdr:from>
    <xdr:to>
      <xdr:col>42</xdr:col>
      <xdr:colOff>25400</xdr:colOff>
      <xdr:row>76</xdr:row>
      <xdr:rowOff>32657</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70700" y="12196536"/>
          <a:ext cx="1155700" cy="2458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「はばたけ未来へ</a:t>
          </a:r>
          <a:r>
            <a:rPr kumimoji="1" lang="ja-JP" altLang="en-US" sz="1300" i="1">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京プラン」実施計画第２ステージ（平成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年度）に基づく職員数の削減などにより，人口１人当たり人件費・物件費等の減少に努めているが，依然として高い状況にあり，類似団体平均値も上回っている。</a:t>
          </a:r>
        </a:p>
        <a:p>
          <a:r>
            <a:rPr kumimoji="1" lang="ja-JP" altLang="en-US" sz="1300">
              <a:latin typeface="ＭＳ Ｐゴシック" panose="020B0600070205080204" pitchFamily="50" charset="-128"/>
              <a:ea typeface="ＭＳ Ｐゴシック" panose="020B0600070205080204" pitchFamily="50" charset="-128"/>
            </a:rPr>
            <a:t>　今後も効率的で効果的な人員配置による職員数の削減，時間外勤務の縮減等を行い，更なる総人件費の削減に努めていくとともに，物件費等についても引き続き抑制に努めていく。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126977</xdr:rowOff>
    </xdr:from>
    <xdr:to>
      <xdr:col>23</xdr:col>
      <xdr:colOff>133350</xdr:colOff>
      <xdr:row>87</xdr:row>
      <xdr:rowOff>11268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871677"/>
          <a:ext cx="8382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86972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660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121326</xdr:rowOff>
    </xdr:from>
    <xdr:to>
      <xdr:col>19</xdr:col>
      <xdr:colOff>133350</xdr:colOff>
      <xdr:row>86</xdr:row>
      <xdr:rowOff>126977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866026"/>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46065</xdr:rowOff>
    </xdr:from>
    <xdr:to>
      <xdr:col>15</xdr:col>
      <xdr:colOff>82550</xdr:colOff>
      <xdr:row>86</xdr:row>
      <xdr:rowOff>121326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04965"/>
          <a:ext cx="889000" cy="7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135692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46065</xdr:rowOff>
    </xdr:from>
    <xdr:to>
      <xdr:col>11</xdr:col>
      <xdr:colOff>31750</xdr:colOff>
      <xdr:row>82</xdr:row>
      <xdr:rowOff>78460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04965"/>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131918</xdr:rowOff>
    </xdr:from>
    <xdr:to>
      <xdr:col>23</xdr:col>
      <xdr:colOff>184150</xdr:colOff>
      <xdr:row>87</xdr:row>
      <xdr:rowOff>62068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103995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4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76177</xdr:rowOff>
    </xdr:from>
    <xdr:to>
      <xdr:col>19</xdr:col>
      <xdr:colOff>184150</xdr:colOff>
      <xdr:row>87</xdr:row>
      <xdr:rowOff>6327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8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162554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907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70526</xdr:rowOff>
    </xdr:from>
    <xdr:to>
      <xdr:col>15</xdr:col>
      <xdr:colOff>133350</xdr:colOff>
      <xdr:row>87</xdr:row>
      <xdr:rowOff>676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8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156903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90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166715</xdr:rowOff>
    </xdr:from>
    <xdr:to>
      <xdr:col>11</xdr:col>
      <xdr:colOff>82550</xdr:colOff>
      <xdr:row>82</xdr:row>
      <xdr:rowOff>96865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81642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27660</xdr:rowOff>
    </xdr:from>
    <xdr:to>
      <xdr:col>7</xdr:col>
      <xdr:colOff>31750</xdr:colOff>
      <xdr:row>82</xdr:row>
      <xdr:rowOff>129260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8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114037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7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日時点の指数は，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歳超職員昇給停止に係る経過措置の影響等により，前年度の値を上回った。</a:t>
          </a:r>
        </a:p>
        <a:p>
          <a:r>
            <a:rPr kumimoji="1" lang="ja-JP" altLang="en-US" sz="1300">
              <a:latin typeface="ＭＳ Ｐゴシック" panose="020B0600070205080204" pitchFamily="50" charset="-128"/>
              <a:ea typeface="ＭＳ Ｐゴシック" panose="020B0600070205080204" pitchFamily="50" charset="-128"/>
            </a:rPr>
            <a:t>　今後も引き続き，本市の人事委員会からの勧告及び報告を踏まえて，適宜給与の改定を行い，市内民間企業における給与水準との均衡を図っていく。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91016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669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20109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6695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20109</xdr:rowOff>
    </xdr:from>
    <xdr:to>
      <xdr:col>72</xdr:col>
      <xdr:colOff>203200</xdr:colOff>
      <xdr:row>88</xdr:row>
      <xdr:rowOff>40216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1077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89</xdr:row>
      <xdr:rowOff>9525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2781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107543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本市では，「はばたけ未来へ</a:t>
          </a:r>
          <a:r>
            <a:rPr kumimoji="1" lang="ja-JP" altLang="en-US" sz="1050" i="1">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京プラン」実施計画第２ステージ（平成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年度）に基づく部門別定員管理計画を着実に推進し，特に本市が他都市より職員数の多い部門を中心に抜本的な業務執行体制の見直しを行うなどによって，計画の</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年間に一般会計等で</a:t>
          </a:r>
          <a:r>
            <a:rPr kumimoji="1" lang="en-US" altLang="ja-JP" sz="1050">
              <a:latin typeface="ＭＳ Ｐゴシック" panose="020B0600070205080204" pitchFamily="50" charset="-128"/>
              <a:ea typeface="ＭＳ Ｐゴシック" panose="020B0600070205080204" pitchFamily="50" charset="-128"/>
            </a:rPr>
            <a:t>800</a:t>
          </a:r>
          <a:r>
            <a:rPr kumimoji="1" lang="ja-JP" altLang="en-US" sz="1050">
              <a:latin typeface="ＭＳ Ｐゴシック" panose="020B0600070205080204" pitchFamily="50" charset="-128"/>
              <a:ea typeface="ＭＳ Ｐゴシック" panose="020B0600070205080204" pitchFamily="50" charset="-128"/>
            </a:rPr>
            <a:t>人以上の削減を目指すこととしている。</a:t>
          </a: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年度までに，多様化する行政ニーズや本市の都市特性を十分に配慮しつつ，民営化・委託化などによって行政部門ごとにメリハリをつけた人員配置を進めた結果，</a:t>
          </a:r>
          <a:r>
            <a:rPr kumimoji="1" lang="en-US" altLang="ja-JP" sz="1050">
              <a:latin typeface="ＭＳ Ｐゴシック" panose="020B0600070205080204" pitchFamily="50" charset="-128"/>
              <a:ea typeface="ＭＳ Ｐゴシック" panose="020B0600070205080204" pitchFamily="50" charset="-128"/>
            </a:rPr>
            <a:t>634</a:t>
          </a:r>
          <a:r>
            <a:rPr kumimoji="1" lang="ja-JP" altLang="en-US" sz="1050">
              <a:latin typeface="ＭＳ Ｐゴシック" panose="020B0600070205080204" pitchFamily="50" charset="-128"/>
              <a:ea typeface="ＭＳ Ｐゴシック" panose="020B0600070205080204" pitchFamily="50" charset="-128"/>
            </a:rPr>
            <a:t>人を削減してきたが，依然として本市の職員数が多くなっている。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引き続き，市民のいのちと暮らしを守るための行政サービスの維持に必要な執行体制を確保しつつ，類似団体を上回る水準の施策の見直し，民営・委託化，デジタル化等による業務の効率化などによって職員数の適正化を進めていく。</a:t>
          </a:r>
          <a:endParaRPr lang="ja-JP" altLang="ja-JP" sz="1050">
            <a:solidFill>
              <a:srgbClr val="FF0000"/>
            </a:solidFill>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130810</xdr:rowOff>
    </xdr:from>
    <xdr:to>
      <xdr:col>81</xdr:col>
      <xdr:colOff>44450</xdr:colOff>
      <xdr:row>66</xdr:row>
      <xdr:rowOff>135636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144651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135636</xdr:rowOff>
    </xdr:from>
    <xdr:to>
      <xdr:col>77</xdr:col>
      <xdr:colOff>44450</xdr:colOff>
      <xdr:row>66</xdr:row>
      <xdr:rowOff>147701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145133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147701</xdr:rowOff>
    </xdr:from>
    <xdr:to>
      <xdr:col>72</xdr:col>
      <xdr:colOff>203200</xdr:colOff>
      <xdr:row>66</xdr:row>
      <xdr:rowOff>157353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146340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8382</xdr:rowOff>
    </xdr:from>
    <xdr:to>
      <xdr:col>68</xdr:col>
      <xdr:colOff>152400</xdr:colOff>
      <xdr:row>66</xdr:row>
      <xdr:rowOff>157353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66832"/>
          <a:ext cx="889000" cy="100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80010</xdr:rowOff>
    </xdr:from>
    <xdr:to>
      <xdr:col>81</xdr:col>
      <xdr:colOff>95250</xdr:colOff>
      <xdr:row>67</xdr:row>
      <xdr:rowOff>10160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147337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2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84836</xdr:rowOff>
    </xdr:from>
    <xdr:to>
      <xdr:col>77</xdr:col>
      <xdr:colOff>95250</xdr:colOff>
      <xdr:row>67</xdr:row>
      <xdr:rowOff>14986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171213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48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96901</xdr:rowOff>
    </xdr:from>
    <xdr:to>
      <xdr:col>73</xdr:col>
      <xdr:colOff>44450</xdr:colOff>
      <xdr:row>67</xdr:row>
      <xdr:rowOff>27051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4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11828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49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106553</xdr:rowOff>
    </xdr:from>
    <xdr:to>
      <xdr:col>68</xdr:col>
      <xdr:colOff>203200</xdr:colOff>
      <xdr:row>67</xdr:row>
      <xdr:rowOff>36703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21480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50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129032</xdr:rowOff>
    </xdr:from>
    <xdr:to>
      <xdr:col>64</xdr:col>
      <xdr:colOff>152400</xdr:colOff>
      <xdr:row>61</xdr:row>
      <xdr:rowOff>59182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43959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償還を迎える満期一括債の減少により元利償還金が減少したため，実質公債費比率は減少</a:t>
          </a:r>
          <a:r>
            <a:rPr kumimoji="1" lang="ja-JP" altLang="en-US" sz="1100">
              <a:latin typeface="ＭＳ Ｐゴシック" panose="020B0600070205080204" pitchFamily="50" charset="-128"/>
              <a:ea typeface="ＭＳ Ｐゴシック" panose="020B0600070205080204" pitchFamily="50" charset="-128"/>
            </a:rPr>
            <a:t>した</a:t>
          </a:r>
          <a:r>
            <a:rPr kumimoji="1" lang="ja-JP" altLang="en-US" sz="1200">
              <a:latin typeface="ＭＳ Ｐゴシック" panose="020B0600070205080204" pitchFamily="50" charset="-128"/>
              <a:ea typeface="ＭＳ Ｐゴシック" panose="020B0600070205080204" pitchFamily="50" charset="-128"/>
            </a:rPr>
            <a:t>ものの，地下鉄事業への経営健全化出資債，退職手当債，行政改革推進債など地方交付税措置のない特例的な市債の発行や公債償還基金の取崩しにより，類似団体平均値を上回っている。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「はばたけ未来へ</a:t>
          </a:r>
          <a:r>
            <a:rPr kumimoji="1" lang="ja-JP" altLang="en-US" sz="1200" i="1">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京プラン」実施計画第２ステージ（平成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年度）に基づき，市債残高の適切なコントロールに取り組んでいる。また，令和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年度に作成する「行財政改革計画」において，引き続き比率の改善に努めていく。</a:t>
          </a:r>
          <a:endParaRPr lang="ja-JP" altLang="ja-JP" sz="1200">
            <a:solidFill>
              <a:srgbClr val="FF0000"/>
            </a:solidFill>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143228</xdr:rowOff>
    </xdr:from>
    <xdr:to>
      <xdr:col>81</xdr:col>
      <xdr:colOff>44450</xdr:colOff>
      <xdr:row>42</xdr:row>
      <xdr:rowOff>105833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72678"/>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43</xdr:row>
      <xdr:rowOff>122061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306733"/>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122061</xdr:rowOff>
    </xdr:from>
    <xdr:to>
      <xdr:col>72</xdr:col>
      <xdr:colOff>203200</xdr:colOff>
      <xdr:row>45</xdr:row>
      <xdr:rowOff>100895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494411"/>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100895</xdr:rowOff>
    </xdr:from>
    <xdr:to>
      <xdr:col>68</xdr:col>
      <xdr:colOff>152400</xdr:colOff>
      <xdr:row>45</xdr:row>
      <xdr:rowOff>100895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816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99782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92428</xdr:rowOff>
    </xdr:from>
    <xdr:to>
      <xdr:col>81</xdr:col>
      <xdr:colOff>95250</xdr:colOff>
      <xdr:row>42</xdr:row>
      <xdr:rowOff>22578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64505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71261</xdr:rowOff>
    </xdr:from>
    <xdr:to>
      <xdr:col>73</xdr:col>
      <xdr:colOff>44450</xdr:colOff>
      <xdr:row>44</xdr:row>
      <xdr:rowOff>1411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157638</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50095</xdr:rowOff>
    </xdr:from>
    <xdr:to>
      <xdr:col>68</xdr:col>
      <xdr:colOff>203200</xdr:colOff>
      <xdr:row>45</xdr:row>
      <xdr:rowOff>151695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136472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85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50095</xdr:rowOff>
    </xdr:from>
    <xdr:to>
      <xdr:col>64</xdr:col>
      <xdr:colOff>152400</xdr:colOff>
      <xdr:row>45</xdr:row>
      <xdr:rowOff>151695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136472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85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営企業を含む職員数の減に伴う退職手当の将来負担見込額の減などにより，将来負担額が減少したものの，地下鉄事業への経営健全化出資債，退職手当債，行政改革推進債など地方交付税措置のない特例的な市債の発行や公債償還基金の取崩しにより，類似団体平均値を上回っている。</a:t>
          </a:r>
        </a:p>
        <a:p>
          <a:r>
            <a:rPr kumimoji="1" lang="ja-JP" altLang="en-US" sz="1200">
              <a:latin typeface="ＭＳ Ｐゴシック" panose="020B0600070205080204" pitchFamily="50" charset="-128"/>
              <a:ea typeface="ＭＳ Ｐゴシック" panose="020B0600070205080204" pitchFamily="50" charset="-128"/>
            </a:rPr>
            <a:t>　　「はばたけ未来へ</a:t>
          </a:r>
          <a:r>
            <a:rPr kumimoji="1" lang="ja-JP" altLang="en-US" sz="1200" i="1">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京プラン」実施計画第２ステージ（平成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年度）に基づき，市債残高や職員数の更なる適正化などの適切なコントロールに取り組んでいる。また，令和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年度早期に作成する「行財政改革計画」において，引き続き比率の改善に努めていく。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115799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9222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87876</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3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115799</xdr:rowOff>
    </xdr:from>
    <xdr:to>
      <xdr:col>81</xdr:col>
      <xdr:colOff>133350</xdr:colOff>
      <xdr:row>19</xdr:row>
      <xdr:rowOff>115799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37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115799</xdr:rowOff>
    </xdr:from>
    <xdr:to>
      <xdr:col>81</xdr:col>
      <xdr:colOff>44450</xdr:colOff>
      <xdr:row>19</xdr:row>
      <xdr:rowOff>116281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373349"/>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115689</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87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99162</xdr:rowOff>
    </xdr:from>
    <xdr:to>
      <xdr:col>81</xdr:col>
      <xdr:colOff>95250</xdr:colOff>
      <xdr:row>17</xdr:row>
      <xdr:rowOff>29312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84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116281</xdr:rowOff>
    </xdr:from>
    <xdr:to>
      <xdr:col>77</xdr:col>
      <xdr:colOff>44450</xdr:colOff>
      <xdr:row>19</xdr:row>
      <xdr:rowOff>146202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373831"/>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128118</xdr:rowOff>
    </xdr:from>
    <xdr:to>
      <xdr:col>77</xdr:col>
      <xdr:colOff>95250</xdr:colOff>
      <xdr:row>17</xdr:row>
      <xdr:rowOff>58268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87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68445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64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146202</xdr:rowOff>
    </xdr:from>
    <xdr:to>
      <xdr:col>72</xdr:col>
      <xdr:colOff>203200</xdr:colOff>
      <xdr:row>20</xdr:row>
      <xdr:rowOff>113741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403752"/>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168656</xdr:rowOff>
    </xdr:from>
    <xdr:to>
      <xdr:col>73</xdr:col>
      <xdr:colOff>44450</xdr:colOff>
      <xdr:row>17</xdr:row>
      <xdr:rowOff>98806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91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108983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68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113741</xdr:rowOff>
    </xdr:from>
    <xdr:to>
      <xdr:col>68</xdr:col>
      <xdr:colOff>152400</xdr:colOff>
      <xdr:row>20</xdr:row>
      <xdr:rowOff>130149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542741"/>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44018</xdr:rowOff>
    </xdr:from>
    <xdr:to>
      <xdr:col>68</xdr:col>
      <xdr:colOff>203200</xdr:colOff>
      <xdr:row>17</xdr:row>
      <xdr:rowOff>145618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155795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7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25366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7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64999</xdr:rowOff>
    </xdr:from>
    <xdr:to>
      <xdr:col>81</xdr:col>
      <xdr:colOff>95250</xdr:colOff>
      <xdr:row>19</xdr:row>
      <xdr:rowOff>166599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3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132326</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21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65481</xdr:rowOff>
    </xdr:from>
    <xdr:to>
      <xdr:col>77</xdr:col>
      <xdr:colOff>95250</xdr:colOff>
      <xdr:row>19</xdr:row>
      <xdr:rowOff>167081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3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151858</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409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95402</xdr:rowOff>
    </xdr:from>
    <xdr:to>
      <xdr:col>73</xdr:col>
      <xdr:colOff>44450</xdr:colOff>
      <xdr:row>20</xdr:row>
      <xdr:rowOff>25552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3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10329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4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62941</xdr:rowOff>
    </xdr:from>
    <xdr:to>
      <xdr:col>68</xdr:col>
      <xdr:colOff>203200</xdr:colOff>
      <xdr:row>20</xdr:row>
      <xdr:rowOff>164541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4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149318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57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79349</xdr:rowOff>
    </xdr:from>
    <xdr:to>
      <xdr:col>64</xdr:col>
      <xdr:colOff>152400</xdr:colOff>
      <xdr:row>21</xdr:row>
      <xdr:rowOff>9499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5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165726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59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1,409,702
1,360,929
827.83
768,585,287
765,989,198
411,045
402,017,103
1,354,950,914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「はばたけ未来へ！　京プラン」実施計画第２ステージ（</a:t>
          </a:r>
          <a:r>
            <a:rPr kumimoji="1" lang="en-US" altLang="ja-JP" sz="1000">
              <a:latin typeface="ＭＳ Ｐゴシック" panose="020B0600070205080204" pitchFamily="50" charset="-128"/>
              <a:ea typeface="ＭＳ Ｐゴシック" panose="020B0600070205080204" pitchFamily="50" charset="-128"/>
            </a:rPr>
            <a:t>H28</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に基づいた職員数の削減などにより，人件費の経常収支比率の減少を図っているが，依然として類似団体平均を上回っている。これは，本市が類似団体を上回るペースで職員数を削減してきた一方で，並行して類似団体においても職員数の削減が進められたことから，依然として本市の職員数が多くなっていることが一因である。</a:t>
          </a:r>
        </a:p>
        <a:p>
          <a:r>
            <a:rPr kumimoji="1" lang="ja-JP" altLang="en-US" sz="1000">
              <a:latin typeface="ＭＳ Ｐゴシック" panose="020B0600070205080204" pitchFamily="50" charset="-128"/>
              <a:ea typeface="ＭＳ Ｐゴシック" panose="020B0600070205080204" pitchFamily="50" charset="-128"/>
            </a:rPr>
            <a:t>　なお，</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年度からは府費負担教職員給与費移管の影響により，占有率が大きく上昇している。（他の費目はその影響で減少）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　今後も効率的で効果的な人員配置による職員数の削減，時間外勤務の縮減等を行い，更なる総人件費の削減に努めていく。</a:t>
          </a:r>
          <a:endParaRPr lang="ja-JP" altLang="ja-JP" sz="1000">
            <a:solidFill>
              <a:srgbClr val="FF0000"/>
            </a:solidFill>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82550</xdr:rowOff>
    </xdr:from>
    <xdr:to>
      <xdr:col>24</xdr:col>
      <xdr:colOff>25400</xdr:colOff>
      <xdr:row>41</xdr:row>
      <xdr:rowOff>95250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11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82550</xdr:rowOff>
    </xdr:from>
    <xdr:to>
      <xdr:col>19</xdr:col>
      <xdr:colOff>187325</xdr:colOff>
      <xdr:row>41</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11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139700</xdr:rowOff>
    </xdr:from>
    <xdr:to>
      <xdr:col>15</xdr:col>
      <xdr:colOff>98425</xdr:colOff>
      <xdr:row>41</xdr:row>
      <xdr:rowOff>133350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1900"/>
          <a:ext cx="889000" cy="8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25400</xdr:rowOff>
    </xdr:from>
    <xdr:to>
      <xdr:col>11</xdr:col>
      <xdr:colOff>9525</xdr:colOff>
      <xdr:row>36</xdr:row>
      <xdr:rowOff>139700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44450</xdr:rowOff>
    </xdr:from>
    <xdr:to>
      <xdr:col>24</xdr:col>
      <xdr:colOff>76200</xdr:colOff>
      <xdr:row>41</xdr:row>
      <xdr:rowOff>146050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31750</xdr:rowOff>
    </xdr:from>
    <xdr:to>
      <xdr:col>20</xdr:col>
      <xdr:colOff>38100</xdr:colOff>
      <xdr:row>41</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118127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4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82550</xdr:rowOff>
    </xdr:from>
    <xdr:to>
      <xdr:col>15</xdr:col>
      <xdr:colOff>149225</xdr:colOff>
      <xdr:row>42</xdr:row>
      <xdr:rowOff>12700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88900</xdr:rowOff>
    </xdr:from>
    <xdr:to>
      <xdr:col>11</xdr:col>
      <xdr:colOff>60325</xdr:colOff>
      <xdr:row>37</xdr:row>
      <xdr:rowOff>19050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本市では，これまでから保育所数に占める民間設置箇所数の割合が高く，保育所運営費にかかる所要額を扶助費で計上しているため，物件費計上額が少ない特徴があり，類似団体平均を下回っている。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63500</xdr:rowOff>
    </xdr:from>
    <xdr:to>
      <xdr:col>82</xdr:col>
      <xdr:colOff>107950</xdr:colOff>
      <xdr:row>14</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6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38100</xdr:rowOff>
    </xdr:from>
    <xdr:to>
      <xdr:col>78</xdr:col>
      <xdr:colOff>69850</xdr:colOff>
      <xdr:row>14</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3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38100</xdr:rowOff>
    </xdr:from>
    <xdr:to>
      <xdr:col>73</xdr:col>
      <xdr:colOff>180975</xdr:colOff>
      <xdr:row>15</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38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6350</xdr:rowOff>
    </xdr:from>
    <xdr:to>
      <xdr:col>69</xdr:col>
      <xdr:colOff>92075</xdr:colOff>
      <xdr:row>15</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78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xdr:rowOff>
    </xdr:from>
    <xdr:to>
      <xdr:col>82</xdr:col>
      <xdr:colOff>158750</xdr:colOff>
      <xdr:row>14</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xdr:rowOff>
    </xdr:from>
    <xdr:to>
      <xdr:col>78</xdr:col>
      <xdr:colOff>120650</xdr:colOff>
      <xdr:row>14</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158750</xdr:rowOff>
    </xdr:from>
    <xdr:to>
      <xdr:col>74</xdr:col>
      <xdr:colOff>31750</xdr:colOff>
      <xdr:row>14</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127000</xdr:rowOff>
    </xdr:from>
    <xdr:to>
      <xdr:col>65</xdr:col>
      <xdr:colOff>53975</xdr:colOff>
      <xdr:row>15</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障害者福祉費にかかる扶助費が多いこと及び保育所数に占める民間設置箇所数の割合が高く保育所運営費にかかる扶助費が多いことなどから高率となっている。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主に国制度に基づく事業が多いが，運用面における課題がないかなど点検を行っていく。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894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45357</xdr:rowOff>
    </xdr:from>
    <xdr:to>
      <xdr:col>19</xdr:col>
      <xdr:colOff>187325</xdr:colOff>
      <xdr:row>58</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89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59</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057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0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60070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100693</xdr:rowOff>
    </xdr:from>
    <xdr:to>
      <xdr:col>11</xdr:col>
      <xdr:colOff>60325</xdr:colOff>
      <xdr:row>60</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15620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本市のにおいて，最も大きいのは繰出金である。繰出金については，高齢化率が</a:t>
          </a:r>
          <a:r>
            <a:rPr kumimoji="1" lang="en-US" altLang="ja-JP" sz="1300">
              <a:latin typeface="ＭＳ Ｐゴシック" panose="020B0600070205080204" pitchFamily="50" charset="-128"/>
              <a:ea typeface="ＭＳ Ｐゴシック" panose="020B0600070205080204" pitchFamily="50" charset="-128"/>
            </a:rPr>
            <a:t>26.7</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年度国勢調査時点）と進展しており，後期高齢者医療特別会計や介護保険事業特別会計への繰出金により多くなっている。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57</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71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58</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2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105427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京都市補助金等の交付等に関する条例」に基づき，補助金等の交付状況を公開するなど市民目線に立った適正化の取組を行っており，近年は類似団体平均と比較するとほぼ同水準まで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146050</xdr:rowOff>
    </xdr:from>
    <xdr:to>
      <xdr:col>82</xdr:col>
      <xdr:colOff>107950</xdr:colOff>
      <xdr:row>37</xdr:row>
      <xdr:rowOff>165100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489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54627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146050</xdr:rowOff>
    </xdr:from>
    <xdr:to>
      <xdr:col>78</xdr:col>
      <xdr:colOff>69850</xdr:colOff>
      <xdr:row>38</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48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31750</xdr:rowOff>
    </xdr:from>
    <xdr:to>
      <xdr:col>73</xdr:col>
      <xdr:colOff>180975</xdr:colOff>
      <xdr:row>39</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5468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54627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127000</xdr:rowOff>
    </xdr:from>
    <xdr:to>
      <xdr:col>69</xdr:col>
      <xdr:colOff>92075</xdr:colOff>
      <xdr:row>40</xdr:row>
      <xdr:rowOff>31750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813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111777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86377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95250</xdr:rowOff>
    </xdr:from>
    <xdr:to>
      <xdr:col>78</xdr:col>
      <xdr:colOff>120650</xdr:colOff>
      <xdr:row>38</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152400</xdr:rowOff>
    </xdr:from>
    <xdr:to>
      <xdr:col>74</xdr:col>
      <xdr:colOff>31750</xdr:colOff>
      <xdr:row>38</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76200</xdr:rowOff>
    </xdr:from>
    <xdr:to>
      <xdr:col>69</xdr:col>
      <xdr:colOff>142875</xdr:colOff>
      <xdr:row>40</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162577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152400</xdr:rowOff>
    </xdr:from>
    <xdr:to>
      <xdr:col>65</xdr:col>
      <xdr:colOff>53975</xdr:colOff>
      <xdr:row>40</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67327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年度以降，教職員給与費移管，税収増等により経常一般財源が増加したことで比率が低下している。類似団体平均値と比較すると概ね同水準で推移している。 </a:t>
          </a:r>
        </a:p>
        <a:p>
          <a:r>
            <a:rPr kumimoji="1" lang="ja-JP" altLang="en-US" sz="1100">
              <a:latin typeface="ＭＳ Ｐゴシック" panose="020B0600070205080204" pitchFamily="50" charset="-128"/>
              <a:ea typeface="ＭＳ Ｐゴシック" panose="020B0600070205080204" pitchFamily="50" charset="-128"/>
            </a:rPr>
            <a:t>　「はばたけ未来へ！京プラン」実施計画第２ステージ（平成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年度）に基づき，市債残高の適切なコントロールに取り組んでいる。　</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また，令和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年度以降は，令和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年度に作成する「行財政改革計画」において，引き続き，市債残高の適切なコントロール及び縮減に取り組んでいく。</a:t>
          </a:r>
          <a:endParaRPr lang="ja-JP" altLang="ja-JP" sz="1100">
            <a:solidFill>
              <a:srgbClr val="FF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69850</xdr:rowOff>
    </xdr:from>
    <xdr:to>
      <xdr:col>24</xdr:col>
      <xdr:colOff>25400</xdr:colOff>
      <xdr:row>78</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4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130827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6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31750</xdr:rowOff>
    </xdr:from>
    <xdr:to>
      <xdr:col>19</xdr:col>
      <xdr:colOff>187325</xdr:colOff>
      <xdr:row>78</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40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31750</xdr:rowOff>
    </xdr:from>
    <xdr:to>
      <xdr:col>15</xdr:col>
      <xdr:colOff>98425</xdr:colOff>
      <xdr:row>81</xdr:row>
      <xdr:rowOff>31750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40485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31750</xdr:rowOff>
    </xdr:from>
    <xdr:to>
      <xdr:col>11</xdr:col>
      <xdr:colOff>9525</xdr:colOff>
      <xdr:row>82</xdr:row>
      <xdr:rowOff>12700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919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19050</xdr:rowOff>
    </xdr:from>
    <xdr:to>
      <xdr:col>20</xdr:col>
      <xdr:colOff>38100</xdr:colOff>
      <xdr:row>78</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105427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152400</xdr:rowOff>
    </xdr:from>
    <xdr:to>
      <xdr:col>15</xdr:col>
      <xdr:colOff>149225</xdr:colOff>
      <xdr:row>78</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92727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152400</xdr:rowOff>
    </xdr:from>
    <xdr:to>
      <xdr:col>11</xdr:col>
      <xdr:colOff>60325</xdr:colOff>
      <xdr:row>81</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92727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133350</xdr:rowOff>
    </xdr:from>
    <xdr:to>
      <xdr:col>6</xdr:col>
      <xdr:colOff>171450</xdr:colOff>
      <xdr:row>82</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48277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人件費を削減しているものの，依然として民間保育所運営措置費をはじめとした社会福祉関連経費等は増加しており，義務的経費である人件費及び扶助費の比率が他都市を上回っており，類似団体平均値を上回る数値で推移しており，硬直化した財政状況が続いている。</a:t>
          </a:r>
        </a:p>
        <a:p>
          <a:r>
            <a:rPr kumimoji="1" lang="ja-JP" altLang="en-US" sz="1300">
              <a:latin typeface="ＭＳ Ｐゴシック" panose="020B0600070205080204" pitchFamily="50" charset="-128"/>
              <a:ea typeface="ＭＳ Ｐゴシック" panose="020B0600070205080204" pitchFamily="50" charset="-128"/>
            </a:rPr>
            <a:t>　引き続きコストの削減に取り組むとともに，都市の成長戦略を推進し，経済を活性化させることで，市民所得の向上や中小企業活性化につなげるなど，歳入の増加を図っていく必要がある。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113393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1953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91621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1953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26307</xdr:rowOff>
    </xdr:from>
    <xdr:to>
      <xdr:col>73</xdr:col>
      <xdr:colOff>180975</xdr:colOff>
      <xdr:row>77</xdr:row>
      <xdr:rowOff>91621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227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118835</xdr:rowOff>
    </xdr:from>
    <xdr:to>
      <xdr:col>69</xdr:col>
      <xdr:colOff>92075</xdr:colOff>
      <xdr:row>77</xdr:row>
      <xdr:rowOff>26307</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977585"/>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38299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34670</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23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40821</xdr:rowOff>
    </xdr:from>
    <xdr:to>
      <xdr:col>74</xdr:col>
      <xdr:colOff>31750</xdr:colOff>
      <xdr:row>77</xdr:row>
      <xdr:rowOff>142421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127198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146957</xdr:rowOff>
    </xdr:from>
    <xdr:to>
      <xdr:col>69</xdr:col>
      <xdr:colOff>142875</xdr:colOff>
      <xdr:row>77</xdr:row>
      <xdr:rowOff>77107</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61884</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2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68035</xdr:rowOff>
    </xdr:from>
    <xdr:to>
      <xdr:col>65</xdr:col>
      <xdr:colOff>53975</xdr:colOff>
      <xdr:row>75</xdr:row>
      <xdr:rowOff>169636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154413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107462</xdr:rowOff>
    </xdr:from>
    <xdr:to>
      <xdr:col>29</xdr:col>
      <xdr:colOff>127000</xdr:colOff>
      <xdr:row>12</xdr:row>
      <xdr:rowOff>115280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212487"/>
          <a:ext cx="647700" cy="7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106113</xdr:rowOff>
    </xdr:from>
    <xdr:to>
      <xdr:col>26</xdr:col>
      <xdr:colOff>50800</xdr:colOff>
      <xdr:row>12</xdr:row>
      <xdr:rowOff>107462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211138"/>
          <a:ext cx="698500" cy="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106113</xdr:rowOff>
    </xdr:from>
    <xdr:to>
      <xdr:col>22</xdr:col>
      <xdr:colOff>114300</xdr:colOff>
      <xdr:row>17</xdr:row>
      <xdr:rowOff>117064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11138"/>
          <a:ext cx="698500" cy="868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110114</xdr:rowOff>
    </xdr:from>
    <xdr:to>
      <xdr:col>18</xdr:col>
      <xdr:colOff>177800</xdr:colOff>
      <xdr:row>17</xdr:row>
      <xdr:rowOff>117064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72389"/>
          <a:ext cx="698500" cy="6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64480</xdr:rowOff>
    </xdr:from>
    <xdr:to>
      <xdr:col>29</xdr:col>
      <xdr:colOff>177800</xdr:colOff>
      <xdr:row>12</xdr:row>
      <xdr:rowOff>166080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6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144507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7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56662</xdr:rowOff>
    </xdr:from>
    <xdr:to>
      <xdr:col>26</xdr:col>
      <xdr:colOff>101600</xdr:colOff>
      <xdr:row>12</xdr:row>
      <xdr:rowOff>158262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61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168439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3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55313</xdr:rowOff>
    </xdr:from>
    <xdr:to>
      <xdr:col>22</xdr:col>
      <xdr:colOff>165100</xdr:colOff>
      <xdr:row>12</xdr:row>
      <xdr:rowOff>156913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6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167090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2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66264</xdr:rowOff>
    </xdr:from>
    <xdr:to>
      <xdr:col>19</xdr:col>
      <xdr:colOff>38100</xdr:colOff>
      <xdr:row>17</xdr:row>
      <xdr:rowOff>167864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28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6591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9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59314</xdr:rowOff>
    </xdr:from>
    <xdr:to>
      <xdr:col>15</xdr:col>
      <xdr:colOff>101600</xdr:colOff>
      <xdr:row>17</xdr:row>
      <xdr:rowOff>160914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21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171091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9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287477</xdr:rowOff>
    </xdr:from>
    <xdr:to>
      <xdr:col>29</xdr:col>
      <xdr:colOff>127000</xdr:colOff>
      <xdr:row>33</xdr:row>
      <xdr:rowOff>322681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212027"/>
          <a:ext cx="647700" cy="3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322681</xdr:rowOff>
    </xdr:from>
    <xdr:to>
      <xdr:col>26</xdr:col>
      <xdr:colOff>50800</xdr:colOff>
      <xdr:row>34</xdr:row>
      <xdr:rowOff>207604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247231"/>
          <a:ext cx="698500" cy="22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103095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197957</xdr:rowOff>
    </xdr:from>
    <xdr:to>
      <xdr:col>22</xdr:col>
      <xdr:colOff>114300</xdr:colOff>
      <xdr:row>34</xdr:row>
      <xdr:rowOff>207604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122507"/>
          <a:ext cx="698500" cy="35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112095</xdr:rowOff>
    </xdr:from>
    <xdr:to>
      <xdr:col>18</xdr:col>
      <xdr:colOff>177800</xdr:colOff>
      <xdr:row>33</xdr:row>
      <xdr:rowOff>197957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036645"/>
          <a:ext cx="698500" cy="85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236677</xdr:rowOff>
    </xdr:from>
    <xdr:to>
      <xdr:col>29</xdr:col>
      <xdr:colOff>177800</xdr:colOff>
      <xdr:row>33</xdr:row>
      <xdr:rowOff>338277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161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146458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07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271881</xdr:rowOff>
    </xdr:from>
    <xdr:to>
      <xdr:col>26</xdr:col>
      <xdr:colOff>101600</xdr:colOff>
      <xdr:row>34</xdr:row>
      <xdr:rowOff>30581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19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40758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596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156804</xdr:rowOff>
    </xdr:from>
    <xdr:to>
      <xdr:col>22</xdr:col>
      <xdr:colOff>165100</xdr:colOff>
      <xdr:row>34</xdr:row>
      <xdr:rowOff>258404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24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268581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9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147157</xdr:rowOff>
    </xdr:from>
    <xdr:to>
      <xdr:col>19</xdr:col>
      <xdr:colOff>38100</xdr:colOff>
      <xdr:row>33</xdr:row>
      <xdr:rowOff>248757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07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87484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61295</xdr:rowOff>
    </xdr:from>
    <xdr:to>
      <xdr:col>15</xdr:col>
      <xdr:colOff>101600</xdr:colOff>
      <xdr:row>33</xdr:row>
      <xdr:rowOff>162895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598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75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1,409,702
1,360,929
827.83
768,585,287
765,989,198
411,045
402,017,103
1,354,950,914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155130</xdr:rowOff>
    </xdr:from>
    <xdr:to>
      <xdr:col>24</xdr:col>
      <xdr:colOff>63500</xdr:colOff>
      <xdr:row>31</xdr:row>
      <xdr:rowOff>11250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298630"/>
          <a:ext cx="838200" cy="2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155130</xdr:rowOff>
    </xdr:from>
    <xdr:to>
      <xdr:col>19</xdr:col>
      <xdr:colOff>177800</xdr:colOff>
      <xdr:row>30</xdr:row>
      <xdr:rowOff>155679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29863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155679</xdr:rowOff>
    </xdr:from>
    <xdr:to>
      <xdr:col>15</xdr:col>
      <xdr:colOff>50800</xdr:colOff>
      <xdr:row>36</xdr:row>
      <xdr:rowOff>75623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299179"/>
          <a:ext cx="889000" cy="9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65542</xdr:rowOff>
    </xdr:from>
    <xdr:to>
      <xdr:col>10</xdr:col>
      <xdr:colOff>114300</xdr:colOff>
      <xdr:row>36</xdr:row>
      <xdr:rowOff>75623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37742"/>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131900</xdr:rowOff>
    </xdr:from>
    <xdr:to>
      <xdr:col>24</xdr:col>
      <xdr:colOff>114300</xdr:colOff>
      <xdr:row>31</xdr:row>
      <xdr:rowOff>62050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2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46827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9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104330</xdr:rowOff>
    </xdr:from>
    <xdr:to>
      <xdr:col>20</xdr:col>
      <xdr:colOff>38100</xdr:colOff>
      <xdr:row>31</xdr:row>
      <xdr:rowOff>34480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2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51007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02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104879</xdr:rowOff>
    </xdr:from>
    <xdr:to>
      <xdr:col>15</xdr:col>
      <xdr:colOff>101600</xdr:colOff>
      <xdr:row>31</xdr:row>
      <xdr:rowOff>35029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2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51556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02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24823</xdr:rowOff>
    </xdr:from>
    <xdr:to>
      <xdr:col>10</xdr:col>
      <xdr:colOff>165100</xdr:colOff>
      <xdr:row>36</xdr:row>
      <xdr:rowOff>126423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142950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14742</xdr:rowOff>
    </xdr:from>
    <xdr:to>
      <xdr:col>6</xdr:col>
      <xdr:colOff>38100</xdr:colOff>
      <xdr:row>36</xdr:row>
      <xdr:rowOff>116342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132869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6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122144</xdr:rowOff>
    </xdr:from>
    <xdr:to>
      <xdr:col>24</xdr:col>
      <xdr:colOff>62865</xdr:colOff>
      <xdr:row>55</xdr:row>
      <xdr:rowOff>169921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4644"/>
          <a:ext cx="1270" cy="90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2298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6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169921</xdr:rowOff>
    </xdr:from>
    <xdr:to>
      <xdr:col>24</xdr:col>
      <xdr:colOff>152400</xdr:colOff>
      <xdr:row>55</xdr:row>
      <xdr:rowOff>169921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599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68821</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6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122144</xdr:rowOff>
    </xdr:from>
    <xdr:to>
      <xdr:col>24</xdr:col>
      <xdr:colOff>152400</xdr:colOff>
      <xdr:row>50</xdr:row>
      <xdr:rowOff>122144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169921</xdr:rowOff>
    </xdr:from>
    <xdr:to>
      <xdr:col>24</xdr:col>
      <xdr:colOff>63500</xdr:colOff>
      <xdr:row>56</xdr:row>
      <xdr:rowOff>153462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99671"/>
          <a:ext cx="838200" cy="1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85351</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00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62474</xdr:rowOff>
    </xdr:from>
    <xdr:to>
      <xdr:col>24</xdr:col>
      <xdr:colOff>114300</xdr:colOff>
      <xdr:row>53</xdr:row>
      <xdr:rowOff>164074</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14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153462</xdr:rowOff>
    </xdr:from>
    <xdr:to>
      <xdr:col>19</xdr:col>
      <xdr:colOff>177800</xdr:colOff>
      <xdr:row>56</xdr:row>
      <xdr:rowOff>170195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54662"/>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162875</xdr:rowOff>
    </xdr:from>
    <xdr:to>
      <xdr:col>20</xdr:col>
      <xdr:colOff>38100</xdr:colOff>
      <xdr:row>54</xdr:row>
      <xdr:rowOff>93025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109552</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0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143587</xdr:rowOff>
    </xdr:from>
    <xdr:to>
      <xdr:col>15</xdr:col>
      <xdr:colOff>50800</xdr:colOff>
      <xdr:row>56</xdr:row>
      <xdr:rowOff>170195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44787"/>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135260</xdr:rowOff>
    </xdr:from>
    <xdr:to>
      <xdr:col>15</xdr:col>
      <xdr:colOff>101600</xdr:colOff>
      <xdr:row>54</xdr:row>
      <xdr:rowOff>65410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81937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89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87122</xdr:rowOff>
    </xdr:from>
    <xdr:to>
      <xdr:col>10</xdr:col>
      <xdr:colOff>114300</xdr:colOff>
      <xdr:row>56</xdr:row>
      <xdr:rowOff>143587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688322"/>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148016</xdr:rowOff>
    </xdr:from>
    <xdr:to>
      <xdr:col>10</xdr:col>
      <xdr:colOff>165100</xdr:colOff>
      <xdr:row>54</xdr:row>
      <xdr:rowOff>78166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94693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0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52004</xdr:rowOff>
    </xdr:from>
    <xdr:to>
      <xdr:col>6</xdr:col>
      <xdr:colOff>38100</xdr:colOff>
      <xdr:row>54</xdr:row>
      <xdr:rowOff>153604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170131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119121</xdr:rowOff>
    </xdr:from>
    <xdr:to>
      <xdr:col>24</xdr:col>
      <xdr:colOff>114300</xdr:colOff>
      <xdr:row>56</xdr:row>
      <xdr:rowOff>49271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34048</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6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102662</xdr:rowOff>
    </xdr:from>
    <xdr:to>
      <xdr:col>20</xdr:col>
      <xdr:colOff>38100</xdr:colOff>
      <xdr:row>57</xdr:row>
      <xdr:rowOff>32812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23939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9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119395</xdr:rowOff>
    </xdr:from>
    <xdr:to>
      <xdr:col>15</xdr:col>
      <xdr:colOff>101600</xdr:colOff>
      <xdr:row>57</xdr:row>
      <xdr:rowOff>49545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2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40672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1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92787</xdr:rowOff>
    </xdr:from>
    <xdr:to>
      <xdr:col>10</xdr:col>
      <xdr:colOff>165100</xdr:colOff>
      <xdr:row>57</xdr:row>
      <xdr:rowOff>22937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14064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7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36322</xdr:rowOff>
    </xdr:from>
    <xdr:to>
      <xdr:col>6</xdr:col>
      <xdr:colOff>38100</xdr:colOff>
      <xdr:row>56</xdr:row>
      <xdr:rowOff>137922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129049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7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125730</xdr:rowOff>
    </xdr:from>
    <xdr:to>
      <xdr:col>24</xdr:col>
      <xdr:colOff>63500</xdr:colOff>
      <xdr:row>76</xdr:row>
      <xdr:rowOff>165988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155930"/>
          <a:ext cx="838200" cy="4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125730</xdr:rowOff>
    </xdr:from>
    <xdr:to>
      <xdr:col>19</xdr:col>
      <xdr:colOff>177800</xdr:colOff>
      <xdr:row>76</xdr:row>
      <xdr:rowOff>157735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15593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157735</xdr:rowOff>
    </xdr:from>
    <xdr:to>
      <xdr:col>15</xdr:col>
      <xdr:colOff>50800</xdr:colOff>
      <xdr:row>77</xdr:row>
      <xdr:rowOff>3556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187935"/>
          <a:ext cx="889000" cy="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3556</xdr:rowOff>
    </xdr:from>
    <xdr:to>
      <xdr:col>10</xdr:col>
      <xdr:colOff>114300</xdr:colOff>
      <xdr:row>77</xdr:row>
      <xdr:rowOff>34925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20520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115188</xdr:rowOff>
    </xdr:from>
    <xdr:to>
      <xdr:col>24</xdr:col>
      <xdr:colOff>114300</xdr:colOff>
      <xdr:row>77</xdr:row>
      <xdr:rowOff>45338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93615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2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74930</xdr:rowOff>
    </xdr:from>
    <xdr:to>
      <xdr:col>20</xdr:col>
      <xdr:colOff>38100</xdr:colOff>
      <xdr:row>77</xdr:row>
      <xdr:rowOff>5080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167657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106935</xdr:rowOff>
    </xdr:from>
    <xdr:to>
      <xdr:col>15</xdr:col>
      <xdr:colOff>101600</xdr:colOff>
      <xdr:row>77</xdr:row>
      <xdr:rowOff>37085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3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28212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2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124206</xdr:rowOff>
    </xdr:from>
    <xdr:to>
      <xdr:col>10</xdr:col>
      <xdr:colOff>165100</xdr:colOff>
      <xdr:row>77</xdr:row>
      <xdr:rowOff>54356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45483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24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155575</xdr:rowOff>
    </xdr:from>
    <xdr:to>
      <xdr:col>6</xdr:col>
      <xdr:colOff>38100</xdr:colOff>
      <xdr:row>77</xdr:row>
      <xdr:rowOff>85725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76852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27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132321</xdr:rowOff>
    </xdr:from>
    <xdr:to>
      <xdr:col>24</xdr:col>
      <xdr:colOff>63500</xdr:colOff>
      <xdr:row>94</xdr:row>
      <xdr:rowOff>167120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48621"/>
          <a:ext cx="838200" cy="3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39133</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2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167120</xdr:rowOff>
    </xdr:from>
    <xdr:to>
      <xdr:col>19</xdr:col>
      <xdr:colOff>177800</xdr:colOff>
      <xdr:row>95</xdr:row>
      <xdr:rowOff>7035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83420"/>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55948</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97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7035</xdr:rowOff>
    </xdr:from>
    <xdr:to>
      <xdr:col>15</xdr:col>
      <xdr:colOff>50800</xdr:colOff>
      <xdr:row>95</xdr:row>
      <xdr:rowOff>19202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94785"/>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76255</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08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19202</xdr:rowOff>
    </xdr:from>
    <xdr:to>
      <xdr:col>10</xdr:col>
      <xdr:colOff>114300</xdr:colOff>
      <xdr:row>95</xdr:row>
      <xdr:rowOff>95148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06952"/>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3954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30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81521</xdr:rowOff>
    </xdr:from>
    <xdr:to>
      <xdr:col>24</xdr:col>
      <xdr:colOff>114300</xdr:colOff>
      <xdr:row>95</xdr:row>
      <xdr:rowOff>11671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104398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4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116320</xdr:rowOff>
    </xdr:from>
    <xdr:to>
      <xdr:col>20</xdr:col>
      <xdr:colOff>38100</xdr:colOff>
      <xdr:row>95</xdr:row>
      <xdr:rowOff>46470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62997</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00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127685</xdr:rowOff>
    </xdr:from>
    <xdr:to>
      <xdr:col>15</xdr:col>
      <xdr:colOff>101600</xdr:colOff>
      <xdr:row>95</xdr:row>
      <xdr:rowOff>57835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74362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01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139852</xdr:rowOff>
    </xdr:from>
    <xdr:to>
      <xdr:col>10</xdr:col>
      <xdr:colOff>165100</xdr:colOff>
      <xdr:row>95</xdr:row>
      <xdr:rowOff>70002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86529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03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44348</xdr:rowOff>
    </xdr:from>
    <xdr:to>
      <xdr:col>6</xdr:col>
      <xdr:colOff>38100</xdr:colOff>
      <xdr:row>95</xdr:row>
      <xdr:rowOff>145948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162475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1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104038</xdr:rowOff>
    </xdr:from>
    <xdr:to>
      <xdr:col>55</xdr:col>
      <xdr:colOff>0</xdr:colOff>
      <xdr:row>35</xdr:row>
      <xdr:rowOff>14160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933338"/>
          <a:ext cx="8382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104038</xdr:rowOff>
    </xdr:from>
    <xdr:to>
      <xdr:col>50</xdr:col>
      <xdr:colOff>114300</xdr:colOff>
      <xdr:row>35</xdr:row>
      <xdr:rowOff>30391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933338"/>
          <a:ext cx="889000" cy="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15473</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26086</xdr:rowOff>
    </xdr:from>
    <xdr:to>
      <xdr:col>45</xdr:col>
      <xdr:colOff>177800</xdr:colOff>
      <xdr:row>35</xdr:row>
      <xdr:rowOff>30391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026836"/>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10008</xdr:rowOff>
    </xdr:from>
    <xdr:to>
      <xdr:col>41</xdr:col>
      <xdr:colOff>50800</xdr:colOff>
      <xdr:row>35</xdr:row>
      <xdr:rowOff>26086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01075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18445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134810</xdr:rowOff>
    </xdr:from>
    <xdr:to>
      <xdr:col>55</xdr:col>
      <xdr:colOff>50800</xdr:colOff>
      <xdr:row>35</xdr:row>
      <xdr:rowOff>64960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157687</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1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53238</xdr:rowOff>
    </xdr:from>
    <xdr:to>
      <xdr:col>50</xdr:col>
      <xdr:colOff>165100</xdr:colOff>
      <xdr:row>34</xdr:row>
      <xdr:rowOff>154838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8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171365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6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151041</xdr:rowOff>
    </xdr:from>
    <xdr:to>
      <xdr:col>46</xdr:col>
      <xdr:colOff>38100</xdr:colOff>
      <xdr:row>35</xdr:row>
      <xdr:rowOff>81191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9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97718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75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146736</xdr:rowOff>
    </xdr:from>
    <xdr:to>
      <xdr:col>41</xdr:col>
      <xdr:colOff>101600</xdr:colOff>
      <xdr:row>35</xdr:row>
      <xdr:rowOff>76886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9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93413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130658</xdr:rowOff>
    </xdr:from>
    <xdr:to>
      <xdr:col>36</xdr:col>
      <xdr:colOff>165100</xdr:colOff>
      <xdr:row>35</xdr:row>
      <xdr:rowOff>60808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9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77335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7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14942</xdr:rowOff>
    </xdr:from>
    <xdr:to>
      <xdr:col>55</xdr:col>
      <xdr:colOff>0</xdr:colOff>
      <xdr:row>55</xdr:row>
      <xdr:rowOff>61176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444692"/>
          <a:ext cx="8382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14942</xdr:rowOff>
    </xdr:from>
    <xdr:to>
      <xdr:col>50</xdr:col>
      <xdr:colOff>114300</xdr:colOff>
      <xdr:row>56</xdr:row>
      <xdr:rowOff>114097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444692"/>
          <a:ext cx="889000" cy="27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106475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114097</xdr:rowOff>
    </xdr:from>
    <xdr:to>
      <xdr:col>45</xdr:col>
      <xdr:colOff>177800</xdr:colOff>
      <xdr:row>56</xdr:row>
      <xdr:rowOff>140100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15297"/>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170889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2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51174</xdr:rowOff>
    </xdr:from>
    <xdr:to>
      <xdr:col>41</xdr:col>
      <xdr:colOff>50800</xdr:colOff>
      <xdr:row>56</xdr:row>
      <xdr:rowOff>140100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652374"/>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22547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2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18470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10376</xdr:rowOff>
    </xdr:from>
    <xdr:to>
      <xdr:col>55</xdr:col>
      <xdr:colOff>50800</xdr:colOff>
      <xdr:row>55</xdr:row>
      <xdr:rowOff>111976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160253</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135592</xdr:rowOff>
    </xdr:from>
    <xdr:to>
      <xdr:col>50</xdr:col>
      <xdr:colOff>165100</xdr:colOff>
      <xdr:row>55</xdr:row>
      <xdr:rowOff>65742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3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82269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1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63297</xdr:rowOff>
    </xdr:from>
    <xdr:to>
      <xdr:col>46</xdr:col>
      <xdr:colOff>38100</xdr:colOff>
      <xdr:row>56</xdr:row>
      <xdr:rowOff>164897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156024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75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89300</xdr:rowOff>
    </xdr:from>
    <xdr:to>
      <xdr:col>41</xdr:col>
      <xdr:colOff>101600</xdr:colOff>
      <xdr:row>57</xdr:row>
      <xdr:rowOff>19450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10577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7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374</xdr:rowOff>
    </xdr:from>
    <xdr:to>
      <xdr:col>36</xdr:col>
      <xdr:colOff>165100</xdr:colOff>
      <xdr:row>56</xdr:row>
      <xdr:rowOff>101974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93101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6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68670</xdr:rowOff>
    </xdr:from>
    <xdr:to>
      <xdr:col>55</xdr:col>
      <xdr:colOff>0</xdr:colOff>
      <xdr:row>77</xdr:row>
      <xdr:rowOff>136990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70320"/>
          <a:ext cx="838200" cy="6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68670</xdr:rowOff>
    </xdr:from>
    <xdr:to>
      <xdr:col>50</xdr:col>
      <xdr:colOff>114300</xdr:colOff>
      <xdr:row>77</xdr:row>
      <xdr:rowOff>160796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70320"/>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160796</xdr:rowOff>
    </xdr:from>
    <xdr:to>
      <xdr:col>45</xdr:col>
      <xdr:colOff>177800</xdr:colOff>
      <xdr:row>78</xdr:row>
      <xdr:rowOff>13187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62446"/>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123588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8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112823</xdr:rowOff>
    </xdr:from>
    <xdr:to>
      <xdr:col>41</xdr:col>
      <xdr:colOff>50800</xdr:colOff>
      <xdr:row>78</xdr:row>
      <xdr:rowOff>13187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971573"/>
          <a:ext cx="889000" cy="4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86190</xdr:rowOff>
    </xdr:from>
    <xdr:to>
      <xdr:col>55</xdr:col>
      <xdr:colOff>50800</xdr:colOff>
      <xdr:row>78</xdr:row>
      <xdr:rowOff>16340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64617</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6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17870</xdr:rowOff>
    </xdr:from>
    <xdr:to>
      <xdr:col>50</xdr:col>
      <xdr:colOff>165100</xdr:colOff>
      <xdr:row>77</xdr:row>
      <xdr:rowOff>119470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110597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3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109996</xdr:rowOff>
    </xdr:from>
    <xdr:to>
      <xdr:col>46</xdr:col>
      <xdr:colOff>38100</xdr:colOff>
      <xdr:row>78</xdr:row>
      <xdr:rowOff>40146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31273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133837</xdr:rowOff>
    </xdr:from>
    <xdr:to>
      <xdr:col>41</xdr:col>
      <xdr:colOff>101600</xdr:colOff>
      <xdr:row>78</xdr:row>
      <xdr:rowOff>63987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55114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2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62023</xdr:rowOff>
    </xdr:from>
    <xdr:to>
      <xdr:col>36</xdr:col>
      <xdr:colOff>165100</xdr:colOff>
      <xdr:row>75</xdr:row>
      <xdr:rowOff>163624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9207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154750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01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110020</xdr:rowOff>
    </xdr:from>
    <xdr:to>
      <xdr:col>55</xdr:col>
      <xdr:colOff>0</xdr:colOff>
      <xdr:row>92</xdr:row>
      <xdr:rowOff>137300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5883420"/>
          <a:ext cx="8382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134841</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5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110020</xdr:rowOff>
    </xdr:from>
    <xdr:to>
      <xdr:col>50</xdr:col>
      <xdr:colOff>114300</xdr:colOff>
      <xdr:row>95</xdr:row>
      <xdr:rowOff>106668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5883420"/>
          <a:ext cx="889000" cy="5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20387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106668</xdr:rowOff>
    </xdr:from>
    <xdr:to>
      <xdr:col>45</xdr:col>
      <xdr:colOff>177800</xdr:colOff>
      <xdr:row>95</xdr:row>
      <xdr:rowOff>168047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394418"/>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168047</xdr:rowOff>
    </xdr:from>
    <xdr:to>
      <xdr:col>41</xdr:col>
      <xdr:colOff>50800</xdr:colOff>
      <xdr:row>97</xdr:row>
      <xdr:rowOff>134632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455797"/>
          <a:ext cx="889000" cy="30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126903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86500</xdr:rowOff>
    </xdr:from>
    <xdr:to>
      <xdr:col>55</xdr:col>
      <xdr:colOff>50800</xdr:colOff>
      <xdr:row>93</xdr:row>
      <xdr:rowOff>16650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58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109377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7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59220</xdr:rowOff>
    </xdr:from>
    <xdr:to>
      <xdr:col>50</xdr:col>
      <xdr:colOff>165100</xdr:colOff>
      <xdr:row>92</xdr:row>
      <xdr:rowOff>160820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58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5897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60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55868</xdr:rowOff>
    </xdr:from>
    <xdr:to>
      <xdr:col>46</xdr:col>
      <xdr:colOff>38100</xdr:colOff>
      <xdr:row>95</xdr:row>
      <xdr:rowOff>157468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2545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1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117247</xdr:rowOff>
    </xdr:from>
    <xdr:to>
      <xdr:col>41</xdr:col>
      <xdr:colOff>101600</xdr:colOff>
      <xdr:row>96</xdr:row>
      <xdr:rowOff>47397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63924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83832</xdr:rowOff>
    </xdr:from>
    <xdr:to>
      <xdr:col>36</xdr:col>
      <xdr:colOff>165100</xdr:colOff>
      <xdr:row>98</xdr:row>
      <xdr:rowOff>13982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5109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0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58420</xdr:rowOff>
    </xdr:from>
    <xdr:to>
      <xdr:col>85</xdr:col>
      <xdr:colOff>127000</xdr:colOff>
      <xdr:row>38</xdr:row>
      <xdr:rowOff>104140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73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147464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19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58420</xdr:rowOff>
    </xdr:from>
    <xdr:to>
      <xdr:col>81</xdr:col>
      <xdr:colOff>50800</xdr:colOff>
      <xdr:row>39</xdr:row>
      <xdr:rowOff>24511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73520"/>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15875</xdr:rowOff>
    </xdr:from>
    <xdr:to>
      <xdr:col>76</xdr:col>
      <xdr:colOff>114300</xdr:colOff>
      <xdr:row>39</xdr:row>
      <xdr:rowOff>24511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02425"/>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48641</xdr:rowOff>
    </xdr:from>
    <xdr:to>
      <xdr:col>71</xdr:col>
      <xdr:colOff>177800</xdr:colOff>
      <xdr:row>39</xdr:row>
      <xdr:rowOff>15875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563741"/>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11574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69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53340</xdr:rowOff>
    </xdr:from>
    <xdr:to>
      <xdr:col>85</xdr:col>
      <xdr:colOff>177800</xdr:colOff>
      <xdr:row>38</xdr:row>
      <xdr:rowOff>154940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139717</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8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7620</xdr:rowOff>
    </xdr:from>
    <xdr:to>
      <xdr:col>81</xdr:col>
      <xdr:colOff>101600</xdr:colOff>
      <xdr:row>38</xdr:row>
      <xdr:rowOff>109220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100347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61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145161</xdr:rowOff>
    </xdr:from>
    <xdr:to>
      <xdr:col>76</xdr:col>
      <xdr:colOff>165100</xdr:colOff>
      <xdr:row>39</xdr:row>
      <xdr:rowOff>75311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66438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752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136525</xdr:rowOff>
    </xdr:from>
    <xdr:to>
      <xdr:col>72</xdr:col>
      <xdr:colOff>38100</xdr:colOff>
      <xdr:row>39</xdr:row>
      <xdr:rowOff>66675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57802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169291</xdr:rowOff>
    </xdr:from>
    <xdr:to>
      <xdr:col>67</xdr:col>
      <xdr:colOff>101600</xdr:colOff>
      <xdr:row>38</xdr:row>
      <xdr:rowOff>99441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115968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20980</xdr:rowOff>
    </xdr:from>
    <xdr:to>
      <xdr:col>85</xdr:col>
      <xdr:colOff>127000</xdr:colOff>
      <xdr:row>75</xdr:row>
      <xdr:rowOff>26886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79730"/>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6558</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6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119050</xdr:rowOff>
    </xdr:from>
    <xdr:to>
      <xdr:col>81</xdr:col>
      <xdr:colOff>50800</xdr:colOff>
      <xdr:row>75</xdr:row>
      <xdr:rowOff>26886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634900"/>
          <a:ext cx="889000" cy="25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119050</xdr:rowOff>
    </xdr:from>
    <xdr:to>
      <xdr:col>76</xdr:col>
      <xdr:colOff>114300</xdr:colOff>
      <xdr:row>75</xdr:row>
      <xdr:rowOff>69406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634900"/>
          <a:ext cx="889000" cy="29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86834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101447</xdr:rowOff>
    </xdr:from>
    <xdr:to>
      <xdr:col>71</xdr:col>
      <xdr:colOff>177800</xdr:colOff>
      <xdr:row>75</xdr:row>
      <xdr:rowOff>69406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788747"/>
          <a:ext cx="889000" cy="1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87736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41305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141630</xdr:rowOff>
    </xdr:from>
    <xdr:to>
      <xdr:col>85</xdr:col>
      <xdr:colOff>177800</xdr:colOff>
      <xdr:row>75</xdr:row>
      <xdr:rowOff>71780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164507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147536</xdr:rowOff>
    </xdr:from>
    <xdr:to>
      <xdr:col>81</xdr:col>
      <xdr:colOff>101600</xdr:colOff>
      <xdr:row>75</xdr:row>
      <xdr:rowOff>77686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68813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9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68250</xdr:rowOff>
    </xdr:from>
    <xdr:to>
      <xdr:col>76</xdr:col>
      <xdr:colOff>165100</xdr:colOff>
      <xdr:row>73</xdr:row>
      <xdr:rowOff>169850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5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14927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35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18606</xdr:rowOff>
    </xdr:from>
    <xdr:to>
      <xdr:col>72</xdr:col>
      <xdr:colOff>38100</xdr:colOff>
      <xdr:row>75</xdr:row>
      <xdr:rowOff>120206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111333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50647</xdr:rowOff>
    </xdr:from>
    <xdr:to>
      <xdr:col>67</xdr:col>
      <xdr:colOff>101600</xdr:colOff>
      <xdr:row>74</xdr:row>
      <xdr:rowOff>152247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168774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5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107011</xdr:rowOff>
    </xdr:from>
    <xdr:to>
      <xdr:col>85</xdr:col>
      <xdr:colOff>127000</xdr:colOff>
      <xdr:row>96</xdr:row>
      <xdr:rowOff>121583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566211"/>
          <a:ext cx="838200" cy="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45631</xdr:rowOff>
    </xdr:from>
    <xdr:to>
      <xdr:col>81</xdr:col>
      <xdr:colOff>50800</xdr:colOff>
      <xdr:row>96</xdr:row>
      <xdr:rowOff>121583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504831"/>
          <a:ext cx="889000" cy="7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45631</xdr:rowOff>
    </xdr:from>
    <xdr:to>
      <xdr:col>76</xdr:col>
      <xdr:colOff>114300</xdr:colOff>
      <xdr:row>97</xdr:row>
      <xdr:rowOff>109925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504831"/>
          <a:ext cx="889000" cy="23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107581</xdr:rowOff>
    </xdr:from>
    <xdr:to>
      <xdr:col>71</xdr:col>
      <xdr:colOff>177800</xdr:colOff>
      <xdr:row>97</xdr:row>
      <xdr:rowOff>109925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566781"/>
          <a:ext cx="889000" cy="1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56211</xdr:rowOff>
    </xdr:from>
    <xdr:to>
      <xdr:col>85</xdr:col>
      <xdr:colOff>177800</xdr:colOff>
      <xdr:row>96</xdr:row>
      <xdr:rowOff>157811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5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34638</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49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70783</xdr:rowOff>
    </xdr:from>
    <xdr:to>
      <xdr:col>81</xdr:col>
      <xdr:colOff>101600</xdr:colOff>
      <xdr:row>97</xdr:row>
      <xdr:rowOff>933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5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163510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662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166281</xdr:rowOff>
    </xdr:from>
    <xdr:to>
      <xdr:col>76</xdr:col>
      <xdr:colOff>165100</xdr:colOff>
      <xdr:row>96</xdr:row>
      <xdr:rowOff>96431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4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87558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54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59125</xdr:rowOff>
    </xdr:from>
    <xdr:to>
      <xdr:col>72</xdr:col>
      <xdr:colOff>38100</xdr:colOff>
      <xdr:row>97</xdr:row>
      <xdr:rowOff>160725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151852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78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56781</xdr:rowOff>
    </xdr:from>
    <xdr:to>
      <xdr:col>67</xdr:col>
      <xdr:colOff>101600</xdr:colOff>
      <xdr:row>96</xdr:row>
      <xdr:rowOff>158381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5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149508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0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62139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6062889"/>
          <a:ext cx="1269" cy="72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8816</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83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62139</xdr:rowOff>
    </xdr:from>
    <xdr:to>
      <xdr:col>116</xdr:col>
      <xdr:colOff>152400</xdr:colOff>
      <xdr:row>35</xdr:row>
      <xdr:rowOff>62139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06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137251</xdr:rowOff>
    </xdr:from>
    <xdr:to>
      <xdr:col>116</xdr:col>
      <xdr:colOff>63500</xdr:colOff>
      <xdr:row>35</xdr:row>
      <xdr:rowOff>146231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138001"/>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39405</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8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60978</xdr:rowOff>
    </xdr:from>
    <xdr:to>
      <xdr:col>116</xdr:col>
      <xdr:colOff>114300</xdr:colOff>
      <xdr:row>37</xdr:row>
      <xdr:rowOff>162578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68018</xdr:rowOff>
    </xdr:from>
    <xdr:to>
      <xdr:col>111</xdr:col>
      <xdr:colOff>177800</xdr:colOff>
      <xdr:row>35</xdr:row>
      <xdr:rowOff>137251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5554418"/>
          <a:ext cx="889000" cy="58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60815</xdr:rowOff>
    </xdr:from>
    <xdr:to>
      <xdr:col>112</xdr:col>
      <xdr:colOff>38100</xdr:colOff>
      <xdr:row>37</xdr:row>
      <xdr:rowOff>162415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0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153542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9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68018</xdr:rowOff>
    </xdr:from>
    <xdr:to>
      <xdr:col>107</xdr:col>
      <xdr:colOff>50800</xdr:colOff>
      <xdr:row>32</xdr:row>
      <xdr:rowOff>101165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555441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27015</xdr:rowOff>
    </xdr:from>
    <xdr:to>
      <xdr:col>107</xdr:col>
      <xdr:colOff>101600</xdr:colOff>
      <xdr:row>37</xdr:row>
      <xdr:rowOff>128615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7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119742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6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3520</xdr:rowOff>
    </xdr:from>
    <xdr:to>
      <xdr:col>102</xdr:col>
      <xdr:colOff>114300</xdr:colOff>
      <xdr:row>32</xdr:row>
      <xdr:rowOff>101165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5318470"/>
          <a:ext cx="889000" cy="26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169237</xdr:rowOff>
    </xdr:from>
    <xdr:to>
      <xdr:col>102</xdr:col>
      <xdr:colOff>165100</xdr:colOff>
      <xdr:row>37</xdr:row>
      <xdr:rowOff>99387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4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90514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3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99677</xdr:rowOff>
    </xdr:from>
    <xdr:to>
      <xdr:col>98</xdr:col>
      <xdr:colOff>38100</xdr:colOff>
      <xdr:row>37</xdr:row>
      <xdr:rowOff>29827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20954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6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95431</xdr:rowOff>
    </xdr:from>
    <xdr:to>
      <xdr:col>116</xdr:col>
      <xdr:colOff>114300</xdr:colOff>
      <xdr:row>36</xdr:row>
      <xdr:rowOff>25581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0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10358</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01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86451</xdr:rowOff>
    </xdr:from>
    <xdr:to>
      <xdr:col>112</xdr:col>
      <xdr:colOff>38100</xdr:colOff>
      <xdr:row>36</xdr:row>
      <xdr:rowOff>16601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0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33128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86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17218</xdr:rowOff>
    </xdr:from>
    <xdr:to>
      <xdr:col>107</xdr:col>
      <xdr:colOff>101600</xdr:colOff>
      <xdr:row>32</xdr:row>
      <xdr:rowOff>118818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5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135345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2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50365</xdr:rowOff>
    </xdr:from>
    <xdr:to>
      <xdr:col>102</xdr:col>
      <xdr:colOff>165100</xdr:colOff>
      <xdr:row>32</xdr:row>
      <xdr:rowOff>151965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55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168492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31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124170</xdr:rowOff>
    </xdr:from>
    <xdr:to>
      <xdr:col>98</xdr:col>
      <xdr:colOff>38100</xdr:colOff>
      <xdr:row>31</xdr:row>
      <xdr:rowOff>54320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52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70847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0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124710</xdr:rowOff>
    </xdr:from>
    <xdr:to>
      <xdr:col>116</xdr:col>
      <xdr:colOff>63500</xdr:colOff>
      <xdr:row>55</xdr:row>
      <xdr:rowOff>17040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383010"/>
          <a:ext cx="8382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47047</xdr:rowOff>
    </xdr:from>
    <xdr:ext cx="534377"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47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23930</xdr:rowOff>
    </xdr:from>
    <xdr:to>
      <xdr:col>111</xdr:col>
      <xdr:colOff>177800</xdr:colOff>
      <xdr:row>54</xdr:row>
      <xdr:rowOff>124710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282230"/>
          <a:ext cx="889000" cy="10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144267</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56111" y="9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103255</xdr:rowOff>
    </xdr:from>
    <xdr:to>
      <xdr:col>107</xdr:col>
      <xdr:colOff>50800</xdr:colOff>
      <xdr:row>54</xdr:row>
      <xdr:rowOff>23930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018655"/>
          <a:ext cx="889000" cy="2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71769</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5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82125</xdr:rowOff>
    </xdr:from>
    <xdr:to>
      <xdr:col>102</xdr:col>
      <xdr:colOff>114300</xdr:colOff>
      <xdr:row>52</xdr:row>
      <xdr:rowOff>103255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8654625"/>
          <a:ext cx="889000" cy="36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29445</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278111" y="94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146194</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389111" y="94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137690</xdr:rowOff>
    </xdr:from>
    <xdr:to>
      <xdr:col>116</xdr:col>
      <xdr:colOff>114300</xdr:colOff>
      <xdr:row>55</xdr:row>
      <xdr:rowOff>67840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3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160567</xdr:rowOff>
    </xdr:from>
    <xdr:ext cx="534377"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24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73910</xdr:rowOff>
    </xdr:from>
    <xdr:to>
      <xdr:col>112</xdr:col>
      <xdr:colOff>38100</xdr:colOff>
      <xdr:row>55</xdr:row>
      <xdr:rowOff>4060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3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20587</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56111" y="910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144580</xdr:rowOff>
    </xdr:from>
    <xdr:to>
      <xdr:col>107</xdr:col>
      <xdr:colOff>101600</xdr:colOff>
      <xdr:row>54</xdr:row>
      <xdr:rowOff>74730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23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91257</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900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52455</xdr:rowOff>
    </xdr:from>
    <xdr:to>
      <xdr:col>102</xdr:col>
      <xdr:colOff>165100</xdr:colOff>
      <xdr:row>52</xdr:row>
      <xdr:rowOff>154055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89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170582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278111" y="874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31325</xdr:rowOff>
    </xdr:from>
    <xdr:to>
      <xdr:col>98</xdr:col>
      <xdr:colOff>38100</xdr:colOff>
      <xdr:row>50</xdr:row>
      <xdr:rowOff>132925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86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149452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389111" y="837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41211</xdr:rowOff>
    </xdr:from>
    <xdr:to>
      <xdr:col>116</xdr:col>
      <xdr:colOff>63500</xdr:colOff>
      <xdr:row>74</xdr:row>
      <xdr:rowOff>158407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728511"/>
          <a:ext cx="8382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40162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98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130061</xdr:rowOff>
    </xdr:from>
    <xdr:to>
      <xdr:col>111</xdr:col>
      <xdr:colOff>177800</xdr:colOff>
      <xdr:row>74</xdr:row>
      <xdr:rowOff>158407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817361"/>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26216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113411</xdr:rowOff>
    </xdr:from>
    <xdr:to>
      <xdr:col>107</xdr:col>
      <xdr:colOff>50800</xdr:colOff>
      <xdr:row>74</xdr:row>
      <xdr:rowOff>130061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800711"/>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38524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113411</xdr:rowOff>
    </xdr:from>
    <xdr:to>
      <xdr:col>102</xdr:col>
      <xdr:colOff>114300</xdr:colOff>
      <xdr:row>74</xdr:row>
      <xdr:rowOff>127736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800711"/>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48658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113961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161861</xdr:rowOff>
    </xdr:from>
    <xdr:to>
      <xdr:col>116</xdr:col>
      <xdr:colOff>114300</xdr:colOff>
      <xdr:row>74</xdr:row>
      <xdr:rowOff>92011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13288</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5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107607</xdr:rowOff>
    </xdr:from>
    <xdr:to>
      <xdr:col>112</xdr:col>
      <xdr:colOff>38100</xdr:colOff>
      <xdr:row>75</xdr:row>
      <xdr:rowOff>37757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7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54284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5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79261</xdr:rowOff>
    </xdr:from>
    <xdr:to>
      <xdr:col>107</xdr:col>
      <xdr:colOff>101600</xdr:colOff>
      <xdr:row>75</xdr:row>
      <xdr:rowOff>9411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7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25938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5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62611</xdr:rowOff>
    </xdr:from>
    <xdr:to>
      <xdr:col>102</xdr:col>
      <xdr:colOff>165100</xdr:colOff>
      <xdr:row>74</xdr:row>
      <xdr:rowOff>164211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7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9288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5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76936</xdr:rowOff>
    </xdr:from>
    <xdr:to>
      <xdr:col>98</xdr:col>
      <xdr:colOff>38100</xdr:colOff>
      <xdr:row>75</xdr:row>
      <xdr:rowOff>7086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7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23613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53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性質別に見た住民一人当たりコストについては，類似団体と比較した場合，「人件費」（</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位），「扶助費」（</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位），「投資及び出資金」（</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位）などが特に高く，逆に「物件費」（</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位），「普通建設事業費」（</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位）が低くなっていることが特徴として挙げられる。これらの項目の主な理由は以下のとおり。</a:t>
          </a:r>
        </a:p>
        <a:p>
          <a:r>
            <a:rPr kumimoji="1" lang="ja-JP" altLang="en-US" sz="1050">
              <a:latin typeface="ＭＳ Ｐゴシック" panose="020B0600070205080204" pitchFamily="50" charset="-128"/>
              <a:ea typeface="ＭＳ Ｐゴシック" panose="020B0600070205080204" pitchFamily="50" charset="-128"/>
            </a:rPr>
            <a:t>＜高いもの＞　</a:t>
          </a:r>
        </a:p>
        <a:p>
          <a:r>
            <a:rPr kumimoji="1" lang="ja-JP" altLang="en-US" sz="1050">
              <a:latin typeface="ＭＳ Ｐゴシック" panose="020B0600070205080204" pitchFamily="50" charset="-128"/>
              <a:ea typeface="ＭＳ Ｐゴシック" panose="020B0600070205080204" pitchFamily="50" charset="-128"/>
            </a:rPr>
            <a:t>　◆人件費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市域が広大であることや文化財・木造家屋が多いといった都市特性から，教育（文化），消防等の分野において職員の配置を充実させていることによる</a:t>
          </a:r>
        </a:p>
        <a:p>
          <a:r>
            <a:rPr kumimoji="1" lang="ja-JP" altLang="en-US" sz="1050">
              <a:latin typeface="ＭＳ Ｐゴシック" panose="020B0600070205080204" pitchFamily="50" charset="-128"/>
              <a:ea typeface="ＭＳ Ｐゴシック" panose="020B0600070205080204" pitchFamily="50" charset="-128"/>
            </a:rPr>
            <a:t>　◆扶助費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総合的な障害者施策の推進や切れ目のないきめ細やかな子育て支援の充実に取り組んでいることによる（特に保育所は全体に占める民営保育所の割合が高いことも主な要因）</a:t>
          </a:r>
        </a:p>
        <a:p>
          <a:r>
            <a:rPr kumimoji="1" lang="ja-JP" altLang="en-US" sz="1050">
              <a:latin typeface="ＭＳ Ｐゴシック" panose="020B0600070205080204" pitchFamily="50" charset="-128"/>
              <a:ea typeface="ＭＳ Ｐゴシック" panose="020B0600070205080204" pitchFamily="50" charset="-128"/>
            </a:rPr>
            <a:t>　◆投資及び出資金</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地下鉄事業に対して経営健全化計画に基づき，多額の健全化出資金を繰り出していることによる</a:t>
          </a:r>
        </a:p>
        <a:p>
          <a:r>
            <a:rPr kumimoji="1" lang="ja-JP" altLang="en-US" sz="1050">
              <a:latin typeface="ＭＳ Ｐゴシック" panose="020B0600070205080204" pitchFamily="50" charset="-128"/>
              <a:ea typeface="ＭＳ Ｐゴシック" panose="020B0600070205080204" pitchFamily="50" charset="-128"/>
            </a:rPr>
            <a:t>＜低いもの＞</a:t>
          </a:r>
        </a:p>
        <a:p>
          <a:r>
            <a:rPr kumimoji="1" lang="ja-JP" altLang="en-US" sz="1050">
              <a:latin typeface="ＭＳ Ｐゴシック" panose="020B0600070205080204" pitchFamily="50" charset="-128"/>
              <a:ea typeface="ＭＳ Ｐゴシック" panose="020B0600070205080204" pitchFamily="50" charset="-128"/>
            </a:rPr>
            <a:t>　◆物件費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保育所に占める民営保育所の割合が高いことや，公設施設の民営化を進めていることなどによる</a:t>
          </a:r>
        </a:p>
        <a:p>
          <a:r>
            <a:rPr kumimoji="1" lang="ja-JP" altLang="en-US" sz="1050">
              <a:latin typeface="ＭＳ Ｐゴシック" panose="020B0600070205080204" pitchFamily="50" charset="-128"/>
              <a:ea typeface="ＭＳ Ｐゴシック" panose="020B0600070205080204" pitchFamily="50" charset="-128"/>
            </a:rPr>
            <a:t>　◆普通建設事業費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市債残高の縮減に向けて投資的経費の規模を的確にコントロールしていることによる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1,409,702
1,360,929
827.83
768,585,287
765,989,198
411,045
402,017,103
1,354,950,914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160927</xdr:rowOff>
    </xdr:from>
    <xdr:to>
      <xdr:col>24</xdr:col>
      <xdr:colOff>63500</xdr:colOff>
      <xdr:row>33</xdr:row>
      <xdr:rowOff>43361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4732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38463</xdr:rowOff>
    </xdr:from>
    <xdr:to>
      <xdr:col>19</xdr:col>
      <xdr:colOff>177800</xdr:colOff>
      <xdr:row>33</xdr:row>
      <xdr:rowOff>43361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9631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38463</xdr:rowOff>
    </xdr:from>
    <xdr:to>
      <xdr:col>15</xdr:col>
      <xdr:colOff>50800</xdr:colOff>
      <xdr:row>33</xdr:row>
      <xdr:rowOff>40096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963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95613</xdr:rowOff>
    </xdr:from>
    <xdr:to>
      <xdr:col>10</xdr:col>
      <xdr:colOff>114300</xdr:colOff>
      <xdr:row>33</xdr:row>
      <xdr:rowOff>40096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82013"/>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110127</xdr:rowOff>
    </xdr:from>
    <xdr:to>
      <xdr:col>24</xdr:col>
      <xdr:colOff>114300</xdr:colOff>
      <xdr:row>33</xdr:row>
      <xdr:rowOff>40277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133004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4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164011</xdr:rowOff>
    </xdr:from>
    <xdr:to>
      <xdr:col>20</xdr:col>
      <xdr:colOff>38100</xdr:colOff>
      <xdr:row>33</xdr:row>
      <xdr:rowOff>94161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110688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159113</xdr:rowOff>
    </xdr:from>
    <xdr:to>
      <xdr:col>15</xdr:col>
      <xdr:colOff>101600</xdr:colOff>
      <xdr:row>33</xdr:row>
      <xdr:rowOff>89263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105790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2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160746</xdr:rowOff>
    </xdr:from>
    <xdr:to>
      <xdr:col>10</xdr:col>
      <xdr:colOff>165100</xdr:colOff>
      <xdr:row>33</xdr:row>
      <xdr:rowOff>90896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107423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44813</xdr:rowOff>
    </xdr:from>
    <xdr:to>
      <xdr:col>6</xdr:col>
      <xdr:colOff>38100</xdr:colOff>
      <xdr:row>32</xdr:row>
      <xdr:rowOff>146413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162940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34696</xdr:rowOff>
    </xdr:from>
    <xdr:to>
      <xdr:col>24</xdr:col>
      <xdr:colOff>63500</xdr:colOff>
      <xdr:row>55</xdr:row>
      <xdr:rowOff>49213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464446"/>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4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49213</xdr:rowOff>
    </xdr:from>
    <xdr:to>
      <xdr:col>19</xdr:col>
      <xdr:colOff>177800</xdr:colOff>
      <xdr:row>56</xdr:row>
      <xdr:rowOff>44259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478963"/>
          <a:ext cx="889000" cy="1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98950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44259</xdr:rowOff>
    </xdr:from>
    <xdr:to>
      <xdr:col>15</xdr:col>
      <xdr:colOff>50800</xdr:colOff>
      <xdr:row>56</xdr:row>
      <xdr:rowOff>62700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645459"/>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168999</xdr:rowOff>
    </xdr:from>
    <xdr:to>
      <xdr:col>10</xdr:col>
      <xdr:colOff>114300</xdr:colOff>
      <xdr:row>56</xdr:row>
      <xdr:rowOff>62700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59874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25531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155346</xdr:rowOff>
    </xdr:from>
    <xdr:to>
      <xdr:col>24</xdr:col>
      <xdr:colOff>114300</xdr:colOff>
      <xdr:row>55</xdr:row>
      <xdr:rowOff>85496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4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6773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26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169863</xdr:rowOff>
    </xdr:from>
    <xdr:to>
      <xdr:col>20</xdr:col>
      <xdr:colOff>38100</xdr:colOff>
      <xdr:row>55</xdr:row>
      <xdr:rowOff>100013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4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116540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20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164909</xdr:rowOff>
    </xdr:from>
    <xdr:to>
      <xdr:col>15</xdr:col>
      <xdr:colOff>101600</xdr:colOff>
      <xdr:row>56</xdr:row>
      <xdr:rowOff>95059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5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111586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3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11900</xdr:rowOff>
    </xdr:from>
    <xdr:to>
      <xdr:col>10</xdr:col>
      <xdr:colOff>165100</xdr:colOff>
      <xdr:row>56</xdr:row>
      <xdr:rowOff>113500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6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130027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38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118199</xdr:rowOff>
    </xdr:from>
    <xdr:to>
      <xdr:col>6</xdr:col>
      <xdr:colOff>38100</xdr:colOff>
      <xdr:row>56</xdr:row>
      <xdr:rowOff>48349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5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64876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32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31539</xdr:rowOff>
    </xdr:from>
    <xdr:to>
      <xdr:col>24</xdr:col>
      <xdr:colOff>63500</xdr:colOff>
      <xdr:row>73</xdr:row>
      <xdr:rowOff>116329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547389"/>
          <a:ext cx="838200" cy="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91504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78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84281</xdr:rowOff>
    </xdr:from>
    <xdr:to>
      <xdr:col>19</xdr:col>
      <xdr:colOff>177800</xdr:colOff>
      <xdr:row>73</xdr:row>
      <xdr:rowOff>116329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2600131"/>
          <a:ext cx="889000" cy="3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84281</xdr:rowOff>
    </xdr:from>
    <xdr:to>
      <xdr:col>15</xdr:col>
      <xdr:colOff>50800</xdr:colOff>
      <xdr:row>73</xdr:row>
      <xdr:rowOff>99478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600131"/>
          <a:ext cx="889000" cy="1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89490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99478</xdr:rowOff>
    </xdr:from>
    <xdr:to>
      <xdr:col>10</xdr:col>
      <xdr:colOff>114300</xdr:colOff>
      <xdr:row>74</xdr:row>
      <xdr:rowOff>11140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615328"/>
          <a:ext cx="889000" cy="8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19038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152189</xdr:rowOff>
    </xdr:from>
    <xdr:to>
      <xdr:col>24</xdr:col>
      <xdr:colOff>114300</xdr:colOff>
      <xdr:row>73</xdr:row>
      <xdr:rowOff>82339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4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3616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34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65529</xdr:rowOff>
    </xdr:from>
    <xdr:to>
      <xdr:col>20</xdr:col>
      <xdr:colOff>38100</xdr:colOff>
      <xdr:row>73</xdr:row>
      <xdr:rowOff>167129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12206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35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33481</xdr:rowOff>
    </xdr:from>
    <xdr:to>
      <xdr:col>15</xdr:col>
      <xdr:colOff>101600</xdr:colOff>
      <xdr:row>73</xdr:row>
      <xdr:rowOff>135081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5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151608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32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48678</xdr:rowOff>
    </xdr:from>
    <xdr:to>
      <xdr:col>10</xdr:col>
      <xdr:colOff>165100</xdr:colOff>
      <xdr:row>73</xdr:row>
      <xdr:rowOff>150278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5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166805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33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131790</xdr:rowOff>
    </xdr:from>
    <xdr:to>
      <xdr:col>6</xdr:col>
      <xdr:colOff>38100</xdr:colOff>
      <xdr:row>74</xdr:row>
      <xdr:rowOff>61940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6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78467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42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75388</xdr:rowOff>
    </xdr:from>
    <xdr:to>
      <xdr:col>24</xdr:col>
      <xdr:colOff>63500</xdr:colOff>
      <xdr:row>95</xdr:row>
      <xdr:rowOff>140500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191688"/>
          <a:ext cx="838200" cy="2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75388</xdr:rowOff>
    </xdr:from>
    <xdr:to>
      <xdr:col>19</xdr:col>
      <xdr:colOff>177800</xdr:colOff>
      <xdr:row>95</xdr:row>
      <xdr:rowOff>73673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191688"/>
          <a:ext cx="889000" cy="16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73673</xdr:rowOff>
    </xdr:from>
    <xdr:to>
      <xdr:col>15</xdr:col>
      <xdr:colOff>50800</xdr:colOff>
      <xdr:row>96</xdr:row>
      <xdr:rowOff>91084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361423"/>
          <a:ext cx="889000" cy="1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81842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91084</xdr:rowOff>
    </xdr:from>
    <xdr:to>
      <xdr:col>10</xdr:col>
      <xdr:colOff>114300</xdr:colOff>
      <xdr:row>97</xdr:row>
      <xdr:rowOff>28944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550284"/>
          <a:ext cx="889000" cy="10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89700</xdr:rowOff>
    </xdr:from>
    <xdr:to>
      <xdr:col>24</xdr:col>
      <xdr:colOff>114300</xdr:colOff>
      <xdr:row>96</xdr:row>
      <xdr:rowOff>19850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3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68127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24588</xdr:rowOff>
    </xdr:from>
    <xdr:to>
      <xdr:col>20</xdr:col>
      <xdr:colOff>38100</xdr:colOff>
      <xdr:row>94</xdr:row>
      <xdr:rowOff>126188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1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142715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91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22873</xdr:rowOff>
    </xdr:from>
    <xdr:to>
      <xdr:col>15</xdr:col>
      <xdr:colOff>101600</xdr:colOff>
      <xdr:row>95</xdr:row>
      <xdr:rowOff>124473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3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141000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08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40284</xdr:rowOff>
    </xdr:from>
    <xdr:to>
      <xdr:col>10</xdr:col>
      <xdr:colOff>165100</xdr:colOff>
      <xdr:row>96</xdr:row>
      <xdr:rowOff>141884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133011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5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149594</xdr:rowOff>
    </xdr:from>
    <xdr:to>
      <xdr:col>6</xdr:col>
      <xdr:colOff>38100</xdr:colOff>
      <xdr:row>97</xdr:row>
      <xdr:rowOff>79744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70871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104953</xdr:rowOff>
    </xdr:from>
    <xdr:to>
      <xdr:col>55</xdr:col>
      <xdr:colOff>0</xdr:colOff>
      <xdr:row>38</xdr:row>
      <xdr:rowOff>105867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2005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132808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133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104039</xdr:rowOff>
    </xdr:from>
    <xdr:to>
      <xdr:col>50</xdr:col>
      <xdr:colOff>114300</xdr:colOff>
      <xdr:row>38</xdr:row>
      <xdr:rowOff>104953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1913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50208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99466</xdr:rowOff>
    </xdr:from>
    <xdr:to>
      <xdr:col>45</xdr:col>
      <xdr:colOff>177800</xdr:colOff>
      <xdr:row>38</xdr:row>
      <xdr:rowOff>104039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1456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13631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01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108610</xdr:rowOff>
    </xdr:from>
    <xdr:to>
      <xdr:col>41</xdr:col>
      <xdr:colOff>50800</xdr:colOff>
      <xdr:row>38</xdr:row>
      <xdr:rowOff>99466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80810"/>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26433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55067</xdr:rowOff>
    </xdr:from>
    <xdr:to>
      <xdr:col>55</xdr:col>
      <xdr:colOff>50800</xdr:colOff>
      <xdr:row>38</xdr:row>
      <xdr:rowOff>156667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141444</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85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54153</xdr:rowOff>
    </xdr:from>
    <xdr:to>
      <xdr:col>50</xdr:col>
      <xdr:colOff>165100</xdr:colOff>
      <xdr:row>38</xdr:row>
      <xdr:rowOff>155753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146880</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661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53239</xdr:rowOff>
    </xdr:from>
    <xdr:to>
      <xdr:col>46</xdr:col>
      <xdr:colOff>38100</xdr:colOff>
      <xdr:row>38</xdr:row>
      <xdr:rowOff>154839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145966</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661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48666</xdr:rowOff>
    </xdr:from>
    <xdr:to>
      <xdr:col>41</xdr:col>
      <xdr:colOff>101600</xdr:colOff>
      <xdr:row>38</xdr:row>
      <xdr:rowOff>150266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141393</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656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57810</xdr:rowOff>
    </xdr:from>
    <xdr:to>
      <xdr:col>36</xdr:col>
      <xdr:colOff>165100</xdr:colOff>
      <xdr:row>36</xdr:row>
      <xdr:rowOff>159410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150537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32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37338</xdr:rowOff>
    </xdr:from>
    <xdr:to>
      <xdr:col>55</xdr:col>
      <xdr:colOff>0</xdr:colOff>
      <xdr:row>58</xdr:row>
      <xdr:rowOff>53086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981438"/>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37338</xdr:rowOff>
    </xdr:from>
    <xdr:to>
      <xdr:col>50</xdr:col>
      <xdr:colOff>114300</xdr:colOff>
      <xdr:row>58</xdr:row>
      <xdr:rowOff>53213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81438"/>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31115</xdr:rowOff>
    </xdr:from>
    <xdr:to>
      <xdr:col>45</xdr:col>
      <xdr:colOff>177800</xdr:colOff>
      <xdr:row>58</xdr:row>
      <xdr:rowOff>53213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75215"/>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24130</xdr:rowOff>
    </xdr:from>
    <xdr:to>
      <xdr:col>41</xdr:col>
      <xdr:colOff>50800</xdr:colOff>
      <xdr:row>58</xdr:row>
      <xdr:rowOff>31115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68230"/>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6621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2286</xdr:rowOff>
    </xdr:from>
    <xdr:to>
      <xdr:col>55</xdr:col>
      <xdr:colOff>50800</xdr:colOff>
      <xdr:row>58</xdr:row>
      <xdr:rowOff>103886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4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152163</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2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157988</xdr:rowOff>
    </xdr:from>
    <xdr:to>
      <xdr:col>50</xdr:col>
      <xdr:colOff>165100</xdr:colOff>
      <xdr:row>58</xdr:row>
      <xdr:rowOff>88138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79265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2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2413</xdr:rowOff>
    </xdr:from>
    <xdr:to>
      <xdr:col>46</xdr:col>
      <xdr:colOff>38100</xdr:colOff>
      <xdr:row>58</xdr:row>
      <xdr:rowOff>104013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95140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03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151765</xdr:rowOff>
    </xdr:from>
    <xdr:to>
      <xdr:col>41</xdr:col>
      <xdr:colOff>101600</xdr:colOff>
      <xdr:row>58</xdr:row>
      <xdr:rowOff>81915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73042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01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144780</xdr:rowOff>
    </xdr:from>
    <xdr:to>
      <xdr:col>36</xdr:col>
      <xdr:colOff>165100</xdr:colOff>
      <xdr:row>58</xdr:row>
      <xdr:rowOff>74930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66057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0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171418</xdr:rowOff>
    </xdr:from>
    <xdr:to>
      <xdr:col>55</xdr:col>
      <xdr:colOff>0</xdr:colOff>
      <xdr:row>75</xdr:row>
      <xdr:rowOff>5169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2858718"/>
          <a:ext cx="8382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75728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3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89036</xdr:rowOff>
    </xdr:from>
    <xdr:to>
      <xdr:col>50</xdr:col>
      <xdr:colOff>114300</xdr:colOff>
      <xdr:row>74</xdr:row>
      <xdr:rowOff>171418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2776336"/>
          <a:ext cx="889000" cy="8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46525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0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33715</xdr:rowOff>
    </xdr:from>
    <xdr:to>
      <xdr:col>45</xdr:col>
      <xdr:colOff>177800</xdr:colOff>
      <xdr:row>74</xdr:row>
      <xdr:rowOff>89036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2549565"/>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20607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5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41916</xdr:rowOff>
    </xdr:from>
    <xdr:to>
      <xdr:col>41</xdr:col>
      <xdr:colOff>50800</xdr:colOff>
      <xdr:row>73</xdr:row>
      <xdr:rowOff>33715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2214866"/>
          <a:ext cx="889000" cy="33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148508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0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79729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9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125819</xdr:rowOff>
    </xdr:from>
    <xdr:to>
      <xdr:col>55</xdr:col>
      <xdr:colOff>50800</xdr:colOff>
      <xdr:row>75</xdr:row>
      <xdr:rowOff>55969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8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148696</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66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120618</xdr:rowOff>
    </xdr:from>
    <xdr:to>
      <xdr:col>50</xdr:col>
      <xdr:colOff>165100</xdr:colOff>
      <xdr:row>75</xdr:row>
      <xdr:rowOff>50768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8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67295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5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38236</xdr:rowOff>
    </xdr:from>
    <xdr:to>
      <xdr:col>46</xdr:col>
      <xdr:colOff>38100</xdr:colOff>
      <xdr:row>74</xdr:row>
      <xdr:rowOff>139836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272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156363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50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154365</xdr:rowOff>
    </xdr:from>
    <xdr:to>
      <xdr:col>41</xdr:col>
      <xdr:colOff>101600</xdr:colOff>
      <xdr:row>73</xdr:row>
      <xdr:rowOff>84515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24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101042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22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162566</xdr:rowOff>
    </xdr:from>
    <xdr:to>
      <xdr:col>36</xdr:col>
      <xdr:colOff>165100</xdr:colOff>
      <xdr:row>71</xdr:row>
      <xdr:rowOff>92716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216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109243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19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149171</xdr:rowOff>
    </xdr:from>
    <xdr:to>
      <xdr:col>55</xdr:col>
      <xdr:colOff>0</xdr:colOff>
      <xdr:row>96</xdr:row>
      <xdr:rowOff>79873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436921"/>
          <a:ext cx="838200" cy="1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33726</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80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149171</xdr:rowOff>
    </xdr:from>
    <xdr:to>
      <xdr:col>50</xdr:col>
      <xdr:colOff>114300</xdr:colOff>
      <xdr:row>96</xdr:row>
      <xdr:rowOff>69650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436921"/>
          <a:ext cx="889000" cy="9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116338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7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155212</xdr:rowOff>
    </xdr:from>
    <xdr:to>
      <xdr:col>45</xdr:col>
      <xdr:colOff>177800</xdr:colOff>
      <xdr:row>96</xdr:row>
      <xdr:rowOff>69650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442962"/>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68703</xdr:rowOff>
    </xdr:from>
    <xdr:to>
      <xdr:col>41</xdr:col>
      <xdr:colOff>50800</xdr:colOff>
      <xdr:row>95</xdr:row>
      <xdr:rowOff>155212</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6356453"/>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29073</xdr:rowOff>
    </xdr:from>
    <xdr:to>
      <xdr:col>55</xdr:col>
      <xdr:colOff>50800</xdr:colOff>
      <xdr:row>96</xdr:row>
      <xdr:rowOff>130673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4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7500</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4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98371</xdr:rowOff>
    </xdr:from>
    <xdr:to>
      <xdr:col>50</xdr:col>
      <xdr:colOff>165100</xdr:colOff>
      <xdr:row>96</xdr:row>
      <xdr:rowOff>28521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3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19648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47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18850</xdr:rowOff>
    </xdr:from>
    <xdr:to>
      <xdr:col>46</xdr:col>
      <xdr:colOff>38100</xdr:colOff>
      <xdr:row>96</xdr:row>
      <xdr:rowOff>120450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4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111577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57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104412</xdr:rowOff>
    </xdr:from>
    <xdr:to>
      <xdr:col>41</xdr:col>
      <xdr:colOff>101600</xdr:colOff>
      <xdr:row>96</xdr:row>
      <xdr:rowOff>34562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3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25689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4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17903</xdr:rowOff>
    </xdr:from>
    <xdr:to>
      <xdr:col>36</xdr:col>
      <xdr:colOff>165100</xdr:colOff>
      <xdr:row>95</xdr:row>
      <xdr:rowOff>119503</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30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110630</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3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6922</xdr:rowOff>
    </xdr:from>
    <xdr:to>
      <xdr:col>85</xdr:col>
      <xdr:colOff>127000</xdr:colOff>
      <xdr:row>32</xdr:row>
      <xdr:rowOff>55118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5493322"/>
          <a:ext cx="8382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67708</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725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6922</xdr:rowOff>
    </xdr:from>
    <xdr:to>
      <xdr:col>81</xdr:col>
      <xdr:colOff>50800</xdr:colOff>
      <xdr:row>32</xdr:row>
      <xdr:rowOff>124841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5493322"/>
          <a:ext cx="889000" cy="1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144480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124841</xdr:rowOff>
    </xdr:from>
    <xdr:to>
      <xdr:col>76</xdr:col>
      <xdr:colOff>114300</xdr:colOff>
      <xdr:row>32</xdr:row>
      <xdr:rowOff>140272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5611241"/>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126763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33401</xdr:rowOff>
    </xdr:from>
    <xdr:to>
      <xdr:col>71</xdr:col>
      <xdr:colOff>177800</xdr:colOff>
      <xdr:row>32</xdr:row>
      <xdr:rowOff>140272</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5519801"/>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167149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8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4318</xdr:rowOff>
    </xdr:from>
    <xdr:to>
      <xdr:col>85</xdr:col>
      <xdr:colOff>177800</xdr:colOff>
      <xdr:row>32</xdr:row>
      <xdr:rowOff>105918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27195</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3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127572</xdr:rowOff>
    </xdr:from>
    <xdr:to>
      <xdr:col>81</xdr:col>
      <xdr:colOff>101600</xdr:colOff>
      <xdr:row>32</xdr:row>
      <xdr:rowOff>57722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54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74249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2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74041</xdr:rowOff>
    </xdr:from>
    <xdr:to>
      <xdr:col>76</xdr:col>
      <xdr:colOff>165100</xdr:colOff>
      <xdr:row>33</xdr:row>
      <xdr:rowOff>4191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56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20718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33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89472</xdr:rowOff>
    </xdr:from>
    <xdr:to>
      <xdr:col>72</xdr:col>
      <xdr:colOff>38100</xdr:colOff>
      <xdr:row>33</xdr:row>
      <xdr:rowOff>19622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55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36149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3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154051</xdr:rowOff>
    </xdr:from>
    <xdr:to>
      <xdr:col>67</xdr:col>
      <xdr:colOff>101600</xdr:colOff>
      <xdr:row>32</xdr:row>
      <xdr:rowOff>84201</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54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100728</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2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131333</xdr:rowOff>
    </xdr:from>
    <xdr:to>
      <xdr:col>85</xdr:col>
      <xdr:colOff>127000</xdr:colOff>
      <xdr:row>52</xdr:row>
      <xdr:rowOff>13170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875283"/>
          <a:ext cx="838200" cy="5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13170</xdr:rowOff>
    </xdr:from>
    <xdr:to>
      <xdr:col>81</xdr:col>
      <xdr:colOff>50800</xdr:colOff>
      <xdr:row>52</xdr:row>
      <xdr:rowOff>145666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8928570"/>
          <a:ext cx="889000" cy="13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145666</xdr:rowOff>
    </xdr:from>
    <xdr:to>
      <xdr:col>76</xdr:col>
      <xdr:colOff>114300</xdr:colOff>
      <xdr:row>58</xdr:row>
      <xdr:rowOff>143929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061066"/>
          <a:ext cx="889000" cy="10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138580</xdr:rowOff>
    </xdr:from>
    <xdr:to>
      <xdr:col>71</xdr:col>
      <xdr:colOff>177800</xdr:colOff>
      <xdr:row>58</xdr:row>
      <xdr:rowOff>143929</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911230"/>
          <a:ext cx="889000" cy="17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80533</xdr:rowOff>
    </xdr:from>
    <xdr:to>
      <xdr:col>85</xdr:col>
      <xdr:colOff>177800</xdr:colOff>
      <xdr:row>52</xdr:row>
      <xdr:rowOff>10683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8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166910</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7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133820</xdr:rowOff>
    </xdr:from>
    <xdr:to>
      <xdr:col>81</xdr:col>
      <xdr:colOff>101600</xdr:colOff>
      <xdr:row>52</xdr:row>
      <xdr:rowOff>63970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88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80497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6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94866</xdr:rowOff>
    </xdr:from>
    <xdr:to>
      <xdr:col>76</xdr:col>
      <xdr:colOff>165100</xdr:colOff>
      <xdr:row>53</xdr:row>
      <xdr:rowOff>25016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0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41543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878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93129</xdr:rowOff>
    </xdr:from>
    <xdr:to>
      <xdr:col>72</xdr:col>
      <xdr:colOff>38100</xdr:colOff>
      <xdr:row>59</xdr:row>
      <xdr:rowOff>23279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100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14406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1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87780</xdr:rowOff>
    </xdr:from>
    <xdr:to>
      <xdr:col>67</xdr:col>
      <xdr:colOff>101600</xdr:colOff>
      <xdr:row>58</xdr:row>
      <xdr:rowOff>17930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8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34457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6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58420</xdr:rowOff>
    </xdr:from>
    <xdr:to>
      <xdr:col>85</xdr:col>
      <xdr:colOff>127000</xdr:colOff>
      <xdr:row>78</xdr:row>
      <xdr:rowOff>104139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431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147465</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17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58420</xdr:rowOff>
    </xdr:from>
    <xdr:to>
      <xdr:col>81</xdr:col>
      <xdr:colOff>50800</xdr:colOff>
      <xdr:row>79</xdr:row>
      <xdr:rowOff>24512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431520"/>
          <a:ext cx="889000" cy="1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15875</xdr:rowOff>
    </xdr:from>
    <xdr:to>
      <xdr:col>76</xdr:col>
      <xdr:colOff>114300</xdr:colOff>
      <xdr:row>79</xdr:row>
      <xdr:rowOff>24512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60425"/>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48640</xdr:rowOff>
    </xdr:from>
    <xdr:to>
      <xdr:col>71</xdr:col>
      <xdr:colOff>177800</xdr:colOff>
      <xdr:row>79</xdr:row>
      <xdr:rowOff>15875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421740"/>
          <a:ext cx="889000" cy="13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11574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53339</xdr:rowOff>
    </xdr:from>
    <xdr:to>
      <xdr:col>85</xdr:col>
      <xdr:colOff>177800</xdr:colOff>
      <xdr:row>78</xdr:row>
      <xdr:rowOff>154939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139716</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341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7620</xdr:rowOff>
    </xdr:from>
    <xdr:to>
      <xdr:col>81</xdr:col>
      <xdr:colOff>101600</xdr:colOff>
      <xdr:row>78</xdr:row>
      <xdr:rowOff>109220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100347</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4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145162</xdr:rowOff>
    </xdr:from>
    <xdr:to>
      <xdr:col>76</xdr:col>
      <xdr:colOff>165100</xdr:colOff>
      <xdr:row>79</xdr:row>
      <xdr:rowOff>75312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66439</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610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136525</xdr:rowOff>
    </xdr:from>
    <xdr:to>
      <xdr:col>72</xdr:col>
      <xdr:colOff>38100</xdr:colOff>
      <xdr:row>79</xdr:row>
      <xdr:rowOff>66675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57802</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602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169290</xdr:rowOff>
    </xdr:from>
    <xdr:to>
      <xdr:col>67</xdr:col>
      <xdr:colOff>101600</xdr:colOff>
      <xdr:row>78</xdr:row>
      <xdr:rowOff>99440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3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115967</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1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4217</xdr:rowOff>
    </xdr:from>
    <xdr:to>
      <xdr:col>85</xdr:col>
      <xdr:colOff>127000</xdr:colOff>
      <xdr:row>95</xdr:row>
      <xdr:rowOff>10161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29196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169739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28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105105</xdr:rowOff>
    </xdr:from>
    <xdr:to>
      <xdr:col>81</xdr:col>
      <xdr:colOff>50800</xdr:colOff>
      <xdr:row>95</xdr:row>
      <xdr:rowOff>10161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049955"/>
          <a:ext cx="889000" cy="2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56659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105105</xdr:rowOff>
    </xdr:from>
    <xdr:to>
      <xdr:col>76</xdr:col>
      <xdr:colOff>114300</xdr:colOff>
      <xdr:row>95</xdr:row>
      <xdr:rowOff>52490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049955"/>
          <a:ext cx="889000" cy="29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78795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86283</xdr:rowOff>
    </xdr:from>
    <xdr:to>
      <xdr:col>71</xdr:col>
      <xdr:colOff>177800</xdr:colOff>
      <xdr:row>95</xdr:row>
      <xdr:rowOff>52490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202583"/>
          <a:ext cx="889000" cy="13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80154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33341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124867</xdr:rowOff>
    </xdr:from>
    <xdr:to>
      <xdr:col>85</xdr:col>
      <xdr:colOff>177800</xdr:colOff>
      <xdr:row>95</xdr:row>
      <xdr:rowOff>55017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2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147744</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0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130811</xdr:rowOff>
    </xdr:from>
    <xdr:to>
      <xdr:col>81</xdr:col>
      <xdr:colOff>101600</xdr:colOff>
      <xdr:row>95</xdr:row>
      <xdr:rowOff>60961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2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77488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02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54305</xdr:rowOff>
    </xdr:from>
    <xdr:to>
      <xdr:col>76</xdr:col>
      <xdr:colOff>165100</xdr:colOff>
      <xdr:row>93</xdr:row>
      <xdr:rowOff>155905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59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982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57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1690</xdr:rowOff>
    </xdr:from>
    <xdr:to>
      <xdr:col>72</xdr:col>
      <xdr:colOff>38100</xdr:colOff>
      <xdr:row>95</xdr:row>
      <xdr:rowOff>103290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2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94417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3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35483</xdr:rowOff>
    </xdr:from>
    <xdr:to>
      <xdr:col>67</xdr:col>
      <xdr:colOff>101600</xdr:colOff>
      <xdr:row>94</xdr:row>
      <xdr:rowOff>137083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1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153610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59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44958</xdr:rowOff>
    </xdr:from>
    <xdr:to>
      <xdr:col>116</xdr:col>
      <xdr:colOff>63500</xdr:colOff>
      <xdr:row>36</xdr:row>
      <xdr:rowOff>137033</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1323300" y="6217158"/>
          <a:ext cx="8382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75201</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247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118491</xdr:rowOff>
    </xdr:from>
    <xdr:to>
      <xdr:col>111</xdr:col>
      <xdr:colOff>177800</xdr:colOff>
      <xdr:row>36</xdr:row>
      <xdr:rowOff>137033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5947791"/>
          <a:ext cx="889000" cy="3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43688</xdr:rowOff>
    </xdr:from>
    <xdr:to>
      <xdr:col>107</xdr:col>
      <xdr:colOff>50800</xdr:colOff>
      <xdr:row>34</xdr:row>
      <xdr:rowOff>118491</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5701538"/>
          <a:ext cx="889000" cy="2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122699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381</xdr:rowOff>
    </xdr:from>
    <xdr:to>
      <xdr:col>102</xdr:col>
      <xdr:colOff>114300</xdr:colOff>
      <xdr:row>33</xdr:row>
      <xdr:rowOff>43688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5486781"/>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95521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25798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61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165608</xdr:rowOff>
    </xdr:from>
    <xdr:to>
      <xdr:col>116</xdr:col>
      <xdr:colOff>114300</xdr:colOff>
      <xdr:row>36</xdr:row>
      <xdr:rowOff>95758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1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17035</xdr:rowOff>
    </xdr:from>
    <xdr:ext cx="469744"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01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86233</xdr:rowOff>
    </xdr:from>
    <xdr:to>
      <xdr:col>112</xdr:col>
      <xdr:colOff>38100</xdr:colOff>
      <xdr:row>37</xdr:row>
      <xdr:rowOff>16383</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7510</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088428" y="635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67691</xdr:rowOff>
    </xdr:from>
    <xdr:to>
      <xdr:col>107</xdr:col>
      <xdr:colOff>101600</xdr:colOff>
      <xdr:row>34</xdr:row>
      <xdr:rowOff>169291</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58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14368</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199428" y="567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164338</xdr:rowOff>
    </xdr:from>
    <xdr:to>
      <xdr:col>102</xdr:col>
      <xdr:colOff>165100</xdr:colOff>
      <xdr:row>33</xdr:row>
      <xdr:rowOff>94488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56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111015</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8" y="54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121031</xdr:rowOff>
    </xdr:from>
    <xdr:to>
      <xdr:col>98</xdr:col>
      <xdr:colOff>38100</xdr:colOff>
      <xdr:row>32</xdr:row>
      <xdr:rowOff>51181</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543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67708</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8"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目的別に見た住民一人当たりコストについては，類似団体と比較した場合，「民生費」（</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位），「消防費」（</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位），「諸支出金」（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位）が高く，逆に「労働費」（</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位），「土木費」（</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位）が低くなっていることが特徴として挙げられる。これらの項目の主な理由は以下のとおり。</a:t>
          </a:r>
        </a:p>
        <a:p>
          <a:r>
            <a:rPr kumimoji="1" lang="ja-JP" altLang="en-US" sz="1300">
              <a:latin typeface="ＭＳ Ｐゴシック" panose="020B0600070205080204" pitchFamily="50" charset="-128"/>
              <a:ea typeface="ＭＳ Ｐゴシック" panose="020B0600070205080204" pitchFamily="50" charset="-128"/>
            </a:rPr>
            <a:t>＜高いもの＞</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障害者福祉や保育サービスの充実に取り組んでいることによる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消防出張所の立替えなど投資的経費の増加による</a:t>
          </a:r>
        </a:p>
        <a:p>
          <a:r>
            <a:rPr kumimoji="1" lang="ja-JP" altLang="en-US" sz="1300">
              <a:latin typeface="ＭＳ Ｐゴシック" panose="020B0600070205080204" pitchFamily="50" charset="-128"/>
              <a:ea typeface="ＭＳ Ｐゴシック" panose="020B0600070205080204" pitchFamily="50" charset="-128"/>
            </a:rPr>
            <a:t>　　　　　　　 　　◆諸支出金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地下鉄事業に対して経営健全化計画に基づき，多額の健全化出資金を繰り出していることによる</a:t>
          </a:r>
        </a:p>
        <a:p>
          <a:r>
            <a:rPr kumimoji="1" lang="ja-JP" altLang="en-US" sz="1300">
              <a:latin typeface="ＭＳ Ｐゴシック" panose="020B0600070205080204" pitchFamily="50" charset="-128"/>
              <a:ea typeface="ＭＳ Ｐゴシック" panose="020B0600070205080204" pitchFamily="50" charset="-128"/>
            </a:rPr>
            <a:t>＜低いもの＞</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◆労働費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勤労者福祉会館等の施設を有していないことに加え，雇用対策事業特別会計の廃止により平成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年度以降は減少している。</a:t>
          </a:r>
        </a:p>
        <a:p>
          <a:r>
            <a:rPr kumimoji="1" lang="ja-JP" altLang="en-US" sz="1300">
              <a:latin typeface="ＭＳ Ｐゴシック" panose="020B0600070205080204" pitchFamily="50" charset="-128"/>
              <a:ea typeface="ＭＳ Ｐゴシック" panose="020B0600070205080204" pitchFamily="50" charset="-128"/>
            </a:rPr>
            <a:t>    　　　　　　   ◆土木費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市債残高の縮減に向けて投資的経費の規模を的確にコントロールしていることによる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実質収支はプラスとなったが，個人所得の伸びや納税義務者数の増加などにより，市税は増加した一方，社会福祉関連経費の増加や平成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年に発生した災害の復旧・支援に引き続き大きな経費を要したため，資産活用などの行政改革を徹底してもなお不足する財源は，公債償還基金を取り崩した上での収支均衡となっており，平成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年度決算に引き続き厳しい財政状況となっている。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公共下水道事業における企業債償還の増加や国民健康保険事業や介護保険事業における累積黒字の減少等に伴い，連結実質収支は黒字を維持しているものの，黒字額は昨年度と比較して減少している。</a:t>
          </a:r>
        </a:p>
        <a:p>
          <a:r>
            <a:rPr kumimoji="1" lang="ja-JP" altLang="en-US" sz="1400">
              <a:latin typeface="ＭＳ ゴシック" pitchFamily="49" charset="-128"/>
              <a:ea typeface="ＭＳ ゴシック" pitchFamily="49" charset="-128"/>
            </a:rPr>
            <a:t>　また，特に赤字比率の高かった高速鉄道事業特別会計（表・グラフでは「その他会計（赤字）」と記載）は，駅ナカビジネスの積極的な展開による増収策，経常経費の削減などコスト削減策を着実に推進したほか，市を挙げたお客様確保の取組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年連続で黒字を確保している。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新型コロナウィルス感染症の影響により，過去に類を見ない大幅な減収となることは避けられない見通しとなっている。今後も，引き続き，連結ベースでの財政健全化に向けた取組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 zeroHeight="1" x14ac:dyDescent="0.2"/>
  <cols>
    <col min="1" max="11" width="2.08984375" style="184" customWidth="1"/>
    <col min="12" max="12" width="2.26953125" style="184" customWidth="1"/>
    <col min="13" max="17" width="2.36328125" style="184" customWidth="1"/>
    <col min="18" max="119" width="2.08984375" style="184" customWidth="1"/>
    <col min="120" max="16384" width="0" style="184" hidden="1"/>
  </cols>
  <sheetData>
    <row r="1" spans="1:119" ht="33" customHeight="1" x14ac:dyDescent="0.2">
      <c r="A1" s="182"/>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3"/>
      <c r="DK1" s="183"/>
      <c r="DL1" s="183"/>
      <c r="DM1" s="183"/>
      <c r="DN1" s="183"/>
      <c r="DO1" s="183"/>
    </row>
    <row r="2" spans="1:119" ht="24" thickBot="1" x14ac:dyDescent="0.25">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5">
      <c r="A3" s="183"/>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2"/>
      <c r="DK3" s="182"/>
      <c r="DL3" s="182"/>
      <c r="DM3" s="182"/>
      <c r="DN3" s="182"/>
      <c r="DO3" s="182"/>
    </row>
    <row r="4" spans="1:119" ht="18.75" customHeight="1" x14ac:dyDescent="0.2">
      <c r="A4" s="183"/>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768585287</v>
      </c>
      <c r="BO4" s="424"/>
      <c r="BP4" s="424"/>
      <c r="BQ4" s="424"/>
      <c r="BR4" s="424"/>
      <c r="BS4" s="424"/>
      <c r="BT4" s="424"/>
      <c r="BU4" s="425"/>
      <c r="BV4" s="423">
        <v>769548180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0.1</v>
      </c>
      <c r="CU4" s="608"/>
      <c r="CV4" s="608"/>
      <c r="CW4" s="608"/>
      <c r="CX4" s="608"/>
      <c r="CY4" s="608"/>
      <c r="CZ4" s="608"/>
      <c r="DA4" s="609"/>
      <c r="DB4" s="607">
        <v>0.1</v>
      </c>
      <c r="DC4" s="608"/>
      <c r="DD4" s="608"/>
      <c r="DE4" s="608"/>
      <c r="DF4" s="608"/>
      <c r="DG4" s="608"/>
      <c r="DH4" s="608"/>
      <c r="DI4" s="609"/>
      <c r="DJ4" s="182"/>
      <c r="DK4" s="182"/>
      <c r="DL4" s="182"/>
      <c r="DM4" s="182"/>
      <c r="DN4" s="182"/>
      <c r="DO4" s="182"/>
    </row>
    <row r="5" spans="1:119" ht="18.75" customHeight="1" x14ac:dyDescent="0.2">
      <c r="A5" s="183"/>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765989198</v>
      </c>
      <c r="BO5" s="429"/>
      <c r="BP5" s="429"/>
      <c r="BQ5" s="429"/>
      <c r="BR5" s="429"/>
      <c r="BS5" s="429"/>
      <c r="BT5" s="429"/>
      <c r="BU5" s="430"/>
      <c r="BV5" s="428">
        <v>765910124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98.9</v>
      </c>
      <c r="CU5" s="399"/>
      <c r="CV5" s="399"/>
      <c r="CW5" s="399"/>
      <c r="CX5" s="399"/>
      <c r="CY5" s="399"/>
      <c r="CZ5" s="399"/>
      <c r="DA5" s="400"/>
      <c r="DB5" s="398">
        <v>97.7</v>
      </c>
      <c r="DC5" s="399"/>
      <c r="DD5" s="399"/>
      <c r="DE5" s="399"/>
      <c r="DF5" s="399"/>
      <c r="DG5" s="399"/>
      <c r="DH5" s="399"/>
      <c r="DI5" s="400"/>
      <c r="DJ5" s="182"/>
      <c r="DK5" s="182"/>
      <c r="DL5" s="182"/>
      <c r="DM5" s="182"/>
      <c r="DN5" s="182"/>
      <c r="DO5" s="182"/>
    </row>
    <row r="6" spans="1:119" ht="18.75" customHeight="1" x14ac:dyDescent="0.2">
      <c r="A6" s="183"/>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2596089</v>
      </c>
      <c r="BO6" s="429"/>
      <c r="BP6" s="429"/>
      <c r="BQ6" s="429"/>
      <c r="BR6" s="429"/>
      <c r="BS6" s="429"/>
      <c r="BT6" s="429"/>
      <c r="BU6" s="430"/>
      <c r="BV6" s="428">
        <v>3638056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107.6</v>
      </c>
      <c r="CU6" s="582"/>
      <c r="CV6" s="582"/>
      <c r="CW6" s="582"/>
      <c r="CX6" s="582"/>
      <c r="CY6" s="582"/>
      <c r="CZ6" s="582"/>
      <c r="DA6" s="583"/>
      <c r="DB6" s="581">
        <v>109.1</v>
      </c>
      <c r="DC6" s="582"/>
      <c r="DD6" s="582"/>
      <c r="DE6" s="582"/>
      <c r="DF6" s="582"/>
      <c r="DG6" s="582"/>
      <c r="DH6" s="582"/>
      <c r="DI6" s="583"/>
      <c r="DJ6" s="182"/>
      <c r="DK6" s="182"/>
      <c r="DL6" s="182"/>
      <c r="DM6" s="182"/>
      <c r="DN6" s="182"/>
      <c r="DO6" s="182"/>
    </row>
    <row r="7" spans="1:119" ht="18.75" customHeight="1" x14ac:dyDescent="0.2">
      <c r="A7" s="183"/>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2185044</v>
      </c>
      <c r="BO7" s="429"/>
      <c r="BP7" s="429"/>
      <c r="BQ7" s="429"/>
      <c r="BR7" s="429"/>
      <c r="BS7" s="429"/>
      <c r="BT7" s="429"/>
      <c r="BU7" s="430"/>
      <c r="BV7" s="428">
        <v>3291576</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402017103</v>
      </c>
      <c r="CU7" s="429"/>
      <c r="CV7" s="429"/>
      <c r="CW7" s="429"/>
      <c r="CX7" s="429"/>
      <c r="CY7" s="429"/>
      <c r="CZ7" s="429"/>
      <c r="DA7" s="430"/>
      <c r="DB7" s="428">
        <v>401859108</v>
      </c>
      <c r="DC7" s="429"/>
      <c r="DD7" s="429"/>
      <c r="DE7" s="429"/>
      <c r="DF7" s="429"/>
      <c r="DG7" s="429"/>
      <c r="DH7" s="429"/>
      <c r="DI7" s="430"/>
      <c r="DJ7" s="182"/>
      <c r="DK7" s="182"/>
      <c r="DL7" s="182"/>
      <c r="DM7" s="182"/>
      <c r="DN7" s="182"/>
      <c r="DO7" s="182"/>
    </row>
    <row r="8" spans="1:119" ht="18.75" customHeight="1" thickBot="1" x14ac:dyDescent="0.25">
      <c r="A8" s="183"/>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411045</v>
      </c>
      <c r="BO8" s="429"/>
      <c r="BP8" s="429"/>
      <c r="BQ8" s="429"/>
      <c r="BR8" s="429"/>
      <c r="BS8" s="429"/>
      <c r="BT8" s="429"/>
      <c r="BU8" s="430"/>
      <c r="BV8" s="428">
        <v>346480</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0.8</v>
      </c>
      <c r="CU8" s="542"/>
      <c r="CV8" s="542"/>
      <c r="CW8" s="542"/>
      <c r="CX8" s="542"/>
      <c r="CY8" s="542"/>
      <c r="CZ8" s="542"/>
      <c r="DA8" s="543"/>
      <c r="DB8" s="541">
        <v>0.8</v>
      </c>
      <c r="DC8" s="542"/>
      <c r="DD8" s="542"/>
      <c r="DE8" s="542"/>
      <c r="DF8" s="542"/>
      <c r="DG8" s="542"/>
      <c r="DH8" s="542"/>
      <c r="DI8" s="543"/>
      <c r="DJ8" s="182"/>
      <c r="DK8" s="182"/>
      <c r="DL8" s="182"/>
      <c r="DM8" s="182"/>
      <c r="DN8" s="182"/>
      <c r="DO8" s="182"/>
    </row>
    <row r="9" spans="1:119" ht="18.75" customHeight="1" thickBot="1" x14ac:dyDescent="0.25">
      <c r="A9" s="183"/>
      <c r="B9" s="570" t="s">
        <v>112</v>
      </c>
      <c r="C9" s="571"/>
      <c r="D9" s="571"/>
      <c r="E9" s="571"/>
      <c r="F9" s="571"/>
      <c r="G9" s="571"/>
      <c r="H9" s="571"/>
      <c r="I9" s="571"/>
      <c r="J9" s="571"/>
      <c r="K9" s="491"/>
      <c r="L9" s="572" t="s">
        <v>113</v>
      </c>
      <c r="M9" s="573"/>
      <c r="N9" s="573"/>
      <c r="O9" s="573"/>
      <c r="P9" s="573"/>
      <c r="Q9" s="574"/>
      <c r="R9" s="575">
        <v>1475183</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64565</v>
      </c>
      <c r="BO9" s="429"/>
      <c r="BP9" s="429"/>
      <c r="BQ9" s="429"/>
      <c r="BR9" s="429"/>
      <c r="BS9" s="429"/>
      <c r="BT9" s="429"/>
      <c r="BU9" s="430"/>
      <c r="BV9" s="428">
        <v>-13404</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17.100000000000001</v>
      </c>
      <c r="CU9" s="399"/>
      <c r="CV9" s="399"/>
      <c r="CW9" s="399"/>
      <c r="CX9" s="399"/>
      <c r="CY9" s="399"/>
      <c r="CZ9" s="399"/>
      <c r="DA9" s="400"/>
      <c r="DB9" s="398">
        <v>17.2</v>
      </c>
      <c r="DC9" s="399"/>
      <c r="DD9" s="399"/>
      <c r="DE9" s="399"/>
      <c r="DF9" s="399"/>
      <c r="DG9" s="399"/>
      <c r="DH9" s="399"/>
      <c r="DI9" s="400"/>
      <c r="DJ9" s="182"/>
      <c r="DK9" s="182"/>
      <c r="DL9" s="182"/>
      <c r="DM9" s="182"/>
      <c r="DN9" s="182"/>
      <c r="DO9" s="182"/>
    </row>
    <row r="10" spans="1:119" ht="18.75" customHeight="1" thickBot="1" x14ac:dyDescent="0.25">
      <c r="A10" s="183"/>
      <c r="B10" s="570"/>
      <c r="C10" s="571"/>
      <c r="D10" s="571"/>
      <c r="E10" s="571"/>
      <c r="F10" s="571"/>
      <c r="G10" s="571"/>
      <c r="H10" s="571"/>
      <c r="I10" s="571"/>
      <c r="J10" s="571"/>
      <c r="K10" s="491"/>
      <c r="L10" s="401" t="s">
        <v>119</v>
      </c>
      <c r="M10" s="402"/>
      <c r="N10" s="402"/>
      <c r="O10" s="402"/>
      <c r="P10" s="402"/>
      <c r="Q10" s="403"/>
      <c r="R10" s="404">
        <v>1474015</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537</v>
      </c>
      <c r="BO10" s="429"/>
      <c r="BP10" s="429"/>
      <c r="BQ10" s="429"/>
      <c r="BR10" s="429"/>
      <c r="BS10" s="429"/>
      <c r="BT10" s="429"/>
      <c r="BU10" s="430"/>
      <c r="BV10" s="428">
        <v>297</v>
      </c>
      <c r="BW10" s="429"/>
      <c r="BX10" s="429"/>
      <c r="BY10" s="429"/>
      <c r="BZ10" s="429"/>
      <c r="CA10" s="429"/>
      <c r="CB10" s="429"/>
      <c r="CC10" s="430"/>
      <c r="CD10" s="187" t="s">
        <v>123</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5">
      <c r="A11" s="183"/>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2"/>
      <c r="DK11" s="182"/>
      <c r="DL11" s="182"/>
      <c r="DM11" s="182"/>
      <c r="DN11" s="182"/>
      <c r="DO11" s="182"/>
    </row>
    <row r="12" spans="1:119" ht="18.75" customHeight="1" x14ac:dyDescent="0.2">
      <c r="A12" s="183"/>
      <c r="B12" s="544" t="s">
        <v>132</v>
      </c>
      <c r="C12" s="545"/>
      <c r="D12" s="545"/>
      <c r="E12" s="545"/>
      <c r="F12" s="545"/>
      <c r="G12" s="545"/>
      <c r="H12" s="545"/>
      <c r="I12" s="545"/>
      <c r="J12" s="545"/>
      <c r="K12" s="546"/>
      <c r="L12" s="553" t="s">
        <v>133</v>
      </c>
      <c r="M12" s="554"/>
      <c r="N12" s="554"/>
      <c r="O12" s="554"/>
      <c r="P12" s="554"/>
      <c r="Q12" s="555"/>
      <c r="R12" s="556">
        <v>1409702</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137</v>
      </c>
      <c r="AV12" s="486"/>
      <c r="AW12" s="486"/>
      <c r="AX12" s="486"/>
      <c r="AY12" s="408" t="s">
        <v>138</v>
      </c>
      <c r="AZ12" s="409"/>
      <c r="BA12" s="409"/>
      <c r="BB12" s="409"/>
      <c r="BC12" s="409"/>
      <c r="BD12" s="409"/>
      <c r="BE12" s="409"/>
      <c r="BF12" s="409"/>
      <c r="BG12" s="409"/>
      <c r="BH12" s="409"/>
      <c r="BI12" s="409"/>
      <c r="BJ12" s="409"/>
      <c r="BK12" s="409"/>
      <c r="BL12" s="409"/>
      <c r="BM12" s="410"/>
      <c r="BN12" s="428">
        <v>3921411</v>
      </c>
      <c r="BO12" s="429"/>
      <c r="BP12" s="429"/>
      <c r="BQ12" s="429"/>
      <c r="BR12" s="429"/>
      <c r="BS12" s="429"/>
      <c r="BT12" s="429"/>
      <c r="BU12" s="430"/>
      <c r="BV12" s="428">
        <v>0</v>
      </c>
      <c r="BW12" s="429"/>
      <c r="BX12" s="429"/>
      <c r="BY12" s="429"/>
      <c r="BZ12" s="429"/>
      <c r="CA12" s="429"/>
      <c r="CB12" s="429"/>
      <c r="CC12" s="430"/>
      <c r="CD12" s="437" t="s">
        <v>139</v>
      </c>
      <c r="CE12" s="438"/>
      <c r="CF12" s="438"/>
      <c r="CG12" s="438"/>
      <c r="CH12" s="438"/>
      <c r="CI12" s="438"/>
      <c r="CJ12" s="438"/>
      <c r="CK12" s="438"/>
      <c r="CL12" s="438"/>
      <c r="CM12" s="438"/>
      <c r="CN12" s="438"/>
      <c r="CO12" s="438"/>
      <c r="CP12" s="438"/>
      <c r="CQ12" s="438"/>
      <c r="CR12" s="438"/>
      <c r="CS12" s="439"/>
      <c r="CT12" s="541" t="s">
        <v>140</v>
      </c>
      <c r="CU12" s="542"/>
      <c r="CV12" s="542"/>
      <c r="CW12" s="542"/>
      <c r="CX12" s="542"/>
      <c r="CY12" s="542"/>
      <c r="CZ12" s="542"/>
      <c r="DA12" s="543"/>
      <c r="DB12" s="541" t="s">
        <v>131</v>
      </c>
      <c r="DC12" s="542"/>
      <c r="DD12" s="542"/>
      <c r="DE12" s="542"/>
      <c r="DF12" s="542"/>
      <c r="DG12" s="542"/>
      <c r="DH12" s="542"/>
      <c r="DI12" s="543"/>
      <c r="DJ12" s="182"/>
      <c r="DK12" s="182"/>
      <c r="DL12" s="182"/>
      <c r="DM12" s="182"/>
      <c r="DN12" s="182"/>
      <c r="DO12" s="182"/>
    </row>
    <row r="13" spans="1:119" ht="18.75" customHeight="1" x14ac:dyDescent="0.2">
      <c r="A13" s="183"/>
      <c r="B13" s="547"/>
      <c r="C13" s="548"/>
      <c r="D13" s="548"/>
      <c r="E13" s="548"/>
      <c r="F13" s="548"/>
      <c r="G13" s="548"/>
      <c r="H13" s="548"/>
      <c r="I13" s="548"/>
      <c r="J13" s="548"/>
      <c r="K13" s="549"/>
      <c r="L13" s="193"/>
      <c r="M13" s="528" t="s">
        <v>141</v>
      </c>
      <c r="N13" s="529"/>
      <c r="O13" s="529"/>
      <c r="P13" s="529"/>
      <c r="Q13" s="530"/>
      <c r="R13" s="531">
        <v>1360929</v>
      </c>
      <c r="S13" s="532"/>
      <c r="T13" s="532"/>
      <c r="U13" s="532"/>
      <c r="V13" s="533"/>
      <c r="W13" s="519" t="s">
        <v>142</v>
      </c>
      <c r="X13" s="441"/>
      <c r="Y13" s="441"/>
      <c r="Z13" s="441"/>
      <c r="AA13" s="441"/>
      <c r="AB13" s="442"/>
      <c r="AC13" s="404">
        <v>5052</v>
      </c>
      <c r="AD13" s="405"/>
      <c r="AE13" s="405"/>
      <c r="AF13" s="405"/>
      <c r="AG13" s="406"/>
      <c r="AH13" s="404">
        <v>5229</v>
      </c>
      <c r="AI13" s="405"/>
      <c r="AJ13" s="405"/>
      <c r="AK13" s="405"/>
      <c r="AL13" s="407"/>
      <c r="AM13" s="497" t="s">
        <v>143</v>
      </c>
      <c r="AN13" s="402"/>
      <c r="AO13" s="402"/>
      <c r="AP13" s="402"/>
      <c r="AQ13" s="402"/>
      <c r="AR13" s="402"/>
      <c r="AS13" s="402"/>
      <c r="AT13" s="403"/>
      <c r="AU13" s="485" t="s">
        <v>144</v>
      </c>
      <c r="AV13" s="486"/>
      <c r="AW13" s="486"/>
      <c r="AX13" s="486"/>
      <c r="AY13" s="408" t="s">
        <v>145</v>
      </c>
      <c r="AZ13" s="409"/>
      <c r="BA13" s="409"/>
      <c r="BB13" s="409"/>
      <c r="BC13" s="409"/>
      <c r="BD13" s="409"/>
      <c r="BE13" s="409"/>
      <c r="BF13" s="409"/>
      <c r="BG13" s="409"/>
      <c r="BH13" s="409"/>
      <c r="BI13" s="409"/>
      <c r="BJ13" s="409"/>
      <c r="BK13" s="409"/>
      <c r="BL13" s="409"/>
      <c r="BM13" s="410"/>
      <c r="BN13" s="428">
        <v>-3856309</v>
      </c>
      <c r="BO13" s="429"/>
      <c r="BP13" s="429"/>
      <c r="BQ13" s="429"/>
      <c r="BR13" s="429"/>
      <c r="BS13" s="429"/>
      <c r="BT13" s="429"/>
      <c r="BU13" s="430"/>
      <c r="BV13" s="428">
        <v>-13107</v>
      </c>
      <c r="BW13" s="429"/>
      <c r="BX13" s="429"/>
      <c r="BY13" s="429"/>
      <c r="BZ13" s="429"/>
      <c r="CA13" s="429"/>
      <c r="CB13" s="429"/>
      <c r="CC13" s="430"/>
      <c r="CD13" s="437" t="s">
        <v>146</v>
      </c>
      <c r="CE13" s="438"/>
      <c r="CF13" s="438"/>
      <c r="CG13" s="438"/>
      <c r="CH13" s="438"/>
      <c r="CI13" s="438"/>
      <c r="CJ13" s="438"/>
      <c r="CK13" s="438"/>
      <c r="CL13" s="438"/>
      <c r="CM13" s="438"/>
      <c r="CN13" s="438"/>
      <c r="CO13" s="438"/>
      <c r="CP13" s="438"/>
      <c r="CQ13" s="438"/>
      <c r="CR13" s="438"/>
      <c r="CS13" s="439"/>
      <c r="CT13" s="398">
        <v>10.4</v>
      </c>
      <c r="CU13" s="399"/>
      <c r="CV13" s="399"/>
      <c r="CW13" s="399"/>
      <c r="CX13" s="399"/>
      <c r="CY13" s="399"/>
      <c r="CZ13" s="399"/>
      <c r="DA13" s="400"/>
      <c r="DB13" s="398">
        <v>11.4</v>
      </c>
      <c r="DC13" s="399"/>
      <c r="DD13" s="399"/>
      <c r="DE13" s="399"/>
      <c r="DF13" s="399"/>
      <c r="DG13" s="399"/>
      <c r="DH13" s="399"/>
      <c r="DI13" s="400"/>
      <c r="DJ13" s="182"/>
      <c r="DK13" s="182"/>
      <c r="DL13" s="182"/>
      <c r="DM13" s="182"/>
      <c r="DN13" s="182"/>
      <c r="DO13" s="182"/>
    </row>
    <row r="14" spans="1:119" ht="18.75" customHeight="1" thickBot="1" x14ac:dyDescent="0.25">
      <c r="A14" s="183"/>
      <c r="B14" s="547"/>
      <c r="C14" s="548"/>
      <c r="D14" s="548"/>
      <c r="E14" s="548"/>
      <c r="F14" s="548"/>
      <c r="G14" s="548"/>
      <c r="H14" s="548"/>
      <c r="I14" s="548"/>
      <c r="J14" s="548"/>
      <c r="K14" s="549"/>
      <c r="L14" s="521" t="s">
        <v>147</v>
      </c>
      <c r="M14" s="565"/>
      <c r="N14" s="565"/>
      <c r="O14" s="565"/>
      <c r="P14" s="565"/>
      <c r="Q14" s="566"/>
      <c r="R14" s="531">
        <v>1412570</v>
      </c>
      <c r="S14" s="532"/>
      <c r="T14" s="532"/>
      <c r="U14" s="532"/>
      <c r="V14" s="533"/>
      <c r="W14" s="534"/>
      <c r="X14" s="444"/>
      <c r="Y14" s="444"/>
      <c r="Z14" s="444"/>
      <c r="AA14" s="444"/>
      <c r="AB14" s="445"/>
      <c r="AC14" s="524">
        <v>0.9</v>
      </c>
      <c r="AD14" s="525"/>
      <c r="AE14" s="525"/>
      <c r="AF14" s="525"/>
      <c r="AG14" s="526"/>
      <c r="AH14" s="524">
        <v>0.9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148</v>
      </c>
      <c r="CE14" s="435"/>
      <c r="CF14" s="435"/>
      <c r="CG14" s="435"/>
      <c r="CH14" s="435"/>
      <c r="CI14" s="435"/>
      <c r="CJ14" s="435"/>
      <c r="CK14" s="435"/>
      <c r="CL14" s="435"/>
      <c r="CM14" s="435"/>
      <c r="CN14" s="435"/>
      <c r="CO14" s="435"/>
      <c r="CP14" s="435"/>
      <c r="CQ14" s="435"/>
      <c r="CR14" s="435"/>
      <c r="CS14" s="436"/>
      <c r="CT14" s="535">
        <v>191.1</v>
      </c>
      <c r="CU14" s="536"/>
      <c r="CV14" s="536"/>
      <c r="CW14" s="536"/>
      <c r="CX14" s="536"/>
      <c r="CY14" s="536"/>
      <c r="CZ14" s="536"/>
      <c r="DA14" s="537"/>
      <c r="DB14" s="535">
        <v>191.2</v>
      </c>
      <c r="DC14" s="536"/>
      <c r="DD14" s="536"/>
      <c r="DE14" s="536"/>
      <c r="DF14" s="536"/>
      <c r="DG14" s="536"/>
      <c r="DH14" s="536"/>
      <c r="DI14" s="537"/>
      <c r="DJ14" s="182"/>
      <c r="DK14" s="182"/>
      <c r="DL14" s="182"/>
      <c r="DM14" s="182"/>
      <c r="DN14" s="182"/>
      <c r="DO14" s="182"/>
    </row>
    <row r="15" spans="1:119" ht="18.75" customHeight="1" x14ac:dyDescent="0.2">
      <c r="A15" s="183"/>
      <c r="B15" s="547"/>
      <c r="C15" s="548"/>
      <c r="D15" s="548"/>
      <c r="E15" s="548"/>
      <c r="F15" s="548"/>
      <c r="G15" s="548"/>
      <c r="H15" s="548"/>
      <c r="I15" s="548"/>
      <c r="J15" s="548"/>
      <c r="K15" s="549"/>
      <c r="L15" s="193"/>
      <c r="M15" s="528" t="s">
        <v>149</v>
      </c>
      <c r="N15" s="529"/>
      <c r="O15" s="529"/>
      <c r="P15" s="529"/>
      <c r="Q15" s="530"/>
      <c r="R15" s="531">
        <v>1366119</v>
      </c>
      <c r="S15" s="532"/>
      <c r="T15" s="532"/>
      <c r="U15" s="532"/>
      <c r="V15" s="533"/>
      <c r="W15" s="519" t="s">
        <v>150</v>
      </c>
      <c r="X15" s="441"/>
      <c r="Y15" s="441"/>
      <c r="Z15" s="441"/>
      <c r="AA15" s="441"/>
      <c r="AB15" s="442"/>
      <c r="AC15" s="404">
        <v>127299</v>
      </c>
      <c r="AD15" s="405"/>
      <c r="AE15" s="405"/>
      <c r="AF15" s="405"/>
      <c r="AG15" s="406"/>
      <c r="AH15" s="404">
        <v>131687</v>
      </c>
      <c r="AI15" s="405"/>
      <c r="AJ15" s="405"/>
      <c r="AK15" s="405"/>
      <c r="AL15" s="407"/>
      <c r="AM15" s="497"/>
      <c r="AN15" s="402"/>
      <c r="AO15" s="402"/>
      <c r="AP15" s="402"/>
      <c r="AQ15" s="402"/>
      <c r="AR15" s="402"/>
      <c r="AS15" s="402"/>
      <c r="AT15" s="403"/>
      <c r="AU15" s="485"/>
      <c r="AV15" s="486"/>
      <c r="AW15" s="486"/>
      <c r="AX15" s="486"/>
      <c r="AY15" s="420" t="s">
        <v>151</v>
      </c>
      <c r="AZ15" s="421"/>
      <c r="BA15" s="421"/>
      <c r="BB15" s="421"/>
      <c r="BC15" s="421"/>
      <c r="BD15" s="421"/>
      <c r="BE15" s="421"/>
      <c r="BF15" s="421"/>
      <c r="BG15" s="421"/>
      <c r="BH15" s="421"/>
      <c r="BI15" s="421"/>
      <c r="BJ15" s="421"/>
      <c r="BK15" s="421"/>
      <c r="BL15" s="421"/>
      <c r="BM15" s="422"/>
      <c r="BN15" s="423">
        <v>245852795</v>
      </c>
      <c r="BO15" s="424"/>
      <c r="BP15" s="424"/>
      <c r="BQ15" s="424"/>
      <c r="BR15" s="424"/>
      <c r="BS15" s="424"/>
      <c r="BT15" s="424"/>
      <c r="BU15" s="425"/>
      <c r="BV15" s="423">
        <v>237248801</v>
      </c>
      <c r="BW15" s="424"/>
      <c r="BX15" s="424"/>
      <c r="BY15" s="424"/>
      <c r="BZ15" s="424"/>
      <c r="CA15" s="424"/>
      <c r="CB15" s="424"/>
      <c r="CC15" s="425"/>
      <c r="CD15" s="538" t="s">
        <v>152</v>
      </c>
      <c r="CE15" s="539"/>
      <c r="CF15" s="539"/>
      <c r="CG15" s="539"/>
      <c r="CH15" s="539"/>
      <c r="CI15" s="539"/>
      <c r="CJ15" s="539"/>
      <c r="CK15" s="539"/>
      <c r="CL15" s="539"/>
      <c r="CM15" s="539"/>
      <c r="CN15" s="539"/>
      <c r="CO15" s="539"/>
      <c r="CP15" s="539"/>
      <c r="CQ15" s="539"/>
      <c r="CR15" s="539"/>
      <c r="CS15" s="540"/>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2">
      <c r="A16" s="183"/>
      <c r="B16" s="547"/>
      <c r="C16" s="548"/>
      <c r="D16" s="548"/>
      <c r="E16" s="548"/>
      <c r="F16" s="548"/>
      <c r="G16" s="548"/>
      <c r="H16" s="548"/>
      <c r="I16" s="548"/>
      <c r="J16" s="548"/>
      <c r="K16" s="549"/>
      <c r="L16" s="521" t="s">
        <v>153</v>
      </c>
      <c r="M16" s="522"/>
      <c r="N16" s="522"/>
      <c r="O16" s="522"/>
      <c r="P16" s="522"/>
      <c r="Q16" s="523"/>
      <c r="R16" s="516" t="s">
        <v>154</v>
      </c>
      <c r="S16" s="517"/>
      <c r="T16" s="517"/>
      <c r="U16" s="517"/>
      <c r="V16" s="518"/>
      <c r="W16" s="534"/>
      <c r="X16" s="444"/>
      <c r="Y16" s="444"/>
      <c r="Z16" s="444"/>
      <c r="AA16" s="444"/>
      <c r="AB16" s="445"/>
      <c r="AC16" s="524">
        <v>21.6</v>
      </c>
      <c r="AD16" s="525"/>
      <c r="AE16" s="525"/>
      <c r="AF16" s="525"/>
      <c r="AG16" s="526"/>
      <c r="AH16" s="524">
        <v>21.7</v>
      </c>
      <c r="AI16" s="525"/>
      <c r="AJ16" s="525"/>
      <c r="AK16" s="525"/>
      <c r="AL16" s="527"/>
      <c r="AM16" s="497"/>
      <c r="AN16" s="402"/>
      <c r="AO16" s="402"/>
      <c r="AP16" s="402"/>
      <c r="AQ16" s="402"/>
      <c r="AR16" s="402"/>
      <c r="AS16" s="402"/>
      <c r="AT16" s="403"/>
      <c r="AU16" s="485"/>
      <c r="AV16" s="486"/>
      <c r="AW16" s="486"/>
      <c r="AX16" s="486"/>
      <c r="AY16" s="408" t="s">
        <v>155</v>
      </c>
      <c r="AZ16" s="409"/>
      <c r="BA16" s="409"/>
      <c r="BB16" s="409"/>
      <c r="BC16" s="409"/>
      <c r="BD16" s="409"/>
      <c r="BE16" s="409"/>
      <c r="BF16" s="409"/>
      <c r="BG16" s="409"/>
      <c r="BH16" s="409"/>
      <c r="BI16" s="409"/>
      <c r="BJ16" s="409"/>
      <c r="BK16" s="409"/>
      <c r="BL16" s="409"/>
      <c r="BM16" s="410"/>
      <c r="BN16" s="428">
        <v>303905533</v>
      </c>
      <c r="BO16" s="429"/>
      <c r="BP16" s="429"/>
      <c r="BQ16" s="429"/>
      <c r="BR16" s="429"/>
      <c r="BS16" s="429"/>
      <c r="BT16" s="429"/>
      <c r="BU16" s="430"/>
      <c r="BV16" s="428">
        <v>295924133</v>
      </c>
      <c r="BW16" s="429"/>
      <c r="BX16" s="429"/>
      <c r="BY16" s="429"/>
      <c r="BZ16" s="429"/>
      <c r="CA16" s="429"/>
      <c r="CB16" s="429"/>
      <c r="CC16" s="430"/>
      <c r="CD16" s="197"/>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2"/>
      <c r="DK16" s="182"/>
      <c r="DL16" s="182"/>
      <c r="DM16" s="182"/>
      <c r="DN16" s="182"/>
      <c r="DO16" s="182"/>
    </row>
    <row r="17" spans="1:119" ht="18.75" customHeight="1" thickBot="1" x14ac:dyDescent="0.25">
      <c r="A17" s="183"/>
      <c r="B17" s="550"/>
      <c r="C17" s="551"/>
      <c r="D17" s="551"/>
      <c r="E17" s="551"/>
      <c r="F17" s="551"/>
      <c r="G17" s="551"/>
      <c r="H17" s="551"/>
      <c r="I17" s="551"/>
      <c r="J17" s="551"/>
      <c r="K17" s="552"/>
      <c r="L17" s="198"/>
      <c r="M17" s="513" t="s">
        <v>156</v>
      </c>
      <c r="N17" s="514"/>
      <c r="O17" s="514"/>
      <c r="P17" s="514"/>
      <c r="Q17" s="515"/>
      <c r="R17" s="516" t="s">
        <v>157</v>
      </c>
      <c r="S17" s="517"/>
      <c r="T17" s="517"/>
      <c r="U17" s="517"/>
      <c r="V17" s="518"/>
      <c r="W17" s="519" t="s">
        <v>158</v>
      </c>
      <c r="X17" s="441"/>
      <c r="Y17" s="441"/>
      <c r="Z17" s="441"/>
      <c r="AA17" s="441"/>
      <c r="AB17" s="442"/>
      <c r="AC17" s="404">
        <v>458246</v>
      </c>
      <c r="AD17" s="405"/>
      <c r="AE17" s="405"/>
      <c r="AF17" s="405"/>
      <c r="AG17" s="406"/>
      <c r="AH17" s="404">
        <v>471275</v>
      </c>
      <c r="AI17" s="405"/>
      <c r="AJ17" s="405"/>
      <c r="AK17" s="405"/>
      <c r="AL17" s="407"/>
      <c r="AM17" s="497"/>
      <c r="AN17" s="402"/>
      <c r="AO17" s="402"/>
      <c r="AP17" s="402"/>
      <c r="AQ17" s="402"/>
      <c r="AR17" s="402"/>
      <c r="AS17" s="402"/>
      <c r="AT17" s="403"/>
      <c r="AU17" s="485"/>
      <c r="AV17" s="486"/>
      <c r="AW17" s="486"/>
      <c r="AX17" s="486"/>
      <c r="AY17" s="408" t="s">
        <v>159</v>
      </c>
      <c r="AZ17" s="409"/>
      <c r="BA17" s="409"/>
      <c r="BB17" s="409"/>
      <c r="BC17" s="409"/>
      <c r="BD17" s="409"/>
      <c r="BE17" s="409"/>
      <c r="BF17" s="409"/>
      <c r="BG17" s="409"/>
      <c r="BH17" s="409"/>
      <c r="BI17" s="409"/>
      <c r="BJ17" s="409"/>
      <c r="BK17" s="409"/>
      <c r="BL17" s="409"/>
      <c r="BM17" s="410"/>
      <c r="BN17" s="428">
        <v>311053085</v>
      </c>
      <c r="BO17" s="429"/>
      <c r="BP17" s="429"/>
      <c r="BQ17" s="429"/>
      <c r="BR17" s="429"/>
      <c r="BS17" s="429"/>
      <c r="BT17" s="429"/>
      <c r="BU17" s="430"/>
      <c r="BV17" s="428">
        <v>299669745</v>
      </c>
      <c r="BW17" s="429"/>
      <c r="BX17" s="429"/>
      <c r="BY17" s="429"/>
      <c r="BZ17" s="429"/>
      <c r="CA17" s="429"/>
      <c r="CB17" s="429"/>
      <c r="CC17" s="430"/>
      <c r="CD17" s="197"/>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2"/>
      <c r="DK17" s="182"/>
      <c r="DL17" s="182"/>
      <c r="DM17" s="182"/>
      <c r="DN17" s="182"/>
      <c r="DO17" s="182"/>
    </row>
    <row r="18" spans="1:119" ht="18.75" customHeight="1" thickBot="1" x14ac:dyDescent="0.25">
      <c r="A18" s="183"/>
      <c r="B18" s="490" t="s">
        <v>160</v>
      </c>
      <c r="C18" s="491"/>
      <c r="D18" s="491"/>
      <c r="E18" s="492"/>
      <c r="F18" s="492"/>
      <c r="G18" s="492"/>
      <c r="H18" s="492"/>
      <c r="I18" s="492"/>
      <c r="J18" s="492"/>
      <c r="K18" s="492"/>
      <c r="L18" s="493">
        <v>827.83</v>
      </c>
      <c r="M18" s="493"/>
      <c r="N18" s="493"/>
      <c r="O18" s="493"/>
      <c r="P18" s="493"/>
      <c r="Q18" s="493"/>
      <c r="R18" s="494"/>
      <c r="S18" s="494"/>
      <c r="T18" s="494"/>
      <c r="U18" s="494"/>
      <c r="V18" s="495"/>
      <c r="W18" s="509"/>
      <c r="X18" s="510"/>
      <c r="Y18" s="510"/>
      <c r="Z18" s="510"/>
      <c r="AA18" s="510"/>
      <c r="AB18" s="520"/>
      <c r="AC18" s="392">
        <v>77.599999999999994</v>
      </c>
      <c r="AD18" s="393"/>
      <c r="AE18" s="393"/>
      <c r="AF18" s="393"/>
      <c r="AG18" s="496"/>
      <c r="AH18" s="392">
        <v>77.5</v>
      </c>
      <c r="AI18" s="393"/>
      <c r="AJ18" s="393"/>
      <c r="AK18" s="393"/>
      <c r="AL18" s="394"/>
      <c r="AM18" s="497"/>
      <c r="AN18" s="402"/>
      <c r="AO18" s="402"/>
      <c r="AP18" s="402"/>
      <c r="AQ18" s="402"/>
      <c r="AR18" s="402"/>
      <c r="AS18" s="402"/>
      <c r="AT18" s="403"/>
      <c r="AU18" s="485"/>
      <c r="AV18" s="486"/>
      <c r="AW18" s="486"/>
      <c r="AX18" s="486"/>
      <c r="AY18" s="408" t="s">
        <v>161</v>
      </c>
      <c r="AZ18" s="409"/>
      <c r="BA18" s="409"/>
      <c r="BB18" s="409"/>
      <c r="BC18" s="409"/>
      <c r="BD18" s="409"/>
      <c r="BE18" s="409"/>
      <c r="BF18" s="409"/>
      <c r="BG18" s="409"/>
      <c r="BH18" s="409"/>
      <c r="BI18" s="409"/>
      <c r="BJ18" s="409"/>
      <c r="BK18" s="409"/>
      <c r="BL18" s="409"/>
      <c r="BM18" s="410"/>
      <c r="BN18" s="428">
        <v>409165478</v>
      </c>
      <c r="BO18" s="429"/>
      <c r="BP18" s="429"/>
      <c r="BQ18" s="429"/>
      <c r="BR18" s="429"/>
      <c r="BS18" s="429"/>
      <c r="BT18" s="429"/>
      <c r="BU18" s="430"/>
      <c r="BV18" s="428">
        <v>408063427</v>
      </c>
      <c r="BW18" s="429"/>
      <c r="BX18" s="429"/>
      <c r="BY18" s="429"/>
      <c r="BZ18" s="429"/>
      <c r="CA18" s="429"/>
      <c r="CB18" s="429"/>
      <c r="CC18" s="430"/>
      <c r="CD18" s="197"/>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2"/>
      <c r="DK18" s="182"/>
      <c r="DL18" s="182"/>
      <c r="DM18" s="182"/>
      <c r="DN18" s="182"/>
      <c r="DO18" s="182"/>
    </row>
    <row r="19" spans="1:119" ht="18.75" customHeight="1" thickBot="1" x14ac:dyDescent="0.25">
      <c r="A19" s="183"/>
      <c r="B19" s="490" t="s">
        <v>162</v>
      </c>
      <c r="C19" s="491"/>
      <c r="D19" s="491"/>
      <c r="E19" s="492"/>
      <c r="F19" s="492"/>
      <c r="G19" s="492"/>
      <c r="H19" s="492"/>
      <c r="I19" s="492"/>
      <c r="J19" s="492"/>
      <c r="K19" s="492"/>
      <c r="L19" s="498">
        <v>1782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163</v>
      </c>
      <c r="AZ19" s="409"/>
      <c r="BA19" s="409"/>
      <c r="BB19" s="409"/>
      <c r="BC19" s="409"/>
      <c r="BD19" s="409"/>
      <c r="BE19" s="409"/>
      <c r="BF19" s="409"/>
      <c r="BG19" s="409"/>
      <c r="BH19" s="409"/>
      <c r="BI19" s="409"/>
      <c r="BJ19" s="409"/>
      <c r="BK19" s="409"/>
      <c r="BL19" s="409"/>
      <c r="BM19" s="410"/>
      <c r="BN19" s="428">
        <v>457845051</v>
      </c>
      <c r="BO19" s="429"/>
      <c r="BP19" s="429"/>
      <c r="BQ19" s="429"/>
      <c r="BR19" s="429"/>
      <c r="BS19" s="429"/>
      <c r="BT19" s="429"/>
      <c r="BU19" s="430"/>
      <c r="BV19" s="428">
        <v>457259186</v>
      </c>
      <c r="BW19" s="429"/>
      <c r="BX19" s="429"/>
      <c r="BY19" s="429"/>
      <c r="BZ19" s="429"/>
      <c r="CA19" s="429"/>
      <c r="CB19" s="429"/>
      <c r="CC19" s="430"/>
      <c r="CD19" s="197"/>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2"/>
      <c r="DK19" s="182"/>
      <c r="DL19" s="182"/>
      <c r="DM19" s="182"/>
      <c r="DN19" s="182"/>
      <c r="DO19" s="182"/>
    </row>
    <row r="20" spans="1:119" ht="18.75" customHeight="1" thickBot="1" x14ac:dyDescent="0.25">
      <c r="A20" s="183"/>
      <c r="B20" s="490" t="s">
        <v>164</v>
      </c>
      <c r="C20" s="491"/>
      <c r="D20" s="491"/>
      <c r="E20" s="492"/>
      <c r="F20" s="492"/>
      <c r="G20" s="492"/>
      <c r="H20" s="492"/>
      <c r="I20" s="492"/>
      <c r="J20" s="492"/>
      <c r="K20" s="492"/>
      <c r="L20" s="498">
        <v>705874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7"/>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2"/>
      <c r="DK20" s="182"/>
      <c r="DL20" s="182"/>
      <c r="DM20" s="182"/>
      <c r="DN20" s="182"/>
      <c r="DO20" s="182"/>
    </row>
    <row r="21" spans="1:119" ht="18.75" customHeight="1" x14ac:dyDescent="0.2">
      <c r="A21" s="183"/>
      <c r="B21" s="487" t="s">
        <v>165</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7"/>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2"/>
      <c r="DK21" s="182"/>
      <c r="DL21" s="182"/>
      <c r="DM21" s="182"/>
      <c r="DN21" s="182"/>
      <c r="DO21" s="182"/>
    </row>
    <row r="22" spans="1:119" ht="18.75" customHeight="1" thickBot="1" x14ac:dyDescent="0.25">
      <c r="A22" s="183"/>
      <c r="B22" s="457" t="s">
        <v>166</v>
      </c>
      <c r="C22" s="458"/>
      <c r="D22" s="459"/>
      <c r="E22" s="466" t="s">
        <v>1</v>
      </c>
      <c r="F22" s="441"/>
      <c r="G22" s="441"/>
      <c r="H22" s="441"/>
      <c r="I22" s="441"/>
      <c r="J22" s="441"/>
      <c r="K22" s="442"/>
      <c r="L22" s="466" t="s">
        <v>167</v>
      </c>
      <c r="M22" s="441"/>
      <c r="N22" s="441"/>
      <c r="O22" s="441"/>
      <c r="P22" s="442"/>
      <c r="Q22" s="451" t="s">
        <v>168</v>
      </c>
      <c r="R22" s="452"/>
      <c r="S22" s="452"/>
      <c r="T22" s="452"/>
      <c r="U22" s="452"/>
      <c r="V22" s="467"/>
      <c r="W22" s="469" t="s">
        <v>169</v>
      </c>
      <c r="X22" s="458"/>
      <c r="Y22" s="459"/>
      <c r="Z22" s="466" t="s">
        <v>1</v>
      </c>
      <c r="AA22" s="441"/>
      <c r="AB22" s="441"/>
      <c r="AC22" s="441"/>
      <c r="AD22" s="441"/>
      <c r="AE22" s="441"/>
      <c r="AF22" s="441"/>
      <c r="AG22" s="442"/>
      <c r="AH22" s="440" t="s">
        <v>170</v>
      </c>
      <c r="AI22" s="441"/>
      <c r="AJ22" s="441"/>
      <c r="AK22" s="441"/>
      <c r="AL22" s="442"/>
      <c r="AM22" s="440" t="s">
        <v>171</v>
      </c>
      <c r="AN22" s="446"/>
      <c r="AO22" s="446"/>
      <c r="AP22" s="446"/>
      <c r="AQ22" s="446"/>
      <c r="AR22" s="447"/>
      <c r="AS22" s="451" t="s">
        <v>168</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7"/>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2"/>
      <c r="DK22" s="182"/>
      <c r="DL22" s="182"/>
      <c r="DM22" s="182"/>
      <c r="DN22" s="182"/>
      <c r="DO22" s="182"/>
    </row>
    <row r="23" spans="1:119" ht="18.75" customHeight="1" x14ac:dyDescent="0.2">
      <c r="A23" s="183"/>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172</v>
      </c>
      <c r="AZ23" s="421"/>
      <c r="BA23" s="421"/>
      <c r="BB23" s="421"/>
      <c r="BC23" s="421"/>
      <c r="BD23" s="421"/>
      <c r="BE23" s="421"/>
      <c r="BF23" s="421"/>
      <c r="BG23" s="421"/>
      <c r="BH23" s="421"/>
      <c r="BI23" s="421"/>
      <c r="BJ23" s="421"/>
      <c r="BK23" s="421"/>
      <c r="BL23" s="421"/>
      <c r="BM23" s="422"/>
      <c r="BN23" s="428">
        <v>1354950914</v>
      </c>
      <c r="BO23" s="429"/>
      <c r="BP23" s="429"/>
      <c r="BQ23" s="429"/>
      <c r="BR23" s="429"/>
      <c r="BS23" s="429"/>
      <c r="BT23" s="429"/>
      <c r="BU23" s="430"/>
      <c r="BV23" s="428">
        <v>1344696176</v>
      </c>
      <c r="BW23" s="429"/>
      <c r="BX23" s="429"/>
      <c r="BY23" s="429"/>
      <c r="BZ23" s="429"/>
      <c r="CA23" s="429"/>
      <c r="CB23" s="429"/>
      <c r="CC23" s="430"/>
      <c r="CD23" s="197"/>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2"/>
      <c r="DK23" s="182"/>
      <c r="DL23" s="182"/>
      <c r="DM23" s="182"/>
      <c r="DN23" s="182"/>
      <c r="DO23" s="182"/>
    </row>
    <row r="24" spans="1:119" ht="18.75" customHeight="1" thickBot="1" x14ac:dyDescent="0.25">
      <c r="A24" s="183"/>
      <c r="B24" s="460"/>
      <c r="C24" s="461"/>
      <c r="D24" s="462"/>
      <c r="E24" s="401" t="s">
        <v>173</v>
      </c>
      <c r="F24" s="402"/>
      <c r="G24" s="402"/>
      <c r="H24" s="402"/>
      <c r="I24" s="402"/>
      <c r="J24" s="402"/>
      <c r="K24" s="403"/>
      <c r="L24" s="404">
        <v>1</v>
      </c>
      <c r="M24" s="405"/>
      <c r="N24" s="405"/>
      <c r="O24" s="405"/>
      <c r="P24" s="406"/>
      <c r="Q24" s="404">
        <v>11120</v>
      </c>
      <c r="R24" s="405"/>
      <c r="S24" s="405"/>
      <c r="T24" s="405"/>
      <c r="U24" s="405"/>
      <c r="V24" s="406"/>
      <c r="W24" s="470"/>
      <c r="X24" s="461"/>
      <c r="Y24" s="462"/>
      <c r="Z24" s="401" t="s">
        <v>174</v>
      </c>
      <c r="AA24" s="402"/>
      <c r="AB24" s="402"/>
      <c r="AC24" s="402"/>
      <c r="AD24" s="402"/>
      <c r="AE24" s="402"/>
      <c r="AF24" s="402"/>
      <c r="AG24" s="403"/>
      <c r="AH24" s="404">
        <v>10167</v>
      </c>
      <c r="AI24" s="405"/>
      <c r="AJ24" s="405"/>
      <c r="AK24" s="405"/>
      <c r="AL24" s="406"/>
      <c r="AM24" s="404">
        <v>32941080</v>
      </c>
      <c r="AN24" s="405"/>
      <c r="AO24" s="405"/>
      <c r="AP24" s="405"/>
      <c r="AQ24" s="405"/>
      <c r="AR24" s="406"/>
      <c r="AS24" s="404">
        <v>3240</v>
      </c>
      <c r="AT24" s="405"/>
      <c r="AU24" s="405"/>
      <c r="AV24" s="405"/>
      <c r="AW24" s="405"/>
      <c r="AX24" s="407"/>
      <c r="AY24" s="395" t="s">
        <v>175</v>
      </c>
      <c r="AZ24" s="396"/>
      <c r="BA24" s="396"/>
      <c r="BB24" s="396"/>
      <c r="BC24" s="396"/>
      <c r="BD24" s="396"/>
      <c r="BE24" s="396"/>
      <c r="BF24" s="396"/>
      <c r="BG24" s="396"/>
      <c r="BH24" s="396"/>
      <c r="BI24" s="396"/>
      <c r="BJ24" s="396"/>
      <c r="BK24" s="396"/>
      <c r="BL24" s="396"/>
      <c r="BM24" s="397"/>
      <c r="BN24" s="428">
        <v>167650268</v>
      </c>
      <c r="BO24" s="429"/>
      <c r="BP24" s="429"/>
      <c r="BQ24" s="429"/>
      <c r="BR24" s="429"/>
      <c r="BS24" s="429"/>
      <c r="BT24" s="429"/>
      <c r="BU24" s="430"/>
      <c r="BV24" s="428">
        <v>172512289</v>
      </c>
      <c r="BW24" s="429"/>
      <c r="BX24" s="429"/>
      <c r="BY24" s="429"/>
      <c r="BZ24" s="429"/>
      <c r="CA24" s="429"/>
      <c r="CB24" s="429"/>
      <c r="CC24" s="430"/>
      <c r="CD24" s="197"/>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2"/>
      <c r="DK24" s="182"/>
      <c r="DL24" s="182"/>
      <c r="DM24" s="182"/>
      <c r="DN24" s="182"/>
      <c r="DO24" s="182"/>
    </row>
    <row r="25" spans="1:119" s="182" customFormat="1" ht="18.75" customHeight="1" x14ac:dyDescent="0.2">
      <c r="A25" s="183"/>
      <c r="B25" s="460"/>
      <c r="C25" s="461"/>
      <c r="D25" s="462"/>
      <c r="E25" s="401" t="s">
        <v>176</v>
      </c>
      <c r="F25" s="402"/>
      <c r="G25" s="402"/>
      <c r="H25" s="402"/>
      <c r="I25" s="402"/>
      <c r="J25" s="402"/>
      <c r="K25" s="403"/>
      <c r="L25" s="404">
        <v>3</v>
      </c>
      <c r="M25" s="405"/>
      <c r="N25" s="405"/>
      <c r="O25" s="405"/>
      <c r="P25" s="406"/>
      <c r="Q25" s="404">
        <v>9680</v>
      </c>
      <c r="R25" s="405"/>
      <c r="S25" s="405"/>
      <c r="T25" s="405"/>
      <c r="U25" s="405"/>
      <c r="V25" s="406"/>
      <c r="W25" s="470"/>
      <c r="X25" s="461"/>
      <c r="Y25" s="462"/>
      <c r="Z25" s="401" t="s">
        <v>177</v>
      </c>
      <c r="AA25" s="402"/>
      <c r="AB25" s="402"/>
      <c r="AC25" s="402"/>
      <c r="AD25" s="402"/>
      <c r="AE25" s="402"/>
      <c r="AF25" s="402"/>
      <c r="AG25" s="403"/>
      <c r="AH25" s="404">
        <v>1767</v>
      </c>
      <c r="AI25" s="405"/>
      <c r="AJ25" s="405"/>
      <c r="AK25" s="405"/>
      <c r="AL25" s="406"/>
      <c r="AM25" s="404">
        <v>5479467</v>
      </c>
      <c r="AN25" s="405"/>
      <c r="AO25" s="405"/>
      <c r="AP25" s="405"/>
      <c r="AQ25" s="405"/>
      <c r="AR25" s="406"/>
      <c r="AS25" s="404">
        <v>3101</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84091396</v>
      </c>
      <c r="BO25" s="424"/>
      <c r="BP25" s="424"/>
      <c r="BQ25" s="424"/>
      <c r="BR25" s="424"/>
      <c r="BS25" s="424"/>
      <c r="BT25" s="424"/>
      <c r="BU25" s="425"/>
      <c r="BV25" s="423">
        <v>93756249</v>
      </c>
      <c r="BW25" s="424"/>
      <c r="BX25" s="424"/>
      <c r="BY25" s="424"/>
      <c r="BZ25" s="424"/>
      <c r="CA25" s="424"/>
      <c r="CB25" s="424"/>
      <c r="CC25" s="425"/>
      <c r="CD25" s="197"/>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2" customFormat="1" ht="18.75" customHeight="1" x14ac:dyDescent="0.2">
      <c r="A26" s="183"/>
      <c r="B26" s="460"/>
      <c r="C26" s="461"/>
      <c r="D26" s="462"/>
      <c r="E26" s="401" t="s">
        <v>179</v>
      </c>
      <c r="F26" s="402"/>
      <c r="G26" s="402"/>
      <c r="H26" s="402"/>
      <c r="I26" s="402"/>
      <c r="J26" s="402"/>
      <c r="K26" s="403"/>
      <c r="L26" s="404">
        <v>1</v>
      </c>
      <c r="M26" s="405"/>
      <c r="N26" s="405"/>
      <c r="O26" s="405"/>
      <c r="P26" s="406"/>
      <c r="Q26" s="404">
        <v>5731</v>
      </c>
      <c r="R26" s="405"/>
      <c r="S26" s="405"/>
      <c r="T26" s="405"/>
      <c r="U26" s="405"/>
      <c r="V26" s="406"/>
      <c r="W26" s="470"/>
      <c r="X26" s="461"/>
      <c r="Y26" s="462"/>
      <c r="Z26" s="401" t="s">
        <v>180</v>
      </c>
      <c r="AA26" s="483"/>
      <c r="AB26" s="483"/>
      <c r="AC26" s="483"/>
      <c r="AD26" s="483"/>
      <c r="AE26" s="483"/>
      <c r="AF26" s="483"/>
      <c r="AG26" s="484"/>
      <c r="AH26" s="404">
        <v>1084</v>
      </c>
      <c r="AI26" s="405"/>
      <c r="AJ26" s="405"/>
      <c r="AK26" s="405"/>
      <c r="AL26" s="406"/>
      <c r="AM26" s="404">
        <v>3669340</v>
      </c>
      <c r="AN26" s="405"/>
      <c r="AO26" s="405"/>
      <c r="AP26" s="405"/>
      <c r="AQ26" s="405"/>
      <c r="AR26" s="406"/>
      <c r="AS26" s="404">
        <v>3385</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v>2810388</v>
      </c>
      <c r="BO26" s="429"/>
      <c r="BP26" s="429"/>
      <c r="BQ26" s="429"/>
      <c r="BR26" s="429"/>
      <c r="BS26" s="429"/>
      <c r="BT26" s="429"/>
      <c r="BU26" s="430"/>
      <c r="BV26" s="428">
        <v>2772018</v>
      </c>
      <c r="BW26" s="429"/>
      <c r="BX26" s="429"/>
      <c r="BY26" s="429"/>
      <c r="BZ26" s="429"/>
      <c r="CA26" s="429"/>
      <c r="CB26" s="429"/>
      <c r="CC26" s="430"/>
      <c r="CD26" s="197"/>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3"/>
      <c r="B27" s="460"/>
      <c r="C27" s="461"/>
      <c r="D27" s="462"/>
      <c r="E27" s="401" t="s">
        <v>182</v>
      </c>
      <c r="F27" s="402"/>
      <c r="G27" s="402"/>
      <c r="H27" s="402"/>
      <c r="I27" s="402"/>
      <c r="J27" s="402"/>
      <c r="K27" s="403"/>
      <c r="L27" s="404">
        <v>1</v>
      </c>
      <c r="M27" s="405"/>
      <c r="N27" s="405"/>
      <c r="O27" s="405"/>
      <c r="P27" s="406"/>
      <c r="Q27" s="404">
        <v>10080</v>
      </c>
      <c r="R27" s="405"/>
      <c r="S27" s="405"/>
      <c r="T27" s="405"/>
      <c r="U27" s="405"/>
      <c r="V27" s="406"/>
      <c r="W27" s="470"/>
      <c r="X27" s="461"/>
      <c r="Y27" s="462"/>
      <c r="Z27" s="401" t="s">
        <v>183</v>
      </c>
      <c r="AA27" s="402"/>
      <c r="AB27" s="402"/>
      <c r="AC27" s="402"/>
      <c r="AD27" s="402"/>
      <c r="AE27" s="402"/>
      <c r="AF27" s="402"/>
      <c r="AG27" s="403"/>
      <c r="AH27" s="404">
        <v>6322</v>
      </c>
      <c r="AI27" s="405"/>
      <c r="AJ27" s="405"/>
      <c r="AK27" s="405"/>
      <c r="AL27" s="406"/>
      <c r="AM27" s="404">
        <v>22229142</v>
      </c>
      <c r="AN27" s="405"/>
      <c r="AO27" s="405"/>
      <c r="AP27" s="405"/>
      <c r="AQ27" s="405"/>
      <c r="AR27" s="406"/>
      <c r="AS27" s="404">
        <v>3516</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v>14718028</v>
      </c>
      <c r="BO27" s="432"/>
      <c r="BP27" s="432"/>
      <c r="BQ27" s="432"/>
      <c r="BR27" s="432"/>
      <c r="BS27" s="432"/>
      <c r="BT27" s="432"/>
      <c r="BU27" s="433"/>
      <c r="BV27" s="431">
        <v>14717894</v>
      </c>
      <c r="BW27" s="432"/>
      <c r="BX27" s="432"/>
      <c r="BY27" s="432"/>
      <c r="BZ27" s="432"/>
      <c r="CA27" s="432"/>
      <c r="CB27" s="432"/>
      <c r="CC27" s="433"/>
      <c r="CD27" s="199"/>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2"/>
      <c r="DK27" s="182"/>
      <c r="DL27" s="182"/>
      <c r="DM27" s="182"/>
      <c r="DN27" s="182"/>
      <c r="DO27" s="182"/>
    </row>
    <row r="28" spans="1:119" ht="18.75" customHeight="1" x14ac:dyDescent="0.2">
      <c r="A28" s="183"/>
      <c r="B28" s="460"/>
      <c r="C28" s="461"/>
      <c r="D28" s="462"/>
      <c r="E28" s="401" t="s">
        <v>185</v>
      </c>
      <c r="F28" s="402"/>
      <c r="G28" s="402"/>
      <c r="H28" s="402"/>
      <c r="I28" s="402"/>
      <c r="J28" s="402"/>
      <c r="K28" s="403"/>
      <c r="L28" s="404">
        <v>1</v>
      </c>
      <c r="M28" s="405"/>
      <c r="N28" s="405"/>
      <c r="O28" s="405"/>
      <c r="P28" s="406"/>
      <c r="Q28" s="404">
        <v>9270</v>
      </c>
      <c r="R28" s="405"/>
      <c r="S28" s="405"/>
      <c r="T28" s="405"/>
      <c r="U28" s="405"/>
      <c r="V28" s="406"/>
      <c r="W28" s="470"/>
      <c r="X28" s="461"/>
      <c r="Y28" s="462"/>
      <c r="Z28" s="401" t="s">
        <v>186</v>
      </c>
      <c r="AA28" s="402"/>
      <c r="AB28" s="402"/>
      <c r="AC28" s="402"/>
      <c r="AD28" s="402"/>
      <c r="AE28" s="402"/>
      <c r="AF28" s="402"/>
      <c r="AG28" s="403"/>
      <c r="AH28" s="404" t="s">
        <v>187</v>
      </c>
      <c r="AI28" s="405"/>
      <c r="AJ28" s="405"/>
      <c r="AK28" s="405"/>
      <c r="AL28" s="406"/>
      <c r="AM28" s="404" t="s">
        <v>140</v>
      </c>
      <c r="AN28" s="405"/>
      <c r="AO28" s="405"/>
      <c r="AP28" s="405"/>
      <c r="AQ28" s="405"/>
      <c r="AR28" s="406"/>
      <c r="AS28" s="404" t="s">
        <v>187</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t="s">
        <v>187</v>
      </c>
      <c r="BO28" s="424"/>
      <c r="BP28" s="424"/>
      <c r="BQ28" s="424"/>
      <c r="BR28" s="424"/>
      <c r="BS28" s="424"/>
      <c r="BT28" s="424"/>
      <c r="BU28" s="425"/>
      <c r="BV28" s="423">
        <v>3574394</v>
      </c>
      <c r="BW28" s="424"/>
      <c r="BX28" s="424"/>
      <c r="BY28" s="424"/>
      <c r="BZ28" s="424"/>
      <c r="CA28" s="424"/>
      <c r="CB28" s="424"/>
      <c r="CC28" s="425"/>
      <c r="CD28" s="197"/>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2"/>
      <c r="DK28" s="182"/>
      <c r="DL28" s="182"/>
      <c r="DM28" s="182"/>
      <c r="DN28" s="182"/>
      <c r="DO28" s="182"/>
    </row>
    <row r="29" spans="1:119" ht="18.75" customHeight="1" x14ac:dyDescent="0.2">
      <c r="A29" s="183"/>
      <c r="B29" s="460"/>
      <c r="C29" s="461"/>
      <c r="D29" s="462"/>
      <c r="E29" s="401" t="s">
        <v>189</v>
      </c>
      <c r="F29" s="402"/>
      <c r="G29" s="402"/>
      <c r="H29" s="402"/>
      <c r="I29" s="402"/>
      <c r="J29" s="402"/>
      <c r="K29" s="403"/>
      <c r="L29" s="404">
        <v>65</v>
      </c>
      <c r="M29" s="405"/>
      <c r="N29" s="405"/>
      <c r="O29" s="405"/>
      <c r="P29" s="406"/>
      <c r="Q29" s="404">
        <v>8640</v>
      </c>
      <c r="R29" s="405"/>
      <c r="S29" s="405"/>
      <c r="T29" s="405"/>
      <c r="U29" s="405"/>
      <c r="V29" s="406"/>
      <c r="W29" s="471"/>
      <c r="X29" s="472"/>
      <c r="Y29" s="473"/>
      <c r="Z29" s="401" t="s">
        <v>190</v>
      </c>
      <c r="AA29" s="402"/>
      <c r="AB29" s="402"/>
      <c r="AC29" s="402"/>
      <c r="AD29" s="402"/>
      <c r="AE29" s="402"/>
      <c r="AF29" s="402"/>
      <c r="AG29" s="403"/>
      <c r="AH29" s="404">
        <v>16489</v>
      </c>
      <c r="AI29" s="405"/>
      <c r="AJ29" s="405"/>
      <c r="AK29" s="405"/>
      <c r="AL29" s="406"/>
      <c r="AM29" s="404">
        <v>55170222</v>
      </c>
      <c r="AN29" s="405"/>
      <c r="AO29" s="405"/>
      <c r="AP29" s="405"/>
      <c r="AQ29" s="405"/>
      <c r="AR29" s="406"/>
      <c r="AS29" s="404">
        <v>3346</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t="s">
        <v>140</v>
      </c>
      <c r="BO29" s="429"/>
      <c r="BP29" s="429"/>
      <c r="BQ29" s="429"/>
      <c r="BR29" s="429"/>
      <c r="BS29" s="429"/>
      <c r="BT29" s="429"/>
      <c r="BU29" s="430"/>
      <c r="BV29" s="428">
        <v>237520</v>
      </c>
      <c r="BW29" s="429"/>
      <c r="BX29" s="429"/>
      <c r="BY29" s="429"/>
      <c r="BZ29" s="429"/>
      <c r="CA29" s="429"/>
      <c r="CB29" s="429"/>
      <c r="CC29" s="430"/>
      <c r="CD29" s="199"/>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2"/>
      <c r="DK29" s="182"/>
      <c r="DL29" s="182"/>
      <c r="DM29" s="182"/>
      <c r="DN29" s="182"/>
      <c r="DO29" s="182"/>
    </row>
    <row r="30" spans="1:119" ht="18.75" customHeight="1" thickBot="1" x14ac:dyDescent="0.25">
      <c r="A30" s="183"/>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102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36619615</v>
      </c>
      <c r="BO30" s="432"/>
      <c r="BP30" s="432"/>
      <c r="BQ30" s="432"/>
      <c r="BR30" s="432"/>
      <c r="BS30" s="432"/>
      <c r="BT30" s="432"/>
      <c r="BU30" s="433"/>
      <c r="BV30" s="431">
        <v>37588297</v>
      </c>
      <c r="BW30" s="432"/>
      <c r="BX30" s="432"/>
      <c r="BY30" s="432"/>
      <c r="BZ30" s="432"/>
      <c r="CA30" s="432"/>
      <c r="CB30" s="432"/>
      <c r="CC30" s="433"/>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2">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2">
      <c r="A32" s="183"/>
      <c r="B32" s="209"/>
      <c r="C32" s="210" t="s">
        <v>193</v>
      </c>
      <c r="D32" s="210"/>
      <c r="E32" s="210"/>
      <c r="F32" s="207"/>
      <c r="G32" s="207"/>
      <c r="H32" s="207"/>
      <c r="I32" s="207"/>
      <c r="J32" s="207"/>
      <c r="K32" s="207"/>
      <c r="L32" s="207"/>
      <c r="M32" s="207"/>
      <c r="N32" s="207"/>
      <c r="O32" s="207"/>
      <c r="P32" s="207"/>
      <c r="Q32" s="207"/>
      <c r="R32" s="207"/>
      <c r="S32" s="207"/>
      <c r="T32" s="207"/>
      <c r="U32" s="207" t="s">
        <v>194</v>
      </c>
      <c r="V32" s="207"/>
      <c r="W32" s="207"/>
      <c r="X32" s="207"/>
      <c r="Y32" s="207"/>
      <c r="Z32" s="207"/>
      <c r="AA32" s="207"/>
      <c r="AB32" s="207"/>
      <c r="AC32" s="207"/>
      <c r="AD32" s="207"/>
      <c r="AE32" s="207"/>
      <c r="AF32" s="207"/>
      <c r="AG32" s="207"/>
      <c r="AH32" s="207"/>
      <c r="AI32" s="207"/>
      <c r="AJ32" s="207"/>
      <c r="AK32" s="207"/>
      <c r="AL32" s="207"/>
      <c r="AM32" s="211" t="s">
        <v>195</v>
      </c>
      <c r="AN32" s="207"/>
      <c r="AO32" s="207"/>
      <c r="AP32" s="207"/>
      <c r="AQ32" s="207"/>
      <c r="AR32" s="207"/>
      <c r="AS32" s="211"/>
      <c r="AT32" s="211"/>
      <c r="AU32" s="211"/>
      <c r="AV32" s="211"/>
      <c r="AW32" s="211"/>
      <c r="AX32" s="211"/>
      <c r="AY32" s="211"/>
      <c r="AZ32" s="211"/>
      <c r="BA32" s="211"/>
      <c r="BB32" s="207"/>
      <c r="BC32" s="211"/>
      <c r="BD32" s="207"/>
      <c r="BE32" s="211" t="s">
        <v>196</v>
      </c>
      <c r="BF32" s="207"/>
      <c r="BG32" s="207"/>
      <c r="BH32" s="207"/>
      <c r="BI32" s="207"/>
      <c r="BJ32" s="211"/>
      <c r="BK32" s="211"/>
      <c r="BL32" s="211"/>
      <c r="BM32" s="211"/>
      <c r="BN32" s="211"/>
      <c r="BO32" s="211"/>
      <c r="BP32" s="211"/>
      <c r="BQ32" s="211"/>
      <c r="BR32" s="207"/>
      <c r="BS32" s="207"/>
      <c r="BT32" s="207"/>
      <c r="BU32" s="207"/>
      <c r="BV32" s="207"/>
      <c r="BW32" s="207" t="s">
        <v>197</v>
      </c>
      <c r="BX32" s="207"/>
      <c r="BY32" s="207"/>
      <c r="BZ32" s="207"/>
      <c r="CA32" s="207"/>
      <c r="CB32" s="211"/>
      <c r="CC32" s="211"/>
      <c r="CD32" s="211"/>
      <c r="CE32" s="211"/>
      <c r="CF32" s="211"/>
      <c r="CG32" s="211"/>
      <c r="CH32" s="211"/>
      <c r="CI32" s="211"/>
      <c r="CJ32" s="211"/>
      <c r="CK32" s="211"/>
      <c r="CL32" s="211"/>
      <c r="CM32" s="211"/>
      <c r="CN32" s="211"/>
      <c r="CO32" s="211" t="s">
        <v>198</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2">
      <c r="A33" s="183"/>
      <c r="B33" s="209"/>
      <c r="C33" s="391" t="s">
        <v>199</v>
      </c>
      <c r="D33" s="391"/>
      <c r="E33" s="390" t="s">
        <v>200</v>
      </c>
      <c r="F33" s="390"/>
      <c r="G33" s="390"/>
      <c r="H33" s="390"/>
      <c r="I33" s="390"/>
      <c r="J33" s="390"/>
      <c r="K33" s="390"/>
      <c r="L33" s="390"/>
      <c r="M33" s="390"/>
      <c r="N33" s="390"/>
      <c r="O33" s="390"/>
      <c r="P33" s="390"/>
      <c r="Q33" s="390"/>
      <c r="R33" s="390"/>
      <c r="S33" s="390"/>
      <c r="T33" s="212"/>
      <c r="U33" s="391" t="s">
        <v>201</v>
      </c>
      <c r="V33" s="391"/>
      <c r="W33" s="390" t="s">
        <v>202</v>
      </c>
      <c r="X33" s="390"/>
      <c r="Y33" s="390"/>
      <c r="Z33" s="390"/>
      <c r="AA33" s="390"/>
      <c r="AB33" s="390"/>
      <c r="AC33" s="390"/>
      <c r="AD33" s="390"/>
      <c r="AE33" s="390"/>
      <c r="AF33" s="390"/>
      <c r="AG33" s="390"/>
      <c r="AH33" s="390"/>
      <c r="AI33" s="390"/>
      <c r="AJ33" s="390"/>
      <c r="AK33" s="390"/>
      <c r="AL33" s="212"/>
      <c r="AM33" s="391" t="s">
        <v>203</v>
      </c>
      <c r="AN33" s="391"/>
      <c r="AO33" s="390" t="s">
        <v>200</v>
      </c>
      <c r="AP33" s="390"/>
      <c r="AQ33" s="390"/>
      <c r="AR33" s="390"/>
      <c r="AS33" s="390"/>
      <c r="AT33" s="390"/>
      <c r="AU33" s="390"/>
      <c r="AV33" s="390"/>
      <c r="AW33" s="390"/>
      <c r="AX33" s="390"/>
      <c r="AY33" s="390"/>
      <c r="AZ33" s="390"/>
      <c r="BA33" s="390"/>
      <c r="BB33" s="390"/>
      <c r="BC33" s="390"/>
      <c r="BD33" s="213"/>
      <c r="BE33" s="390" t="s">
        <v>204</v>
      </c>
      <c r="BF33" s="390"/>
      <c r="BG33" s="390" t="s">
        <v>205</v>
      </c>
      <c r="BH33" s="390"/>
      <c r="BI33" s="390"/>
      <c r="BJ33" s="390"/>
      <c r="BK33" s="390"/>
      <c r="BL33" s="390"/>
      <c r="BM33" s="390"/>
      <c r="BN33" s="390"/>
      <c r="BO33" s="390"/>
      <c r="BP33" s="390"/>
      <c r="BQ33" s="390"/>
      <c r="BR33" s="390"/>
      <c r="BS33" s="390"/>
      <c r="BT33" s="390"/>
      <c r="BU33" s="390"/>
      <c r="BV33" s="213"/>
      <c r="BW33" s="391" t="s">
        <v>204</v>
      </c>
      <c r="BX33" s="391"/>
      <c r="BY33" s="390" t="s">
        <v>206</v>
      </c>
      <c r="BZ33" s="390"/>
      <c r="CA33" s="390"/>
      <c r="CB33" s="390"/>
      <c r="CC33" s="390"/>
      <c r="CD33" s="390"/>
      <c r="CE33" s="390"/>
      <c r="CF33" s="390"/>
      <c r="CG33" s="390"/>
      <c r="CH33" s="390"/>
      <c r="CI33" s="390"/>
      <c r="CJ33" s="390"/>
      <c r="CK33" s="390"/>
      <c r="CL33" s="390"/>
      <c r="CM33" s="390"/>
      <c r="CN33" s="212"/>
      <c r="CO33" s="391" t="s">
        <v>201</v>
      </c>
      <c r="CP33" s="391"/>
      <c r="CQ33" s="390" t="s">
        <v>207</v>
      </c>
      <c r="CR33" s="390"/>
      <c r="CS33" s="390"/>
      <c r="CT33" s="390"/>
      <c r="CU33" s="390"/>
      <c r="CV33" s="390"/>
      <c r="CW33" s="390"/>
      <c r="CX33" s="390"/>
      <c r="CY33" s="390"/>
      <c r="CZ33" s="390"/>
      <c r="DA33" s="390"/>
      <c r="DB33" s="390"/>
      <c r="DC33" s="390"/>
      <c r="DD33" s="390"/>
      <c r="DE33" s="390"/>
      <c r="DF33" s="212"/>
      <c r="DG33" s="389" t="s">
        <v>208</v>
      </c>
      <c r="DH33" s="389"/>
      <c r="DI33" s="214"/>
      <c r="DJ33" s="182"/>
      <c r="DK33" s="182"/>
      <c r="DL33" s="182"/>
      <c r="DM33" s="182"/>
      <c r="DN33" s="182"/>
      <c r="DO33" s="182"/>
    </row>
    <row r="34" spans="1:119" ht="32.25" customHeight="1" x14ac:dyDescent="0.2">
      <c r="A34" s="183"/>
      <c r="B34" s="209"/>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0"/>
      <c r="U34" s="387">
        <f>IF(W34="","",MAX(C34:D43)+1)</f>
        <v>6</v>
      </c>
      <c r="V34" s="387"/>
      <c r="W34" s="386" t="str">
        <f>IF('各会計、関係団体の財政状況及び健全化判断比率'!B28="","",'各会計、関係団体の財政状況及び健全化判断比率'!B28)</f>
        <v>京都市国民健康保険事業特別会計</v>
      </c>
      <c r="X34" s="386"/>
      <c r="Y34" s="386"/>
      <c r="Z34" s="386"/>
      <c r="AA34" s="386"/>
      <c r="AB34" s="386"/>
      <c r="AC34" s="386"/>
      <c r="AD34" s="386"/>
      <c r="AE34" s="386"/>
      <c r="AF34" s="386"/>
      <c r="AG34" s="386"/>
      <c r="AH34" s="386"/>
      <c r="AI34" s="386"/>
      <c r="AJ34" s="386"/>
      <c r="AK34" s="386"/>
      <c r="AL34" s="210"/>
      <c r="AM34" s="387">
        <f>IF(AO34="","",MAX(C34:D43,U34:V43)+1)</f>
        <v>10</v>
      </c>
      <c r="AN34" s="387"/>
      <c r="AO34" s="386" t="str">
        <f>IF('各会計、関係団体の財政状況及び健全化判断比率'!B32="","",'各会計、関係団体の財政状況及び健全化判断比率'!B32)</f>
        <v>京都市水道事業特別会計</v>
      </c>
      <c r="AP34" s="386"/>
      <c r="AQ34" s="386"/>
      <c r="AR34" s="386"/>
      <c r="AS34" s="386"/>
      <c r="AT34" s="386"/>
      <c r="AU34" s="386"/>
      <c r="AV34" s="386"/>
      <c r="AW34" s="386"/>
      <c r="AX34" s="386"/>
      <c r="AY34" s="386"/>
      <c r="AZ34" s="386"/>
      <c r="BA34" s="386"/>
      <c r="BB34" s="386"/>
      <c r="BC34" s="386"/>
      <c r="BD34" s="210"/>
      <c r="BE34" s="387">
        <f>IF(BG34="","",MAX(C34:D43,U34:V43,AM34:AN43)+1)</f>
        <v>14</v>
      </c>
      <c r="BF34" s="387"/>
      <c r="BG34" s="386" t="str">
        <f>IF('各会計、関係団体の財政状況及び健全化判断比率'!B36="","",'各会計、関係団体の財政状況及び健全化判断比率'!B36)</f>
        <v>京都市中央卸売市場第一市場特別会計</v>
      </c>
      <c r="BH34" s="386"/>
      <c r="BI34" s="386"/>
      <c r="BJ34" s="386"/>
      <c r="BK34" s="386"/>
      <c r="BL34" s="386"/>
      <c r="BM34" s="386"/>
      <c r="BN34" s="386"/>
      <c r="BO34" s="386"/>
      <c r="BP34" s="386"/>
      <c r="BQ34" s="386"/>
      <c r="BR34" s="386"/>
      <c r="BS34" s="386"/>
      <c r="BT34" s="386"/>
      <c r="BU34" s="386"/>
      <c r="BV34" s="210"/>
      <c r="BW34" s="387">
        <f>IF(BY34="","",MAX(C34:D43,U34:V43,AM34:AN43,BE34:BF43)+1)</f>
        <v>18</v>
      </c>
      <c r="BX34" s="387"/>
      <c r="BY34" s="386" t="str">
        <f>IF('各会計、関係団体の財政状況及び健全化判断比率'!B68="","",'各会計、関係団体の財政状況及び健全化判断比率'!B68)</f>
        <v>澱川右岸水防事務組合</v>
      </c>
      <c r="BZ34" s="386"/>
      <c r="CA34" s="386"/>
      <c r="CB34" s="386"/>
      <c r="CC34" s="386"/>
      <c r="CD34" s="386"/>
      <c r="CE34" s="386"/>
      <c r="CF34" s="386"/>
      <c r="CG34" s="386"/>
      <c r="CH34" s="386"/>
      <c r="CI34" s="386"/>
      <c r="CJ34" s="386"/>
      <c r="CK34" s="386"/>
      <c r="CL34" s="386"/>
      <c r="CM34" s="386"/>
      <c r="CN34" s="210"/>
      <c r="CO34" s="387">
        <f>IF(CQ34="","",MAX(C34:D43,U34:V43,AM34:AN43,BE34:BF43,BW34:BX43)+1)</f>
        <v>23</v>
      </c>
      <c r="CP34" s="387"/>
      <c r="CQ34" s="386" t="str">
        <f>IF('各会計、関係団体の財政状況及び健全化判断比率'!BS7="","",'各会計、関係団体の財政状況及び健全化判断比率'!BS7)</f>
        <v>京都市土地開発公社</v>
      </c>
      <c r="CR34" s="386"/>
      <c r="CS34" s="386"/>
      <c r="CT34" s="386"/>
      <c r="CU34" s="386"/>
      <c r="CV34" s="386"/>
      <c r="CW34" s="386"/>
      <c r="CX34" s="386"/>
      <c r="CY34" s="386"/>
      <c r="CZ34" s="386"/>
      <c r="DA34" s="386"/>
      <c r="DB34" s="386"/>
      <c r="DC34" s="386"/>
      <c r="DD34" s="386"/>
      <c r="DE34" s="386"/>
      <c r="DF34" s="207"/>
      <c r="DG34" s="388" t="str">
        <f>IF('各会計、関係団体の財政状況及び健全化判断比率'!BR7="","",'各会計、関係団体の財政状況及び健全化判断比率'!BR7)</f>
        <v/>
      </c>
      <c r="DH34" s="388"/>
      <c r="DI34" s="214"/>
      <c r="DJ34" s="182"/>
      <c r="DK34" s="182"/>
      <c r="DL34" s="182"/>
      <c r="DM34" s="182"/>
      <c r="DN34" s="182"/>
      <c r="DO34" s="182"/>
    </row>
    <row r="35" spans="1:119" ht="32.25" customHeight="1" x14ac:dyDescent="0.2">
      <c r="A35" s="183"/>
      <c r="B35" s="209"/>
      <c r="C35" s="387">
        <f>IF(E35="","",C34+1)</f>
        <v>2</v>
      </c>
      <c r="D35" s="387"/>
      <c r="E35" s="386" t="str">
        <f>IF('各会計、関係団体の財政状況及び健全化判断比率'!B8="","",'各会計、関係団体の財政状況及び健全化判断比率'!B8)</f>
        <v>京都市母子父子寡婦福祉資金貸付事業特別会計</v>
      </c>
      <c r="F35" s="386"/>
      <c r="G35" s="386"/>
      <c r="H35" s="386"/>
      <c r="I35" s="386"/>
      <c r="J35" s="386"/>
      <c r="K35" s="386"/>
      <c r="L35" s="386"/>
      <c r="M35" s="386"/>
      <c r="N35" s="386"/>
      <c r="O35" s="386"/>
      <c r="P35" s="386"/>
      <c r="Q35" s="386"/>
      <c r="R35" s="386"/>
      <c r="S35" s="386"/>
      <c r="T35" s="210"/>
      <c r="U35" s="387">
        <f>IF(W35="","",U34+1)</f>
        <v>7</v>
      </c>
      <c r="V35" s="387"/>
      <c r="W35" s="386" t="str">
        <f>IF('各会計、関係団体の財政状況及び健全化判断比率'!B29="","",'各会計、関係団体の財政状況及び健全化判断比率'!B29)</f>
        <v>京都市介護保険事業特別会計</v>
      </c>
      <c r="X35" s="386"/>
      <c r="Y35" s="386"/>
      <c r="Z35" s="386"/>
      <c r="AA35" s="386"/>
      <c r="AB35" s="386"/>
      <c r="AC35" s="386"/>
      <c r="AD35" s="386"/>
      <c r="AE35" s="386"/>
      <c r="AF35" s="386"/>
      <c r="AG35" s="386"/>
      <c r="AH35" s="386"/>
      <c r="AI35" s="386"/>
      <c r="AJ35" s="386"/>
      <c r="AK35" s="386"/>
      <c r="AL35" s="210"/>
      <c r="AM35" s="387">
        <f t="shared" ref="AM35:AM43" si="0">IF(AO35="","",AM34+1)</f>
        <v>11</v>
      </c>
      <c r="AN35" s="387"/>
      <c r="AO35" s="386" t="str">
        <f>IF('各会計、関係団体の財政状況及び健全化判断比率'!B33="","",'各会計、関係団体の財政状況及び健全化判断比率'!B33)</f>
        <v>京都市公共下水道事業特別会計</v>
      </c>
      <c r="AP35" s="386"/>
      <c r="AQ35" s="386"/>
      <c r="AR35" s="386"/>
      <c r="AS35" s="386"/>
      <c r="AT35" s="386"/>
      <c r="AU35" s="386"/>
      <c r="AV35" s="386"/>
      <c r="AW35" s="386"/>
      <c r="AX35" s="386"/>
      <c r="AY35" s="386"/>
      <c r="AZ35" s="386"/>
      <c r="BA35" s="386"/>
      <c r="BB35" s="386"/>
      <c r="BC35" s="386"/>
      <c r="BD35" s="210"/>
      <c r="BE35" s="387">
        <f t="shared" ref="BE35:BE43" si="1">IF(BG35="","",BE34+1)</f>
        <v>15</v>
      </c>
      <c r="BF35" s="387"/>
      <c r="BG35" s="386" t="str">
        <f>IF('各会計、関係団体の財政状況及び健全化判断比率'!B37="","",'各会計、関係団体の財政状況及び健全化判断比率'!B37)</f>
        <v>京都市中央卸売市場第二市場・と畜場特別会計</v>
      </c>
      <c r="BH35" s="386"/>
      <c r="BI35" s="386"/>
      <c r="BJ35" s="386"/>
      <c r="BK35" s="386"/>
      <c r="BL35" s="386"/>
      <c r="BM35" s="386"/>
      <c r="BN35" s="386"/>
      <c r="BO35" s="386"/>
      <c r="BP35" s="386"/>
      <c r="BQ35" s="386"/>
      <c r="BR35" s="386"/>
      <c r="BS35" s="386"/>
      <c r="BT35" s="386"/>
      <c r="BU35" s="386"/>
      <c r="BV35" s="210"/>
      <c r="BW35" s="387">
        <f t="shared" ref="BW35:BW43" si="2">IF(BY35="","",BW34+1)</f>
        <v>19</v>
      </c>
      <c r="BX35" s="387"/>
      <c r="BY35" s="386" t="str">
        <f>IF('各会計、関係団体の財政状況及び健全化判断比率'!B69="","",'各会計、関係団体の財政状況及び健全化判断比率'!B69)</f>
        <v>桂川・小畑川水防事務組合</v>
      </c>
      <c r="BZ35" s="386"/>
      <c r="CA35" s="386"/>
      <c r="CB35" s="386"/>
      <c r="CC35" s="386"/>
      <c r="CD35" s="386"/>
      <c r="CE35" s="386"/>
      <c r="CF35" s="386"/>
      <c r="CG35" s="386"/>
      <c r="CH35" s="386"/>
      <c r="CI35" s="386"/>
      <c r="CJ35" s="386"/>
      <c r="CK35" s="386"/>
      <c r="CL35" s="386"/>
      <c r="CM35" s="386"/>
      <c r="CN35" s="210"/>
      <c r="CO35" s="387">
        <f t="shared" ref="CO35:CO43" si="3">IF(CQ35="","",CO34+1)</f>
        <v>24</v>
      </c>
      <c r="CP35" s="387"/>
      <c r="CQ35" s="386" t="str">
        <f>IF('各会計、関係団体の財政状況及び健全化判断比率'!BS8="","",'各会計、関係団体の財政状況及び健全化判断比率'!BS8)</f>
        <v>公益財団法人　京都市国際交流協会</v>
      </c>
      <c r="CR35" s="386"/>
      <c r="CS35" s="386"/>
      <c r="CT35" s="386"/>
      <c r="CU35" s="386"/>
      <c r="CV35" s="386"/>
      <c r="CW35" s="386"/>
      <c r="CX35" s="386"/>
      <c r="CY35" s="386"/>
      <c r="CZ35" s="386"/>
      <c r="DA35" s="386"/>
      <c r="DB35" s="386"/>
      <c r="DC35" s="386"/>
      <c r="DD35" s="386"/>
      <c r="DE35" s="386"/>
      <c r="DF35" s="207"/>
      <c r="DG35" s="388" t="str">
        <f>IF('各会計、関係団体の財政状況及び健全化判断比率'!BR8="","",'各会計、関係団体の財政状況及び健全化判断比率'!BR8)</f>
        <v/>
      </c>
      <c r="DH35" s="388"/>
      <c r="DI35" s="214"/>
      <c r="DJ35" s="182"/>
      <c r="DK35" s="182"/>
      <c r="DL35" s="182"/>
      <c r="DM35" s="182"/>
      <c r="DN35" s="182"/>
      <c r="DO35" s="182"/>
    </row>
    <row r="36" spans="1:119" ht="32.25" customHeight="1" x14ac:dyDescent="0.2">
      <c r="A36" s="183"/>
      <c r="B36" s="209"/>
      <c r="C36" s="387">
        <f>IF(E36="","",C35+1)</f>
        <v>3</v>
      </c>
      <c r="D36" s="387"/>
      <c r="E36" s="386" t="str">
        <f>IF('各会計、関係団体の財政状況及び健全化判断比率'!B9="","",'各会計、関係団体の財政状況及び健全化判断比率'!B9)</f>
        <v>京都市土地取得特別会計</v>
      </c>
      <c r="F36" s="386"/>
      <c r="G36" s="386"/>
      <c r="H36" s="386"/>
      <c r="I36" s="386"/>
      <c r="J36" s="386"/>
      <c r="K36" s="386"/>
      <c r="L36" s="386"/>
      <c r="M36" s="386"/>
      <c r="N36" s="386"/>
      <c r="O36" s="386"/>
      <c r="P36" s="386"/>
      <c r="Q36" s="386"/>
      <c r="R36" s="386"/>
      <c r="S36" s="386"/>
      <c r="T36" s="210"/>
      <c r="U36" s="387">
        <f t="shared" ref="U36:U43" si="4">IF(W36="","",U35+1)</f>
        <v>8</v>
      </c>
      <c r="V36" s="387"/>
      <c r="W36" s="386" t="str">
        <f>IF('各会計、関係団体の財政状況及び健全化判断比率'!B30="","",'各会計、関係団体の財政状況及び健全化判断比率'!B30)</f>
        <v>京都市後期高齢者医療特別会計</v>
      </c>
      <c r="X36" s="386"/>
      <c r="Y36" s="386"/>
      <c r="Z36" s="386"/>
      <c r="AA36" s="386"/>
      <c r="AB36" s="386"/>
      <c r="AC36" s="386"/>
      <c r="AD36" s="386"/>
      <c r="AE36" s="386"/>
      <c r="AF36" s="386"/>
      <c r="AG36" s="386"/>
      <c r="AH36" s="386"/>
      <c r="AI36" s="386"/>
      <c r="AJ36" s="386"/>
      <c r="AK36" s="386"/>
      <c r="AL36" s="210"/>
      <c r="AM36" s="387">
        <f t="shared" si="0"/>
        <v>12</v>
      </c>
      <c r="AN36" s="387"/>
      <c r="AO36" s="386" t="str">
        <f>IF('各会計、関係団体の財政状況及び健全化判断比率'!B34="","",'各会計、関係団体の財政状況及び健全化判断比率'!B34)</f>
        <v>京都市自動車運送事業特別会計</v>
      </c>
      <c r="AP36" s="386"/>
      <c r="AQ36" s="386"/>
      <c r="AR36" s="386"/>
      <c r="AS36" s="386"/>
      <c r="AT36" s="386"/>
      <c r="AU36" s="386"/>
      <c r="AV36" s="386"/>
      <c r="AW36" s="386"/>
      <c r="AX36" s="386"/>
      <c r="AY36" s="386"/>
      <c r="AZ36" s="386"/>
      <c r="BA36" s="386"/>
      <c r="BB36" s="386"/>
      <c r="BC36" s="386"/>
      <c r="BD36" s="210"/>
      <c r="BE36" s="387">
        <f t="shared" si="1"/>
        <v>16</v>
      </c>
      <c r="BF36" s="387"/>
      <c r="BG36" s="386" t="str">
        <f>IF('各会計、関係団体の財政状況及び健全化判断比率'!B38="","",'各会計、関係団体の財政状況及び健全化判断比率'!B38)</f>
        <v>京都市農業集落排水事業特別会計</v>
      </c>
      <c r="BH36" s="386"/>
      <c r="BI36" s="386"/>
      <c r="BJ36" s="386"/>
      <c r="BK36" s="386"/>
      <c r="BL36" s="386"/>
      <c r="BM36" s="386"/>
      <c r="BN36" s="386"/>
      <c r="BO36" s="386"/>
      <c r="BP36" s="386"/>
      <c r="BQ36" s="386"/>
      <c r="BR36" s="386"/>
      <c r="BS36" s="386"/>
      <c r="BT36" s="386"/>
      <c r="BU36" s="386"/>
      <c r="BV36" s="210"/>
      <c r="BW36" s="387">
        <f t="shared" si="2"/>
        <v>20</v>
      </c>
      <c r="BX36" s="387"/>
      <c r="BY36" s="386" t="str">
        <f>IF('各会計、関係団体の財政状況及び健全化判断比率'!B70="","",'各会計、関係団体の財政状況及び健全化判断比率'!B70)</f>
        <v>淀川・木津川水防事務組合</v>
      </c>
      <c r="BZ36" s="386"/>
      <c r="CA36" s="386"/>
      <c r="CB36" s="386"/>
      <c r="CC36" s="386"/>
      <c r="CD36" s="386"/>
      <c r="CE36" s="386"/>
      <c r="CF36" s="386"/>
      <c r="CG36" s="386"/>
      <c r="CH36" s="386"/>
      <c r="CI36" s="386"/>
      <c r="CJ36" s="386"/>
      <c r="CK36" s="386"/>
      <c r="CL36" s="386"/>
      <c r="CM36" s="386"/>
      <c r="CN36" s="210"/>
      <c r="CO36" s="387">
        <f t="shared" si="3"/>
        <v>25</v>
      </c>
      <c r="CP36" s="387"/>
      <c r="CQ36" s="386" t="str">
        <f>IF('各会計、関係団体の財政状況及び健全化判断比率'!BS9="","",'各会計、関係団体の財政状況及び健全化判断比率'!BS9)</f>
        <v>公益財団法人　大学コンソーシアム京都</v>
      </c>
      <c r="CR36" s="386"/>
      <c r="CS36" s="386"/>
      <c r="CT36" s="386"/>
      <c r="CU36" s="386"/>
      <c r="CV36" s="386"/>
      <c r="CW36" s="386"/>
      <c r="CX36" s="386"/>
      <c r="CY36" s="386"/>
      <c r="CZ36" s="386"/>
      <c r="DA36" s="386"/>
      <c r="DB36" s="386"/>
      <c r="DC36" s="386"/>
      <c r="DD36" s="386"/>
      <c r="DE36" s="386"/>
      <c r="DF36" s="207"/>
      <c r="DG36" s="388" t="str">
        <f>IF('各会計、関係団体の財政状況及び健全化判断比率'!BR9="","",'各会計、関係団体の財政状況及び健全化判断比率'!BR9)</f>
        <v/>
      </c>
      <c r="DH36" s="388"/>
      <c r="DI36" s="214"/>
      <c r="DJ36" s="182"/>
      <c r="DK36" s="182"/>
      <c r="DL36" s="182"/>
      <c r="DM36" s="182"/>
      <c r="DN36" s="182"/>
      <c r="DO36" s="182"/>
    </row>
    <row r="37" spans="1:119" ht="32.25" customHeight="1" x14ac:dyDescent="0.2">
      <c r="A37" s="183"/>
      <c r="B37" s="209"/>
      <c r="C37" s="387">
        <f>IF(E37="","",C36+1)</f>
        <v>4</v>
      </c>
      <c r="D37" s="387"/>
      <c r="E37" s="386" t="str">
        <f>IF('各会計、関係団体の財政状況及び健全化判断比率'!B10="","",'各会計、関係団体の財政状況及び健全化判断比率'!B10)</f>
        <v>京都市市公債特別会計</v>
      </c>
      <c r="F37" s="386"/>
      <c r="G37" s="386"/>
      <c r="H37" s="386"/>
      <c r="I37" s="386"/>
      <c r="J37" s="386"/>
      <c r="K37" s="386"/>
      <c r="L37" s="386"/>
      <c r="M37" s="386"/>
      <c r="N37" s="386"/>
      <c r="O37" s="386"/>
      <c r="P37" s="386"/>
      <c r="Q37" s="386"/>
      <c r="R37" s="386"/>
      <c r="S37" s="386"/>
      <c r="T37" s="210"/>
      <c r="U37" s="387">
        <f t="shared" si="4"/>
        <v>9</v>
      </c>
      <c r="V37" s="387"/>
      <c r="W37" s="386" t="str">
        <f>IF('各会計、関係団体の財政状況及び健全化判断比率'!B31="","",'各会計、関係団体の財政状況及び健全化判断比率'!B31)</f>
        <v>京都市駐車場事業特別会計</v>
      </c>
      <c r="X37" s="386"/>
      <c r="Y37" s="386"/>
      <c r="Z37" s="386"/>
      <c r="AA37" s="386"/>
      <c r="AB37" s="386"/>
      <c r="AC37" s="386"/>
      <c r="AD37" s="386"/>
      <c r="AE37" s="386"/>
      <c r="AF37" s="386"/>
      <c r="AG37" s="386"/>
      <c r="AH37" s="386"/>
      <c r="AI37" s="386"/>
      <c r="AJ37" s="386"/>
      <c r="AK37" s="386"/>
      <c r="AL37" s="210"/>
      <c r="AM37" s="387">
        <f t="shared" si="0"/>
        <v>13</v>
      </c>
      <c r="AN37" s="387"/>
      <c r="AO37" s="386" t="str">
        <f>IF('各会計、関係団体の財政状況及び健全化判断比率'!B35="","",'各会計、関係団体の財政状況及び健全化判断比率'!B35)</f>
        <v>京都市高速鉄道事業特別会計</v>
      </c>
      <c r="AP37" s="386"/>
      <c r="AQ37" s="386"/>
      <c r="AR37" s="386"/>
      <c r="AS37" s="386"/>
      <c r="AT37" s="386"/>
      <c r="AU37" s="386"/>
      <c r="AV37" s="386"/>
      <c r="AW37" s="386"/>
      <c r="AX37" s="386"/>
      <c r="AY37" s="386"/>
      <c r="AZ37" s="386"/>
      <c r="BA37" s="386"/>
      <c r="BB37" s="386"/>
      <c r="BC37" s="386"/>
      <c r="BD37" s="210"/>
      <c r="BE37" s="387">
        <f t="shared" si="1"/>
        <v>17</v>
      </c>
      <c r="BF37" s="387"/>
      <c r="BG37" s="386" t="str">
        <f>IF('各会計、関係団体の財政状況及び健全化判断比率'!B39="","",'各会計、関係団体の財政状況及び健全化判断比率'!B39)</f>
        <v>京都市土地区画整理事業特別会計</v>
      </c>
      <c r="BH37" s="386"/>
      <c r="BI37" s="386"/>
      <c r="BJ37" s="386"/>
      <c r="BK37" s="386"/>
      <c r="BL37" s="386"/>
      <c r="BM37" s="386"/>
      <c r="BN37" s="386"/>
      <c r="BO37" s="386"/>
      <c r="BP37" s="386"/>
      <c r="BQ37" s="386"/>
      <c r="BR37" s="386"/>
      <c r="BS37" s="386"/>
      <c r="BT37" s="386"/>
      <c r="BU37" s="386"/>
      <c r="BV37" s="210"/>
      <c r="BW37" s="387">
        <f t="shared" si="2"/>
        <v>21</v>
      </c>
      <c r="BX37" s="387"/>
      <c r="BY37" s="386" t="str">
        <f>IF('各会計、関係団体の財政状況及び健全化判断比率'!B71="","",'各会計、関係団体の財政状況及び健全化判断比率'!B71)</f>
        <v>京都府後期高齢者医療広域連合</v>
      </c>
      <c r="BZ37" s="386"/>
      <c r="CA37" s="386"/>
      <c r="CB37" s="386"/>
      <c r="CC37" s="386"/>
      <c r="CD37" s="386"/>
      <c r="CE37" s="386"/>
      <c r="CF37" s="386"/>
      <c r="CG37" s="386"/>
      <c r="CH37" s="386"/>
      <c r="CI37" s="386"/>
      <c r="CJ37" s="386"/>
      <c r="CK37" s="386"/>
      <c r="CL37" s="386"/>
      <c r="CM37" s="386"/>
      <c r="CN37" s="210"/>
      <c r="CO37" s="387">
        <f t="shared" si="3"/>
        <v>26</v>
      </c>
      <c r="CP37" s="387"/>
      <c r="CQ37" s="386" t="str">
        <f>IF('各会計、関係団体の財政状況及び健全化判断比率'!BS10="","",'各会計、関係団体の財政状況及び健全化判断比率'!BS10)</f>
        <v>公益財団法人　京都市埋蔵文化財研究所</v>
      </c>
      <c r="CR37" s="386"/>
      <c r="CS37" s="386"/>
      <c r="CT37" s="386"/>
      <c r="CU37" s="386"/>
      <c r="CV37" s="386"/>
      <c r="CW37" s="386"/>
      <c r="CX37" s="386"/>
      <c r="CY37" s="386"/>
      <c r="CZ37" s="386"/>
      <c r="DA37" s="386"/>
      <c r="DB37" s="386"/>
      <c r="DC37" s="386"/>
      <c r="DD37" s="386"/>
      <c r="DE37" s="386"/>
      <c r="DF37" s="207"/>
      <c r="DG37" s="388" t="str">
        <f>IF('各会計、関係団体の財政状況及び健全化判断比率'!BR10="","",'各会計、関係団体の財政状況及び健全化判断比率'!BR10)</f>
        <v/>
      </c>
      <c r="DH37" s="388"/>
      <c r="DI37" s="214"/>
      <c r="DJ37" s="182"/>
      <c r="DK37" s="182"/>
      <c r="DL37" s="182"/>
      <c r="DM37" s="182"/>
      <c r="DN37" s="182"/>
      <c r="DO37" s="182"/>
    </row>
    <row r="38" spans="1:119" ht="32.25" customHeight="1" x14ac:dyDescent="0.2">
      <c r="A38" s="183"/>
      <c r="B38" s="209"/>
      <c r="C38" s="387">
        <f t="shared" ref="C38:C43" si="5">IF(E38="","",C37+1)</f>
        <v>5</v>
      </c>
      <c r="D38" s="387"/>
      <c r="E38" s="386" t="str">
        <f>IF('各会計、関係団体の財政状況及び健全化判断比率'!B11="","",'各会計、関係団体の財政状況及び健全化判断比率'!B11)</f>
        <v>京都市立病院機構病院事業債特別会計</v>
      </c>
      <c r="F38" s="386"/>
      <c r="G38" s="386"/>
      <c r="H38" s="386"/>
      <c r="I38" s="386"/>
      <c r="J38" s="386"/>
      <c r="K38" s="386"/>
      <c r="L38" s="386"/>
      <c r="M38" s="386"/>
      <c r="N38" s="386"/>
      <c r="O38" s="386"/>
      <c r="P38" s="386"/>
      <c r="Q38" s="386"/>
      <c r="R38" s="386"/>
      <c r="S38" s="386"/>
      <c r="T38" s="210"/>
      <c r="U38" s="387" t="str">
        <f t="shared" si="4"/>
        <v/>
      </c>
      <c r="V38" s="387"/>
      <c r="W38" s="386"/>
      <c r="X38" s="386"/>
      <c r="Y38" s="386"/>
      <c r="Z38" s="386"/>
      <c r="AA38" s="386"/>
      <c r="AB38" s="386"/>
      <c r="AC38" s="386"/>
      <c r="AD38" s="386"/>
      <c r="AE38" s="386"/>
      <c r="AF38" s="386"/>
      <c r="AG38" s="386"/>
      <c r="AH38" s="386"/>
      <c r="AI38" s="386"/>
      <c r="AJ38" s="386"/>
      <c r="AK38" s="386"/>
      <c r="AL38" s="210"/>
      <c r="AM38" s="387" t="str">
        <f t="shared" si="0"/>
        <v/>
      </c>
      <c r="AN38" s="387"/>
      <c r="AO38" s="386"/>
      <c r="AP38" s="386"/>
      <c r="AQ38" s="386"/>
      <c r="AR38" s="386"/>
      <c r="AS38" s="386"/>
      <c r="AT38" s="386"/>
      <c r="AU38" s="386"/>
      <c r="AV38" s="386"/>
      <c r="AW38" s="386"/>
      <c r="AX38" s="386"/>
      <c r="AY38" s="386"/>
      <c r="AZ38" s="386"/>
      <c r="BA38" s="386"/>
      <c r="BB38" s="386"/>
      <c r="BC38" s="386"/>
      <c r="BD38" s="210"/>
      <c r="BE38" s="387" t="str">
        <f t="shared" si="1"/>
        <v/>
      </c>
      <c r="BF38" s="387"/>
      <c r="BG38" s="386"/>
      <c r="BH38" s="386"/>
      <c r="BI38" s="386"/>
      <c r="BJ38" s="386"/>
      <c r="BK38" s="386"/>
      <c r="BL38" s="386"/>
      <c r="BM38" s="386"/>
      <c r="BN38" s="386"/>
      <c r="BO38" s="386"/>
      <c r="BP38" s="386"/>
      <c r="BQ38" s="386"/>
      <c r="BR38" s="386"/>
      <c r="BS38" s="386"/>
      <c r="BT38" s="386"/>
      <c r="BU38" s="386"/>
      <c r="BV38" s="210"/>
      <c r="BW38" s="387">
        <f t="shared" si="2"/>
        <v>22</v>
      </c>
      <c r="BX38" s="387"/>
      <c r="BY38" s="386" t="str">
        <f>IF('各会計、関係団体の財政状況及び健全化判断比率'!B72="","",'各会計、関係団体の財政状況及び健全化判断比率'!B72)</f>
        <v>関西広域連合</v>
      </c>
      <c r="BZ38" s="386"/>
      <c r="CA38" s="386"/>
      <c r="CB38" s="386"/>
      <c r="CC38" s="386"/>
      <c r="CD38" s="386"/>
      <c r="CE38" s="386"/>
      <c r="CF38" s="386"/>
      <c r="CG38" s="386"/>
      <c r="CH38" s="386"/>
      <c r="CI38" s="386"/>
      <c r="CJ38" s="386"/>
      <c r="CK38" s="386"/>
      <c r="CL38" s="386"/>
      <c r="CM38" s="386"/>
      <c r="CN38" s="210"/>
      <c r="CO38" s="387">
        <f t="shared" si="3"/>
        <v>27</v>
      </c>
      <c r="CP38" s="387"/>
      <c r="CQ38" s="386" t="str">
        <f>IF('各会計、関係団体の財政状況及び健全化判断比率'!BS11="","",'各会計、関係団体の財政状況及び健全化判断比率'!BS11)</f>
        <v>公益財団法人　京都市男女共同参画推進協会</v>
      </c>
      <c r="CR38" s="386"/>
      <c r="CS38" s="386"/>
      <c r="CT38" s="386"/>
      <c r="CU38" s="386"/>
      <c r="CV38" s="386"/>
      <c r="CW38" s="386"/>
      <c r="CX38" s="386"/>
      <c r="CY38" s="386"/>
      <c r="CZ38" s="386"/>
      <c r="DA38" s="386"/>
      <c r="DB38" s="386"/>
      <c r="DC38" s="386"/>
      <c r="DD38" s="386"/>
      <c r="DE38" s="386"/>
      <c r="DF38" s="207"/>
      <c r="DG38" s="388" t="str">
        <f>IF('各会計、関係団体の財政状況及び健全化判断比率'!BR11="","",'各会計、関係団体の財政状況及び健全化判断比率'!BR11)</f>
        <v/>
      </c>
      <c r="DH38" s="388"/>
      <c r="DI38" s="214"/>
      <c r="DJ38" s="182"/>
      <c r="DK38" s="182"/>
      <c r="DL38" s="182"/>
      <c r="DM38" s="182"/>
      <c r="DN38" s="182"/>
      <c r="DO38" s="182"/>
    </row>
    <row r="39" spans="1:119" ht="32.25" customHeight="1" x14ac:dyDescent="0.2">
      <c r="A39" s="183"/>
      <c r="B39" s="209"/>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0"/>
      <c r="U39" s="387" t="str">
        <f t="shared" si="4"/>
        <v/>
      </c>
      <c r="V39" s="387"/>
      <c r="W39" s="386"/>
      <c r="X39" s="386"/>
      <c r="Y39" s="386"/>
      <c r="Z39" s="386"/>
      <c r="AA39" s="386"/>
      <c r="AB39" s="386"/>
      <c r="AC39" s="386"/>
      <c r="AD39" s="386"/>
      <c r="AE39" s="386"/>
      <c r="AF39" s="386"/>
      <c r="AG39" s="386"/>
      <c r="AH39" s="386"/>
      <c r="AI39" s="386"/>
      <c r="AJ39" s="386"/>
      <c r="AK39" s="386"/>
      <c r="AL39" s="210"/>
      <c r="AM39" s="387" t="str">
        <f t="shared" si="0"/>
        <v/>
      </c>
      <c r="AN39" s="387"/>
      <c r="AO39" s="386"/>
      <c r="AP39" s="386"/>
      <c r="AQ39" s="386"/>
      <c r="AR39" s="386"/>
      <c r="AS39" s="386"/>
      <c r="AT39" s="386"/>
      <c r="AU39" s="386"/>
      <c r="AV39" s="386"/>
      <c r="AW39" s="386"/>
      <c r="AX39" s="386"/>
      <c r="AY39" s="386"/>
      <c r="AZ39" s="386"/>
      <c r="BA39" s="386"/>
      <c r="BB39" s="386"/>
      <c r="BC39" s="386"/>
      <c r="BD39" s="210"/>
      <c r="BE39" s="387" t="str">
        <f t="shared" si="1"/>
        <v/>
      </c>
      <c r="BF39" s="387"/>
      <c r="BG39" s="386"/>
      <c r="BH39" s="386"/>
      <c r="BI39" s="386"/>
      <c r="BJ39" s="386"/>
      <c r="BK39" s="386"/>
      <c r="BL39" s="386"/>
      <c r="BM39" s="386"/>
      <c r="BN39" s="386"/>
      <c r="BO39" s="386"/>
      <c r="BP39" s="386"/>
      <c r="BQ39" s="386"/>
      <c r="BR39" s="386"/>
      <c r="BS39" s="386"/>
      <c r="BT39" s="386"/>
      <c r="BU39" s="386"/>
      <c r="BV39" s="210"/>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0"/>
      <c r="CO39" s="387">
        <f t="shared" si="3"/>
        <v>28</v>
      </c>
      <c r="CP39" s="387"/>
      <c r="CQ39" s="386" t="str">
        <f>IF('各会計、関係団体の財政状況及び健全化判断比率'!BS12="","",'各会計、関係団体の財政状況及び健全化判断比率'!BS12)</f>
        <v>公益財団法人　京都市音楽芸術文化振興財団</v>
      </c>
      <c r="CR39" s="386"/>
      <c r="CS39" s="386"/>
      <c r="CT39" s="386"/>
      <c r="CU39" s="386"/>
      <c r="CV39" s="386"/>
      <c r="CW39" s="386"/>
      <c r="CX39" s="386"/>
      <c r="CY39" s="386"/>
      <c r="CZ39" s="386"/>
      <c r="DA39" s="386"/>
      <c r="DB39" s="386"/>
      <c r="DC39" s="386"/>
      <c r="DD39" s="386"/>
      <c r="DE39" s="386"/>
      <c r="DF39" s="207"/>
      <c r="DG39" s="388" t="str">
        <f>IF('各会計、関係団体の財政状況及び健全化判断比率'!BR12="","",'各会計、関係団体の財政状況及び健全化判断比率'!BR12)</f>
        <v/>
      </c>
      <c r="DH39" s="388"/>
      <c r="DI39" s="214"/>
      <c r="DJ39" s="182"/>
      <c r="DK39" s="182"/>
      <c r="DL39" s="182"/>
      <c r="DM39" s="182"/>
      <c r="DN39" s="182"/>
      <c r="DO39" s="182"/>
    </row>
    <row r="40" spans="1:119" ht="32.25" customHeight="1" x14ac:dyDescent="0.2">
      <c r="A40" s="183"/>
      <c r="B40" s="209"/>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0"/>
      <c r="U40" s="387" t="str">
        <f t="shared" si="4"/>
        <v/>
      </c>
      <c r="V40" s="387"/>
      <c r="W40" s="386"/>
      <c r="X40" s="386"/>
      <c r="Y40" s="386"/>
      <c r="Z40" s="386"/>
      <c r="AA40" s="386"/>
      <c r="AB40" s="386"/>
      <c r="AC40" s="386"/>
      <c r="AD40" s="386"/>
      <c r="AE40" s="386"/>
      <c r="AF40" s="386"/>
      <c r="AG40" s="386"/>
      <c r="AH40" s="386"/>
      <c r="AI40" s="386"/>
      <c r="AJ40" s="386"/>
      <c r="AK40" s="386"/>
      <c r="AL40" s="210"/>
      <c r="AM40" s="387" t="str">
        <f t="shared" si="0"/>
        <v/>
      </c>
      <c r="AN40" s="387"/>
      <c r="AO40" s="386"/>
      <c r="AP40" s="386"/>
      <c r="AQ40" s="386"/>
      <c r="AR40" s="386"/>
      <c r="AS40" s="386"/>
      <c r="AT40" s="386"/>
      <c r="AU40" s="386"/>
      <c r="AV40" s="386"/>
      <c r="AW40" s="386"/>
      <c r="AX40" s="386"/>
      <c r="AY40" s="386"/>
      <c r="AZ40" s="386"/>
      <c r="BA40" s="386"/>
      <c r="BB40" s="386"/>
      <c r="BC40" s="386"/>
      <c r="BD40" s="210"/>
      <c r="BE40" s="387" t="str">
        <f t="shared" si="1"/>
        <v/>
      </c>
      <c r="BF40" s="387"/>
      <c r="BG40" s="386"/>
      <c r="BH40" s="386"/>
      <c r="BI40" s="386"/>
      <c r="BJ40" s="386"/>
      <c r="BK40" s="386"/>
      <c r="BL40" s="386"/>
      <c r="BM40" s="386"/>
      <c r="BN40" s="386"/>
      <c r="BO40" s="386"/>
      <c r="BP40" s="386"/>
      <c r="BQ40" s="386"/>
      <c r="BR40" s="386"/>
      <c r="BS40" s="386"/>
      <c r="BT40" s="386"/>
      <c r="BU40" s="386"/>
      <c r="BV40" s="210"/>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0"/>
      <c r="CO40" s="387">
        <f t="shared" si="3"/>
        <v>29</v>
      </c>
      <c r="CP40" s="387"/>
      <c r="CQ40" s="386" t="str">
        <f>IF('各会計、関係団体の財政状況及び健全化判断比率'!BS13="","",'各会計、関係団体の財政状況及び健全化判断比率'!BS13)</f>
        <v>公益財団法人　京都市芸術文化協会</v>
      </c>
      <c r="CR40" s="386"/>
      <c r="CS40" s="386"/>
      <c r="CT40" s="386"/>
      <c r="CU40" s="386"/>
      <c r="CV40" s="386"/>
      <c r="CW40" s="386"/>
      <c r="CX40" s="386"/>
      <c r="CY40" s="386"/>
      <c r="CZ40" s="386"/>
      <c r="DA40" s="386"/>
      <c r="DB40" s="386"/>
      <c r="DC40" s="386"/>
      <c r="DD40" s="386"/>
      <c r="DE40" s="386"/>
      <c r="DF40" s="207"/>
      <c r="DG40" s="388" t="str">
        <f>IF('各会計、関係団体の財政状況及び健全化判断比率'!BR13="","",'各会計、関係団体の財政状況及び健全化判断比率'!BR13)</f>
        <v/>
      </c>
      <c r="DH40" s="388"/>
      <c r="DI40" s="214"/>
      <c r="DJ40" s="182"/>
      <c r="DK40" s="182"/>
      <c r="DL40" s="182"/>
      <c r="DM40" s="182"/>
      <c r="DN40" s="182"/>
      <c r="DO40" s="182"/>
    </row>
    <row r="41" spans="1:119" ht="32.25" customHeight="1" x14ac:dyDescent="0.2">
      <c r="A41" s="183"/>
      <c r="B41" s="209"/>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0"/>
      <c r="U41" s="387" t="str">
        <f t="shared" si="4"/>
        <v/>
      </c>
      <c r="V41" s="387"/>
      <c r="W41" s="386"/>
      <c r="X41" s="386"/>
      <c r="Y41" s="386"/>
      <c r="Z41" s="386"/>
      <c r="AA41" s="386"/>
      <c r="AB41" s="386"/>
      <c r="AC41" s="386"/>
      <c r="AD41" s="386"/>
      <c r="AE41" s="386"/>
      <c r="AF41" s="386"/>
      <c r="AG41" s="386"/>
      <c r="AH41" s="386"/>
      <c r="AI41" s="386"/>
      <c r="AJ41" s="386"/>
      <c r="AK41" s="386"/>
      <c r="AL41" s="210"/>
      <c r="AM41" s="387" t="str">
        <f t="shared" si="0"/>
        <v/>
      </c>
      <c r="AN41" s="387"/>
      <c r="AO41" s="386"/>
      <c r="AP41" s="386"/>
      <c r="AQ41" s="386"/>
      <c r="AR41" s="386"/>
      <c r="AS41" s="386"/>
      <c r="AT41" s="386"/>
      <c r="AU41" s="386"/>
      <c r="AV41" s="386"/>
      <c r="AW41" s="386"/>
      <c r="AX41" s="386"/>
      <c r="AY41" s="386"/>
      <c r="AZ41" s="386"/>
      <c r="BA41" s="386"/>
      <c r="BB41" s="386"/>
      <c r="BC41" s="386"/>
      <c r="BD41" s="210"/>
      <c r="BE41" s="387" t="str">
        <f t="shared" si="1"/>
        <v/>
      </c>
      <c r="BF41" s="387"/>
      <c r="BG41" s="386"/>
      <c r="BH41" s="386"/>
      <c r="BI41" s="386"/>
      <c r="BJ41" s="386"/>
      <c r="BK41" s="386"/>
      <c r="BL41" s="386"/>
      <c r="BM41" s="386"/>
      <c r="BN41" s="386"/>
      <c r="BO41" s="386"/>
      <c r="BP41" s="386"/>
      <c r="BQ41" s="386"/>
      <c r="BR41" s="386"/>
      <c r="BS41" s="386"/>
      <c r="BT41" s="386"/>
      <c r="BU41" s="386"/>
      <c r="BV41" s="210"/>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0"/>
      <c r="CO41" s="387">
        <f t="shared" si="3"/>
        <v>30</v>
      </c>
      <c r="CP41" s="387"/>
      <c r="CQ41" s="386" t="str">
        <f>IF('各会計、関係団体の財政状況及び健全化判断比率'!BS14="","",'各会計、関係団体の財政状況及び健全化判断比率'!BS14)</f>
        <v>公益財団法人　京都市森林文化協会</v>
      </c>
      <c r="CR41" s="386"/>
      <c r="CS41" s="386"/>
      <c r="CT41" s="386"/>
      <c r="CU41" s="386"/>
      <c r="CV41" s="386"/>
      <c r="CW41" s="386"/>
      <c r="CX41" s="386"/>
      <c r="CY41" s="386"/>
      <c r="CZ41" s="386"/>
      <c r="DA41" s="386"/>
      <c r="DB41" s="386"/>
      <c r="DC41" s="386"/>
      <c r="DD41" s="386"/>
      <c r="DE41" s="386"/>
      <c r="DF41" s="207"/>
      <c r="DG41" s="388" t="str">
        <f>IF('各会計、関係団体の財政状況及び健全化判断比率'!BR14="","",'各会計、関係団体の財政状況及び健全化判断比率'!BR14)</f>
        <v/>
      </c>
      <c r="DH41" s="388"/>
      <c r="DI41" s="214"/>
      <c r="DJ41" s="182"/>
      <c r="DK41" s="182"/>
      <c r="DL41" s="182"/>
      <c r="DM41" s="182"/>
      <c r="DN41" s="182"/>
      <c r="DO41" s="182"/>
    </row>
    <row r="42" spans="1:119" ht="32.25" customHeight="1" x14ac:dyDescent="0.2">
      <c r="A42" s="182"/>
      <c r="B42" s="209"/>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0"/>
      <c r="U42" s="387" t="str">
        <f t="shared" si="4"/>
        <v/>
      </c>
      <c r="V42" s="387"/>
      <c r="W42" s="386"/>
      <c r="X42" s="386"/>
      <c r="Y42" s="386"/>
      <c r="Z42" s="386"/>
      <c r="AA42" s="386"/>
      <c r="AB42" s="386"/>
      <c r="AC42" s="386"/>
      <c r="AD42" s="386"/>
      <c r="AE42" s="386"/>
      <c r="AF42" s="386"/>
      <c r="AG42" s="386"/>
      <c r="AH42" s="386"/>
      <c r="AI42" s="386"/>
      <c r="AJ42" s="386"/>
      <c r="AK42" s="386"/>
      <c r="AL42" s="210"/>
      <c r="AM42" s="387" t="str">
        <f t="shared" si="0"/>
        <v/>
      </c>
      <c r="AN42" s="387"/>
      <c r="AO42" s="386"/>
      <c r="AP42" s="386"/>
      <c r="AQ42" s="386"/>
      <c r="AR42" s="386"/>
      <c r="AS42" s="386"/>
      <c r="AT42" s="386"/>
      <c r="AU42" s="386"/>
      <c r="AV42" s="386"/>
      <c r="AW42" s="386"/>
      <c r="AX42" s="386"/>
      <c r="AY42" s="386"/>
      <c r="AZ42" s="386"/>
      <c r="BA42" s="386"/>
      <c r="BB42" s="386"/>
      <c r="BC42" s="386"/>
      <c r="BD42" s="210"/>
      <c r="BE42" s="387" t="str">
        <f t="shared" si="1"/>
        <v/>
      </c>
      <c r="BF42" s="387"/>
      <c r="BG42" s="386"/>
      <c r="BH42" s="386"/>
      <c r="BI42" s="386"/>
      <c r="BJ42" s="386"/>
      <c r="BK42" s="386"/>
      <c r="BL42" s="386"/>
      <c r="BM42" s="386"/>
      <c r="BN42" s="386"/>
      <c r="BO42" s="386"/>
      <c r="BP42" s="386"/>
      <c r="BQ42" s="386"/>
      <c r="BR42" s="386"/>
      <c r="BS42" s="386"/>
      <c r="BT42" s="386"/>
      <c r="BU42" s="386"/>
      <c r="BV42" s="210"/>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0"/>
      <c r="CO42" s="387">
        <f t="shared" si="3"/>
        <v>31</v>
      </c>
      <c r="CP42" s="387"/>
      <c r="CQ42" s="386" t="str">
        <f>IF('各会計、関係団体の財政状況及び健全化判断比率'!BS15="","",'各会計、関係団体の財政状況及び健全化判断比率'!BS15)</f>
        <v>公益財団法人　きょうと京北ふるさと公社</v>
      </c>
      <c r="CR42" s="386"/>
      <c r="CS42" s="386"/>
      <c r="CT42" s="386"/>
      <c r="CU42" s="386"/>
      <c r="CV42" s="386"/>
      <c r="CW42" s="386"/>
      <c r="CX42" s="386"/>
      <c r="CY42" s="386"/>
      <c r="CZ42" s="386"/>
      <c r="DA42" s="386"/>
      <c r="DB42" s="386"/>
      <c r="DC42" s="386"/>
      <c r="DD42" s="386"/>
      <c r="DE42" s="386"/>
      <c r="DF42" s="207"/>
      <c r="DG42" s="388" t="str">
        <f>IF('各会計、関係団体の財政状況及び健全化判断比率'!BR15="","",'各会計、関係団体の財政状況及び健全化判断比率'!BR15)</f>
        <v/>
      </c>
      <c r="DH42" s="388"/>
      <c r="DI42" s="214"/>
      <c r="DJ42" s="182"/>
      <c r="DK42" s="182"/>
      <c r="DL42" s="182"/>
      <c r="DM42" s="182"/>
      <c r="DN42" s="182"/>
      <c r="DO42" s="182"/>
    </row>
    <row r="43" spans="1:119" ht="32.25" customHeight="1" x14ac:dyDescent="0.2">
      <c r="A43" s="182"/>
      <c r="B43" s="209"/>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0"/>
      <c r="U43" s="387" t="str">
        <f t="shared" si="4"/>
        <v/>
      </c>
      <c r="V43" s="387"/>
      <c r="W43" s="386"/>
      <c r="X43" s="386"/>
      <c r="Y43" s="386"/>
      <c r="Z43" s="386"/>
      <c r="AA43" s="386"/>
      <c r="AB43" s="386"/>
      <c r="AC43" s="386"/>
      <c r="AD43" s="386"/>
      <c r="AE43" s="386"/>
      <c r="AF43" s="386"/>
      <c r="AG43" s="386"/>
      <c r="AH43" s="386"/>
      <c r="AI43" s="386"/>
      <c r="AJ43" s="386"/>
      <c r="AK43" s="386"/>
      <c r="AL43" s="210"/>
      <c r="AM43" s="387" t="str">
        <f t="shared" si="0"/>
        <v/>
      </c>
      <c r="AN43" s="387"/>
      <c r="AO43" s="386"/>
      <c r="AP43" s="386"/>
      <c r="AQ43" s="386"/>
      <c r="AR43" s="386"/>
      <c r="AS43" s="386"/>
      <c r="AT43" s="386"/>
      <c r="AU43" s="386"/>
      <c r="AV43" s="386"/>
      <c r="AW43" s="386"/>
      <c r="AX43" s="386"/>
      <c r="AY43" s="386"/>
      <c r="AZ43" s="386"/>
      <c r="BA43" s="386"/>
      <c r="BB43" s="386"/>
      <c r="BC43" s="386"/>
      <c r="BD43" s="210"/>
      <c r="BE43" s="387" t="str">
        <f t="shared" si="1"/>
        <v/>
      </c>
      <c r="BF43" s="387"/>
      <c r="BG43" s="386"/>
      <c r="BH43" s="386"/>
      <c r="BI43" s="386"/>
      <c r="BJ43" s="386"/>
      <c r="BK43" s="386"/>
      <c r="BL43" s="386"/>
      <c r="BM43" s="386"/>
      <c r="BN43" s="386"/>
      <c r="BO43" s="386"/>
      <c r="BP43" s="386"/>
      <c r="BQ43" s="386"/>
      <c r="BR43" s="386"/>
      <c r="BS43" s="386"/>
      <c r="BT43" s="386"/>
      <c r="BU43" s="386"/>
      <c r="BV43" s="210"/>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0"/>
      <c r="CO43" s="387">
        <f t="shared" si="3"/>
        <v>32</v>
      </c>
      <c r="CP43" s="387"/>
      <c r="CQ43" s="386" t="str">
        <f>IF('各会計、関係団体の財政状況及び健全化判断比率'!BS16="","",'各会計、関係団体の財政状況及び健全化判断比率'!BS16)</f>
        <v>公益財団法人　京都伝統産業交流センター</v>
      </c>
      <c r="CR43" s="386"/>
      <c r="CS43" s="386"/>
      <c r="CT43" s="386"/>
      <c r="CU43" s="386"/>
      <c r="CV43" s="386"/>
      <c r="CW43" s="386"/>
      <c r="CX43" s="386"/>
      <c r="CY43" s="386"/>
      <c r="CZ43" s="386"/>
      <c r="DA43" s="386"/>
      <c r="DB43" s="386"/>
      <c r="DC43" s="386"/>
      <c r="DD43" s="386"/>
      <c r="DE43" s="386"/>
      <c r="DF43" s="207"/>
      <c r="DG43" s="388" t="str">
        <f>IF('各会計、関係団体の財政状況及び健全化判断比率'!BR16="","",'各会計、関係団体の財政状況及び健全化判断比率'!BR16)</f>
        <v/>
      </c>
      <c r="DH43" s="388"/>
      <c r="DI43" s="214"/>
      <c r="DJ43" s="182"/>
      <c r="DK43" s="182"/>
      <c r="DL43" s="182"/>
      <c r="DM43" s="182"/>
      <c r="DN43" s="182"/>
      <c r="DO43" s="182"/>
    </row>
    <row r="44" spans="1:119" ht="13.5" customHeight="1" thickBot="1" x14ac:dyDescent="0.25">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2">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2">
      <c r="B46" s="182" t="s">
        <v>209</v>
      </c>
      <c r="C46" s="182"/>
      <c r="D46" s="182"/>
      <c r="E46" s="182" t="s">
        <v>210</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2">
      <c r="B47" s="182"/>
      <c r="C47" s="182"/>
      <c r="D47" s="182"/>
      <c r="E47" s="182" t="s">
        <v>211</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2">
      <c r="B48" s="182"/>
      <c r="C48" s="182"/>
      <c r="D48" s="182"/>
      <c r="E48" s="182" t="s">
        <v>212</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2">
      <c r="E49" s="218" t="s">
        <v>213</v>
      </c>
    </row>
    <row r="50" spans="5:5" x14ac:dyDescent="0.2">
      <c r="E50" s="184" t="s">
        <v>214</v>
      </c>
    </row>
    <row r="51" spans="5:5" x14ac:dyDescent="0.2">
      <c r="E51" s="184" t="s">
        <v>215</v>
      </c>
    </row>
    <row r="52" spans="5:5" x14ac:dyDescent="0.2">
      <c r="E52" s="184" t="s">
        <v>216</v>
      </c>
    </row>
    <row r="53" spans="5:5" x14ac:dyDescent="0.2"/>
    <row r="54" spans="5:5" x14ac:dyDescent="0.2"/>
    <row r="55" spans="5:5" x14ac:dyDescent="0.2"/>
    <row r="56" spans="5:5" x14ac:dyDescent="0.2"/>
  </sheetData>
  <sheetProtection algorithmName="SHA-512" hashValue="UYveKK4DctY25/ZljLkRChzY9Z7Ks1VCDhGeaLxtb5n/FhY7lU3ArxDDmDUKDfPszlkexPs8GaFcuQ+Nj9JRnw==" saltValue="GwlslLuNc4Xb0/xWQdhb2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28" t="s">
        <v>568</v>
      </c>
      <c r="D34" s="1228"/>
      <c r="E34" s="1229"/>
      <c r="F34" s="32">
        <v>4.8499999999999996</v>
      </c>
      <c r="G34" s="33">
        <v>5.26</v>
      </c>
      <c r="H34" s="33">
        <v>4.08</v>
      </c>
      <c r="I34" s="33">
        <v>2.04</v>
      </c>
      <c r="J34" s="34">
        <v>2.58</v>
      </c>
      <c r="K34" s="22"/>
      <c r="L34" s="22"/>
      <c r="M34" s="22"/>
      <c r="N34" s="22"/>
      <c r="O34" s="22"/>
      <c r="P34" s="22"/>
    </row>
    <row r="35" spans="1:16" ht="39" customHeight="1" x14ac:dyDescent="0.2">
      <c r="A35" s="22"/>
      <c r="B35" s="35"/>
      <c r="C35" s="1222" t="s">
        <v>569</v>
      </c>
      <c r="D35" s="1223"/>
      <c r="E35" s="1224"/>
      <c r="F35" s="36">
        <v>3.24</v>
      </c>
      <c r="G35" s="37">
        <v>3.89</v>
      </c>
      <c r="H35" s="37">
        <v>2.66</v>
      </c>
      <c r="I35" s="37">
        <v>2.2200000000000002</v>
      </c>
      <c r="J35" s="38">
        <v>1.71</v>
      </c>
      <c r="K35" s="22"/>
      <c r="L35" s="22"/>
      <c r="M35" s="22"/>
      <c r="N35" s="22"/>
      <c r="O35" s="22"/>
      <c r="P35" s="22"/>
    </row>
    <row r="36" spans="1:16" ht="39" customHeight="1" x14ac:dyDescent="0.2">
      <c r="A36" s="22"/>
      <c r="B36" s="35"/>
      <c r="C36" s="1222" t="s">
        <v>570</v>
      </c>
      <c r="D36" s="1223"/>
      <c r="E36" s="1224"/>
      <c r="F36" s="36">
        <v>0.84</v>
      </c>
      <c r="G36" s="37">
        <v>1.19</v>
      </c>
      <c r="H36" s="37">
        <v>0.84</v>
      </c>
      <c r="I36" s="37">
        <v>1.39</v>
      </c>
      <c r="J36" s="38">
        <v>1.6</v>
      </c>
      <c r="K36" s="22"/>
      <c r="L36" s="22"/>
      <c r="M36" s="22"/>
      <c r="N36" s="22"/>
      <c r="O36" s="22"/>
      <c r="P36" s="22"/>
    </row>
    <row r="37" spans="1:16" ht="39" customHeight="1" x14ac:dyDescent="0.2">
      <c r="A37" s="22"/>
      <c r="B37" s="35"/>
      <c r="C37" s="1222" t="s">
        <v>571</v>
      </c>
      <c r="D37" s="1223"/>
      <c r="E37" s="1224"/>
      <c r="F37" s="36">
        <v>0.21</v>
      </c>
      <c r="G37" s="37">
        <v>0.51</v>
      </c>
      <c r="H37" s="37">
        <v>1.04</v>
      </c>
      <c r="I37" s="37">
        <v>0.48</v>
      </c>
      <c r="J37" s="38">
        <v>0.38</v>
      </c>
      <c r="K37" s="22"/>
      <c r="L37" s="22"/>
      <c r="M37" s="22"/>
      <c r="N37" s="22"/>
      <c r="O37" s="22"/>
      <c r="P37" s="22"/>
    </row>
    <row r="38" spans="1:16" ht="39" customHeight="1" x14ac:dyDescent="0.2">
      <c r="A38" s="22"/>
      <c r="B38" s="35"/>
      <c r="C38" s="1222" t="s">
        <v>572</v>
      </c>
      <c r="D38" s="1223"/>
      <c r="E38" s="1224"/>
      <c r="F38" s="36">
        <v>0.28999999999999998</v>
      </c>
      <c r="G38" s="37">
        <v>0.28000000000000003</v>
      </c>
      <c r="H38" s="37">
        <v>0.24</v>
      </c>
      <c r="I38" s="37">
        <v>0.24</v>
      </c>
      <c r="J38" s="38">
        <v>0.34</v>
      </c>
      <c r="K38" s="22"/>
      <c r="L38" s="22"/>
      <c r="M38" s="22"/>
      <c r="N38" s="22"/>
      <c r="O38" s="22"/>
      <c r="P38" s="22"/>
    </row>
    <row r="39" spans="1:16" ht="39" customHeight="1" x14ac:dyDescent="0.2">
      <c r="A39" s="22"/>
      <c r="B39" s="35"/>
      <c r="C39" s="1222" t="s">
        <v>573</v>
      </c>
      <c r="D39" s="1223"/>
      <c r="E39" s="1224"/>
      <c r="F39" s="36">
        <v>0.14000000000000001</v>
      </c>
      <c r="G39" s="37">
        <v>0.2</v>
      </c>
      <c r="H39" s="37">
        <v>0.17</v>
      </c>
      <c r="I39" s="37">
        <v>0.18</v>
      </c>
      <c r="J39" s="38">
        <v>0.18</v>
      </c>
      <c r="K39" s="22"/>
      <c r="L39" s="22"/>
      <c r="M39" s="22"/>
      <c r="N39" s="22"/>
      <c r="O39" s="22"/>
      <c r="P39" s="22"/>
    </row>
    <row r="40" spans="1:16" ht="39" customHeight="1" x14ac:dyDescent="0.2">
      <c r="A40" s="22"/>
      <c r="B40" s="35"/>
      <c r="C40" s="1222" t="s">
        <v>574</v>
      </c>
      <c r="D40" s="1223"/>
      <c r="E40" s="1224"/>
      <c r="F40" s="36" t="s">
        <v>575</v>
      </c>
      <c r="G40" s="37">
        <v>0.45</v>
      </c>
      <c r="H40" s="37">
        <v>1.32</v>
      </c>
      <c r="I40" s="37">
        <v>0.3</v>
      </c>
      <c r="J40" s="38">
        <v>0.16</v>
      </c>
      <c r="K40" s="22"/>
      <c r="L40" s="22"/>
      <c r="M40" s="22"/>
      <c r="N40" s="22"/>
      <c r="O40" s="22"/>
      <c r="P40" s="22"/>
    </row>
    <row r="41" spans="1:16" ht="39" customHeight="1" x14ac:dyDescent="0.2">
      <c r="A41" s="22"/>
      <c r="B41" s="35"/>
      <c r="C41" s="1222" t="s">
        <v>576</v>
      </c>
      <c r="D41" s="1223"/>
      <c r="E41" s="1224"/>
      <c r="F41" s="36">
        <v>0.54</v>
      </c>
      <c r="G41" s="37">
        <v>0.13</v>
      </c>
      <c r="H41" s="37">
        <v>0.08</v>
      </c>
      <c r="I41" s="37">
        <v>0.08</v>
      </c>
      <c r="J41" s="38">
        <v>0.1</v>
      </c>
      <c r="K41" s="22"/>
      <c r="L41" s="22"/>
      <c r="M41" s="22"/>
      <c r="N41" s="22"/>
      <c r="O41" s="22"/>
      <c r="P41" s="22"/>
    </row>
    <row r="42" spans="1:16" ht="39" customHeight="1" x14ac:dyDescent="0.2">
      <c r="A42" s="22"/>
      <c r="B42" s="39"/>
      <c r="C42" s="1222" t="s">
        <v>577</v>
      </c>
      <c r="D42" s="1223"/>
      <c r="E42" s="1224"/>
      <c r="F42" s="36" t="s">
        <v>518</v>
      </c>
      <c r="G42" s="37" t="s">
        <v>518</v>
      </c>
      <c r="H42" s="37" t="s">
        <v>518</v>
      </c>
      <c r="I42" s="37" t="s">
        <v>518</v>
      </c>
      <c r="J42" s="38" t="s">
        <v>518</v>
      </c>
      <c r="K42" s="22"/>
      <c r="L42" s="22"/>
      <c r="M42" s="22"/>
      <c r="N42" s="22"/>
      <c r="O42" s="22"/>
      <c r="P42" s="22"/>
    </row>
    <row r="43" spans="1:16" ht="39" customHeight="1" thickBot="1" x14ac:dyDescent="0.25">
      <c r="A43" s="22"/>
      <c r="B43" s="40"/>
      <c r="C43" s="1225" t="s">
        <v>578</v>
      </c>
      <c r="D43" s="1226"/>
      <c r="E43" s="1227"/>
      <c r="F43" s="41">
        <v>0.06</v>
      </c>
      <c r="G43" s="42">
        <v>0.05</v>
      </c>
      <c r="H43" s="42">
        <v>0.04</v>
      </c>
      <c r="I43" s="42">
        <v>0</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7i0RUxx5jq81qO200zJvUd0BqI+DaEvAiAYUY3gEK3qsvWBOdSG+4VXiQiV0K9moHEwm8UxQdUmEet//3HRIA==" saltValue="xh1Vy4rll0dNdDstAK+t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48" t="s">
        <v>11</v>
      </c>
      <c r="C45" s="1249"/>
      <c r="D45" s="58"/>
      <c r="E45" s="1254" t="s">
        <v>12</v>
      </c>
      <c r="F45" s="1254"/>
      <c r="G45" s="1254"/>
      <c r="H45" s="1254"/>
      <c r="I45" s="1254"/>
      <c r="J45" s="1255"/>
      <c r="K45" s="59">
        <v>45817</v>
      </c>
      <c r="L45" s="60">
        <v>46003</v>
      </c>
      <c r="M45" s="60">
        <v>46834</v>
      </c>
      <c r="N45" s="60">
        <v>47591</v>
      </c>
      <c r="O45" s="61">
        <v>46846</v>
      </c>
      <c r="P45" s="48"/>
      <c r="Q45" s="48"/>
      <c r="R45" s="48"/>
      <c r="S45" s="48"/>
      <c r="T45" s="48"/>
      <c r="U45" s="48"/>
    </row>
    <row r="46" spans="1:21" ht="30.75" customHeight="1" x14ac:dyDescent="0.2">
      <c r="A46" s="48"/>
      <c r="B46" s="1250"/>
      <c r="C46" s="1251"/>
      <c r="D46" s="62"/>
      <c r="E46" s="1232" t="s">
        <v>13</v>
      </c>
      <c r="F46" s="1232"/>
      <c r="G46" s="1232"/>
      <c r="H46" s="1232"/>
      <c r="I46" s="1232"/>
      <c r="J46" s="1233"/>
      <c r="K46" s="63">
        <v>16380</v>
      </c>
      <c r="L46" s="64">
        <v>14540</v>
      </c>
      <c r="M46" s="64">
        <v>7877</v>
      </c>
      <c r="N46" s="64">
        <v>9241</v>
      </c>
      <c r="O46" s="65">
        <v>9744</v>
      </c>
      <c r="P46" s="48"/>
      <c r="Q46" s="48"/>
      <c r="R46" s="48"/>
      <c r="S46" s="48"/>
      <c r="T46" s="48"/>
      <c r="U46" s="48"/>
    </row>
    <row r="47" spans="1:21" ht="30.75" customHeight="1" x14ac:dyDescent="0.2">
      <c r="A47" s="48"/>
      <c r="B47" s="1250"/>
      <c r="C47" s="1251"/>
      <c r="D47" s="62"/>
      <c r="E47" s="1232" t="s">
        <v>14</v>
      </c>
      <c r="F47" s="1232"/>
      <c r="G47" s="1232"/>
      <c r="H47" s="1232"/>
      <c r="I47" s="1232"/>
      <c r="J47" s="1233"/>
      <c r="K47" s="63">
        <v>42685</v>
      </c>
      <c r="L47" s="64">
        <v>43080</v>
      </c>
      <c r="M47" s="64">
        <v>43789</v>
      </c>
      <c r="N47" s="64">
        <v>44580</v>
      </c>
      <c r="O47" s="65">
        <v>45235</v>
      </c>
      <c r="P47" s="48"/>
      <c r="Q47" s="48"/>
      <c r="R47" s="48"/>
      <c r="S47" s="48"/>
      <c r="T47" s="48"/>
      <c r="U47" s="48"/>
    </row>
    <row r="48" spans="1:21" ht="30.75" customHeight="1" x14ac:dyDescent="0.2">
      <c r="A48" s="48"/>
      <c r="B48" s="1250"/>
      <c r="C48" s="1251"/>
      <c r="D48" s="62"/>
      <c r="E48" s="1232" t="s">
        <v>15</v>
      </c>
      <c r="F48" s="1232"/>
      <c r="G48" s="1232"/>
      <c r="H48" s="1232"/>
      <c r="I48" s="1232"/>
      <c r="J48" s="1233"/>
      <c r="K48" s="63">
        <v>23221</v>
      </c>
      <c r="L48" s="64">
        <v>21138</v>
      </c>
      <c r="M48" s="64">
        <v>19486</v>
      </c>
      <c r="N48" s="64">
        <v>19946</v>
      </c>
      <c r="O48" s="65">
        <v>19711</v>
      </c>
      <c r="P48" s="48"/>
      <c r="Q48" s="48"/>
      <c r="R48" s="48"/>
      <c r="S48" s="48"/>
      <c r="T48" s="48"/>
      <c r="U48" s="48"/>
    </row>
    <row r="49" spans="1:21" ht="30.75" customHeight="1" x14ac:dyDescent="0.2">
      <c r="A49" s="48"/>
      <c r="B49" s="1250"/>
      <c r="C49" s="1251"/>
      <c r="D49" s="62"/>
      <c r="E49" s="1232" t="s">
        <v>16</v>
      </c>
      <c r="F49" s="1232"/>
      <c r="G49" s="1232"/>
      <c r="H49" s="1232"/>
      <c r="I49" s="1232"/>
      <c r="J49" s="1233"/>
      <c r="K49" s="63" t="s">
        <v>518</v>
      </c>
      <c r="L49" s="64" t="s">
        <v>518</v>
      </c>
      <c r="M49" s="64" t="s">
        <v>518</v>
      </c>
      <c r="N49" s="64" t="s">
        <v>518</v>
      </c>
      <c r="O49" s="65" t="s">
        <v>518</v>
      </c>
      <c r="P49" s="48"/>
      <c r="Q49" s="48"/>
      <c r="R49" s="48"/>
      <c r="S49" s="48"/>
      <c r="T49" s="48"/>
      <c r="U49" s="48"/>
    </row>
    <row r="50" spans="1:21" ht="30.75" customHeight="1" x14ac:dyDescent="0.2">
      <c r="A50" s="48"/>
      <c r="B50" s="1250"/>
      <c r="C50" s="1251"/>
      <c r="D50" s="62"/>
      <c r="E50" s="1232" t="s">
        <v>17</v>
      </c>
      <c r="F50" s="1232"/>
      <c r="G50" s="1232"/>
      <c r="H50" s="1232"/>
      <c r="I50" s="1232"/>
      <c r="J50" s="1233"/>
      <c r="K50" s="63">
        <v>922</v>
      </c>
      <c r="L50" s="64">
        <v>832</v>
      </c>
      <c r="M50" s="64">
        <v>867</v>
      </c>
      <c r="N50" s="64">
        <v>868</v>
      </c>
      <c r="O50" s="65">
        <v>656</v>
      </c>
      <c r="P50" s="48"/>
      <c r="Q50" s="48"/>
      <c r="R50" s="48"/>
      <c r="S50" s="48"/>
      <c r="T50" s="48"/>
      <c r="U50" s="48"/>
    </row>
    <row r="51" spans="1:21" ht="30.75" customHeight="1" x14ac:dyDescent="0.2">
      <c r="A51" s="48"/>
      <c r="B51" s="1252"/>
      <c r="C51" s="1253"/>
      <c r="D51" s="66"/>
      <c r="E51" s="1232" t="s">
        <v>18</v>
      </c>
      <c r="F51" s="1232"/>
      <c r="G51" s="1232"/>
      <c r="H51" s="1232"/>
      <c r="I51" s="1232"/>
      <c r="J51" s="1233"/>
      <c r="K51" s="63">
        <v>2</v>
      </c>
      <c r="L51" s="64">
        <v>0</v>
      </c>
      <c r="M51" s="64">
        <v>0</v>
      </c>
      <c r="N51" s="64">
        <v>0</v>
      </c>
      <c r="O51" s="65" t="s">
        <v>518</v>
      </c>
      <c r="P51" s="48"/>
      <c r="Q51" s="48"/>
      <c r="R51" s="48"/>
      <c r="S51" s="48"/>
      <c r="T51" s="48"/>
      <c r="U51" s="48"/>
    </row>
    <row r="52" spans="1:21" ht="30.75" customHeight="1" x14ac:dyDescent="0.2">
      <c r="A52" s="48"/>
      <c r="B52" s="1230" t="s">
        <v>19</v>
      </c>
      <c r="C52" s="1231"/>
      <c r="D52" s="66"/>
      <c r="E52" s="1232" t="s">
        <v>20</v>
      </c>
      <c r="F52" s="1232"/>
      <c r="G52" s="1232"/>
      <c r="H52" s="1232"/>
      <c r="I52" s="1232"/>
      <c r="J52" s="1233"/>
      <c r="K52" s="63">
        <v>84203</v>
      </c>
      <c r="L52" s="64">
        <v>83472</v>
      </c>
      <c r="M52" s="64">
        <v>87722</v>
      </c>
      <c r="N52" s="64">
        <v>84128</v>
      </c>
      <c r="O52" s="65">
        <v>83088</v>
      </c>
      <c r="P52" s="48"/>
      <c r="Q52" s="48"/>
      <c r="R52" s="48"/>
      <c r="S52" s="48"/>
      <c r="T52" s="48"/>
      <c r="U52" s="48"/>
    </row>
    <row r="53" spans="1:21" ht="30.75" customHeight="1" thickBot="1" x14ac:dyDescent="0.25">
      <c r="A53" s="48"/>
      <c r="B53" s="1234" t="s">
        <v>21</v>
      </c>
      <c r="C53" s="1235"/>
      <c r="D53" s="67"/>
      <c r="E53" s="1236" t="s">
        <v>22</v>
      </c>
      <c r="F53" s="1236"/>
      <c r="G53" s="1236"/>
      <c r="H53" s="1236"/>
      <c r="I53" s="1236"/>
      <c r="J53" s="1237"/>
      <c r="K53" s="68">
        <v>44824</v>
      </c>
      <c r="L53" s="69">
        <v>42121</v>
      </c>
      <c r="M53" s="69">
        <v>31131</v>
      </c>
      <c r="N53" s="69">
        <v>38098</v>
      </c>
      <c r="O53" s="70">
        <v>39104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3">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38" t="s">
        <v>25</v>
      </c>
      <c r="C57" s="1239"/>
      <c r="D57" s="1242" t="s">
        <v>26</v>
      </c>
      <c r="E57" s="1243"/>
      <c r="F57" s="1243"/>
      <c r="G57" s="1243"/>
      <c r="H57" s="1243"/>
      <c r="I57" s="1243"/>
      <c r="J57" s="1244"/>
      <c r="K57" s="83">
        <v>93733</v>
      </c>
      <c r="L57" s="84">
        <v>98472</v>
      </c>
      <c r="M57" s="84">
        <v>97332</v>
      </c>
      <c r="N57" s="84">
        <v>123642</v>
      </c>
      <c r="O57" s="85">
        <v>131568</v>
      </c>
    </row>
    <row r="58" spans="1:21" ht="31.5" customHeight="1" thickBot="1" x14ac:dyDescent="0.25">
      <c r="B58" s="1240"/>
      <c r="C58" s="1241"/>
      <c r="D58" s="1245" t="s">
        <v>27</v>
      </c>
      <c r="E58" s="1246"/>
      <c r="F58" s="1246"/>
      <c r="G58" s="1246"/>
      <c r="H58" s="1246"/>
      <c r="I58" s="1246"/>
      <c r="J58" s="1247"/>
      <c r="K58" s="86">
        <v>170730</v>
      </c>
      <c r="L58" s="87">
        <v>166220</v>
      </c>
      <c r="M58" s="87">
        <v>164528</v>
      </c>
      <c r="N58" s="87">
        <v>183882</v>
      </c>
      <c r="O58" s="88">
        <v>193959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RfWZVFnicwMD28MjiJioZaeLPMBv8xp1xtBRzTgWIgR1H4WiV6NmJHrutYP5/WIoevOTsgx42kq8MoQKTnw7A==" saltValue="tBtGQ0cavTyxbGnNAzth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68" t="s">
        <v>30</v>
      </c>
      <c r="C41" s="1269"/>
      <c r="D41" s="102"/>
      <c r="E41" s="1270" t="s">
        <v>31</v>
      </c>
      <c r="F41" s="1270"/>
      <c r="G41" s="1270"/>
      <c r="H41" s="1271"/>
      <c r="I41" s="103">
        <v>1448728</v>
      </c>
      <c r="J41" s="104">
        <v>1457994</v>
      </c>
      <c r="K41" s="104">
        <v>1489847</v>
      </c>
      <c r="L41" s="104">
        <v>1518531</v>
      </c>
      <c r="M41" s="105">
        <v>1533264</v>
      </c>
    </row>
    <row r="42" spans="2:13" ht="27.75" customHeight="1" x14ac:dyDescent="0.2">
      <c r="B42" s="1258"/>
      <c r="C42" s="1259"/>
      <c r="D42" s="106"/>
      <c r="E42" s="1262" t="s">
        <v>32</v>
      </c>
      <c r="F42" s="1262"/>
      <c r="G42" s="1262"/>
      <c r="H42" s="1263"/>
      <c r="I42" s="107">
        <v>12719</v>
      </c>
      <c r="J42" s="108">
        <v>10537</v>
      </c>
      <c r="K42" s="108">
        <v>8977</v>
      </c>
      <c r="L42" s="108">
        <v>7557</v>
      </c>
      <c r="M42" s="109">
        <v>6866</v>
      </c>
    </row>
    <row r="43" spans="2:13" ht="27.75" customHeight="1" x14ac:dyDescent="0.2">
      <c r="B43" s="1258"/>
      <c r="C43" s="1259"/>
      <c r="D43" s="106"/>
      <c r="E43" s="1262" t="s">
        <v>33</v>
      </c>
      <c r="F43" s="1262"/>
      <c r="G43" s="1262"/>
      <c r="H43" s="1263"/>
      <c r="I43" s="107">
        <v>292523</v>
      </c>
      <c r="J43" s="108">
        <v>284539</v>
      </c>
      <c r="K43" s="108">
        <v>253236</v>
      </c>
      <c r="L43" s="108">
        <v>227784</v>
      </c>
      <c r="M43" s="109">
        <v>221471</v>
      </c>
    </row>
    <row r="44" spans="2:13" ht="27.75" customHeight="1" x14ac:dyDescent="0.2">
      <c r="B44" s="1258"/>
      <c r="C44" s="1259"/>
      <c r="D44" s="106"/>
      <c r="E44" s="1262" t="s">
        <v>34</v>
      </c>
      <c r="F44" s="1262"/>
      <c r="G44" s="1262"/>
      <c r="H44" s="1263"/>
      <c r="I44" s="107" t="s">
        <v>518</v>
      </c>
      <c r="J44" s="108" t="s">
        <v>518</v>
      </c>
      <c r="K44" s="108" t="s">
        <v>518</v>
      </c>
      <c r="L44" s="108" t="s">
        <v>518</v>
      </c>
      <c r="M44" s="109" t="s">
        <v>518</v>
      </c>
    </row>
    <row r="45" spans="2:13" ht="27.75" customHeight="1" x14ac:dyDescent="0.2">
      <c r="B45" s="1258"/>
      <c r="C45" s="1259"/>
      <c r="D45" s="106"/>
      <c r="E45" s="1262" t="s">
        <v>35</v>
      </c>
      <c r="F45" s="1262"/>
      <c r="G45" s="1262"/>
      <c r="H45" s="1263"/>
      <c r="I45" s="107">
        <v>78466</v>
      </c>
      <c r="J45" s="108">
        <v>77573</v>
      </c>
      <c r="K45" s="108">
        <v>109778</v>
      </c>
      <c r="L45" s="108">
        <v>101967</v>
      </c>
      <c r="M45" s="109">
        <v>99287</v>
      </c>
    </row>
    <row r="46" spans="2:13" ht="27.75" customHeight="1" x14ac:dyDescent="0.2">
      <c r="B46" s="1258"/>
      <c r="C46" s="1259"/>
      <c r="D46" s="110"/>
      <c r="E46" s="1262" t="s">
        <v>36</v>
      </c>
      <c r="F46" s="1262"/>
      <c r="G46" s="1262"/>
      <c r="H46" s="1263"/>
      <c r="I46" s="107">
        <v>6208</v>
      </c>
      <c r="J46" s="108">
        <v>3251</v>
      </c>
      <c r="K46" s="108">
        <v>1108</v>
      </c>
      <c r="L46" s="108">
        <v>2626</v>
      </c>
      <c r="M46" s="109">
        <v>1512</v>
      </c>
    </row>
    <row r="47" spans="2:13" ht="27.75" customHeight="1" x14ac:dyDescent="0.2">
      <c r="B47" s="1258"/>
      <c r="C47" s="1259"/>
      <c r="D47" s="111"/>
      <c r="E47" s="1272" t="s">
        <v>37</v>
      </c>
      <c r="F47" s="1273"/>
      <c r="G47" s="1273"/>
      <c r="H47" s="1274"/>
      <c r="I47" s="107" t="s">
        <v>518</v>
      </c>
      <c r="J47" s="108" t="s">
        <v>518</v>
      </c>
      <c r="K47" s="108" t="s">
        <v>518</v>
      </c>
      <c r="L47" s="108" t="s">
        <v>518</v>
      </c>
      <c r="M47" s="109" t="s">
        <v>518</v>
      </c>
    </row>
    <row r="48" spans="2:13" ht="27.75" customHeight="1" x14ac:dyDescent="0.2">
      <c r="B48" s="1258"/>
      <c r="C48" s="1259"/>
      <c r="D48" s="106"/>
      <c r="E48" s="1262" t="s">
        <v>38</v>
      </c>
      <c r="F48" s="1262"/>
      <c r="G48" s="1262"/>
      <c r="H48" s="1263"/>
      <c r="I48" s="107" t="s">
        <v>518</v>
      </c>
      <c r="J48" s="108" t="s">
        <v>518</v>
      </c>
      <c r="K48" s="108" t="s">
        <v>518</v>
      </c>
      <c r="L48" s="108" t="s">
        <v>518</v>
      </c>
      <c r="M48" s="109" t="s">
        <v>518</v>
      </c>
    </row>
    <row r="49" spans="2:13" ht="27.75" customHeight="1" x14ac:dyDescent="0.2">
      <c r="B49" s="1260"/>
      <c r="C49" s="1261"/>
      <c r="D49" s="106"/>
      <c r="E49" s="1262" t="s">
        <v>39</v>
      </c>
      <c r="F49" s="1262"/>
      <c r="G49" s="1262"/>
      <c r="H49" s="1263"/>
      <c r="I49" s="107" t="s">
        <v>518</v>
      </c>
      <c r="J49" s="108" t="s">
        <v>518</v>
      </c>
      <c r="K49" s="108" t="s">
        <v>518</v>
      </c>
      <c r="L49" s="108" t="s">
        <v>518</v>
      </c>
      <c r="M49" s="109" t="s">
        <v>518</v>
      </c>
    </row>
    <row r="50" spans="2:13" ht="27.75" customHeight="1" x14ac:dyDescent="0.2">
      <c r="B50" s="1256" t="s">
        <v>40</v>
      </c>
      <c r="C50" s="1257"/>
      <c r="D50" s="112"/>
      <c r="E50" s="1262" t="s">
        <v>41</v>
      </c>
      <c r="F50" s="1262"/>
      <c r="G50" s="1262"/>
      <c r="H50" s="1263"/>
      <c r="I50" s="107">
        <v>127769</v>
      </c>
      <c r="J50" s="108">
        <v>124094</v>
      </c>
      <c r="K50" s="108">
        <v>150341</v>
      </c>
      <c r="L50" s="108">
        <v>165598</v>
      </c>
      <c r="M50" s="109">
        <v>165840</v>
      </c>
    </row>
    <row r="51" spans="2:13" ht="27.75" customHeight="1" x14ac:dyDescent="0.2">
      <c r="B51" s="1258"/>
      <c r="C51" s="1259"/>
      <c r="D51" s="106"/>
      <c r="E51" s="1262" t="s">
        <v>42</v>
      </c>
      <c r="F51" s="1262"/>
      <c r="G51" s="1262"/>
      <c r="H51" s="1263"/>
      <c r="I51" s="107">
        <v>321373</v>
      </c>
      <c r="J51" s="108">
        <v>325249</v>
      </c>
      <c r="K51" s="108">
        <v>319617</v>
      </c>
      <c r="L51" s="108">
        <v>307248</v>
      </c>
      <c r="M51" s="109">
        <v>304769</v>
      </c>
    </row>
    <row r="52" spans="2:13" ht="27.75" customHeight="1" x14ac:dyDescent="0.2">
      <c r="B52" s="1260"/>
      <c r="C52" s="1261"/>
      <c r="D52" s="106"/>
      <c r="E52" s="1262" t="s">
        <v>43</v>
      </c>
      <c r="F52" s="1262"/>
      <c r="G52" s="1262"/>
      <c r="H52" s="1263"/>
      <c r="I52" s="107">
        <v>711322</v>
      </c>
      <c r="J52" s="108">
        <v>714544</v>
      </c>
      <c r="K52" s="108">
        <v>717027</v>
      </c>
      <c r="L52" s="108">
        <v>724977</v>
      </c>
      <c r="M52" s="109">
        <v>727332</v>
      </c>
    </row>
    <row r="53" spans="2:13" ht="27.75" customHeight="1" thickBot="1" x14ac:dyDescent="0.25">
      <c r="B53" s="1264" t="s">
        <v>44</v>
      </c>
      <c r="C53" s="1265"/>
      <c r="D53" s="113"/>
      <c r="E53" s="1266" t="s">
        <v>45</v>
      </c>
      <c r="F53" s="1266"/>
      <c r="G53" s="1266"/>
      <c r="H53" s="1267"/>
      <c r="I53" s="114">
        <v>678180</v>
      </c>
      <c r="J53" s="115">
        <v>670006</v>
      </c>
      <c r="K53" s="115">
        <v>675961</v>
      </c>
      <c r="L53" s="115">
        <v>660642</v>
      </c>
      <c r="M53" s="116">
        <v>664459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nckLs9pc/MGyMC8ILqO0nTdkJG9/SyP8SgdL35s4KdazdrlCCpgJ1uOXQwaxpUphODENn+rJJ3/uBSttuGmtA==" saltValue="yKbgmbjb7jHjLfkI42WP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561</v>
      </c>
      <c r="G54" s="125" t="s">
        <v>562</v>
      </c>
      <c r="H54" s="126" t="s">
        <v>563</v>
      </c>
    </row>
    <row r="55" spans="2:8" ht="52.5" customHeight="1" x14ac:dyDescent="0.2">
      <c r="B55" s="127"/>
      <c r="C55" s="1283" t="s">
        <v>48</v>
      </c>
      <c r="D55" s="1283"/>
      <c r="E55" s="1284"/>
      <c r="F55" s="128">
        <v>3197</v>
      </c>
      <c r="G55" s="128">
        <v>3574</v>
      </c>
      <c r="H55" s="129" t="s">
        <v>518</v>
      </c>
    </row>
    <row r="56" spans="2:8" ht="52.5" customHeight="1" x14ac:dyDescent="0.2">
      <c r="B56" s="130"/>
      <c r="C56" s="1285" t="s">
        <v>49</v>
      </c>
      <c r="D56" s="1285"/>
      <c r="E56" s="1286"/>
      <c r="F56" s="131" t="s">
        <v>518</v>
      </c>
      <c r="G56" s="131">
        <v>238</v>
      </c>
      <c r="H56" s="132" t="s">
        <v>518</v>
      </c>
    </row>
    <row r="57" spans="2:8" ht="53.25" customHeight="1" x14ac:dyDescent="0.2">
      <c r="B57" s="130"/>
      <c r="C57" s="1287" t="s">
        <v>50</v>
      </c>
      <c r="D57" s="1287"/>
      <c r="E57" s="1288"/>
      <c r="F57" s="133">
        <v>40433</v>
      </c>
      <c r="G57" s="133">
        <v>37588</v>
      </c>
      <c r="H57" s="134">
        <v>36620</v>
      </c>
    </row>
    <row r="58" spans="2:8" ht="45.75" customHeight="1" x14ac:dyDescent="0.2">
      <c r="B58" s="135"/>
      <c r="C58" s="1275" t="s">
        <v>616</v>
      </c>
      <c r="D58" s="1276"/>
      <c r="E58" s="1277"/>
      <c r="F58" s="382">
        <v>15326</v>
      </c>
      <c r="G58" s="382">
        <v>15433</v>
      </c>
      <c r="H58" s="383">
        <v>13624</v>
      </c>
    </row>
    <row r="59" spans="2:8" ht="45.75" customHeight="1" x14ac:dyDescent="0.2">
      <c r="B59" s="135"/>
      <c r="C59" s="1275" t="s">
        <v>617</v>
      </c>
      <c r="D59" s="1276"/>
      <c r="E59" s="1277"/>
      <c r="F59" s="382">
        <v>5097</v>
      </c>
      <c r="G59" s="382">
        <v>5858</v>
      </c>
      <c r="H59" s="383">
        <v>5406</v>
      </c>
    </row>
    <row r="60" spans="2:8" ht="45.75" customHeight="1" x14ac:dyDescent="0.2">
      <c r="B60" s="135"/>
      <c r="C60" s="1275" t="s">
        <v>618</v>
      </c>
      <c r="D60" s="1276"/>
      <c r="E60" s="1277"/>
      <c r="F60" s="382">
        <v>3255</v>
      </c>
      <c r="G60" s="382">
        <v>3143</v>
      </c>
      <c r="H60" s="383">
        <v>2978</v>
      </c>
    </row>
    <row r="61" spans="2:8" ht="45.75" customHeight="1" x14ac:dyDescent="0.2">
      <c r="B61" s="135"/>
      <c r="C61" s="1275" t="s">
        <v>614</v>
      </c>
      <c r="D61" s="1276"/>
      <c r="E61" s="1277"/>
      <c r="F61" s="382">
        <v>5411</v>
      </c>
      <c r="G61" s="382">
        <v>1757</v>
      </c>
      <c r="H61" s="383">
        <v>2389</v>
      </c>
    </row>
    <row r="62" spans="2:8" ht="45.75" customHeight="1" thickBot="1" x14ac:dyDescent="0.25">
      <c r="B62" s="136"/>
      <c r="C62" s="1278" t="s">
        <v>615</v>
      </c>
      <c r="D62" s="1279"/>
      <c r="E62" s="1280"/>
      <c r="F62" s="384">
        <v>2500</v>
      </c>
      <c r="G62" s="384">
        <v>2421</v>
      </c>
      <c r="H62" s="385">
        <v>2343</v>
      </c>
    </row>
    <row r="63" spans="2:8" ht="52.5" customHeight="1" thickBot="1" x14ac:dyDescent="0.25">
      <c r="B63" s="137"/>
      <c r="C63" s="1281" t="s">
        <v>51</v>
      </c>
      <c r="D63" s="1281"/>
      <c r="E63" s="1282"/>
      <c r="F63" s="138">
        <v>43630</v>
      </c>
      <c r="G63" s="138">
        <v>41400</v>
      </c>
      <c r="H63" s="139">
        <v>36620</v>
      </c>
    </row>
    <row r="64" spans="2:8" ht="15" customHeight="1" x14ac:dyDescent="0.2"/>
  </sheetData>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6" customWidth="1"/>
    <col min="2" max="8" width="13.36328125" style="146" customWidth="1"/>
    <col min="9" max="16384" width="11.08984375" style="146"/>
  </cols>
  <sheetData>
    <row r="1" spans="1:8" x14ac:dyDescent="0.2">
      <c r="A1" s="140"/>
      <c r="B1" s="141"/>
      <c r="C1" s="142"/>
      <c r="D1" s="143"/>
      <c r="E1" s="144"/>
      <c r="F1" s="144"/>
      <c r="G1" s="144"/>
      <c r="H1" s="145"/>
    </row>
    <row r="2" spans="1:8" x14ac:dyDescent="0.2">
      <c r="A2" s="147"/>
      <c r="B2" s="148"/>
      <c r="C2" s="149"/>
      <c r="D2" s="150" t="s">
        <v>52</v>
      </c>
      <c r="E2" s="151"/>
      <c r="F2" s="152" t="s">
        <v>556</v>
      </c>
      <c r="G2" s="153"/>
      <c r="H2" s="154"/>
    </row>
    <row r="3" spans="1:8" x14ac:dyDescent="0.2">
      <c r="A3" s="150" t="s">
        <v>549</v>
      </c>
      <c r="B3" s="155"/>
      <c r="C3" s="156"/>
      <c r="D3" s="157">
        <v>46647</v>
      </c>
      <c r="E3" s="158"/>
      <c r="F3" s="159">
        <v>51898</v>
      </c>
      <c r="G3" s="160"/>
      <c r="H3" s="161"/>
    </row>
    <row r="4" spans="1:8" x14ac:dyDescent="0.2">
      <c r="A4" s="162"/>
      <c r="B4" s="163"/>
      <c r="C4" s="164"/>
      <c r="D4" s="165">
        <v>27744</v>
      </c>
      <c r="E4" s="166"/>
      <c r="F4" s="167">
        <v>25986</v>
      </c>
      <c r="G4" s="168"/>
      <c r="H4" s="169"/>
    </row>
    <row r="5" spans="1:8" x14ac:dyDescent="0.2">
      <c r="A5" s="150" t="s">
        <v>551</v>
      </c>
      <c r="B5" s="155"/>
      <c r="C5" s="156"/>
      <c r="D5" s="157">
        <v>41979</v>
      </c>
      <c r="E5" s="158"/>
      <c r="F5" s="159">
        <v>51684</v>
      </c>
      <c r="G5" s="160"/>
      <c r="H5" s="161"/>
    </row>
    <row r="6" spans="1:8" x14ac:dyDescent="0.2">
      <c r="A6" s="162"/>
      <c r="B6" s="163"/>
      <c r="C6" s="164"/>
      <c r="D6" s="165">
        <v>22385</v>
      </c>
      <c r="E6" s="166"/>
      <c r="F6" s="167">
        <v>26671</v>
      </c>
      <c r="G6" s="168"/>
      <c r="H6" s="169"/>
    </row>
    <row r="7" spans="1:8" x14ac:dyDescent="0.2">
      <c r="A7" s="150" t="s">
        <v>552</v>
      </c>
      <c r="B7" s="155"/>
      <c r="C7" s="156"/>
      <c r="D7" s="157">
        <v>43344</v>
      </c>
      <c r="E7" s="158"/>
      <c r="F7" s="159">
        <v>52897</v>
      </c>
      <c r="G7" s="160"/>
      <c r="H7" s="161"/>
    </row>
    <row r="8" spans="1:8" x14ac:dyDescent="0.2">
      <c r="A8" s="162"/>
      <c r="B8" s="163"/>
      <c r="C8" s="164"/>
      <c r="D8" s="165">
        <v>23619</v>
      </c>
      <c r="E8" s="166"/>
      <c r="F8" s="167">
        <v>27013</v>
      </c>
      <c r="G8" s="168"/>
      <c r="H8" s="169"/>
    </row>
    <row r="9" spans="1:8" x14ac:dyDescent="0.2">
      <c r="A9" s="150" t="s">
        <v>553</v>
      </c>
      <c r="B9" s="155"/>
      <c r="C9" s="156"/>
      <c r="D9" s="157">
        <v>57549</v>
      </c>
      <c r="E9" s="158"/>
      <c r="F9" s="159">
        <v>54945</v>
      </c>
      <c r="G9" s="160"/>
      <c r="H9" s="161"/>
    </row>
    <row r="10" spans="1:8" x14ac:dyDescent="0.2">
      <c r="A10" s="162"/>
      <c r="B10" s="163"/>
      <c r="C10" s="164"/>
      <c r="D10" s="165">
        <v>29305</v>
      </c>
      <c r="E10" s="166"/>
      <c r="F10" s="167">
        <v>29293</v>
      </c>
      <c r="G10" s="168"/>
      <c r="H10" s="169"/>
    </row>
    <row r="11" spans="1:8" x14ac:dyDescent="0.2">
      <c r="A11" s="150" t="s">
        <v>554</v>
      </c>
      <c r="B11" s="155"/>
      <c r="C11" s="156"/>
      <c r="D11" s="157">
        <v>55122</v>
      </c>
      <c r="E11" s="158"/>
      <c r="F11" s="159">
        <v>57132</v>
      </c>
      <c r="G11" s="160"/>
      <c r="H11" s="161"/>
    </row>
    <row r="12" spans="1:8" x14ac:dyDescent="0.2">
      <c r="A12" s="162"/>
      <c r="B12" s="163"/>
      <c r="C12" s="170"/>
      <c r="D12" s="165">
        <v>34473</v>
      </c>
      <c r="E12" s="166"/>
      <c r="F12" s="167">
        <v>30126</v>
      </c>
      <c r="G12" s="168"/>
      <c r="H12" s="169"/>
    </row>
    <row r="13" spans="1:8" x14ac:dyDescent="0.2">
      <c r="A13" s="150"/>
      <c r="B13" s="155"/>
      <c r="C13" s="171"/>
      <c r="D13" s="172">
        <v>48928</v>
      </c>
      <c r="E13" s="173"/>
      <c r="F13" s="174">
        <v>53711</v>
      </c>
      <c r="G13" s="175"/>
      <c r="H13" s="161"/>
    </row>
    <row r="14" spans="1:8" x14ac:dyDescent="0.2">
      <c r="A14" s="162"/>
      <c r="B14" s="163"/>
      <c r="C14" s="164"/>
      <c r="D14" s="165">
        <v>27505</v>
      </c>
      <c r="E14" s="166"/>
      <c r="F14" s="167">
        <v>27818</v>
      </c>
      <c r="G14" s="168"/>
      <c r="H14" s="169"/>
    </row>
    <row r="17" spans="1:11" x14ac:dyDescent="0.2">
      <c r="A17" s="146" t="s">
        <v>53</v>
      </c>
    </row>
    <row r="18" spans="1:11" x14ac:dyDescent="0.2">
      <c r="A18" s="176"/>
      <c r="B18" s="176" t="str">
        <f>実質収支比率等に係る経年分析!F$46</f>
        <v>H27</v>
      </c>
      <c r="C18" s="176" t="str">
        <f>実質収支比率等に係る経年分析!G$46</f>
        <v>H28</v>
      </c>
      <c r="D18" s="176" t="str">
        <f>実質収支比率等に係る経年分析!H$46</f>
        <v>H29</v>
      </c>
      <c r="E18" s="176" t="str">
        <f>実質収支比率等に係る経年分析!I$46</f>
        <v>H30</v>
      </c>
      <c r="F18" s="176" t="str">
        <f>実質収支比率等に係る経年分析!J$46</f>
        <v>R01</v>
      </c>
    </row>
    <row r="19" spans="1:11" x14ac:dyDescent="0.2">
      <c r="A19" s="176" t="s">
        <v>54</v>
      </c>
      <c r="B19" s="176">
        <f>ROUND(VALUE(SUBSTITUTE(実質収支比率等に係る経年分析!F$48,"▲","-")),2)</f>
        <v>0.54</v>
      </c>
      <c r="C19" s="176">
        <f>ROUND(VALUE(SUBSTITUTE(実質収支比率等に係る経年分析!G$48,"▲","-")),2)</f>
        <v>0.14000000000000001</v>
      </c>
      <c r="D19" s="176">
        <f>ROUND(VALUE(SUBSTITUTE(実質収支比率等に係る経年分析!H$48,"▲","-")),2)</f>
        <v>0.09</v>
      </c>
      <c r="E19" s="176">
        <f>ROUND(VALUE(SUBSTITUTE(実質収支比率等に係る経年分析!I$48,"▲","-")),2)</f>
        <v>0.09</v>
      </c>
      <c r="F19" s="176">
        <f>ROUND(VALUE(SUBSTITUTE(実質収支比率等に係る経年分析!J$48,"▲","-")),2)</f>
        <v>0.1</v>
      </c>
    </row>
    <row r="20" spans="1:11" x14ac:dyDescent="0.2">
      <c r="A20" s="176" t="s">
        <v>55</v>
      </c>
      <c r="B20" s="176">
        <f>ROUND(VALUE(SUBSTITUTE(実質収支比率等に係る経年分析!F$47,"▲","-")),2)</f>
        <v>0.39</v>
      </c>
      <c r="C20" s="176" t="e">
        <f>ROUND(VALUE(SUBSTITUTE(実質収支比率等に係る経年分析!G$47,"▲","-")),2)</f>
        <v>#VALUE!</v>
      </c>
      <c r="D20" s="176">
        <f>ROUND(VALUE(SUBSTITUTE(実質収支比率等に係る経年分析!H$47,"▲","-")),2)</f>
        <v>0.33</v>
      </c>
      <c r="E20" s="176">
        <f>ROUND(VALUE(SUBSTITUTE(実質収支比率等に係る経年分析!I$47,"▲","-")),2)</f>
        <v>0.89</v>
      </c>
      <c r="F20" s="176" t="e">
        <f>ROUND(VALUE(SUBSTITUTE(実質収支比率等に係る経年分析!J$47,"▲","-")),2)</f>
        <v>#VALUE!</v>
      </c>
    </row>
    <row r="21" spans="1:11" x14ac:dyDescent="0.2">
      <c r="A21" s="176" t="s">
        <v>56</v>
      </c>
      <c r="B21" s="176">
        <f>IF(ISNUMBER(VALUE(SUBSTITUTE(実質収支比率等に係る経年分析!F$49,"▲","-"))),ROUND(VALUE(SUBSTITUTE(実質収支比率等に係る経年分析!F$49,"▲","-")),2),NA())</f>
        <v>-0.11</v>
      </c>
      <c r="C21" s="176">
        <f>IF(ISNUMBER(VALUE(SUBSTITUTE(実質収支比率等に係る経年分析!G$49,"▲","-"))),ROUND(VALUE(SUBSTITUTE(実質収支比率等に係る経年分析!G$49,"▲","-")),2),NA())</f>
        <v>-1.07</v>
      </c>
      <c r="D21" s="176">
        <f>IF(ISNUMBER(VALUE(SUBSTITUTE(実質収支比率等に係る経年分析!H$49,"▲","-"))),ROUND(VALUE(SUBSTITUTE(実質収支比率等に係る経年分析!H$49,"▲","-")),2),NA())</f>
        <v>0.18</v>
      </c>
      <c r="E21" s="176">
        <f>IF(ISNUMBER(VALUE(SUBSTITUTE(実質収支比率等に係る経年分析!I$49,"▲","-"))),ROUND(VALUE(SUBSTITUTE(実質収支比率等に係る経年分析!I$49,"▲","-")),2),NA())</f>
        <v>0</v>
      </c>
      <c r="F21" s="176">
        <f>IF(ISNUMBER(VALUE(SUBSTITUTE(実質収支比率等に係る経年分析!J$49,"▲","-"))),ROUND(VALUE(SUBSTITUTE(実質収支比率等に係る経年分析!J$49,"▲","-")),2),NA())</f>
        <v>-0.96</v>
      </c>
    </row>
    <row r="24" spans="1:11" x14ac:dyDescent="0.2">
      <c r="A24" s="146" t="s">
        <v>57</v>
      </c>
    </row>
    <row r="25" spans="1:11" x14ac:dyDescent="0.2">
      <c r="A25" s="177"/>
      <c r="B25" s="177" t="str">
        <f>連結実質赤字比率に係る赤字・黒字の構成分析!F$33</f>
        <v>H27</v>
      </c>
      <c r="C25" s="177"/>
      <c r="D25" s="177" t="str">
        <f>連結実質赤字比率に係る赤字・黒字の構成分析!G$33</f>
        <v>H28</v>
      </c>
      <c r="E25" s="177"/>
      <c r="F25" s="177" t="str">
        <f>連結実質赤字比率に係る赤字・黒字の構成分析!H$33</f>
        <v>H29</v>
      </c>
      <c r="G25" s="177"/>
      <c r="H25" s="177" t="str">
        <f>連結実質赤字比率に係る赤字・黒字の構成分析!I$33</f>
        <v>H30</v>
      </c>
      <c r="I25" s="177"/>
      <c r="J25" s="177" t="str">
        <f>連結実質赤字比率に係る赤字・黒字の構成分析!J$33</f>
        <v>R01</v>
      </c>
      <c r="K25" s="177"/>
    </row>
    <row r="26" spans="1:11" x14ac:dyDescent="0.2">
      <c r="A26" s="177"/>
      <c r="B26" s="177" t="s">
        <v>58</v>
      </c>
      <c r="C26" s="177" t="s">
        <v>59</v>
      </c>
      <c r="D26" s="177" t="s">
        <v>58</v>
      </c>
      <c r="E26" s="177" t="s">
        <v>59</v>
      </c>
      <c r="F26" s="177" t="s">
        <v>58</v>
      </c>
      <c r="G26" s="177" t="s">
        <v>59</v>
      </c>
      <c r="H26" s="177" t="s">
        <v>58</v>
      </c>
      <c r="I26" s="177" t="s">
        <v>59</v>
      </c>
      <c r="J26" s="177" t="s">
        <v>58</v>
      </c>
      <c r="K26" s="177" t="s">
        <v>59</v>
      </c>
    </row>
    <row r="27" spans="1:11" x14ac:dyDescent="0.2">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0.06</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0.05</v>
      </c>
      <c r="F27" s="177" t="e">
        <f>IF(ROUND(VALUE(SUBSTITUTE(連結実質赤字比率に係る赤字・黒字の構成分析!H$43,"▲", "-")), 2) &lt; 0, ABS(ROUND(VALUE(SUBSTITUTE(連結実質赤字比率に係る赤字・黒字の構成分析!H$43,"▲", "-")), 2)), NA())</f>
        <v>#N/A</v>
      </c>
      <c r="G27" s="177">
        <f>IF(ROUND(VALUE(SUBSTITUTE(連結実質赤字比率に係る赤字・黒字の構成分析!H$43,"▲", "-")), 2) &gt;= 0, ABS(ROUND(VALUE(SUBSTITUTE(連結実質赤字比率に係る赤字・黒字の構成分析!H$43,"▲", "-")), 2)), NA())</f>
        <v>0.04</v>
      </c>
      <c r="H27" s="177" t="e">
        <f>IF(ROUND(VALUE(SUBSTITUTE(連結実質赤字比率に係る赤字・黒字の構成分析!I$43,"▲", "-")), 2) &lt; 0, ABS(ROUND(VALUE(SUBSTITUTE(連結実質赤字比率に係る赤字・黒字の構成分析!I$43,"▲", "-")), 2)), NA())</f>
        <v>#N/A</v>
      </c>
      <c r="I27" s="177">
        <f>IF(ROUND(VALUE(SUBSTITUTE(連結実質赤字比率に係る赤字・黒字の構成分析!I$43,"▲", "-")), 2) &gt;= 0, ABS(ROUND(VALUE(SUBSTITUTE(連結実質赤字比率に係る赤字・黒字の構成分析!I$43,"▲", "-")), 2)), NA())</f>
        <v>0</v>
      </c>
      <c r="J27" s="177" t="e">
        <f>IF(ROUND(VALUE(SUBSTITUTE(連結実質赤字比率に係る赤字・黒字の構成分析!J$43,"▲", "-")), 2) &lt; 0, ABS(ROUND(VALUE(SUBSTITUTE(連結実質赤字比率に係る赤字・黒字の構成分析!J$43,"▲", "-")), 2)), NA())</f>
        <v>#N/A</v>
      </c>
      <c r="K27" s="177">
        <f>IF(ROUND(VALUE(SUBSTITUTE(連結実質赤字比率に係る赤字・黒字の構成分析!J$43,"▲", "-")), 2) &gt;= 0, ABS(ROUND(VALUE(SUBSTITUTE(連結実質赤字比率に係る赤字・黒字の構成分析!J$43,"▲", "-")), 2)), NA())</f>
        <v>0.02</v>
      </c>
    </row>
    <row r="28" spans="1:11" x14ac:dyDescent="0.2">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2">
      <c r="A29" s="177" t="str">
        <f>IF(連結実質赤字比率に係る赤字・黒字の構成分析!C$41="",NA(),連結実質赤字比率に係る赤字・黒字の構成分析!C$41)</f>
        <v>一般会計</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0.54</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0.13</v>
      </c>
      <c r="F29" s="177" t="e">
        <f>IF(ROUND(VALUE(SUBSTITUTE(連結実質赤字比率に係る赤字・黒字の構成分析!H$41,"▲", "-")), 2) &lt; 0, ABS(ROUND(VALUE(SUBSTITUTE(連結実質赤字比率に係る赤字・黒字の構成分析!H$41,"▲", "-")), 2)), NA())</f>
        <v>#N/A</v>
      </c>
      <c r="G29" s="177">
        <f>IF(ROUND(VALUE(SUBSTITUTE(連結実質赤字比率に係る赤字・黒字の構成分析!H$41,"▲", "-")), 2) &gt;= 0, ABS(ROUND(VALUE(SUBSTITUTE(連結実質赤字比率に係る赤字・黒字の構成分析!H$41,"▲", "-")), 2)), NA())</f>
        <v>0.08</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0.08</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0.1</v>
      </c>
    </row>
    <row r="30" spans="1:11" x14ac:dyDescent="0.2">
      <c r="A30" s="177" t="str">
        <f>IF(連結実質赤字比率に係る赤字・黒字の構成分析!C$40="",NA(),連結実質赤字比率に係る赤字・黒字の構成分析!C$40)</f>
        <v>京都市国民健康保険事業特別会計</v>
      </c>
      <c r="B30" s="177">
        <f>IF(ROUND(VALUE(SUBSTITUTE(連結実質赤字比率に係る赤字・黒字の構成分析!F$40,"▲", "-")), 2) &lt; 0, ABS(ROUND(VALUE(SUBSTITUTE(連結実質赤字比率に係る赤字・黒字の構成分析!F$40,"▲", "-")), 2)), NA())</f>
        <v>0.08</v>
      </c>
      <c r="C30" s="177" t="e">
        <f>IF(ROUND(VALUE(SUBSTITUTE(連結実質赤字比率に係る赤字・黒字の構成分析!F$40,"▲", "-")), 2) &gt;= 0, ABS(ROUND(VALUE(SUBSTITUTE(連結実質赤字比率に係る赤字・黒字の構成分析!F$40,"▲", "-")), 2)), NA())</f>
        <v>#N/A</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0.45</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1.32</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0.3</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0.16</v>
      </c>
    </row>
    <row r="31" spans="1:11" x14ac:dyDescent="0.2">
      <c r="A31" s="177" t="str">
        <f>IF(連結実質赤字比率に係る赤字・黒字の構成分析!C$39="",NA(),連結実質赤字比率に係る赤字・黒字の構成分析!C$39)</f>
        <v>京都市後期高齢者医療特別会計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0.14000000000000001</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0.2</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0.17</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0.18</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0.18</v>
      </c>
    </row>
    <row r="32" spans="1:11" x14ac:dyDescent="0.2">
      <c r="A32" s="177" t="str">
        <f>IF(連結実質赤字比率に係る赤字・黒字の構成分析!C$38="",NA(),連結実質赤字比率に係る赤字・黒字の構成分析!C$38)</f>
        <v>京都市中央卸売市場第一市場特別会計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0.28999999999999998</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0.28000000000000003</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0.24</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0.24</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0.34</v>
      </c>
    </row>
    <row r="33" spans="1:16" x14ac:dyDescent="0.2">
      <c r="A33" s="177" t="str">
        <f>IF(連結実質赤字比率に係る赤字・黒字の構成分析!C$37="",NA(),連結実質赤字比率に係る赤字・黒字の構成分析!C$37)</f>
        <v>京都市介護保険事業特別会計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0.21</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0.51</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1.04</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0.48</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0.38</v>
      </c>
    </row>
    <row r="34" spans="1:16" x14ac:dyDescent="0.2">
      <c r="A34" s="177" t="str">
        <f>IF(連結実質赤字比率に係る赤字・黒字の構成分析!C$36="",NA(),連結実質赤字比率に係る赤字・黒字の構成分析!C$36)</f>
        <v>京都市自動車運送事業特別会計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0.84</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1.19</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0.84</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1.39</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1.6</v>
      </c>
    </row>
    <row r="35" spans="1:16" x14ac:dyDescent="0.2">
      <c r="A35" s="177" t="str">
        <f>IF(連結実質赤字比率に係る赤字・黒字の構成分析!C$35="",NA(),連結実質赤字比率に係る赤字・黒字の構成分析!C$35)</f>
        <v>京都市水道事業特別会計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3.24</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3.89</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2.66</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2.2200000000000002</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1.71</v>
      </c>
    </row>
    <row r="36" spans="1:16" x14ac:dyDescent="0.2">
      <c r="A36" s="177" t="str">
        <f>IF(連結実質赤字比率に係る赤字・黒字の構成分析!C$34="",NA(),連結実質赤字比率に係る赤字・黒字の構成分析!C$34)</f>
        <v>京都市公共下水道事業特別会計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4.8499999999999996</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5.26</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4.08</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2.04</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2.58</v>
      </c>
    </row>
    <row r="39" spans="1:16" x14ac:dyDescent="0.2">
      <c r="A39" s="146" t="s">
        <v>60</v>
      </c>
    </row>
    <row r="40" spans="1:16" x14ac:dyDescent="0.2">
      <c r="A40" s="178"/>
      <c r="B40" s="178" t="str">
        <f>'実質公債費比率（分子）の構造'!K$44</f>
        <v>H27</v>
      </c>
      <c r="C40" s="178"/>
      <c r="D40" s="178"/>
      <c r="E40" s="178" t="str">
        <f>'実質公債費比率（分子）の構造'!L$44</f>
        <v>H28</v>
      </c>
      <c r="F40" s="178"/>
      <c r="G40" s="178"/>
      <c r="H40" s="178" t="str">
        <f>'実質公債費比率（分子）の構造'!M$44</f>
        <v>H29</v>
      </c>
      <c r="I40" s="178"/>
      <c r="J40" s="178"/>
      <c r="K40" s="178" t="str">
        <f>'実質公債費比率（分子）の構造'!N$44</f>
        <v>H30</v>
      </c>
      <c r="L40" s="178"/>
      <c r="M40" s="178"/>
      <c r="N40" s="178" t="str">
        <f>'実質公債費比率（分子）の構造'!O$44</f>
        <v>R01</v>
      </c>
      <c r="O40" s="178"/>
      <c r="P40" s="178"/>
    </row>
    <row r="41" spans="1:16" x14ac:dyDescent="0.2">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2">
      <c r="A42" s="178" t="s">
        <v>63</v>
      </c>
      <c r="B42" s="178"/>
      <c r="C42" s="178"/>
      <c r="D42" s="178">
        <f>'実質公債費比率（分子）の構造'!K$52</f>
        <v>84203</v>
      </c>
      <c r="E42" s="178"/>
      <c r="F42" s="178"/>
      <c r="G42" s="178">
        <f>'実質公債費比率（分子）の構造'!L$52</f>
        <v>83472</v>
      </c>
      <c r="H42" s="178"/>
      <c r="I42" s="178"/>
      <c r="J42" s="178">
        <f>'実質公債費比率（分子）の構造'!M$52</f>
        <v>87722</v>
      </c>
      <c r="K42" s="178"/>
      <c r="L42" s="178"/>
      <c r="M42" s="178">
        <f>'実質公債費比率（分子）の構造'!N$52</f>
        <v>84128</v>
      </c>
      <c r="N42" s="178"/>
      <c r="O42" s="178"/>
      <c r="P42" s="178">
        <f>'実質公債費比率（分子）の構造'!O$52</f>
        <v>83088</v>
      </c>
    </row>
    <row r="43" spans="1:16" x14ac:dyDescent="0.2">
      <c r="A43" s="178" t="s">
        <v>64</v>
      </c>
      <c r="B43" s="178">
        <f>'実質公債費比率（分子）の構造'!K$51</f>
        <v>2</v>
      </c>
      <c r="C43" s="178"/>
      <c r="D43" s="178"/>
      <c r="E43" s="178">
        <f>'実質公債費比率（分子）の構造'!L$51</f>
        <v>0</v>
      </c>
      <c r="F43" s="178"/>
      <c r="G43" s="178"/>
      <c r="H43" s="178">
        <f>'実質公債費比率（分子）の構造'!M$51</f>
        <v>0</v>
      </c>
      <c r="I43" s="178"/>
      <c r="J43" s="178"/>
      <c r="K43" s="178">
        <f>'実質公債費比率（分子）の構造'!N$51</f>
        <v>0</v>
      </c>
      <c r="L43" s="178"/>
      <c r="M43" s="178"/>
      <c r="N43" s="178" t="str">
        <f>'実質公債費比率（分子）の構造'!O$51</f>
        <v>-</v>
      </c>
      <c r="O43" s="178"/>
      <c r="P43" s="178"/>
    </row>
    <row r="44" spans="1:16" x14ac:dyDescent="0.2">
      <c r="A44" s="178" t="s">
        <v>65</v>
      </c>
      <c r="B44" s="178">
        <f>'実質公債費比率（分子）の構造'!K$50</f>
        <v>922</v>
      </c>
      <c r="C44" s="178"/>
      <c r="D44" s="178"/>
      <c r="E44" s="178">
        <f>'実質公債費比率（分子）の構造'!L$50</f>
        <v>832</v>
      </c>
      <c r="F44" s="178"/>
      <c r="G44" s="178"/>
      <c r="H44" s="178">
        <f>'実質公債費比率（分子）の構造'!M$50</f>
        <v>867</v>
      </c>
      <c r="I44" s="178"/>
      <c r="J44" s="178"/>
      <c r="K44" s="178">
        <f>'実質公債費比率（分子）の構造'!N$50</f>
        <v>868</v>
      </c>
      <c r="L44" s="178"/>
      <c r="M44" s="178"/>
      <c r="N44" s="178">
        <f>'実質公債費比率（分子）の構造'!O$50</f>
        <v>656</v>
      </c>
      <c r="O44" s="178"/>
      <c r="P44" s="178"/>
    </row>
    <row r="45" spans="1:16" x14ac:dyDescent="0.2">
      <c r="A45" s="178" t="s">
        <v>66</v>
      </c>
      <c r="B45" s="178" t="str">
        <f>'実質公債費比率（分子）の構造'!K$49</f>
        <v>-</v>
      </c>
      <c r="C45" s="178"/>
      <c r="D45" s="178"/>
      <c r="E45" s="178" t="str">
        <f>'実質公債費比率（分子）の構造'!L$49</f>
        <v>-</v>
      </c>
      <c r="F45" s="178"/>
      <c r="G45" s="178"/>
      <c r="H45" s="178" t="str">
        <f>'実質公債費比率（分子）の構造'!M$49</f>
        <v>-</v>
      </c>
      <c r="I45" s="178"/>
      <c r="J45" s="178"/>
      <c r="K45" s="178" t="str">
        <f>'実質公債費比率（分子）の構造'!N$49</f>
        <v>-</v>
      </c>
      <c r="L45" s="178"/>
      <c r="M45" s="178"/>
      <c r="N45" s="178" t="str">
        <f>'実質公債費比率（分子）の構造'!O$49</f>
        <v>-</v>
      </c>
      <c r="O45" s="178"/>
      <c r="P45" s="178"/>
    </row>
    <row r="46" spans="1:16" x14ac:dyDescent="0.2">
      <c r="A46" s="178" t="s">
        <v>67</v>
      </c>
      <c r="B46" s="178">
        <f>'実質公債費比率（分子）の構造'!K$48</f>
        <v>23221</v>
      </c>
      <c r="C46" s="178"/>
      <c r="D46" s="178"/>
      <c r="E46" s="178">
        <f>'実質公債費比率（分子）の構造'!L$48</f>
        <v>21138</v>
      </c>
      <c r="F46" s="178"/>
      <c r="G46" s="178"/>
      <c r="H46" s="178">
        <f>'実質公債費比率（分子）の構造'!M$48</f>
        <v>19486</v>
      </c>
      <c r="I46" s="178"/>
      <c r="J46" s="178"/>
      <c r="K46" s="178">
        <f>'実質公債費比率（分子）の構造'!N$48</f>
        <v>19946</v>
      </c>
      <c r="L46" s="178"/>
      <c r="M46" s="178"/>
      <c r="N46" s="178">
        <f>'実質公債費比率（分子）の構造'!O$48</f>
        <v>19711</v>
      </c>
      <c r="O46" s="178"/>
      <c r="P46" s="178"/>
    </row>
    <row r="47" spans="1:16" x14ac:dyDescent="0.2">
      <c r="A47" s="178" t="s">
        <v>68</v>
      </c>
      <c r="B47" s="178">
        <f>'実質公債費比率（分子）の構造'!K$47</f>
        <v>42685</v>
      </c>
      <c r="C47" s="178"/>
      <c r="D47" s="178"/>
      <c r="E47" s="178">
        <f>'実質公債費比率（分子）の構造'!L$47</f>
        <v>43080</v>
      </c>
      <c r="F47" s="178"/>
      <c r="G47" s="178"/>
      <c r="H47" s="178">
        <f>'実質公債費比率（分子）の構造'!M$47</f>
        <v>43789</v>
      </c>
      <c r="I47" s="178"/>
      <c r="J47" s="178"/>
      <c r="K47" s="178">
        <f>'実質公債費比率（分子）の構造'!N$47</f>
        <v>44580</v>
      </c>
      <c r="L47" s="178"/>
      <c r="M47" s="178"/>
      <c r="N47" s="178">
        <f>'実質公債費比率（分子）の構造'!O$47</f>
        <v>45235</v>
      </c>
      <c r="O47" s="178"/>
      <c r="P47" s="178"/>
    </row>
    <row r="48" spans="1:16" x14ac:dyDescent="0.2">
      <c r="A48" s="178" t="s">
        <v>69</v>
      </c>
      <c r="B48" s="178">
        <f>'実質公債費比率（分子）の構造'!K$46</f>
        <v>16380</v>
      </c>
      <c r="C48" s="178"/>
      <c r="D48" s="178"/>
      <c r="E48" s="178">
        <f>'実質公債費比率（分子）の構造'!L$46</f>
        <v>14540</v>
      </c>
      <c r="F48" s="178"/>
      <c r="G48" s="178"/>
      <c r="H48" s="178">
        <f>'実質公債費比率（分子）の構造'!M$46</f>
        <v>7877</v>
      </c>
      <c r="I48" s="178"/>
      <c r="J48" s="178"/>
      <c r="K48" s="178">
        <f>'実質公債費比率（分子）の構造'!N$46</f>
        <v>9241</v>
      </c>
      <c r="L48" s="178"/>
      <c r="M48" s="178"/>
      <c r="N48" s="178">
        <f>'実質公債費比率（分子）の構造'!O$46</f>
        <v>9744</v>
      </c>
      <c r="O48" s="178"/>
      <c r="P48" s="178"/>
    </row>
    <row r="49" spans="1:16" x14ac:dyDescent="0.2">
      <c r="A49" s="178" t="s">
        <v>70</v>
      </c>
      <c r="B49" s="178">
        <f>'実質公債費比率（分子）の構造'!K$45</f>
        <v>45817</v>
      </c>
      <c r="C49" s="178"/>
      <c r="D49" s="178"/>
      <c r="E49" s="178">
        <f>'実質公債費比率（分子）の構造'!L$45</f>
        <v>46003</v>
      </c>
      <c r="F49" s="178"/>
      <c r="G49" s="178"/>
      <c r="H49" s="178">
        <f>'実質公債費比率（分子）の構造'!M$45</f>
        <v>46834</v>
      </c>
      <c r="I49" s="178"/>
      <c r="J49" s="178"/>
      <c r="K49" s="178">
        <f>'実質公債費比率（分子）の構造'!N$45</f>
        <v>47591</v>
      </c>
      <c r="L49" s="178"/>
      <c r="M49" s="178"/>
      <c r="N49" s="178">
        <f>'実質公債費比率（分子）の構造'!O$45</f>
        <v>46846</v>
      </c>
      <c r="O49" s="178"/>
      <c r="P49" s="178"/>
    </row>
    <row r="50" spans="1:16" x14ac:dyDescent="0.2">
      <c r="A50" s="178" t="s">
        <v>71</v>
      </c>
      <c r="B50" s="178" t="e">
        <f>NA()</f>
        <v>#N/A</v>
      </c>
      <c r="C50" s="178">
        <f>IF(ISNUMBER('実質公債費比率（分子）の構造'!K$53),'実質公債費比率（分子）の構造'!K$53,NA())</f>
        <v>44824</v>
      </c>
      <c r="D50" s="178" t="e">
        <f>NA()</f>
        <v>#N/A</v>
      </c>
      <c r="E50" s="178" t="e">
        <f>NA()</f>
        <v>#N/A</v>
      </c>
      <c r="F50" s="178">
        <f>IF(ISNUMBER('実質公債費比率（分子）の構造'!L$53),'実質公債費比率（分子）の構造'!L$53,NA())</f>
        <v>42121</v>
      </c>
      <c r="G50" s="178" t="e">
        <f>NA()</f>
        <v>#N/A</v>
      </c>
      <c r="H50" s="178" t="e">
        <f>NA()</f>
        <v>#N/A</v>
      </c>
      <c r="I50" s="178">
        <f>IF(ISNUMBER('実質公債費比率（分子）の構造'!M$53),'実質公債費比率（分子）の構造'!M$53,NA())</f>
        <v>31131</v>
      </c>
      <c r="J50" s="178" t="e">
        <f>NA()</f>
        <v>#N/A</v>
      </c>
      <c r="K50" s="178" t="e">
        <f>NA()</f>
        <v>#N/A</v>
      </c>
      <c r="L50" s="178">
        <f>IF(ISNUMBER('実質公債費比率（分子）の構造'!N$53),'実質公債費比率（分子）の構造'!N$53,NA())</f>
        <v>38098</v>
      </c>
      <c r="M50" s="178" t="e">
        <f>NA()</f>
        <v>#N/A</v>
      </c>
      <c r="N50" s="178" t="e">
        <f>NA()</f>
        <v>#N/A</v>
      </c>
      <c r="O50" s="178">
        <f>IF(ISNUMBER('実質公債費比率（分子）の構造'!O$53),'実質公債費比率（分子）の構造'!O$53,NA())</f>
        <v>39104</v>
      </c>
      <c r="P50" s="178" t="e">
        <f>NA()</f>
        <v>#N/A</v>
      </c>
    </row>
    <row r="53" spans="1:16" x14ac:dyDescent="0.2">
      <c r="A53" s="146" t="s">
        <v>72</v>
      </c>
    </row>
    <row r="54" spans="1:16" x14ac:dyDescent="0.2">
      <c r="A54" s="177"/>
      <c r="B54" s="177" t="str">
        <f>'将来負担比率（分子）の構造'!I$40</f>
        <v>H27</v>
      </c>
      <c r="C54" s="177"/>
      <c r="D54" s="177"/>
      <c r="E54" s="177" t="str">
        <f>'将来負担比率（分子）の構造'!J$40</f>
        <v>H28</v>
      </c>
      <c r="F54" s="177"/>
      <c r="G54" s="177"/>
      <c r="H54" s="177" t="str">
        <f>'将来負担比率（分子）の構造'!K$40</f>
        <v>H29</v>
      </c>
      <c r="I54" s="177"/>
      <c r="J54" s="177"/>
      <c r="K54" s="177" t="str">
        <f>'将来負担比率（分子）の構造'!L$40</f>
        <v>H30</v>
      </c>
      <c r="L54" s="177"/>
      <c r="M54" s="177"/>
      <c r="N54" s="177" t="str">
        <f>'将来負担比率（分子）の構造'!M$40</f>
        <v>R01</v>
      </c>
      <c r="O54" s="177"/>
      <c r="P54" s="177"/>
    </row>
    <row r="55" spans="1:16" x14ac:dyDescent="0.2">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2">
      <c r="A56" s="177" t="s">
        <v>43</v>
      </c>
      <c r="B56" s="177"/>
      <c r="C56" s="177"/>
      <c r="D56" s="177">
        <f>'将来負担比率（分子）の構造'!I$52</f>
        <v>711322</v>
      </c>
      <c r="E56" s="177"/>
      <c r="F56" s="177"/>
      <c r="G56" s="177">
        <f>'将来負担比率（分子）の構造'!J$52</f>
        <v>714544</v>
      </c>
      <c r="H56" s="177"/>
      <c r="I56" s="177"/>
      <c r="J56" s="177">
        <f>'将来負担比率（分子）の構造'!K$52</f>
        <v>717027</v>
      </c>
      <c r="K56" s="177"/>
      <c r="L56" s="177"/>
      <c r="M56" s="177">
        <f>'将来負担比率（分子）の構造'!L$52</f>
        <v>724977</v>
      </c>
      <c r="N56" s="177"/>
      <c r="O56" s="177"/>
      <c r="P56" s="177">
        <f>'将来負担比率（分子）の構造'!M$52</f>
        <v>727332</v>
      </c>
    </row>
    <row r="57" spans="1:16" x14ac:dyDescent="0.2">
      <c r="A57" s="177" t="s">
        <v>42</v>
      </c>
      <c r="B57" s="177"/>
      <c r="C57" s="177"/>
      <c r="D57" s="177">
        <f>'将来負担比率（分子）の構造'!I$51</f>
        <v>321373</v>
      </c>
      <c r="E57" s="177"/>
      <c r="F57" s="177"/>
      <c r="G57" s="177">
        <f>'将来負担比率（分子）の構造'!J$51</f>
        <v>325249</v>
      </c>
      <c r="H57" s="177"/>
      <c r="I57" s="177"/>
      <c r="J57" s="177">
        <f>'将来負担比率（分子）の構造'!K$51</f>
        <v>319617</v>
      </c>
      <c r="K57" s="177"/>
      <c r="L57" s="177"/>
      <c r="M57" s="177">
        <f>'将来負担比率（分子）の構造'!L$51</f>
        <v>307248</v>
      </c>
      <c r="N57" s="177"/>
      <c r="O57" s="177"/>
      <c r="P57" s="177">
        <f>'将来負担比率（分子）の構造'!M$51</f>
        <v>304769</v>
      </c>
    </row>
    <row r="58" spans="1:16" x14ac:dyDescent="0.2">
      <c r="A58" s="177" t="s">
        <v>41</v>
      </c>
      <c r="B58" s="177"/>
      <c r="C58" s="177"/>
      <c r="D58" s="177">
        <f>'将来負担比率（分子）の構造'!I$50</f>
        <v>127769</v>
      </c>
      <c r="E58" s="177"/>
      <c r="F58" s="177"/>
      <c r="G58" s="177">
        <f>'将来負担比率（分子）の構造'!J$50</f>
        <v>124094</v>
      </c>
      <c r="H58" s="177"/>
      <c r="I58" s="177"/>
      <c r="J58" s="177">
        <f>'将来負担比率（分子）の構造'!K$50</f>
        <v>150341</v>
      </c>
      <c r="K58" s="177"/>
      <c r="L58" s="177"/>
      <c r="M58" s="177">
        <f>'将来負担比率（分子）の構造'!L$50</f>
        <v>165598</v>
      </c>
      <c r="N58" s="177"/>
      <c r="O58" s="177"/>
      <c r="P58" s="177">
        <f>'将来負担比率（分子）の構造'!M$50</f>
        <v>165840</v>
      </c>
    </row>
    <row r="59" spans="1:16" x14ac:dyDescent="0.2">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2">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2">
      <c r="A61" s="177" t="s">
        <v>36</v>
      </c>
      <c r="B61" s="177">
        <f>'将来負担比率（分子）の構造'!I$46</f>
        <v>6208</v>
      </c>
      <c r="C61" s="177"/>
      <c r="D61" s="177"/>
      <c r="E61" s="177">
        <f>'将来負担比率（分子）の構造'!J$46</f>
        <v>3251</v>
      </c>
      <c r="F61" s="177"/>
      <c r="G61" s="177"/>
      <c r="H61" s="177">
        <f>'将来負担比率（分子）の構造'!K$46</f>
        <v>1108</v>
      </c>
      <c r="I61" s="177"/>
      <c r="J61" s="177"/>
      <c r="K61" s="177">
        <f>'将来負担比率（分子）の構造'!L$46</f>
        <v>2626</v>
      </c>
      <c r="L61" s="177"/>
      <c r="M61" s="177"/>
      <c r="N61" s="177">
        <f>'将来負担比率（分子）の構造'!M$46</f>
        <v>1512</v>
      </c>
      <c r="O61" s="177"/>
      <c r="P61" s="177"/>
    </row>
    <row r="62" spans="1:16" x14ac:dyDescent="0.2">
      <c r="A62" s="177" t="s">
        <v>35</v>
      </c>
      <c r="B62" s="177">
        <f>'将来負担比率（分子）の構造'!I$45</f>
        <v>78466</v>
      </c>
      <c r="C62" s="177"/>
      <c r="D62" s="177"/>
      <c r="E62" s="177">
        <f>'将来負担比率（分子）の構造'!J$45</f>
        <v>77573</v>
      </c>
      <c r="F62" s="177"/>
      <c r="G62" s="177"/>
      <c r="H62" s="177">
        <f>'将来負担比率（分子）の構造'!K$45</f>
        <v>109778</v>
      </c>
      <c r="I62" s="177"/>
      <c r="J62" s="177"/>
      <c r="K62" s="177">
        <f>'将来負担比率（分子）の構造'!L$45</f>
        <v>101967</v>
      </c>
      <c r="L62" s="177"/>
      <c r="M62" s="177"/>
      <c r="N62" s="177">
        <f>'将来負担比率（分子）の構造'!M$45</f>
        <v>99287</v>
      </c>
      <c r="O62" s="177"/>
      <c r="P62" s="177"/>
    </row>
    <row r="63" spans="1:16" x14ac:dyDescent="0.2">
      <c r="A63" s="177" t="s">
        <v>34</v>
      </c>
      <c r="B63" s="177" t="str">
        <f>'将来負担比率（分子）の構造'!I$44</f>
        <v>-</v>
      </c>
      <c r="C63" s="177"/>
      <c r="D63" s="177"/>
      <c r="E63" s="177" t="str">
        <f>'将来負担比率（分子）の構造'!J$44</f>
        <v>-</v>
      </c>
      <c r="F63" s="177"/>
      <c r="G63" s="177"/>
      <c r="H63" s="177" t="str">
        <f>'将来負担比率（分子）の構造'!K$44</f>
        <v>-</v>
      </c>
      <c r="I63" s="177"/>
      <c r="J63" s="177"/>
      <c r="K63" s="177" t="str">
        <f>'将来負担比率（分子）の構造'!L$44</f>
        <v>-</v>
      </c>
      <c r="L63" s="177"/>
      <c r="M63" s="177"/>
      <c r="N63" s="177" t="str">
        <f>'将来負担比率（分子）の構造'!M$44</f>
        <v>-</v>
      </c>
      <c r="O63" s="177"/>
      <c r="P63" s="177"/>
    </row>
    <row r="64" spans="1:16" x14ac:dyDescent="0.2">
      <c r="A64" s="177" t="s">
        <v>33</v>
      </c>
      <c r="B64" s="177">
        <f>'将来負担比率（分子）の構造'!I$43</f>
        <v>292523</v>
      </c>
      <c r="C64" s="177"/>
      <c r="D64" s="177"/>
      <c r="E64" s="177">
        <f>'将来負担比率（分子）の構造'!J$43</f>
        <v>284539</v>
      </c>
      <c r="F64" s="177"/>
      <c r="G64" s="177"/>
      <c r="H64" s="177">
        <f>'将来負担比率（分子）の構造'!K$43</f>
        <v>253236</v>
      </c>
      <c r="I64" s="177"/>
      <c r="J64" s="177"/>
      <c r="K64" s="177">
        <f>'将来負担比率（分子）の構造'!L$43</f>
        <v>227784</v>
      </c>
      <c r="L64" s="177"/>
      <c r="M64" s="177"/>
      <c r="N64" s="177">
        <f>'将来負担比率（分子）の構造'!M$43</f>
        <v>221471</v>
      </c>
      <c r="O64" s="177"/>
      <c r="P64" s="177"/>
    </row>
    <row r="65" spans="1:16" x14ac:dyDescent="0.2">
      <c r="A65" s="177" t="s">
        <v>32</v>
      </c>
      <c r="B65" s="177">
        <f>'将来負担比率（分子）の構造'!I$42</f>
        <v>12719</v>
      </c>
      <c r="C65" s="177"/>
      <c r="D65" s="177"/>
      <c r="E65" s="177">
        <f>'将来負担比率（分子）の構造'!J$42</f>
        <v>10537</v>
      </c>
      <c r="F65" s="177"/>
      <c r="G65" s="177"/>
      <c r="H65" s="177">
        <f>'将来負担比率（分子）の構造'!K$42</f>
        <v>8977</v>
      </c>
      <c r="I65" s="177"/>
      <c r="J65" s="177"/>
      <c r="K65" s="177">
        <f>'将来負担比率（分子）の構造'!L$42</f>
        <v>7557</v>
      </c>
      <c r="L65" s="177"/>
      <c r="M65" s="177"/>
      <c r="N65" s="177">
        <f>'将来負担比率（分子）の構造'!M$42</f>
        <v>6866</v>
      </c>
      <c r="O65" s="177"/>
      <c r="P65" s="177"/>
    </row>
    <row r="66" spans="1:16" x14ac:dyDescent="0.2">
      <c r="A66" s="177" t="s">
        <v>31</v>
      </c>
      <c r="B66" s="177">
        <f>'将来負担比率（分子）の構造'!I$41</f>
        <v>1448728</v>
      </c>
      <c r="C66" s="177"/>
      <c r="D66" s="177"/>
      <c r="E66" s="177">
        <f>'将来負担比率（分子）の構造'!J$41</f>
        <v>1457994</v>
      </c>
      <c r="F66" s="177"/>
      <c r="G66" s="177"/>
      <c r="H66" s="177">
        <f>'将来負担比率（分子）の構造'!K$41</f>
        <v>1489847</v>
      </c>
      <c r="I66" s="177"/>
      <c r="J66" s="177"/>
      <c r="K66" s="177">
        <f>'将来負担比率（分子）の構造'!L$41</f>
        <v>1518531</v>
      </c>
      <c r="L66" s="177"/>
      <c r="M66" s="177"/>
      <c r="N66" s="177">
        <f>'将来負担比率（分子）の構造'!M$41</f>
        <v>1533264</v>
      </c>
      <c r="O66" s="177"/>
      <c r="P66" s="177"/>
    </row>
    <row r="67" spans="1:16" x14ac:dyDescent="0.2">
      <c r="A67" s="177" t="s">
        <v>75</v>
      </c>
      <c r="B67" s="177" t="e">
        <f>NA()</f>
        <v>#N/A</v>
      </c>
      <c r="C67" s="177">
        <f>IF(ISNUMBER('将来負担比率（分子）の構造'!I$53), IF('将来負担比率（分子）の構造'!I$53 &lt; 0, 0, '将来負担比率（分子）の構造'!I$53), NA())</f>
        <v>678180</v>
      </c>
      <c r="D67" s="177" t="e">
        <f>NA()</f>
        <v>#N/A</v>
      </c>
      <c r="E67" s="177" t="e">
        <f>NA()</f>
        <v>#N/A</v>
      </c>
      <c r="F67" s="177">
        <f>IF(ISNUMBER('将来負担比率（分子）の構造'!J$53), IF('将来負担比率（分子）の構造'!J$53 &lt; 0, 0, '将来負担比率（分子）の構造'!J$53), NA())</f>
        <v>670006</v>
      </c>
      <c r="G67" s="177" t="e">
        <f>NA()</f>
        <v>#N/A</v>
      </c>
      <c r="H67" s="177" t="e">
        <f>NA()</f>
        <v>#N/A</v>
      </c>
      <c r="I67" s="177">
        <f>IF(ISNUMBER('将来負担比率（分子）の構造'!K$53), IF('将来負担比率（分子）の構造'!K$53 &lt; 0, 0, '将来負担比率（分子）の構造'!K$53), NA())</f>
        <v>675961</v>
      </c>
      <c r="J67" s="177" t="e">
        <f>NA()</f>
        <v>#N/A</v>
      </c>
      <c r="K67" s="177" t="e">
        <f>NA()</f>
        <v>#N/A</v>
      </c>
      <c r="L67" s="177">
        <f>IF(ISNUMBER('将来負担比率（分子）の構造'!L$53), IF('将来負担比率（分子）の構造'!L$53 &lt; 0, 0, '将来負担比率（分子）の構造'!L$53), NA())</f>
        <v>660642</v>
      </c>
      <c r="M67" s="177" t="e">
        <f>NA()</f>
        <v>#N/A</v>
      </c>
      <c r="N67" s="177" t="e">
        <f>NA()</f>
        <v>#N/A</v>
      </c>
      <c r="O67" s="177">
        <f>IF(ISNUMBER('将来負担比率（分子）の構造'!M$53), IF('将来負担比率（分子）の構造'!M$53 &lt; 0, 0, '将来負担比率（分子）の構造'!M$53), NA())</f>
        <v>664459</v>
      </c>
      <c r="P67" s="177" t="e">
        <f>NA()</f>
        <v>#N/A</v>
      </c>
    </row>
    <row r="70" spans="1:16" x14ac:dyDescent="0.2">
      <c r="A70" s="179" t="s">
        <v>76</v>
      </c>
      <c r="B70" s="179"/>
      <c r="C70" s="179"/>
      <c r="D70" s="179"/>
      <c r="E70" s="179"/>
      <c r="F70" s="179"/>
    </row>
    <row r="71" spans="1:16" x14ac:dyDescent="0.2">
      <c r="A71" s="180"/>
      <c r="B71" s="180" t="str">
        <f>基金残高に係る経年分析!F54</f>
        <v>H29</v>
      </c>
      <c r="C71" s="180" t="str">
        <f>基金残高に係る経年分析!G54</f>
        <v>H30</v>
      </c>
      <c r="D71" s="180" t="str">
        <f>基金残高に係る経年分析!H54</f>
        <v>R01</v>
      </c>
    </row>
    <row r="72" spans="1:16" x14ac:dyDescent="0.2">
      <c r="A72" s="180" t="s">
        <v>77</v>
      </c>
      <c r="B72" s="181">
        <f>基金残高に係る経年分析!F55</f>
        <v>3197</v>
      </c>
      <c r="C72" s="181">
        <f>基金残高に係る経年分析!G55</f>
        <v>3574</v>
      </c>
      <c r="D72" s="181" t="str">
        <f>基金残高に係る経年分析!H55</f>
        <v>-</v>
      </c>
    </row>
    <row r="73" spans="1:16" x14ac:dyDescent="0.2">
      <c r="A73" s="180" t="s">
        <v>78</v>
      </c>
      <c r="B73" s="181" t="str">
        <f>基金残高に係る経年分析!F56</f>
        <v>-</v>
      </c>
      <c r="C73" s="181">
        <f>基金残高に係る経年分析!G56</f>
        <v>238</v>
      </c>
      <c r="D73" s="181" t="str">
        <f>基金残高に係る経年分析!H56</f>
        <v>-</v>
      </c>
    </row>
    <row r="74" spans="1:16" x14ac:dyDescent="0.2">
      <c r="A74" s="180" t="s">
        <v>79</v>
      </c>
      <c r="B74" s="181">
        <f>基金残高に係る経年分析!F57</f>
        <v>40433</v>
      </c>
      <c r="C74" s="181">
        <f>基金残高に係る経年分析!G57</f>
        <v>37588</v>
      </c>
      <c r="D74" s="181">
        <f>基金残高に係る経年分析!H57</f>
        <v>36620</v>
      </c>
    </row>
  </sheetData>
  <sheetProtection algorithmName="SHA-512" hashValue="Yv4pTqc0yBCvtDHycmxnY0aozFsyq8kitd7ePbFyrMxO+ukSsIgO9pXXx4wTkk9nW1O3ogC3y/bXPH7YcQnurA==" saltValue="QGsMBeIeIZcuPm03uE9W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2" customWidth="1"/>
    <col min="96" max="133" width="1.6328125" style="238" customWidth="1"/>
    <col min="134" max="143" width="1.6328125" style="222" customWidth="1"/>
    <col min="144" max="16384" width="0" style="222" hidden="1"/>
  </cols>
  <sheetData>
    <row r="1" spans="2:143" ht="22.5" customHeight="1" thickBot="1" x14ac:dyDescent="0.25">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59" t="s">
        <v>217</v>
      </c>
      <c r="DI1" s="760"/>
      <c r="DJ1" s="760"/>
      <c r="DK1" s="760"/>
      <c r="DL1" s="760"/>
      <c r="DM1" s="760"/>
      <c r="DN1" s="761"/>
      <c r="DO1" s="222"/>
      <c r="DP1" s="759" t="s">
        <v>218</v>
      </c>
      <c r="DQ1" s="760"/>
      <c r="DR1" s="760"/>
      <c r="DS1" s="760"/>
      <c r="DT1" s="760"/>
      <c r="DU1" s="760"/>
      <c r="DV1" s="760"/>
      <c r="DW1" s="760"/>
      <c r="DX1" s="760"/>
      <c r="DY1" s="760"/>
      <c r="DZ1" s="760"/>
      <c r="EA1" s="760"/>
      <c r="EB1" s="760"/>
      <c r="EC1" s="761"/>
      <c r="ED1" s="220"/>
      <c r="EE1" s="220"/>
      <c r="EF1" s="220"/>
      <c r="EG1" s="220"/>
      <c r="EH1" s="220"/>
      <c r="EI1" s="220"/>
      <c r="EJ1" s="220"/>
      <c r="EK1" s="220"/>
      <c r="EL1" s="220"/>
      <c r="EM1" s="220"/>
    </row>
    <row r="2" spans="2:143" ht="22.5" customHeight="1" x14ac:dyDescent="0.2">
      <c r="B2" s="223" t="s">
        <v>219</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2">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6" customFormat="1" ht="11.25" customHeight="1" x14ac:dyDescent="0.2">
      <c r="B5" s="706" t="s">
        <v>230</v>
      </c>
      <c r="C5" s="707"/>
      <c r="D5" s="707"/>
      <c r="E5" s="707"/>
      <c r="F5" s="707"/>
      <c r="G5" s="707"/>
      <c r="H5" s="707"/>
      <c r="I5" s="707"/>
      <c r="J5" s="707"/>
      <c r="K5" s="707"/>
      <c r="L5" s="707"/>
      <c r="M5" s="707"/>
      <c r="N5" s="707"/>
      <c r="O5" s="707"/>
      <c r="P5" s="707"/>
      <c r="Q5" s="708"/>
      <c r="R5" s="695">
        <v>305500402</v>
      </c>
      <c r="S5" s="696"/>
      <c r="T5" s="696"/>
      <c r="U5" s="696"/>
      <c r="V5" s="696"/>
      <c r="W5" s="696"/>
      <c r="X5" s="696"/>
      <c r="Y5" s="739"/>
      <c r="Z5" s="757">
        <v>39.700000000000003</v>
      </c>
      <c r="AA5" s="757"/>
      <c r="AB5" s="757"/>
      <c r="AC5" s="757"/>
      <c r="AD5" s="758">
        <v>276676256</v>
      </c>
      <c r="AE5" s="758"/>
      <c r="AF5" s="758"/>
      <c r="AG5" s="758"/>
      <c r="AH5" s="758"/>
      <c r="AI5" s="758"/>
      <c r="AJ5" s="758"/>
      <c r="AK5" s="758"/>
      <c r="AL5" s="740">
        <v>72.8</v>
      </c>
      <c r="AM5" s="711"/>
      <c r="AN5" s="711"/>
      <c r="AO5" s="741"/>
      <c r="AP5" s="706" t="s">
        <v>231</v>
      </c>
      <c r="AQ5" s="707"/>
      <c r="AR5" s="707"/>
      <c r="AS5" s="707"/>
      <c r="AT5" s="707"/>
      <c r="AU5" s="707"/>
      <c r="AV5" s="707"/>
      <c r="AW5" s="707"/>
      <c r="AX5" s="707"/>
      <c r="AY5" s="707"/>
      <c r="AZ5" s="707"/>
      <c r="BA5" s="707"/>
      <c r="BB5" s="707"/>
      <c r="BC5" s="707"/>
      <c r="BD5" s="707"/>
      <c r="BE5" s="707"/>
      <c r="BF5" s="708"/>
      <c r="BG5" s="640">
        <v>269878852</v>
      </c>
      <c r="BH5" s="641"/>
      <c r="BI5" s="641"/>
      <c r="BJ5" s="641"/>
      <c r="BK5" s="641"/>
      <c r="BL5" s="641"/>
      <c r="BM5" s="641"/>
      <c r="BN5" s="642"/>
      <c r="BO5" s="677">
        <v>88.3</v>
      </c>
      <c r="BP5" s="677"/>
      <c r="BQ5" s="677"/>
      <c r="BR5" s="677"/>
      <c r="BS5" s="678">
        <v>4957790</v>
      </c>
      <c r="BT5" s="678"/>
      <c r="BU5" s="678"/>
      <c r="BV5" s="678"/>
      <c r="BW5" s="678"/>
      <c r="BX5" s="678"/>
      <c r="BY5" s="678"/>
      <c r="BZ5" s="678"/>
      <c r="CA5" s="678"/>
      <c r="CB5" s="728"/>
      <c r="CD5" s="744" t="s">
        <v>226</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224</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x14ac:dyDescent="0.2">
      <c r="B6" s="637" t="s">
        <v>235</v>
      </c>
      <c r="C6" s="638"/>
      <c r="D6" s="638"/>
      <c r="E6" s="638"/>
      <c r="F6" s="638"/>
      <c r="G6" s="638"/>
      <c r="H6" s="638"/>
      <c r="I6" s="638"/>
      <c r="J6" s="638"/>
      <c r="K6" s="638"/>
      <c r="L6" s="638"/>
      <c r="M6" s="638"/>
      <c r="N6" s="638"/>
      <c r="O6" s="638"/>
      <c r="P6" s="638"/>
      <c r="Q6" s="639"/>
      <c r="R6" s="640">
        <v>3333213</v>
      </c>
      <c r="S6" s="641"/>
      <c r="T6" s="641"/>
      <c r="U6" s="641"/>
      <c r="V6" s="641"/>
      <c r="W6" s="641"/>
      <c r="X6" s="641"/>
      <c r="Y6" s="642"/>
      <c r="Z6" s="677">
        <v>0.4</v>
      </c>
      <c r="AA6" s="677"/>
      <c r="AB6" s="677"/>
      <c r="AC6" s="677"/>
      <c r="AD6" s="678">
        <v>3333213</v>
      </c>
      <c r="AE6" s="678"/>
      <c r="AF6" s="678"/>
      <c r="AG6" s="678"/>
      <c r="AH6" s="678"/>
      <c r="AI6" s="678"/>
      <c r="AJ6" s="678"/>
      <c r="AK6" s="678"/>
      <c r="AL6" s="643">
        <v>0.9</v>
      </c>
      <c r="AM6" s="644"/>
      <c r="AN6" s="644"/>
      <c r="AO6" s="679"/>
      <c r="AP6" s="637" t="s">
        <v>236</v>
      </c>
      <c r="AQ6" s="638"/>
      <c r="AR6" s="638"/>
      <c r="AS6" s="638"/>
      <c r="AT6" s="638"/>
      <c r="AU6" s="638"/>
      <c r="AV6" s="638"/>
      <c r="AW6" s="638"/>
      <c r="AX6" s="638"/>
      <c r="AY6" s="638"/>
      <c r="AZ6" s="638"/>
      <c r="BA6" s="638"/>
      <c r="BB6" s="638"/>
      <c r="BC6" s="638"/>
      <c r="BD6" s="638"/>
      <c r="BE6" s="638"/>
      <c r="BF6" s="639"/>
      <c r="BG6" s="640">
        <v>269878852</v>
      </c>
      <c r="BH6" s="641"/>
      <c r="BI6" s="641"/>
      <c r="BJ6" s="641"/>
      <c r="BK6" s="641"/>
      <c r="BL6" s="641"/>
      <c r="BM6" s="641"/>
      <c r="BN6" s="642"/>
      <c r="BO6" s="677">
        <v>88.3</v>
      </c>
      <c r="BP6" s="677"/>
      <c r="BQ6" s="677"/>
      <c r="BR6" s="677"/>
      <c r="BS6" s="678">
        <v>4957790</v>
      </c>
      <c r="BT6" s="678"/>
      <c r="BU6" s="678"/>
      <c r="BV6" s="678"/>
      <c r="BW6" s="678"/>
      <c r="BX6" s="678"/>
      <c r="BY6" s="678"/>
      <c r="BZ6" s="678"/>
      <c r="CA6" s="678"/>
      <c r="CB6" s="728"/>
      <c r="CD6" s="698" t="s">
        <v>237</v>
      </c>
      <c r="CE6" s="699"/>
      <c r="CF6" s="699"/>
      <c r="CG6" s="699"/>
      <c r="CH6" s="699"/>
      <c r="CI6" s="699"/>
      <c r="CJ6" s="699"/>
      <c r="CK6" s="699"/>
      <c r="CL6" s="699"/>
      <c r="CM6" s="699"/>
      <c r="CN6" s="699"/>
      <c r="CO6" s="699"/>
      <c r="CP6" s="699"/>
      <c r="CQ6" s="700"/>
      <c r="CR6" s="640">
        <v>2109731</v>
      </c>
      <c r="CS6" s="641"/>
      <c r="CT6" s="641"/>
      <c r="CU6" s="641"/>
      <c r="CV6" s="641"/>
      <c r="CW6" s="641"/>
      <c r="CX6" s="641"/>
      <c r="CY6" s="642"/>
      <c r="CZ6" s="740">
        <v>0.3</v>
      </c>
      <c r="DA6" s="711"/>
      <c r="DB6" s="711"/>
      <c r="DC6" s="743"/>
      <c r="DD6" s="646">
        <v>53046</v>
      </c>
      <c r="DE6" s="641"/>
      <c r="DF6" s="641"/>
      <c r="DG6" s="641"/>
      <c r="DH6" s="641"/>
      <c r="DI6" s="641"/>
      <c r="DJ6" s="641"/>
      <c r="DK6" s="641"/>
      <c r="DL6" s="641"/>
      <c r="DM6" s="641"/>
      <c r="DN6" s="641"/>
      <c r="DO6" s="641"/>
      <c r="DP6" s="642"/>
      <c r="DQ6" s="646">
        <v>2035559</v>
      </c>
      <c r="DR6" s="641"/>
      <c r="DS6" s="641"/>
      <c r="DT6" s="641"/>
      <c r="DU6" s="641"/>
      <c r="DV6" s="641"/>
      <c r="DW6" s="641"/>
      <c r="DX6" s="641"/>
      <c r="DY6" s="641"/>
      <c r="DZ6" s="641"/>
      <c r="EA6" s="641"/>
      <c r="EB6" s="641"/>
      <c r="EC6" s="684"/>
    </row>
    <row r="7" spans="2:143" ht="11.25" customHeight="1" x14ac:dyDescent="0.2">
      <c r="B7" s="637" t="s">
        <v>238</v>
      </c>
      <c r="C7" s="638"/>
      <c r="D7" s="638"/>
      <c r="E7" s="638"/>
      <c r="F7" s="638"/>
      <c r="G7" s="638"/>
      <c r="H7" s="638"/>
      <c r="I7" s="638"/>
      <c r="J7" s="638"/>
      <c r="K7" s="638"/>
      <c r="L7" s="638"/>
      <c r="M7" s="638"/>
      <c r="N7" s="638"/>
      <c r="O7" s="638"/>
      <c r="P7" s="638"/>
      <c r="Q7" s="639"/>
      <c r="R7" s="640">
        <v>192128</v>
      </c>
      <c r="S7" s="641"/>
      <c r="T7" s="641"/>
      <c r="U7" s="641"/>
      <c r="V7" s="641"/>
      <c r="W7" s="641"/>
      <c r="X7" s="641"/>
      <c r="Y7" s="642"/>
      <c r="Z7" s="677">
        <v>0</v>
      </c>
      <c r="AA7" s="677"/>
      <c r="AB7" s="677"/>
      <c r="AC7" s="677"/>
      <c r="AD7" s="678">
        <v>192128</v>
      </c>
      <c r="AE7" s="678"/>
      <c r="AF7" s="678"/>
      <c r="AG7" s="678"/>
      <c r="AH7" s="678"/>
      <c r="AI7" s="678"/>
      <c r="AJ7" s="678"/>
      <c r="AK7" s="678"/>
      <c r="AL7" s="643">
        <v>0.1</v>
      </c>
      <c r="AM7" s="644"/>
      <c r="AN7" s="644"/>
      <c r="AO7" s="679"/>
      <c r="AP7" s="637" t="s">
        <v>239</v>
      </c>
      <c r="AQ7" s="638"/>
      <c r="AR7" s="638"/>
      <c r="AS7" s="638"/>
      <c r="AT7" s="638"/>
      <c r="AU7" s="638"/>
      <c r="AV7" s="638"/>
      <c r="AW7" s="638"/>
      <c r="AX7" s="638"/>
      <c r="AY7" s="638"/>
      <c r="AZ7" s="638"/>
      <c r="BA7" s="638"/>
      <c r="BB7" s="638"/>
      <c r="BC7" s="638"/>
      <c r="BD7" s="638"/>
      <c r="BE7" s="638"/>
      <c r="BF7" s="639"/>
      <c r="BG7" s="640">
        <v>151685764</v>
      </c>
      <c r="BH7" s="641"/>
      <c r="BI7" s="641"/>
      <c r="BJ7" s="641"/>
      <c r="BK7" s="641"/>
      <c r="BL7" s="641"/>
      <c r="BM7" s="641"/>
      <c r="BN7" s="642"/>
      <c r="BO7" s="677">
        <v>49.7</v>
      </c>
      <c r="BP7" s="677"/>
      <c r="BQ7" s="677"/>
      <c r="BR7" s="677"/>
      <c r="BS7" s="678">
        <v>4957790</v>
      </c>
      <c r="BT7" s="678"/>
      <c r="BU7" s="678"/>
      <c r="BV7" s="678"/>
      <c r="BW7" s="678"/>
      <c r="BX7" s="678"/>
      <c r="BY7" s="678"/>
      <c r="BZ7" s="678"/>
      <c r="CA7" s="678"/>
      <c r="CB7" s="728"/>
      <c r="CD7" s="673" t="s">
        <v>240</v>
      </c>
      <c r="CE7" s="674"/>
      <c r="CF7" s="674"/>
      <c r="CG7" s="674"/>
      <c r="CH7" s="674"/>
      <c r="CI7" s="674"/>
      <c r="CJ7" s="674"/>
      <c r="CK7" s="674"/>
      <c r="CL7" s="674"/>
      <c r="CM7" s="674"/>
      <c r="CN7" s="674"/>
      <c r="CO7" s="674"/>
      <c r="CP7" s="674"/>
      <c r="CQ7" s="675"/>
      <c r="CR7" s="640">
        <v>53930225</v>
      </c>
      <c r="CS7" s="641"/>
      <c r="CT7" s="641"/>
      <c r="CU7" s="641"/>
      <c r="CV7" s="641"/>
      <c r="CW7" s="641"/>
      <c r="CX7" s="641"/>
      <c r="CY7" s="642"/>
      <c r="CZ7" s="677">
        <v>7</v>
      </c>
      <c r="DA7" s="677"/>
      <c r="DB7" s="677"/>
      <c r="DC7" s="677"/>
      <c r="DD7" s="646">
        <v>12761446</v>
      </c>
      <c r="DE7" s="641"/>
      <c r="DF7" s="641"/>
      <c r="DG7" s="641"/>
      <c r="DH7" s="641"/>
      <c r="DI7" s="641"/>
      <c r="DJ7" s="641"/>
      <c r="DK7" s="641"/>
      <c r="DL7" s="641"/>
      <c r="DM7" s="641"/>
      <c r="DN7" s="641"/>
      <c r="DO7" s="641"/>
      <c r="DP7" s="642"/>
      <c r="DQ7" s="646">
        <v>37900354</v>
      </c>
      <c r="DR7" s="641"/>
      <c r="DS7" s="641"/>
      <c r="DT7" s="641"/>
      <c r="DU7" s="641"/>
      <c r="DV7" s="641"/>
      <c r="DW7" s="641"/>
      <c r="DX7" s="641"/>
      <c r="DY7" s="641"/>
      <c r="DZ7" s="641"/>
      <c r="EA7" s="641"/>
      <c r="EB7" s="641"/>
      <c r="EC7" s="684"/>
    </row>
    <row r="8" spans="2:143" ht="11.25" customHeight="1" x14ac:dyDescent="0.2">
      <c r="B8" s="637" t="s">
        <v>241</v>
      </c>
      <c r="C8" s="638"/>
      <c r="D8" s="638"/>
      <c r="E8" s="638"/>
      <c r="F8" s="638"/>
      <c r="G8" s="638"/>
      <c r="H8" s="638"/>
      <c r="I8" s="638"/>
      <c r="J8" s="638"/>
      <c r="K8" s="638"/>
      <c r="L8" s="638"/>
      <c r="M8" s="638"/>
      <c r="N8" s="638"/>
      <c r="O8" s="638"/>
      <c r="P8" s="638"/>
      <c r="Q8" s="639"/>
      <c r="R8" s="640">
        <v>1555705</v>
      </c>
      <c r="S8" s="641"/>
      <c r="T8" s="641"/>
      <c r="U8" s="641"/>
      <c r="V8" s="641"/>
      <c r="W8" s="641"/>
      <c r="X8" s="641"/>
      <c r="Y8" s="642"/>
      <c r="Z8" s="677">
        <v>0.2</v>
      </c>
      <c r="AA8" s="677"/>
      <c r="AB8" s="677"/>
      <c r="AC8" s="677"/>
      <c r="AD8" s="678">
        <v>1555705</v>
      </c>
      <c r="AE8" s="678"/>
      <c r="AF8" s="678"/>
      <c r="AG8" s="678"/>
      <c r="AH8" s="678"/>
      <c r="AI8" s="678"/>
      <c r="AJ8" s="678"/>
      <c r="AK8" s="678"/>
      <c r="AL8" s="643">
        <v>0.4</v>
      </c>
      <c r="AM8" s="644"/>
      <c r="AN8" s="644"/>
      <c r="AO8" s="679"/>
      <c r="AP8" s="637" t="s">
        <v>242</v>
      </c>
      <c r="AQ8" s="638"/>
      <c r="AR8" s="638"/>
      <c r="AS8" s="638"/>
      <c r="AT8" s="638"/>
      <c r="AU8" s="638"/>
      <c r="AV8" s="638"/>
      <c r="AW8" s="638"/>
      <c r="AX8" s="638"/>
      <c r="AY8" s="638"/>
      <c r="AZ8" s="638"/>
      <c r="BA8" s="638"/>
      <c r="BB8" s="638"/>
      <c r="BC8" s="638"/>
      <c r="BD8" s="638"/>
      <c r="BE8" s="638"/>
      <c r="BF8" s="639"/>
      <c r="BG8" s="640">
        <v>2182891</v>
      </c>
      <c r="BH8" s="641"/>
      <c r="BI8" s="641"/>
      <c r="BJ8" s="641"/>
      <c r="BK8" s="641"/>
      <c r="BL8" s="641"/>
      <c r="BM8" s="641"/>
      <c r="BN8" s="642"/>
      <c r="BO8" s="677">
        <v>0.7</v>
      </c>
      <c r="BP8" s="677"/>
      <c r="BQ8" s="677"/>
      <c r="BR8" s="677"/>
      <c r="BS8" s="646" t="s">
        <v>140</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311101350</v>
      </c>
      <c r="CS8" s="641"/>
      <c r="CT8" s="641"/>
      <c r="CU8" s="641"/>
      <c r="CV8" s="641"/>
      <c r="CW8" s="641"/>
      <c r="CX8" s="641"/>
      <c r="CY8" s="642"/>
      <c r="CZ8" s="677">
        <v>40.6</v>
      </c>
      <c r="DA8" s="677"/>
      <c r="DB8" s="677"/>
      <c r="DC8" s="677"/>
      <c r="DD8" s="646">
        <v>2990199</v>
      </c>
      <c r="DE8" s="641"/>
      <c r="DF8" s="641"/>
      <c r="DG8" s="641"/>
      <c r="DH8" s="641"/>
      <c r="DI8" s="641"/>
      <c r="DJ8" s="641"/>
      <c r="DK8" s="641"/>
      <c r="DL8" s="641"/>
      <c r="DM8" s="641"/>
      <c r="DN8" s="641"/>
      <c r="DO8" s="641"/>
      <c r="DP8" s="642"/>
      <c r="DQ8" s="646">
        <v>147628013</v>
      </c>
      <c r="DR8" s="641"/>
      <c r="DS8" s="641"/>
      <c r="DT8" s="641"/>
      <c r="DU8" s="641"/>
      <c r="DV8" s="641"/>
      <c r="DW8" s="641"/>
      <c r="DX8" s="641"/>
      <c r="DY8" s="641"/>
      <c r="DZ8" s="641"/>
      <c r="EA8" s="641"/>
      <c r="EB8" s="641"/>
      <c r="EC8" s="684"/>
    </row>
    <row r="9" spans="2:143" ht="11.25" customHeight="1" x14ac:dyDescent="0.2">
      <c r="B9" s="637" t="s">
        <v>244</v>
      </c>
      <c r="C9" s="638"/>
      <c r="D9" s="638"/>
      <c r="E9" s="638"/>
      <c r="F9" s="638"/>
      <c r="G9" s="638"/>
      <c r="H9" s="638"/>
      <c r="I9" s="638"/>
      <c r="J9" s="638"/>
      <c r="K9" s="638"/>
      <c r="L9" s="638"/>
      <c r="M9" s="638"/>
      <c r="N9" s="638"/>
      <c r="O9" s="638"/>
      <c r="P9" s="638"/>
      <c r="Q9" s="639"/>
      <c r="R9" s="640">
        <v>851842</v>
      </c>
      <c r="S9" s="641"/>
      <c r="T9" s="641"/>
      <c r="U9" s="641"/>
      <c r="V9" s="641"/>
      <c r="W9" s="641"/>
      <c r="X9" s="641"/>
      <c r="Y9" s="642"/>
      <c r="Z9" s="677">
        <v>0.1</v>
      </c>
      <c r="AA9" s="677"/>
      <c r="AB9" s="677"/>
      <c r="AC9" s="677"/>
      <c r="AD9" s="678">
        <v>851842</v>
      </c>
      <c r="AE9" s="678"/>
      <c r="AF9" s="678"/>
      <c r="AG9" s="678"/>
      <c r="AH9" s="678"/>
      <c r="AI9" s="678"/>
      <c r="AJ9" s="678"/>
      <c r="AK9" s="678"/>
      <c r="AL9" s="643">
        <v>0.2</v>
      </c>
      <c r="AM9" s="644"/>
      <c r="AN9" s="644"/>
      <c r="AO9" s="679"/>
      <c r="AP9" s="637" t="s">
        <v>245</v>
      </c>
      <c r="AQ9" s="638"/>
      <c r="AR9" s="638"/>
      <c r="AS9" s="638"/>
      <c r="AT9" s="638"/>
      <c r="AU9" s="638"/>
      <c r="AV9" s="638"/>
      <c r="AW9" s="638"/>
      <c r="AX9" s="638"/>
      <c r="AY9" s="638"/>
      <c r="AZ9" s="638"/>
      <c r="BA9" s="638"/>
      <c r="BB9" s="638"/>
      <c r="BC9" s="638"/>
      <c r="BD9" s="638"/>
      <c r="BE9" s="638"/>
      <c r="BF9" s="639"/>
      <c r="BG9" s="640">
        <v>115267151</v>
      </c>
      <c r="BH9" s="641"/>
      <c r="BI9" s="641"/>
      <c r="BJ9" s="641"/>
      <c r="BK9" s="641"/>
      <c r="BL9" s="641"/>
      <c r="BM9" s="641"/>
      <c r="BN9" s="642"/>
      <c r="BO9" s="677">
        <v>37.700000000000003</v>
      </c>
      <c r="BP9" s="677"/>
      <c r="BQ9" s="677"/>
      <c r="BR9" s="677"/>
      <c r="BS9" s="646" t="s">
        <v>246</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50014260</v>
      </c>
      <c r="CS9" s="641"/>
      <c r="CT9" s="641"/>
      <c r="CU9" s="641"/>
      <c r="CV9" s="641"/>
      <c r="CW9" s="641"/>
      <c r="CX9" s="641"/>
      <c r="CY9" s="642"/>
      <c r="CZ9" s="677">
        <v>6.5</v>
      </c>
      <c r="DA9" s="677"/>
      <c r="DB9" s="677"/>
      <c r="DC9" s="677"/>
      <c r="DD9" s="646">
        <v>10869932</v>
      </c>
      <c r="DE9" s="641"/>
      <c r="DF9" s="641"/>
      <c r="DG9" s="641"/>
      <c r="DH9" s="641"/>
      <c r="DI9" s="641"/>
      <c r="DJ9" s="641"/>
      <c r="DK9" s="641"/>
      <c r="DL9" s="641"/>
      <c r="DM9" s="641"/>
      <c r="DN9" s="641"/>
      <c r="DO9" s="641"/>
      <c r="DP9" s="642"/>
      <c r="DQ9" s="646">
        <v>30722873</v>
      </c>
      <c r="DR9" s="641"/>
      <c r="DS9" s="641"/>
      <c r="DT9" s="641"/>
      <c r="DU9" s="641"/>
      <c r="DV9" s="641"/>
      <c r="DW9" s="641"/>
      <c r="DX9" s="641"/>
      <c r="DY9" s="641"/>
      <c r="DZ9" s="641"/>
      <c r="EA9" s="641"/>
      <c r="EB9" s="641"/>
      <c r="EC9" s="684"/>
    </row>
    <row r="10" spans="2:143" ht="11.25" customHeight="1" x14ac:dyDescent="0.2">
      <c r="B10" s="637" t="s">
        <v>248</v>
      </c>
      <c r="C10" s="638"/>
      <c r="D10" s="638"/>
      <c r="E10" s="638"/>
      <c r="F10" s="638"/>
      <c r="G10" s="638"/>
      <c r="H10" s="638"/>
      <c r="I10" s="638"/>
      <c r="J10" s="638"/>
      <c r="K10" s="638"/>
      <c r="L10" s="638"/>
      <c r="M10" s="638"/>
      <c r="N10" s="638"/>
      <c r="O10" s="638"/>
      <c r="P10" s="638"/>
      <c r="Q10" s="639"/>
      <c r="R10" s="640">
        <v>361717</v>
      </c>
      <c r="S10" s="641"/>
      <c r="T10" s="641"/>
      <c r="U10" s="641"/>
      <c r="V10" s="641"/>
      <c r="W10" s="641"/>
      <c r="X10" s="641"/>
      <c r="Y10" s="642"/>
      <c r="Z10" s="677">
        <v>0</v>
      </c>
      <c r="AA10" s="677"/>
      <c r="AB10" s="677"/>
      <c r="AC10" s="677"/>
      <c r="AD10" s="678">
        <v>361717</v>
      </c>
      <c r="AE10" s="678"/>
      <c r="AF10" s="678"/>
      <c r="AG10" s="678"/>
      <c r="AH10" s="678"/>
      <c r="AI10" s="678"/>
      <c r="AJ10" s="678"/>
      <c r="AK10" s="678"/>
      <c r="AL10" s="643">
        <v>0.1</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5454858</v>
      </c>
      <c r="BH10" s="641"/>
      <c r="BI10" s="641"/>
      <c r="BJ10" s="641"/>
      <c r="BK10" s="641"/>
      <c r="BL10" s="641"/>
      <c r="BM10" s="641"/>
      <c r="BN10" s="642"/>
      <c r="BO10" s="677">
        <v>1.8</v>
      </c>
      <c r="BP10" s="677"/>
      <c r="BQ10" s="677"/>
      <c r="BR10" s="677"/>
      <c r="BS10" s="646" t="s">
        <v>140</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v>52810</v>
      </c>
      <c r="CS10" s="641"/>
      <c r="CT10" s="641"/>
      <c r="CU10" s="641"/>
      <c r="CV10" s="641"/>
      <c r="CW10" s="641"/>
      <c r="CX10" s="641"/>
      <c r="CY10" s="642"/>
      <c r="CZ10" s="677">
        <v>0</v>
      </c>
      <c r="DA10" s="677"/>
      <c r="DB10" s="677"/>
      <c r="DC10" s="677"/>
      <c r="DD10" s="646" t="s">
        <v>246</v>
      </c>
      <c r="DE10" s="641"/>
      <c r="DF10" s="641"/>
      <c r="DG10" s="641"/>
      <c r="DH10" s="641"/>
      <c r="DI10" s="641"/>
      <c r="DJ10" s="641"/>
      <c r="DK10" s="641"/>
      <c r="DL10" s="641"/>
      <c r="DM10" s="641"/>
      <c r="DN10" s="641"/>
      <c r="DO10" s="641"/>
      <c r="DP10" s="642"/>
      <c r="DQ10" s="646">
        <v>51810</v>
      </c>
      <c r="DR10" s="641"/>
      <c r="DS10" s="641"/>
      <c r="DT10" s="641"/>
      <c r="DU10" s="641"/>
      <c r="DV10" s="641"/>
      <c r="DW10" s="641"/>
      <c r="DX10" s="641"/>
      <c r="DY10" s="641"/>
      <c r="DZ10" s="641"/>
      <c r="EA10" s="641"/>
      <c r="EB10" s="641"/>
      <c r="EC10" s="684"/>
    </row>
    <row r="11" spans="2:143" ht="11.25" customHeight="1" x14ac:dyDescent="0.2">
      <c r="B11" s="637" t="s">
        <v>251</v>
      </c>
      <c r="C11" s="638"/>
      <c r="D11" s="638"/>
      <c r="E11" s="638"/>
      <c r="F11" s="638"/>
      <c r="G11" s="638"/>
      <c r="H11" s="638"/>
      <c r="I11" s="638"/>
      <c r="J11" s="638"/>
      <c r="K11" s="638"/>
      <c r="L11" s="638"/>
      <c r="M11" s="638"/>
      <c r="N11" s="638"/>
      <c r="O11" s="638"/>
      <c r="P11" s="638"/>
      <c r="Q11" s="639"/>
      <c r="R11" s="640">
        <v>26320231</v>
      </c>
      <c r="S11" s="641"/>
      <c r="T11" s="641"/>
      <c r="U11" s="641"/>
      <c r="V11" s="641"/>
      <c r="W11" s="641"/>
      <c r="X11" s="641"/>
      <c r="Y11" s="642"/>
      <c r="Z11" s="643">
        <v>3.4</v>
      </c>
      <c r="AA11" s="644"/>
      <c r="AB11" s="644"/>
      <c r="AC11" s="645"/>
      <c r="AD11" s="646">
        <v>26320231</v>
      </c>
      <c r="AE11" s="641"/>
      <c r="AF11" s="641"/>
      <c r="AG11" s="641"/>
      <c r="AH11" s="641"/>
      <c r="AI11" s="641"/>
      <c r="AJ11" s="641"/>
      <c r="AK11" s="642"/>
      <c r="AL11" s="643">
        <v>6.9</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28780864</v>
      </c>
      <c r="BH11" s="641"/>
      <c r="BI11" s="641"/>
      <c r="BJ11" s="641"/>
      <c r="BK11" s="641"/>
      <c r="BL11" s="641"/>
      <c r="BM11" s="641"/>
      <c r="BN11" s="642"/>
      <c r="BO11" s="677">
        <v>9.4</v>
      </c>
      <c r="BP11" s="677"/>
      <c r="BQ11" s="677"/>
      <c r="BR11" s="677"/>
      <c r="BS11" s="646">
        <v>4957790</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1807268</v>
      </c>
      <c r="CS11" s="641"/>
      <c r="CT11" s="641"/>
      <c r="CU11" s="641"/>
      <c r="CV11" s="641"/>
      <c r="CW11" s="641"/>
      <c r="CX11" s="641"/>
      <c r="CY11" s="642"/>
      <c r="CZ11" s="677">
        <v>0.2</v>
      </c>
      <c r="DA11" s="677"/>
      <c r="DB11" s="677"/>
      <c r="DC11" s="677"/>
      <c r="DD11" s="646">
        <v>374626</v>
      </c>
      <c r="DE11" s="641"/>
      <c r="DF11" s="641"/>
      <c r="DG11" s="641"/>
      <c r="DH11" s="641"/>
      <c r="DI11" s="641"/>
      <c r="DJ11" s="641"/>
      <c r="DK11" s="641"/>
      <c r="DL11" s="641"/>
      <c r="DM11" s="641"/>
      <c r="DN11" s="641"/>
      <c r="DO11" s="641"/>
      <c r="DP11" s="642"/>
      <c r="DQ11" s="646">
        <v>1440188</v>
      </c>
      <c r="DR11" s="641"/>
      <c r="DS11" s="641"/>
      <c r="DT11" s="641"/>
      <c r="DU11" s="641"/>
      <c r="DV11" s="641"/>
      <c r="DW11" s="641"/>
      <c r="DX11" s="641"/>
      <c r="DY11" s="641"/>
      <c r="DZ11" s="641"/>
      <c r="EA11" s="641"/>
      <c r="EB11" s="641"/>
      <c r="EC11" s="684"/>
    </row>
    <row r="12" spans="2:143" ht="11.25" customHeight="1" x14ac:dyDescent="0.2">
      <c r="B12" s="637" t="s">
        <v>254</v>
      </c>
      <c r="C12" s="638"/>
      <c r="D12" s="638"/>
      <c r="E12" s="638"/>
      <c r="F12" s="638"/>
      <c r="G12" s="638"/>
      <c r="H12" s="638"/>
      <c r="I12" s="638"/>
      <c r="J12" s="638"/>
      <c r="K12" s="638"/>
      <c r="L12" s="638"/>
      <c r="M12" s="638"/>
      <c r="N12" s="638"/>
      <c r="O12" s="638"/>
      <c r="P12" s="638"/>
      <c r="Q12" s="639"/>
      <c r="R12" s="640">
        <v>30838</v>
      </c>
      <c r="S12" s="641"/>
      <c r="T12" s="641"/>
      <c r="U12" s="641"/>
      <c r="V12" s="641"/>
      <c r="W12" s="641"/>
      <c r="X12" s="641"/>
      <c r="Y12" s="642"/>
      <c r="Z12" s="677">
        <v>0</v>
      </c>
      <c r="AA12" s="677"/>
      <c r="AB12" s="677"/>
      <c r="AC12" s="677"/>
      <c r="AD12" s="678">
        <v>30838</v>
      </c>
      <c r="AE12" s="678"/>
      <c r="AF12" s="678"/>
      <c r="AG12" s="678"/>
      <c r="AH12" s="678"/>
      <c r="AI12" s="678"/>
      <c r="AJ12" s="678"/>
      <c r="AK12" s="678"/>
      <c r="AL12" s="643">
        <v>0</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107213537</v>
      </c>
      <c r="BH12" s="641"/>
      <c r="BI12" s="641"/>
      <c r="BJ12" s="641"/>
      <c r="BK12" s="641"/>
      <c r="BL12" s="641"/>
      <c r="BM12" s="641"/>
      <c r="BN12" s="642"/>
      <c r="BO12" s="677">
        <v>35.1</v>
      </c>
      <c r="BP12" s="677"/>
      <c r="BQ12" s="677"/>
      <c r="BR12" s="677"/>
      <c r="BS12" s="646" t="s">
        <v>140</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40469580</v>
      </c>
      <c r="CS12" s="641"/>
      <c r="CT12" s="641"/>
      <c r="CU12" s="641"/>
      <c r="CV12" s="641"/>
      <c r="CW12" s="641"/>
      <c r="CX12" s="641"/>
      <c r="CY12" s="642"/>
      <c r="CZ12" s="677">
        <v>5.3</v>
      </c>
      <c r="DA12" s="677"/>
      <c r="DB12" s="677"/>
      <c r="DC12" s="677"/>
      <c r="DD12" s="646">
        <v>741151</v>
      </c>
      <c r="DE12" s="641"/>
      <c r="DF12" s="641"/>
      <c r="DG12" s="641"/>
      <c r="DH12" s="641"/>
      <c r="DI12" s="641"/>
      <c r="DJ12" s="641"/>
      <c r="DK12" s="641"/>
      <c r="DL12" s="641"/>
      <c r="DM12" s="641"/>
      <c r="DN12" s="641"/>
      <c r="DO12" s="641"/>
      <c r="DP12" s="642"/>
      <c r="DQ12" s="646">
        <v>5990615</v>
      </c>
      <c r="DR12" s="641"/>
      <c r="DS12" s="641"/>
      <c r="DT12" s="641"/>
      <c r="DU12" s="641"/>
      <c r="DV12" s="641"/>
      <c r="DW12" s="641"/>
      <c r="DX12" s="641"/>
      <c r="DY12" s="641"/>
      <c r="DZ12" s="641"/>
      <c r="EA12" s="641"/>
      <c r="EB12" s="641"/>
      <c r="EC12" s="684"/>
    </row>
    <row r="13" spans="2:143" ht="11.25" customHeight="1" x14ac:dyDescent="0.2">
      <c r="B13" s="637" t="s">
        <v>257</v>
      </c>
      <c r="C13" s="638"/>
      <c r="D13" s="638"/>
      <c r="E13" s="638"/>
      <c r="F13" s="638"/>
      <c r="G13" s="638"/>
      <c r="H13" s="638"/>
      <c r="I13" s="638"/>
      <c r="J13" s="638"/>
      <c r="K13" s="638"/>
      <c r="L13" s="638"/>
      <c r="M13" s="638"/>
      <c r="N13" s="638"/>
      <c r="O13" s="638"/>
      <c r="P13" s="638"/>
      <c r="Q13" s="639"/>
      <c r="R13" s="640" t="s">
        <v>140</v>
      </c>
      <c r="S13" s="641"/>
      <c r="T13" s="641"/>
      <c r="U13" s="641"/>
      <c r="V13" s="641"/>
      <c r="W13" s="641"/>
      <c r="X13" s="641"/>
      <c r="Y13" s="642"/>
      <c r="Z13" s="677" t="s">
        <v>140</v>
      </c>
      <c r="AA13" s="677"/>
      <c r="AB13" s="677"/>
      <c r="AC13" s="677"/>
      <c r="AD13" s="678" t="s">
        <v>246</v>
      </c>
      <c r="AE13" s="678"/>
      <c r="AF13" s="678"/>
      <c r="AG13" s="678"/>
      <c r="AH13" s="678"/>
      <c r="AI13" s="678"/>
      <c r="AJ13" s="678"/>
      <c r="AK13" s="678"/>
      <c r="AL13" s="643" t="s">
        <v>140</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106934241</v>
      </c>
      <c r="BH13" s="641"/>
      <c r="BI13" s="641"/>
      <c r="BJ13" s="641"/>
      <c r="BK13" s="641"/>
      <c r="BL13" s="641"/>
      <c r="BM13" s="641"/>
      <c r="BN13" s="642"/>
      <c r="BO13" s="677">
        <v>35</v>
      </c>
      <c r="BP13" s="677"/>
      <c r="BQ13" s="677"/>
      <c r="BR13" s="677"/>
      <c r="BS13" s="646" t="s">
        <v>140</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65313721</v>
      </c>
      <c r="CS13" s="641"/>
      <c r="CT13" s="641"/>
      <c r="CU13" s="641"/>
      <c r="CV13" s="641"/>
      <c r="CW13" s="641"/>
      <c r="CX13" s="641"/>
      <c r="CY13" s="642"/>
      <c r="CZ13" s="677">
        <v>8.5</v>
      </c>
      <c r="DA13" s="677"/>
      <c r="DB13" s="677"/>
      <c r="DC13" s="677"/>
      <c r="DD13" s="646">
        <v>24256854</v>
      </c>
      <c r="DE13" s="641"/>
      <c r="DF13" s="641"/>
      <c r="DG13" s="641"/>
      <c r="DH13" s="641"/>
      <c r="DI13" s="641"/>
      <c r="DJ13" s="641"/>
      <c r="DK13" s="641"/>
      <c r="DL13" s="641"/>
      <c r="DM13" s="641"/>
      <c r="DN13" s="641"/>
      <c r="DO13" s="641"/>
      <c r="DP13" s="642"/>
      <c r="DQ13" s="646">
        <v>40730753</v>
      </c>
      <c r="DR13" s="641"/>
      <c r="DS13" s="641"/>
      <c r="DT13" s="641"/>
      <c r="DU13" s="641"/>
      <c r="DV13" s="641"/>
      <c r="DW13" s="641"/>
      <c r="DX13" s="641"/>
      <c r="DY13" s="641"/>
      <c r="DZ13" s="641"/>
      <c r="EA13" s="641"/>
      <c r="EB13" s="641"/>
      <c r="EC13" s="684"/>
    </row>
    <row r="14" spans="2:143" ht="11.25" customHeight="1" x14ac:dyDescent="0.2">
      <c r="B14" s="637" t="s">
        <v>260</v>
      </c>
      <c r="C14" s="638"/>
      <c r="D14" s="638"/>
      <c r="E14" s="638"/>
      <c r="F14" s="638"/>
      <c r="G14" s="638"/>
      <c r="H14" s="638"/>
      <c r="I14" s="638"/>
      <c r="J14" s="638"/>
      <c r="K14" s="638"/>
      <c r="L14" s="638"/>
      <c r="M14" s="638"/>
      <c r="N14" s="638"/>
      <c r="O14" s="638"/>
      <c r="P14" s="638"/>
      <c r="Q14" s="639"/>
      <c r="R14" s="640">
        <v>814410</v>
      </c>
      <c r="S14" s="641"/>
      <c r="T14" s="641"/>
      <c r="U14" s="641"/>
      <c r="V14" s="641"/>
      <c r="W14" s="641"/>
      <c r="X14" s="641"/>
      <c r="Y14" s="642"/>
      <c r="Z14" s="677">
        <v>0.1</v>
      </c>
      <c r="AA14" s="677"/>
      <c r="AB14" s="677"/>
      <c r="AC14" s="677"/>
      <c r="AD14" s="678">
        <v>814410</v>
      </c>
      <c r="AE14" s="678"/>
      <c r="AF14" s="678"/>
      <c r="AG14" s="678"/>
      <c r="AH14" s="678"/>
      <c r="AI14" s="678"/>
      <c r="AJ14" s="678"/>
      <c r="AK14" s="678"/>
      <c r="AL14" s="643">
        <v>0.2</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1841999</v>
      </c>
      <c r="BH14" s="641"/>
      <c r="BI14" s="641"/>
      <c r="BJ14" s="641"/>
      <c r="BK14" s="641"/>
      <c r="BL14" s="641"/>
      <c r="BM14" s="641"/>
      <c r="BN14" s="642"/>
      <c r="BO14" s="677">
        <v>0.6</v>
      </c>
      <c r="BP14" s="677"/>
      <c r="BQ14" s="677"/>
      <c r="BR14" s="677"/>
      <c r="BS14" s="646" t="s">
        <v>246</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20080371</v>
      </c>
      <c r="CS14" s="641"/>
      <c r="CT14" s="641"/>
      <c r="CU14" s="641"/>
      <c r="CV14" s="641"/>
      <c r="CW14" s="641"/>
      <c r="CX14" s="641"/>
      <c r="CY14" s="642"/>
      <c r="CZ14" s="677">
        <v>2.6</v>
      </c>
      <c r="DA14" s="677"/>
      <c r="DB14" s="677"/>
      <c r="DC14" s="677"/>
      <c r="DD14" s="646">
        <v>1743287</v>
      </c>
      <c r="DE14" s="641"/>
      <c r="DF14" s="641"/>
      <c r="DG14" s="641"/>
      <c r="DH14" s="641"/>
      <c r="DI14" s="641"/>
      <c r="DJ14" s="641"/>
      <c r="DK14" s="641"/>
      <c r="DL14" s="641"/>
      <c r="DM14" s="641"/>
      <c r="DN14" s="641"/>
      <c r="DO14" s="641"/>
      <c r="DP14" s="642"/>
      <c r="DQ14" s="646">
        <v>18212559</v>
      </c>
      <c r="DR14" s="641"/>
      <c r="DS14" s="641"/>
      <c r="DT14" s="641"/>
      <c r="DU14" s="641"/>
      <c r="DV14" s="641"/>
      <c r="DW14" s="641"/>
      <c r="DX14" s="641"/>
      <c r="DY14" s="641"/>
      <c r="DZ14" s="641"/>
      <c r="EA14" s="641"/>
      <c r="EB14" s="641"/>
      <c r="EC14" s="684"/>
    </row>
    <row r="15" spans="2:143" ht="11.25" customHeight="1" x14ac:dyDescent="0.2">
      <c r="B15" s="637" t="s">
        <v>263</v>
      </c>
      <c r="C15" s="638"/>
      <c r="D15" s="638"/>
      <c r="E15" s="638"/>
      <c r="F15" s="638"/>
      <c r="G15" s="638"/>
      <c r="H15" s="638"/>
      <c r="I15" s="638"/>
      <c r="J15" s="638"/>
      <c r="K15" s="638"/>
      <c r="L15" s="638"/>
      <c r="M15" s="638"/>
      <c r="N15" s="638"/>
      <c r="O15" s="638"/>
      <c r="P15" s="638"/>
      <c r="Q15" s="639"/>
      <c r="R15" s="640">
        <v>4203889</v>
      </c>
      <c r="S15" s="641"/>
      <c r="T15" s="641"/>
      <c r="U15" s="641"/>
      <c r="V15" s="641"/>
      <c r="W15" s="641"/>
      <c r="X15" s="641"/>
      <c r="Y15" s="642"/>
      <c r="Z15" s="677">
        <v>0.5</v>
      </c>
      <c r="AA15" s="677"/>
      <c r="AB15" s="677"/>
      <c r="AC15" s="677"/>
      <c r="AD15" s="678">
        <v>4203889</v>
      </c>
      <c r="AE15" s="678"/>
      <c r="AF15" s="678"/>
      <c r="AG15" s="678"/>
      <c r="AH15" s="678"/>
      <c r="AI15" s="678"/>
      <c r="AJ15" s="678"/>
      <c r="AK15" s="678"/>
      <c r="AL15" s="643">
        <v>1.1000000000000001</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9137552</v>
      </c>
      <c r="BH15" s="641"/>
      <c r="BI15" s="641"/>
      <c r="BJ15" s="641"/>
      <c r="BK15" s="641"/>
      <c r="BL15" s="641"/>
      <c r="BM15" s="641"/>
      <c r="BN15" s="642"/>
      <c r="BO15" s="677">
        <v>3</v>
      </c>
      <c r="BP15" s="677"/>
      <c r="BQ15" s="677"/>
      <c r="BR15" s="677"/>
      <c r="BS15" s="646" t="s">
        <v>140</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130913989</v>
      </c>
      <c r="CS15" s="641"/>
      <c r="CT15" s="641"/>
      <c r="CU15" s="641"/>
      <c r="CV15" s="641"/>
      <c r="CW15" s="641"/>
      <c r="CX15" s="641"/>
      <c r="CY15" s="642"/>
      <c r="CZ15" s="677">
        <v>17.100000000000001</v>
      </c>
      <c r="DA15" s="677"/>
      <c r="DB15" s="677"/>
      <c r="DC15" s="677"/>
      <c r="DD15" s="646">
        <v>23915006</v>
      </c>
      <c r="DE15" s="641"/>
      <c r="DF15" s="641"/>
      <c r="DG15" s="641"/>
      <c r="DH15" s="641"/>
      <c r="DI15" s="641"/>
      <c r="DJ15" s="641"/>
      <c r="DK15" s="641"/>
      <c r="DL15" s="641"/>
      <c r="DM15" s="641"/>
      <c r="DN15" s="641"/>
      <c r="DO15" s="641"/>
      <c r="DP15" s="642"/>
      <c r="DQ15" s="646">
        <v>88584788</v>
      </c>
      <c r="DR15" s="641"/>
      <c r="DS15" s="641"/>
      <c r="DT15" s="641"/>
      <c r="DU15" s="641"/>
      <c r="DV15" s="641"/>
      <c r="DW15" s="641"/>
      <c r="DX15" s="641"/>
      <c r="DY15" s="641"/>
      <c r="DZ15" s="641"/>
      <c r="EA15" s="641"/>
      <c r="EB15" s="641"/>
      <c r="EC15" s="684"/>
    </row>
    <row r="16" spans="2:143" ht="11.25" customHeight="1" x14ac:dyDescent="0.2">
      <c r="B16" s="637" t="s">
        <v>266</v>
      </c>
      <c r="C16" s="638"/>
      <c r="D16" s="638"/>
      <c r="E16" s="638"/>
      <c r="F16" s="638"/>
      <c r="G16" s="638"/>
      <c r="H16" s="638"/>
      <c r="I16" s="638"/>
      <c r="J16" s="638"/>
      <c r="K16" s="638"/>
      <c r="L16" s="638"/>
      <c r="M16" s="638"/>
      <c r="N16" s="638"/>
      <c r="O16" s="638"/>
      <c r="P16" s="638"/>
      <c r="Q16" s="639"/>
      <c r="R16" s="640">
        <v>240096</v>
      </c>
      <c r="S16" s="641"/>
      <c r="T16" s="641"/>
      <c r="U16" s="641"/>
      <c r="V16" s="641"/>
      <c r="W16" s="641"/>
      <c r="X16" s="641"/>
      <c r="Y16" s="642"/>
      <c r="Z16" s="677">
        <v>0</v>
      </c>
      <c r="AA16" s="677"/>
      <c r="AB16" s="677"/>
      <c r="AC16" s="677"/>
      <c r="AD16" s="678">
        <v>240096</v>
      </c>
      <c r="AE16" s="678"/>
      <c r="AF16" s="678"/>
      <c r="AG16" s="678"/>
      <c r="AH16" s="678"/>
      <c r="AI16" s="678"/>
      <c r="AJ16" s="678"/>
      <c r="AK16" s="678"/>
      <c r="AL16" s="643">
        <v>0.1</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246</v>
      </c>
      <c r="BH16" s="641"/>
      <c r="BI16" s="641"/>
      <c r="BJ16" s="641"/>
      <c r="BK16" s="641"/>
      <c r="BL16" s="641"/>
      <c r="BM16" s="641"/>
      <c r="BN16" s="642"/>
      <c r="BO16" s="677" t="s">
        <v>140</v>
      </c>
      <c r="BP16" s="677"/>
      <c r="BQ16" s="677"/>
      <c r="BR16" s="677"/>
      <c r="BS16" s="646" t="s">
        <v>140</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1240571</v>
      </c>
      <c r="CS16" s="641"/>
      <c r="CT16" s="641"/>
      <c r="CU16" s="641"/>
      <c r="CV16" s="641"/>
      <c r="CW16" s="641"/>
      <c r="CX16" s="641"/>
      <c r="CY16" s="642"/>
      <c r="CZ16" s="677">
        <v>0.2</v>
      </c>
      <c r="DA16" s="677"/>
      <c r="DB16" s="677"/>
      <c r="DC16" s="677"/>
      <c r="DD16" s="646" t="s">
        <v>140</v>
      </c>
      <c r="DE16" s="641"/>
      <c r="DF16" s="641"/>
      <c r="DG16" s="641"/>
      <c r="DH16" s="641"/>
      <c r="DI16" s="641"/>
      <c r="DJ16" s="641"/>
      <c r="DK16" s="641"/>
      <c r="DL16" s="641"/>
      <c r="DM16" s="641"/>
      <c r="DN16" s="641"/>
      <c r="DO16" s="641"/>
      <c r="DP16" s="642"/>
      <c r="DQ16" s="646">
        <v>122418</v>
      </c>
      <c r="DR16" s="641"/>
      <c r="DS16" s="641"/>
      <c r="DT16" s="641"/>
      <c r="DU16" s="641"/>
      <c r="DV16" s="641"/>
      <c r="DW16" s="641"/>
      <c r="DX16" s="641"/>
      <c r="DY16" s="641"/>
      <c r="DZ16" s="641"/>
      <c r="EA16" s="641"/>
      <c r="EB16" s="641"/>
      <c r="EC16" s="684"/>
    </row>
    <row r="17" spans="2:133" ht="11.25" customHeight="1" x14ac:dyDescent="0.2">
      <c r="B17" s="637" t="s">
        <v>269</v>
      </c>
      <c r="C17" s="638"/>
      <c r="D17" s="638"/>
      <c r="E17" s="638"/>
      <c r="F17" s="638"/>
      <c r="G17" s="638"/>
      <c r="H17" s="638"/>
      <c r="I17" s="638"/>
      <c r="J17" s="638"/>
      <c r="K17" s="638"/>
      <c r="L17" s="638"/>
      <c r="M17" s="638"/>
      <c r="N17" s="638"/>
      <c r="O17" s="638"/>
      <c r="P17" s="638"/>
      <c r="Q17" s="639"/>
      <c r="R17" s="640">
        <v>2692925</v>
      </c>
      <c r="S17" s="641"/>
      <c r="T17" s="641"/>
      <c r="U17" s="641"/>
      <c r="V17" s="641"/>
      <c r="W17" s="641"/>
      <c r="X17" s="641"/>
      <c r="Y17" s="642"/>
      <c r="Z17" s="677">
        <v>0.4</v>
      </c>
      <c r="AA17" s="677"/>
      <c r="AB17" s="677"/>
      <c r="AC17" s="677"/>
      <c r="AD17" s="678">
        <v>2692925</v>
      </c>
      <c r="AE17" s="678"/>
      <c r="AF17" s="678"/>
      <c r="AG17" s="678"/>
      <c r="AH17" s="678"/>
      <c r="AI17" s="678"/>
      <c r="AJ17" s="678"/>
      <c r="AK17" s="678"/>
      <c r="AL17" s="643">
        <v>0.7</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140</v>
      </c>
      <c r="BH17" s="641"/>
      <c r="BI17" s="641"/>
      <c r="BJ17" s="641"/>
      <c r="BK17" s="641"/>
      <c r="BL17" s="641"/>
      <c r="BM17" s="641"/>
      <c r="BN17" s="642"/>
      <c r="BO17" s="677" t="s">
        <v>140</v>
      </c>
      <c r="BP17" s="677"/>
      <c r="BQ17" s="677"/>
      <c r="BR17" s="677"/>
      <c r="BS17" s="646" t="s">
        <v>246</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83251996</v>
      </c>
      <c r="CS17" s="641"/>
      <c r="CT17" s="641"/>
      <c r="CU17" s="641"/>
      <c r="CV17" s="641"/>
      <c r="CW17" s="641"/>
      <c r="CX17" s="641"/>
      <c r="CY17" s="642"/>
      <c r="CZ17" s="677">
        <v>10.9</v>
      </c>
      <c r="DA17" s="677"/>
      <c r="DB17" s="677"/>
      <c r="DC17" s="677"/>
      <c r="DD17" s="646" t="s">
        <v>140</v>
      </c>
      <c r="DE17" s="641"/>
      <c r="DF17" s="641"/>
      <c r="DG17" s="641"/>
      <c r="DH17" s="641"/>
      <c r="DI17" s="641"/>
      <c r="DJ17" s="641"/>
      <c r="DK17" s="641"/>
      <c r="DL17" s="641"/>
      <c r="DM17" s="641"/>
      <c r="DN17" s="641"/>
      <c r="DO17" s="641"/>
      <c r="DP17" s="642"/>
      <c r="DQ17" s="646">
        <v>79069642</v>
      </c>
      <c r="DR17" s="641"/>
      <c r="DS17" s="641"/>
      <c r="DT17" s="641"/>
      <c r="DU17" s="641"/>
      <c r="DV17" s="641"/>
      <c r="DW17" s="641"/>
      <c r="DX17" s="641"/>
      <c r="DY17" s="641"/>
      <c r="DZ17" s="641"/>
      <c r="EA17" s="641"/>
      <c r="EB17" s="641"/>
      <c r="EC17" s="684"/>
    </row>
    <row r="18" spans="2:133" ht="11.25" customHeight="1" x14ac:dyDescent="0.2">
      <c r="B18" s="637" t="s">
        <v>272</v>
      </c>
      <c r="C18" s="638"/>
      <c r="D18" s="638"/>
      <c r="E18" s="638"/>
      <c r="F18" s="638"/>
      <c r="G18" s="638"/>
      <c r="H18" s="638"/>
      <c r="I18" s="638"/>
      <c r="J18" s="638"/>
      <c r="K18" s="638"/>
      <c r="L18" s="638"/>
      <c r="M18" s="638"/>
      <c r="N18" s="638"/>
      <c r="O18" s="638"/>
      <c r="P18" s="638"/>
      <c r="Q18" s="639"/>
      <c r="R18" s="640">
        <v>1229262</v>
      </c>
      <c r="S18" s="641"/>
      <c r="T18" s="641"/>
      <c r="U18" s="641"/>
      <c r="V18" s="641"/>
      <c r="W18" s="641"/>
      <c r="X18" s="641"/>
      <c r="Y18" s="642"/>
      <c r="Z18" s="677">
        <v>0.2</v>
      </c>
      <c r="AA18" s="677"/>
      <c r="AB18" s="677"/>
      <c r="AC18" s="677"/>
      <c r="AD18" s="678">
        <v>1229262</v>
      </c>
      <c r="AE18" s="678"/>
      <c r="AF18" s="678"/>
      <c r="AG18" s="678"/>
      <c r="AH18" s="678"/>
      <c r="AI18" s="678"/>
      <c r="AJ18" s="678"/>
      <c r="AK18" s="678"/>
      <c r="AL18" s="643">
        <v>0.3</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246</v>
      </c>
      <c r="BH18" s="641"/>
      <c r="BI18" s="641"/>
      <c r="BJ18" s="641"/>
      <c r="BK18" s="641"/>
      <c r="BL18" s="641"/>
      <c r="BM18" s="641"/>
      <c r="BN18" s="642"/>
      <c r="BO18" s="677" t="s">
        <v>140</v>
      </c>
      <c r="BP18" s="677"/>
      <c r="BQ18" s="677"/>
      <c r="BR18" s="677"/>
      <c r="BS18" s="646" t="s">
        <v>246</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v>5703326</v>
      </c>
      <c r="CS18" s="641"/>
      <c r="CT18" s="641"/>
      <c r="CU18" s="641"/>
      <c r="CV18" s="641"/>
      <c r="CW18" s="641"/>
      <c r="CX18" s="641"/>
      <c r="CY18" s="642"/>
      <c r="CZ18" s="677">
        <v>0.7</v>
      </c>
      <c r="DA18" s="677"/>
      <c r="DB18" s="677"/>
      <c r="DC18" s="677"/>
      <c r="DD18" s="646" t="s">
        <v>140</v>
      </c>
      <c r="DE18" s="641"/>
      <c r="DF18" s="641"/>
      <c r="DG18" s="641"/>
      <c r="DH18" s="641"/>
      <c r="DI18" s="641"/>
      <c r="DJ18" s="641"/>
      <c r="DK18" s="641"/>
      <c r="DL18" s="641"/>
      <c r="DM18" s="641"/>
      <c r="DN18" s="641"/>
      <c r="DO18" s="641"/>
      <c r="DP18" s="642"/>
      <c r="DQ18" s="646">
        <v>3025473</v>
      </c>
      <c r="DR18" s="641"/>
      <c r="DS18" s="641"/>
      <c r="DT18" s="641"/>
      <c r="DU18" s="641"/>
      <c r="DV18" s="641"/>
      <c r="DW18" s="641"/>
      <c r="DX18" s="641"/>
      <c r="DY18" s="641"/>
      <c r="DZ18" s="641"/>
      <c r="EA18" s="641"/>
      <c r="EB18" s="641"/>
      <c r="EC18" s="684"/>
    </row>
    <row r="19" spans="2:133" ht="11.25" customHeight="1" x14ac:dyDescent="0.2">
      <c r="B19" s="637" t="s">
        <v>275</v>
      </c>
      <c r="C19" s="638"/>
      <c r="D19" s="638"/>
      <c r="E19" s="638"/>
      <c r="F19" s="638"/>
      <c r="G19" s="638"/>
      <c r="H19" s="638"/>
      <c r="I19" s="638"/>
      <c r="J19" s="638"/>
      <c r="K19" s="638"/>
      <c r="L19" s="638"/>
      <c r="M19" s="638"/>
      <c r="N19" s="638"/>
      <c r="O19" s="638"/>
      <c r="P19" s="638"/>
      <c r="Q19" s="639"/>
      <c r="R19" s="640">
        <v>132651</v>
      </c>
      <c r="S19" s="641"/>
      <c r="T19" s="641"/>
      <c r="U19" s="641"/>
      <c r="V19" s="641"/>
      <c r="W19" s="641"/>
      <c r="X19" s="641"/>
      <c r="Y19" s="642"/>
      <c r="Z19" s="677">
        <v>0</v>
      </c>
      <c r="AA19" s="677"/>
      <c r="AB19" s="677"/>
      <c r="AC19" s="677"/>
      <c r="AD19" s="678">
        <v>132651</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v>35621550</v>
      </c>
      <c r="BH19" s="641"/>
      <c r="BI19" s="641"/>
      <c r="BJ19" s="641"/>
      <c r="BK19" s="641"/>
      <c r="BL19" s="641"/>
      <c r="BM19" s="641"/>
      <c r="BN19" s="642"/>
      <c r="BO19" s="677">
        <v>11.7</v>
      </c>
      <c r="BP19" s="677"/>
      <c r="BQ19" s="677"/>
      <c r="BR19" s="677"/>
      <c r="BS19" s="646" t="s">
        <v>140</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140</v>
      </c>
      <c r="CS19" s="641"/>
      <c r="CT19" s="641"/>
      <c r="CU19" s="641"/>
      <c r="CV19" s="641"/>
      <c r="CW19" s="641"/>
      <c r="CX19" s="641"/>
      <c r="CY19" s="642"/>
      <c r="CZ19" s="677" t="s">
        <v>140</v>
      </c>
      <c r="DA19" s="677"/>
      <c r="DB19" s="677"/>
      <c r="DC19" s="677"/>
      <c r="DD19" s="646" t="s">
        <v>140</v>
      </c>
      <c r="DE19" s="641"/>
      <c r="DF19" s="641"/>
      <c r="DG19" s="641"/>
      <c r="DH19" s="641"/>
      <c r="DI19" s="641"/>
      <c r="DJ19" s="641"/>
      <c r="DK19" s="641"/>
      <c r="DL19" s="641"/>
      <c r="DM19" s="641"/>
      <c r="DN19" s="641"/>
      <c r="DO19" s="641"/>
      <c r="DP19" s="642"/>
      <c r="DQ19" s="646" t="s">
        <v>140</v>
      </c>
      <c r="DR19" s="641"/>
      <c r="DS19" s="641"/>
      <c r="DT19" s="641"/>
      <c r="DU19" s="641"/>
      <c r="DV19" s="641"/>
      <c r="DW19" s="641"/>
      <c r="DX19" s="641"/>
      <c r="DY19" s="641"/>
      <c r="DZ19" s="641"/>
      <c r="EA19" s="641"/>
      <c r="EB19" s="641"/>
      <c r="EC19" s="684"/>
    </row>
    <row r="20" spans="2:133" ht="11.25" customHeight="1" x14ac:dyDescent="0.2">
      <c r="B20" s="637" t="s">
        <v>278</v>
      </c>
      <c r="C20" s="638"/>
      <c r="D20" s="638"/>
      <c r="E20" s="638"/>
      <c r="F20" s="638"/>
      <c r="G20" s="638"/>
      <c r="H20" s="638"/>
      <c r="I20" s="638"/>
      <c r="J20" s="638"/>
      <c r="K20" s="638"/>
      <c r="L20" s="638"/>
      <c r="M20" s="638"/>
      <c r="N20" s="638"/>
      <c r="O20" s="638"/>
      <c r="P20" s="638"/>
      <c r="Q20" s="639"/>
      <c r="R20" s="640">
        <v>18672</v>
      </c>
      <c r="S20" s="641"/>
      <c r="T20" s="641"/>
      <c r="U20" s="641"/>
      <c r="V20" s="641"/>
      <c r="W20" s="641"/>
      <c r="X20" s="641"/>
      <c r="Y20" s="642"/>
      <c r="Z20" s="677">
        <v>0</v>
      </c>
      <c r="AA20" s="677"/>
      <c r="AB20" s="677"/>
      <c r="AC20" s="677"/>
      <c r="AD20" s="678">
        <v>18672</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v>31420056</v>
      </c>
      <c r="BH20" s="641"/>
      <c r="BI20" s="641"/>
      <c r="BJ20" s="641"/>
      <c r="BK20" s="641"/>
      <c r="BL20" s="641"/>
      <c r="BM20" s="641"/>
      <c r="BN20" s="642"/>
      <c r="BO20" s="677">
        <v>10.3</v>
      </c>
      <c r="BP20" s="677"/>
      <c r="BQ20" s="677"/>
      <c r="BR20" s="677"/>
      <c r="BS20" s="646" t="s">
        <v>140</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765989198</v>
      </c>
      <c r="CS20" s="641"/>
      <c r="CT20" s="641"/>
      <c r="CU20" s="641"/>
      <c r="CV20" s="641"/>
      <c r="CW20" s="641"/>
      <c r="CX20" s="641"/>
      <c r="CY20" s="642"/>
      <c r="CZ20" s="677">
        <v>100</v>
      </c>
      <c r="DA20" s="677"/>
      <c r="DB20" s="677"/>
      <c r="DC20" s="677"/>
      <c r="DD20" s="646">
        <v>77705547</v>
      </c>
      <c r="DE20" s="641"/>
      <c r="DF20" s="641"/>
      <c r="DG20" s="641"/>
      <c r="DH20" s="641"/>
      <c r="DI20" s="641"/>
      <c r="DJ20" s="641"/>
      <c r="DK20" s="641"/>
      <c r="DL20" s="641"/>
      <c r="DM20" s="641"/>
      <c r="DN20" s="641"/>
      <c r="DO20" s="641"/>
      <c r="DP20" s="642"/>
      <c r="DQ20" s="646">
        <v>455515045</v>
      </c>
      <c r="DR20" s="641"/>
      <c r="DS20" s="641"/>
      <c r="DT20" s="641"/>
      <c r="DU20" s="641"/>
      <c r="DV20" s="641"/>
      <c r="DW20" s="641"/>
      <c r="DX20" s="641"/>
      <c r="DY20" s="641"/>
      <c r="DZ20" s="641"/>
      <c r="EA20" s="641"/>
      <c r="EB20" s="641"/>
      <c r="EC20" s="684"/>
    </row>
    <row r="21" spans="2:133" ht="11.25" customHeight="1" x14ac:dyDescent="0.2">
      <c r="B21" s="637" t="s">
        <v>281</v>
      </c>
      <c r="C21" s="638"/>
      <c r="D21" s="638"/>
      <c r="E21" s="638"/>
      <c r="F21" s="638"/>
      <c r="G21" s="638"/>
      <c r="H21" s="638"/>
      <c r="I21" s="638"/>
      <c r="J21" s="638"/>
      <c r="K21" s="638"/>
      <c r="L21" s="638"/>
      <c r="M21" s="638"/>
      <c r="N21" s="638"/>
      <c r="O21" s="638"/>
      <c r="P21" s="638"/>
      <c r="Q21" s="639"/>
      <c r="R21" s="640">
        <v>1312340</v>
      </c>
      <c r="S21" s="641"/>
      <c r="T21" s="641"/>
      <c r="U21" s="641"/>
      <c r="V21" s="641"/>
      <c r="W21" s="641"/>
      <c r="X21" s="641"/>
      <c r="Y21" s="642"/>
      <c r="Z21" s="677">
        <v>0.2</v>
      </c>
      <c r="AA21" s="677"/>
      <c r="AB21" s="677"/>
      <c r="AC21" s="677"/>
      <c r="AD21" s="678">
        <v>1312340</v>
      </c>
      <c r="AE21" s="678"/>
      <c r="AF21" s="678"/>
      <c r="AG21" s="678"/>
      <c r="AH21" s="678"/>
      <c r="AI21" s="678"/>
      <c r="AJ21" s="678"/>
      <c r="AK21" s="678"/>
      <c r="AL21" s="643">
        <v>0.3</v>
      </c>
      <c r="AM21" s="644"/>
      <c r="AN21" s="644"/>
      <c r="AO21" s="679"/>
      <c r="AP21" s="735" t="s">
        <v>282</v>
      </c>
      <c r="AQ21" s="742"/>
      <c r="AR21" s="742"/>
      <c r="AS21" s="742"/>
      <c r="AT21" s="742"/>
      <c r="AU21" s="742"/>
      <c r="AV21" s="742"/>
      <c r="AW21" s="742"/>
      <c r="AX21" s="742"/>
      <c r="AY21" s="742"/>
      <c r="AZ21" s="742"/>
      <c r="BA21" s="742"/>
      <c r="BB21" s="742"/>
      <c r="BC21" s="742"/>
      <c r="BD21" s="742"/>
      <c r="BE21" s="742"/>
      <c r="BF21" s="737"/>
      <c r="BG21" s="640">
        <v>100612</v>
      </c>
      <c r="BH21" s="641"/>
      <c r="BI21" s="641"/>
      <c r="BJ21" s="641"/>
      <c r="BK21" s="641"/>
      <c r="BL21" s="641"/>
      <c r="BM21" s="641"/>
      <c r="BN21" s="642"/>
      <c r="BO21" s="677">
        <v>0</v>
      </c>
      <c r="BP21" s="677"/>
      <c r="BQ21" s="677"/>
      <c r="BR21" s="677"/>
      <c r="BS21" s="646" t="s">
        <v>246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283</v>
      </c>
      <c r="C22" s="638"/>
      <c r="D22" s="638"/>
      <c r="E22" s="638"/>
      <c r="F22" s="638"/>
      <c r="G22" s="638"/>
      <c r="H22" s="638"/>
      <c r="I22" s="638"/>
      <c r="J22" s="638"/>
      <c r="K22" s="638"/>
      <c r="L22" s="638"/>
      <c r="M22" s="638"/>
      <c r="N22" s="638"/>
      <c r="O22" s="638"/>
      <c r="P22" s="638"/>
      <c r="Q22" s="639"/>
      <c r="R22" s="640">
        <v>59821827</v>
      </c>
      <c r="S22" s="641"/>
      <c r="T22" s="641"/>
      <c r="U22" s="641"/>
      <c r="V22" s="641"/>
      <c r="W22" s="641"/>
      <c r="X22" s="641"/>
      <c r="Y22" s="642"/>
      <c r="Z22" s="677">
        <v>7.8</v>
      </c>
      <c r="AA22" s="677"/>
      <c r="AB22" s="677"/>
      <c r="AC22" s="677"/>
      <c r="AD22" s="678">
        <v>57782186</v>
      </c>
      <c r="AE22" s="678"/>
      <c r="AF22" s="678"/>
      <c r="AG22" s="678"/>
      <c r="AH22" s="678"/>
      <c r="AI22" s="678"/>
      <c r="AJ22" s="678"/>
      <c r="AK22" s="678"/>
      <c r="AL22" s="643">
        <v>15.2</v>
      </c>
      <c r="AM22" s="644"/>
      <c r="AN22" s="644"/>
      <c r="AO22" s="679"/>
      <c r="AP22" s="735" t="s">
        <v>284</v>
      </c>
      <c r="AQ22" s="742"/>
      <c r="AR22" s="742"/>
      <c r="AS22" s="742"/>
      <c r="AT22" s="742"/>
      <c r="AU22" s="742"/>
      <c r="AV22" s="742"/>
      <c r="AW22" s="742"/>
      <c r="AX22" s="742"/>
      <c r="AY22" s="742"/>
      <c r="AZ22" s="742"/>
      <c r="BA22" s="742"/>
      <c r="BB22" s="742"/>
      <c r="BC22" s="742"/>
      <c r="BD22" s="742"/>
      <c r="BE22" s="742"/>
      <c r="BF22" s="737"/>
      <c r="BG22" s="640">
        <v>7498113</v>
      </c>
      <c r="BH22" s="641"/>
      <c r="BI22" s="641"/>
      <c r="BJ22" s="641"/>
      <c r="BK22" s="641"/>
      <c r="BL22" s="641"/>
      <c r="BM22" s="641"/>
      <c r="BN22" s="642"/>
      <c r="BO22" s="677">
        <v>2.5</v>
      </c>
      <c r="BP22" s="677"/>
      <c r="BQ22" s="677"/>
      <c r="BR22" s="677"/>
      <c r="BS22" s="646" t="s">
        <v>246</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286</v>
      </c>
      <c r="C23" s="638"/>
      <c r="D23" s="638"/>
      <c r="E23" s="638"/>
      <c r="F23" s="638"/>
      <c r="G23" s="638"/>
      <c r="H23" s="638"/>
      <c r="I23" s="638"/>
      <c r="J23" s="638"/>
      <c r="K23" s="638"/>
      <c r="L23" s="638"/>
      <c r="M23" s="638"/>
      <c r="N23" s="638"/>
      <c r="O23" s="638"/>
      <c r="P23" s="638"/>
      <c r="Q23" s="639"/>
      <c r="R23" s="640">
        <v>57782186</v>
      </c>
      <c r="S23" s="641"/>
      <c r="T23" s="641"/>
      <c r="U23" s="641"/>
      <c r="V23" s="641"/>
      <c r="W23" s="641"/>
      <c r="X23" s="641"/>
      <c r="Y23" s="642"/>
      <c r="Z23" s="677">
        <v>7.5</v>
      </c>
      <c r="AA23" s="677"/>
      <c r="AB23" s="677"/>
      <c r="AC23" s="677"/>
      <c r="AD23" s="678">
        <v>57782186</v>
      </c>
      <c r="AE23" s="678"/>
      <c r="AF23" s="678"/>
      <c r="AG23" s="678"/>
      <c r="AH23" s="678"/>
      <c r="AI23" s="678"/>
      <c r="AJ23" s="678"/>
      <c r="AK23" s="678"/>
      <c r="AL23" s="643">
        <v>15.2</v>
      </c>
      <c r="AM23" s="644"/>
      <c r="AN23" s="644"/>
      <c r="AO23" s="679"/>
      <c r="AP23" s="735" t="s">
        <v>287</v>
      </c>
      <c r="AQ23" s="742"/>
      <c r="AR23" s="742"/>
      <c r="AS23" s="742"/>
      <c r="AT23" s="742"/>
      <c r="AU23" s="742"/>
      <c r="AV23" s="742"/>
      <c r="AW23" s="742"/>
      <c r="AX23" s="742"/>
      <c r="AY23" s="742"/>
      <c r="AZ23" s="742"/>
      <c r="BA23" s="742"/>
      <c r="BB23" s="742"/>
      <c r="BC23" s="742"/>
      <c r="BD23" s="742"/>
      <c r="BE23" s="742"/>
      <c r="BF23" s="737"/>
      <c r="BG23" s="640">
        <v>23821331</v>
      </c>
      <c r="BH23" s="641"/>
      <c r="BI23" s="641"/>
      <c r="BJ23" s="641"/>
      <c r="BK23" s="641"/>
      <c r="BL23" s="641"/>
      <c r="BM23" s="641"/>
      <c r="BN23" s="642"/>
      <c r="BO23" s="677">
        <v>7.8</v>
      </c>
      <c r="BP23" s="677"/>
      <c r="BQ23" s="677"/>
      <c r="BR23" s="677"/>
      <c r="BS23" s="646" t="s">
        <v>246</v>
      </c>
      <c r="BT23" s="641"/>
      <c r="BU23" s="641"/>
      <c r="BV23" s="641"/>
      <c r="BW23" s="641"/>
      <c r="BX23" s="641"/>
      <c r="BY23" s="641"/>
      <c r="BZ23" s="641"/>
      <c r="CA23" s="641"/>
      <c r="CB23" s="684"/>
      <c r="CD23" s="744" t="s">
        <v>226</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x14ac:dyDescent="0.2">
      <c r="B24" s="637" t="s">
        <v>293</v>
      </c>
      <c r="C24" s="638"/>
      <c r="D24" s="638"/>
      <c r="E24" s="638"/>
      <c r="F24" s="638"/>
      <c r="G24" s="638"/>
      <c r="H24" s="638"/>
      <c r="I24" s="638"/>
      <c r="J24" s="638"/>
      <c r="K24" s="638"/>
      <c r="L24" s="638"/>
      <c r="M24" s="638"/>
      <c r="N24" s="638"/>
      <c r="O24" s="638"/>
      <c r="P24" s="638"/>
      <c r="Q24" s="639"/>
      <c r="R24" s="640">
        <v>2039536</v>
      </c>
      <c r="S24" s="641"/>
      <c r="T24" s="641"/>
      <c r="U24" s="641"/>
      <c r="V24" s="641"/>
      <c r="W24" s="641"/>
      <c r="X24" s="641"/>
      <c r="Y24" s="642"/>
      <c r="Z24" s="677">
        <v>0.3</v>
      </c>
      <c r="AA24" s="677"/>
      <c r="AB24" s="677"/>
      <c r="AC24" s="677"/>
      <c r="AD24" s="678" t="s">
        <v>140</v>
      </c>
      <c r="AE24" s="678"/>
      <c r="AF24" s="678"/>
      <c r="AG24" s="678"/>
      <c r="AH24" s="678"/>
      <c r="AI24" s="678"/>
      <c r="AJ24" s="678"/>
      <c r="AK24" s="678"/>
      <c r="AL24" s="643" t="s">
        <v>140</v>
      </c>
      <c r="AM24" s="644"/>
      <c r="AN24" s="644"/>
      <c r="AO24" s="679"/>
      <c r="AP24" s="735" t="s">
        <v>294</v>
      </c>
      <c r="AQ24" s="742"/>
      <c r="AR24" s="742"/>
      <c r="AS24" s="742"/>
      <c r="AT24" s="742"/>
      <c r="AU24" s="742"/>
      <c r="AV24" s="742"/>
      <c r="AW24" s="742"/>
      <c r="AX24" s="742"/>
      <c r="AY24" s="742"/>
      <c r="AZ24" s="742"/>
      <c r="BA24" s="742"/>
      <c r="BB24" s="742"/>
      <c r="BC24" s="742"/>
      <c r="BD24" s="742"/>
      <c r="BE24" s="742"/>
      <c r="BF24" s="737"/>
      <c r="BG24" s="640" t="s">
        <v>246</v>
      </c>
      <c r="BH24" s="641"/>
      <c r="BI24" s="641"/>
      <c r="BJ24" s="641"/>
      <c r="BK24" s="641"/>
      <c r="BL24" s="641"/>
      <c r="BM24" s="641"/>
      <c r="BN24" s="642"/>
      <c r="BO24" s="677" t="s">
        <v>140</v>
      </c>
      <c r="BP24" s="677"/>
      <c r="BQ24" s="677"/>
      <c r="BR24" s="677"/>
      <c r="BS24" s="646" t="s">
        <v>140</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461418168</v>
      </c>
      <c r="CS24" s="696"/>
      <c r="CT24" s="696"/>
      <c r="CU24" s="696"/>
      <c r="CV24" s="696"/>
      <c r="CW24" s="696"/>
      <c r="CX24" s="696"/>
      <c r="CY24" s="739"/>
      <c r="CZ24" s="740">
        <v>60.2</v>
      </c>
      <c r="DA24" s="711"/>
      <c r="DB24" s="711"/>
      <c r="DC24" s="743"/>
      <c r="DD24" s="738">
        <v>294790808</v>
      </c>
      <c r="DE24" s="696"/>
      <c r="DF24" s="696"/>
      <c r="DG24" s="696"/>
      <c r="DH24" s="696"/>
      <c r="DI24" s="696"/>
      <c r="DJ24" s="696"/>
      <c r="DK24" s="739"/>
      <c r="DL24" s="738">
        <v>292628953</v>
      </c>
      <c r="DM24" s="696"/>
      <c r="DN24" s="696"/>
      <c r="DO24" s="696"/>
      <c r="DP24" s="696"/>
      <c r="DQ24" s="696"/>
      <c r="DR24" s="696"/>
      <c r="DS24" s="696"/>
      <c r="DT24" s="696"/>
      <c r="DU24" s="696"/>
      <c r="DV24" s="739"/>
      <c r="DW24" s="740">
        <v>70.7</v>
      </c>
      <c r="DX24" s="711"/>
      <c r="DY24" s="711"/>
      <c r="DZ24" s="711"/>
      <c r="EA24" s="711"/>
      <c r="EB24" s="711"/>
      <c r="EC24" s="741"/>
    </row>
    <row r="25" spans="2:133" ht="11.25" customHeight="1" x14ac:dyDescent="0.2">
      <c r="B25" s="637" t="s">
        <v>296</v>
      </c>
      <c r="C25" s="638"/>
      <c r="D25" s="638"/>
      <c r="E25" s="638"/>
      <c r="F25" s="638"/>
      <c r="G25" s="638"/>
      <c r="H25" s="638"/>
      <c r="I25" s="638"/>
      <c r="J25" s="638"/>
      <c r="K25" s="638"/>
      <c r="L25" s="638"/>
      <c r="M25" s="638"/>
      <c r="N25" s="638"/>
      <c r="O25" s="638"/>
      <c r="P25" s="638"/>
      <c r="Q25" s="639"/>
      <c r="R25" s="640">
        <v>105</v>
      </c>
      <c r="S25" s="641"/>
      <c r="T25" s="641"/>
      <c r="U25" s="641"/>
      <c r="V25" s="641"/>
      <c r="W25" s="641"/>
      <c r="X25" s="641"/>
      <c r="Y25" s="642"/>
      <c r="Z25" s="677">
        <v>0</v>
      </c>
      <c r="AA25" s="677"/>
      <c r="AB25" s="677"/>
      <c r="AC25" s="677"/>
      <c r="AD25" s="678" t="s">
        <v>140</v>
      </c>
      <c r="AE25" s="678"/>
      <c r="AF25" s="678"/>
      <c r="AG25" s="678"/>
      <c r="AH25" s="678"/>
      <c r="AI25" s="678"/>
      <c r="AJ25" s="678"/>
      <c r="AK25" s="678"/>
      <c r="AL25" s="643" t="s">
        <v>246</v>
      </c>
      <c r="AM25" s="644"/>
      <c r="AN25" s="644"/>
      <c r="AO25" s="679"/>
      <c r="AP25" s="735" t="s">
        <v>297</v>
      </c>
      <c r="AQ25" s="742"/>
      <c r="AR25" s="742"/>
      <c r="AS25" s="742"/>
      <c r="AT25" s="742"/>
      <c r="AU25" s="742"/>
      <c r="AV25" s="742"/>
      <c r="AW25" s="742"/>
      <c r="AX25" s="742"/>
      <c r="AY25" s="742"/>
      <c r="AZ25" s="742"/>
      <c r="BA25" s="742"/>
      <c r="BB25" s="742"/>
      <c r="BC25" s="742"/>
      <c r="BD25" s="742"/>
      <c r="BE25" s="742"/>
      <c r="BF25" s="737"/>
      <c r="BG25" s="640">
        <v>4201494</v>
      </c>
      <c r="BH25" s="641"/>
      <c r="BI25" s="641"/>
      <c r="BJ25" s="641"/>
      <c r="BK25" s="641"/>
      <c r="BL25" s="641"/>
      <c r="BM25" s="641"/>
      <c r="BN25" s="642"/>
      <c r="BO25" s="677">
        <v>1.4</v>
      </c>
      <c r="BP25" s="677"/>
      <c r="BQ25" s="677"/>
      <c r="BR25" s="677"/>
      <c r="BS25" s="646" t="s">
        <v>140</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166512797</v>
      </c>
      <c r="CS25" s="659"/>
      <c r="CT25" s="659"/>
      <c r="CU25" s="659"/>
      <c r="CV25" s="659"/>
      <c r="CW25" s="659"/>
      <c r="CX25" s="659"/>
      <c r="CY25" s="660"/>
      <c r="CZ25" s="643">
        <v>21.7</v>
      </c>
      <c r="DA25" s="661"/>
      <c r="DB25" s="661"/>
      <c r="DC25" s="662"/>
      <c r="DD25" s="646">
        <v>149355671</v>
      </c>
      <c r="DE25" s="659"/>
      <c r="DF25" s="659"/>
      <c r="DG25" s="659"/>
      <c r="DH25" s="659"/>
      <c r="DI25" s="659"/>
      <c r="DJ25" s="659"/>
      <c r="DK25" s="660"/>
      <c r="DL25" s="646">
        <v>147193816</v>
      </c>
      <c r="DM25" s="659"/>
      <c r="DN25" s="659"/>
      <c r="DO25" s="659"/>
      <c r="DP25" s="659"/>
      <c r="DQ25" s="659"/>
      <c r="DR25" s="659"/>
      <c r="DS25" s="659"/>
      <c r="DT25" s="659"/>
      <c r="DU25" s="659"/>
      <c r="DV25" s="660"/>
      <c r="DW25" s="643">
        <v>35.6</v>
      </c>
      <c r="DX25" s="661"/>
      <c r="DY25" s="661"/>
      <c r="DZ25" s="661"/>
      <c r="EA25" s="661"/>
      <c r="EB25" s="661"/>
      <c r="EC25" s="676"/>
    </row>
    <row r="26" spans="2:133" ht="11.25" customHeight="1" x14ac:dyDescent="0.2">
      <c r="B26" s="637" t="s">
        <v>299</v>
      </c>
      <c r="C26" s="638"/>
      <c r="D26" s="638"/>
      <c r="E26" s="638"/>
      <c r="F26" s="638"/>
      <c r="G26" s="638"/>
      <c r="H26" s="638"/>
      <c r="I26" s="638"/>
      <c r="J26" s="638"/>
      <c r="K26" s="638"/>
      <c r="L26" s="638"/>
      <c r="M26" s="638"/>
      <c r="N26" s="638"/>
      <c r="O26" s="638"/>
      <c r="P26" s="638"/>
      <c r="Q26" s="639"/>
      <c r="R26" s="640">
        <v>405919223</v>
      </c>
      <c r="S26" s="641"/>
      <c r="T26" s="641"/>
      <c r="U26" s="641"/>
      <c r="V26" s="641"/>
      <c r="W26" s="641"/>
      <c r="X26" s="641"/>
      <c r="Y26" s="642"/>
      <c r="Z26" s="677">
        <v>52.8</v>
      </c>
      <c r="AA26" s="677"/>
      <c r="AB26" s="677"/>
      <c r="AC26" s="677"/>
      <c r="AD26" s="678">
        <v>375055436</v>
      </c>
      <c r="AE26" s="678"/>
      <c r="AF26" s="678"/>
      <c r="AG26" s="678"/>
      <c r="AH26" s="678"/>
      <c r="AI26" s="678"/>
      <c r="AJ26" s="678"/>
      <c r="AK26" s="678"/>
      <c r="AL26" s="643">
        <v>98.6</v>
      </c>
      <c r="AM26" s="644"/>
      <c r="AN26" s="644"/>
      <c r="AO26" s="679"/>
      <c r="AP26" s="735" t="s">
        <v>300</v>
      </c>
      <c r="AQ26" s="736"/>
      <c r="AR26" s="736"/>
      <c r="AS26" s="736"/>
      <c r="AT26" s="736"/>
      <c r="AU26" s="736"/>
      <c r="AV26" s="736"/>
      <c r="AW26" s="736"/>
      <c r="AX26" s="736"/>
      <c r="AY26" s="736"/>
      <c r="AZ26" s="736"/>
      <c r="BA26" s="736"/>
      <c r="BB26" s="736"/>
      <c r="BC26" s="736"/>
      <c r="BD26" s="736"/>
      <c r="BE26" s="736"/>
      <c r="BF26" s="737"/>
      <c r="BG26" s="640" t="s">
        <v>140</v>
      </c>
      <c r="BH26" s="641"/>
      <c r="BI26" s="641"/>
      <c r="BJ26" s="641"/>
      <c r="BK26" s="641"/>
      <c r="BL26" s="641"/>
      <c r="BM26" s="641"/>
      <c r="BN26" s="642"/>
      <c r="BO26" s="677" t="s">
        <v>140</v>
      </c>
      <c r="BP26" s="677"/>
      <c r="BQ26" s="677"/>
      <c r="BR26" s="677"/>
      <c r="BS26" s="646" t="s">
        <v>246</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117489392</v>
      </c>
      <c r="CS26" s="641"/>
      <c r="CT26" s="641"/>
      <c r="CU26" s="641"/>
      <c r="CV26" s="641"/>
      <c r="CW26" s="641"/>
      <c r="CX26" s="641"/>
      <c r="CY26" s="642"/>
      <c r="CZ26" s="643">
        <v>15.3</v>
      </c>
      <c r="DA26" s="661"/>
      <c r="DB26" s="661"/>
      <c r="DC26" s="662"/>
      <c r="DD26" s="646">
        <v>103759135</v>
      </c>
      <c r="DE26" s="641"/>
      <c r="DF26" s="641"/>
      <c r="DG26" s="641"/>
      <c r="DH26" s="641"/>
      <c r="DI26" s="641"/>
      <c r="DJ26" s="641"/>
      <c r="DK26" s="642"/>
      <c r="DL26" s="646" t="s">
        <v>140</v>
      </c>
      <c r="DM26" s="641"/>
      <c r="DN26" s="641"/>
      <c r="DO26" s="641"/>
      <c r="DP26" s="641"/>
      <c r="DQ26" s="641"/>
      <c r="DR26" s="641"/>
      <c r="DS26" s="641"/>
      <c r="DT26" s="641"/>
      <c r="DU26" s="641"/>
      <c r="DV26" s="642"/>
      <c r="DW26" s="643" t="s">
        <v>246</v>
      </c>
      <c r="DX26" s="661"/>
      <c r="DY26" s="661"/>
      <c r="DZ26" s="661"/>
      <c r="EA26" s="661"/>
      <c r="EB26" s="661"/>
      <c r="EC26" s="676"/>
    </row>
    <row r="27" spans="2:133" ht="11.25" customHeight="1" x14ac:dyDescent="0.2">
      <c r="B27" s="637" t="s">
        <v>302</v>
      </c>
      <c r="C27" s="638"/>
      <c r="D27" s="638"/>
      <c r="E27" s="638"/>
      <c r="F27" s="638"/>
      <c r="G27" s="638"/>
      <c r="H27" s="638"/>
      <c r="I27" s="638"/>
      <c r="J27" s="638"/>
      <c r="K27" s="638"/>
      <c r="L27" s="638"/>
      <c r="M27" s="638"/>
      <c r="N27" s="638"/>
      <c r="O27" s="638"/>
      <c r="P27" s="638"/>
      <c r="Q27" s="639"/>
      <c r="R27" s="640">
        <v>324220</v>
      </c>
      <c r="S27" s="641"/>
      <c r="T27" s="641"/>
      <c r="U27" s="641"/>
      <c r="V27" s="641"/>
      <c r="W27" s="641"/>
      <c r="X27" s="641"/>
      <c r="Y27" s="642"/>
      <c r="Z27" s="677">
        <v>0</v>
      </c>
      <c r="AA27" s="677"/>
      <c r="AB27" s="677"/>
      <c r="AC27" s="677"/>
      <c r="AD27" s="678">
        <v>324220</v>
      </c>
      <c r="AE27" s="678"/>
      <c r="AF27" s="678"/>
      <c r="AG27" s="678"/>
      <c r="AH27" s="678"/>
      <c r="AI27" s="678"/>
      <c r="AJ27" s="678"/>
      <c r="AK27" s="678"/>
      <c r="AL27" s="643">
        <v>0.1</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305500402</v>
      </c>
      <c r="BH27" s="641"/>
      <c r="BI27" s="641"/>
      <c r="BJ27" s="641"/>
      <c r="BK27" s="641"/>
      <c r="BL27" s="641"/>
      <c r="BM27" s="641"/>
      <c r="BN27" s="642"/>
      <c r="BO27" s="677">
        <v>100</v>
      </c>
      <c r="BP27" s="677"/>
      <c r="BQ27" s="677"/>
      <c r="BR27" s="677"/>
      <c r="BS27" s="646">
        <v>4957790</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212273981</v>
      </c>
      <c r="CS27" s="659"/>
      <c r="CT27" s="659"/>
      <c r="CU27" s="659"/>
      <c r="CV27" s="659"/>
      <c r="CW27" s="659"/>
      <c r="CX27" s="659"/>
      <c r="CY27" s="660"/>
      <c r="CZ27" s="643">
        <v>27.7</v>
      </c>
      <c r="DA27" s="661"/>
      <c r="DB27" s="661"/>
      <c r="DC27" s="662"/>
      <c r="DD27" s="646">
        <v>66986101</v>
      </c>
      <c r="DE27" s="659"/>
      <c r="DF27" s="659"/>
      <c r="DG27" s="659"/>
      <c r="DH27" s="659"/>
      <c r="DI27" s="659"/>
      <c r="DJ27" s="659"/>
      <c r="DK27" s="660"/>
      <c r="DL27" s="646">
        <v>66986101</v>
      </c>
      <c r="DM27" s="659"/>
      <c r="DN27" s="659"/>
      <c r="DO27" s="659"/>
      <c r="DP27" s="659"/>
      <c r="DQ27" s="659"/>
      <c r="DR27" s="659"/>
      <c r="DS27" s="659"/>
      <c r="DT27" s="659"/>
      <c r="DU27" s="659"/>
      <c r="DV27" s="660"/>
      <c r="DW27" s="643">
        <v>16.2</v>
      </c>
      <c r="DX27" s="661"/>
      <c r="DY27" s="661"/>
      <c r="DZ27" s="661"/>
      <c r="EA27" s="661"/>
      <c r="EB27" s="661"/>
      <c r="EC27" s="676"/>
    </row>
    <row r="28" spans="2:133" ht="11.25" customHeight="1" x14ac:dyDescent="0.2">
      <c r="B28" s="637" t="s">
        <v>305</v>
      </c>
      <c r="C28" s="638"/>
      <c r="D28" s="638"/>
      <c r="E28" s="638"/>
      <c r="F28" s="638"/>
      <c r="G28" s="638"/>
      <c r="H28" s="638"/>
      <c r="I28" s="638"/>
      <c r="J28" s="638"/>
      <c r="K28" s="638"/>
      <c r="L28" s="638"/>
      <c r="M28" s="638"/>
      <c r="N28" s="638"/>
      <c r="O28" s="638"/>
      <c r="P28" s="638"/>
      <c r="Q28" s="639"/>
      <c r="R28" s="640">
        <v>5788719</v>
      </c>
      <c r="S28" s="641"/>
      <c r="T28" s="641"/>
      <c r="U28" s="641"/>
      <c r="V28" s="641"/>
      <c r="W28" s="641"/>
      <c r="X28" s="641"/>
      <c r="Y28" s="642"/>
      <c r="Z28" s="677">
        <v>0.8</v>
      </c>
      <c r="AA28" s="677"/>
      <c r="AB28" s="677"/>
      <c r="AC28" s="677"/>
      <c r="AD28" s="678" t="s">
        <v>140</v>
      </c>
      <c r="AE28" s="678"/>
      <c r="AF28" s="678"/>
      <c r="AG28" s="678"/>
      <c r="AH28" s="678"/>
      <c r="AI28" s="678"/>
      <c r="AJ28" s="678"/>
      <c r="AK28" s="678"/>
      <c r="AL28" s="643" t="s">
        <v>140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82631390</v>
      </c>
      <c r="CS28" s="641"/>
      <c r="CT28" s="641"/>
      <c r="CU28" s="641"/>
      <c r="CV28" s="641"/>
      <c r="CW28" s="641"/>
      <c r="CX28" s="641"/>
      <c r="CY28" s="642"/>
      <c r="CZ28" s="643">
        <v>10.8</v>
      </c>
      <c r="DA28" s="661"/>
      <c r="DB28" s="661"/>
      <c r="DC28" s="662"/>
      <c r="DD28" s="646">
        <v>78449036</v>
      </c>
      <c r="DE28" s="641"/>
      <c r="DF28" s="641"/>
      <c r="DG28" s="641"/>
      <c r="DH28" s="641"/>
      <c r="DI28" s="641"/>
      <c r="DJ28" s="641"/>
      <c r="DK28" s="642"/>
      <c r="DL28" s="646">
        <v>78449036</v>
      </c>
      <c r="DM28" s="641"/>
      <c r="DN28" s="641"/>
      <c r="DO28" s="641"/>
      <c r="DP28" s="641"/>
      <c r="DQ28" s="641"/>
      <c r="DR28" s="641"/>
      <c r="DS28" s="641"/>
      <c r="DT28" s="641"/>
      <c r="DU28" s="641"/>
      <c r="DV28" s="642"/>
      <c r="DW28" s="643">
        <v>19</v>
      </c>
      <c r="DX28" s="661"/>
      <c r="DY28" s="661"/>
      <c r="DZ28" s="661"/>
      <c r="EA28" s="661"/>
      <c r="EB28" s="661"/>
      <c r="EC28" s="676"/>
    </row>
    <row r="29" spans="2:133" ht="11.25" customHeight="1" x14ac:dyDescent="0.2">
      <c r="B29" s="637" t="s">
        <v>307</v>
      </c>
      <c r="C29" s="638"/>
      <c r="D29" s="638"/>
      <c r="E29" s="638"/>
      <c r="F29" s="638"/>
      <c r="G29" s="638"/>
      <c r="H29" s="638"/>
      <c r="I29" s="638"/>
      <c r="J29" s="638"/>
      <c r="K29" s="638"/>
      <c r="L29" s="638"/>
      <c r="M29" s="638"/>
      <c r="N29" s="638"/>
      <c r="O29" s="638"/>
      <c r="P29" s="638"/>
      <c r="Q29" s="639"/>
      <c r="R29" s="640">
        <v>14477963</v>
      </c>
      <c r="S29" s="641"/>
      <c r="T29" s="641"/>
      <c r="U29" s="641"/>
      <c r="V29" s="641"/>
      <c r="W29" s="641"/>
      <c r="X29" s="641"/>
      <c r="Y29" s="642"/>
      <c r="Z29" s="677">
        <v>1.9</v>
      </c>
      <c r="AA29" s="677"/>
      <c r="AB29" s="677"/>
      <c r="AC29" s="677"/>
      <c r="AD29" s="678">
        <v>3452770</v>
      </c>
      <c r="AE29" s="678"/>
      <c r="AF29" s="678"/>
      <c r="AG29" s="678"/>
      <c r="AH29" s="678"/>
      <c r="AI29" s="678"/>
      <c r="AJ29" s="678"/>
      <c r="AK29" s="678"/>
      <c r="AL29" s="643">
        <v>0.9</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308</v>
      </c>
      <c r="CE29" s="730"/>
      <c r="CF29" s="673" t="s">
        <v>309</v>
      </c>
      <c r="CG29" s="674"/>
      <c r="CH29" s="674"/>
      <c r="CI29" s="674"/>
      <c r="CJ29" s="674"/>
      <c r="CK29" s="674"/>
      <c r="CL29" s="674"/>
      <c r="CM29" s="674"/>
      <c r="CN29" s="674"/>
      <c r="CO29" s="674"/>
      <c r="CP29" s="674"/>
      <c r="CQ29" s="675"/>
      <c r="CR29" s="640">
        <v>82628524</v>
      </c>
      <c r="CS29" s="659"/>
      <c r="CT29" s="659"/>
      <c r="CU29" s="659"/>
      <c r="CV29" s="659"/>
      <c r="CW29" s="659"/>
      <c r="CX29" s="659"/>
      <c r="CY29" s="660"/>
      <c r="CZ29" s="643">
        <v>10.8</v>
      </c>
      <c r="DA29" s="661"/>
      <c r="DB29" s="661"/>
      <c r="DC29" s="662"/>
      <c r="DD29" s="646">
        <v>78446170</v>
      </c>
      <c r="DE29" s="659"/>
      <c r="DF29" s="659"/>
      <c r="DG29" s="659"/>
      <c r="DH29" s="659"/>
      <c r="DI29" s="659"/>
      <c r="DJ29" s="659"/>
      <c r="DK29" s="660"/>
      <c r="DL29" s="646">
        <v>78446170</v>
      </c>
      <c r="DM29" s="659"/>
      <c r="DN29" s="659"/>
      <c r="DO29" s="659"/>
      <c r="DP29" s="659"/>
      <c r="DQ29" s="659"/>
      <c r="DR29" s="659"/>
      <c r="DS29" s="659"/>
      <c r="DT29" s="659"/>
      <c r="DU29" s="659"/>
      <c r="DV29" s="660"/>
      <c r="DW29" s="643">
        <v>19</v>
      </c>
      <c r="DX29" s="661"/>
      <c r="DY29" s="661"/>
      <c r="DZ29" s="661"/>
      <c r="EA29" s="661"/>
      <c r="EB29" s="661"/>
      <c r="EC29" s="676"/>
    </row>
    <row r="30" spans="2:133" ht="11.25" customHeight="1" x14ac:dyDescent="0.2">
      <c r="B30" s="637" t="s">
        <v>310</v>
      </c>
      <c r="C30" s="638"/>
      <c r="D30" s="638"/>
      <c r="E30" s="638"/>
      <c r="F30" s="638"/>
      <c r="G30" s="638"/>
      <c r="H30" s="638"/>
      <c r="I30" s="638"/>
      <c r="J30" s="638"/>
      <c r="K30" s="638"/>
      <c r="L30" s="638"/>
      <c r="M30" s="638"/>
      <c r="N30" s="638"/>
      <c r="O30" s="638"/>
      <c r="P30" s="638"/>
      <c r="Q30" s="639"/>
      <c r="R30" s="640">
        <v>5415785</v>
      </c>
      <c r="S30" s="641"/>
      <c r="T30" s="641"/>
      <c r="U30" s="641"/>
      <c r="V30" s="641"/>
      <c r="W30" s="641"/>
      <c r="X30" s="641"/>
      <c r="Y30" s="642"/>
      <c r="Z30" s="677">
        <v>0.7</v>
      </c>
      <c r="AA30" s="677"/>
      <c r="AB30" s="677"/>
      <c r="AC30" s="677"/>
      <c r="AD30" s="678" t="s">
        <v>246</v>
      </c>
      <c r="AE30" s="678"/>
      <c r="AF30" s="678"/>
      <c r="AG30" s="678"/>
      <c r="AH30" s="678"/>
      <c r="AI30" s="678"/>
      <c r="AJ30" s="678"/>
      <c r="AK30" s="678"/>
      <c r="AL30" s="643" t="s">
        <v>140</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311</v>
      </c>
      <c r="BH30" s="726"/>
      <c r="BI30" s="726"/>
      <c r="BJ30" s="726"/>
      <c r="BK30" s="726"/>
      <c r="BL30" s="726"/>
      <c r="BM30" s="726"/>
      <c r="BN30" s="726"/>
      <c r="BO30" s="726"/>
      <c r="BP30" s="726"/>
      <c r="BQ30" s="727"/>
      <c r="BR30" s="701" t="s">
        <v>312</v>
      </c>
      <c r="BS30" s="726"/>
      <c r="BT30" s="726"/>
      <c r="BU30" s="726"/>
      <c r="BV30" s="726"/>
      <c r="BW30" s="726"/>
      <c r="BX30" s="726"/>
      <c r="BY30" s="726"/>
      <c r="BZ30" s="726"/>
      <c r="CA30" s="726"/>
      <c r="CB30" s="727"/>
      <c r="CD30" s="731"/>
      <c r="CE30" s="732"/>
      <c r="CF30" s="673" t="s">
        <v>313</v>
      </c>
      <c r="CG30" s="674"/>
      <c r="CH30" s="674"/>
      <c r="CI30" s="674"/>
      <c r="CJ30" s="674"/>
      <c r="CK30" s="674"/>
      <c r="CL30" s="674"/>
      <c r="CM30" s="674"/>
      <c r="CN30" s="674"/>
      <c r="CO30" s="674"/>
      <c r="CP30" s="674"/>
      <c r="CQ30" s="675"/>
      <c r="CR30" s="640">
        <v>71824262</v>
      </c>
      <c r="CS30" s="641"/>
      <c r="CT30" s="641"/>
      <c r="CU30" s="641"/>
      <c r="CV30" s="641"/>
      <c r="CW30" s="641"/>
      <c r="CX30" s="641"/>
      <c r="CY30" s="642"/>
      <c r="CZ30" s="643">
        <v>9.4</v>
      </c>
      <c r="DA30" s="661"/>
      <c r="DB30" s="661"/>
      <c r="DC30" s="662"/>
      <c r="DD30" s="646">
        <v>67756405</v>
      </c>
      <c r="DE30" s="641"/>
      <c r="DF30" s="641"/>
      <c r="DG30" s="641"/>
      <c r="DH30" s="641"/>
      <c r="DI30" s="641"/>
      <c r="DJ30" s="641"/>
      <c r="DK30" s="642"/>
      <c r="DL30" s="646">
        <v>67756405</v>
      </c>
      <c r="DM30" s="641"/>
      <c r="DN30" s="641"/>
      <c r="DO30" s="641"/>
      <c r="DP30" s="641"/>
      <c r="DQ30" s="641"/>
      <c r="DR30" s="641"/>
      <c r="DS30" s="641"/>
      <c r="DT30" s="641"/>
      <c r="DU30" s="641"/>
      <c r="DV30" s="642"/>
      <c r="DW30" s="643">
        <v>16.399999999999999</v>
      </c>
      <c r="DX30" s="661"/>
      <c r="DY30" s="661"/>
      <c r="DZ30" s="661"/>
      <c r="EA30" s="661"/>
      <c r="EB30" s="661"/>
      <c r="EC30" s="676"/>
    </row>
    <row r="31" spans="2:133" ht="11.25" customHeight="1" x14ac:dyDescent="0.2">
      <c r="B31" s="637" t="s">
        <v>314</v>
      </c>
      <c r="C31" s="638"/>
      <c r="D31" s="638"/>
      <c r="E31" s="638"/>
      <c r="F31" s="638"/>
      <c r="G31" s="638"/>
      <c r="H31" s="638"/>
      <c r="I31" s="638"/>
      <c r="J31" s="638"/>
      <c r="K31" s="638"/>
      <c r="L31" s="638"/>
      <c r="M31" s="638"/>
      <c r="N31" s="638"/>
      <c r="O31" s="638"/>
      <c r="P31" s="638"/>
      <c r="Q31" s="639"/>
      <c r="R31" s="640">
        <v>149020393</v>
      </c>
      <c r="S31" s="641"/>
      <c r="T31" s="641"/>
      <c r="U31" s="641"/>
      <c r="V31" s="641"/>
      <c r="W31" s="641"/>
      <c r="X31" s="641"/>
      <c r="Y31" s="642"/>
      <c r="Z31" s="677">
        <v>19.399999999999999</v>
      </c>
      <c r="AA31" s="677"/>
      <c r="AB31" s="677"/>
      <c r="AC31" s="677"/>
      <c r="AD31" s="678" t="s">
        <v>246</v>
      </c>
      <c r="AE31" s="678"/>
      <c r="AF31" s="678"/>
      <c r="AG31" s="678"/>
      <c r="AH31" s="678"/>
      <c r="AI31" s="678"/>
      <c r="AJ31" s="678"/>
      <c r="AK31" s="678"/>
      <c r="AL31" s="643" t="s">
        <v>140</v>
      </c>
      <c r="AM31" s="644"/>
      <c r="AN31" s="644"/>
      <c r="AO31" s="679"/>
      <c r="AP31" s="714" t="s">
        <v>315</v>
      </c>
      <c r="AQ31" s="715"/>
      <c r="AR31" s="715"/>
      <c r="AS31" s="715"/>
      <c r="AT31" s="720" t="s">
        <v>316</v>
      </c>
      <c r="AU31" s="227"/>
      <c r="AV31" s="227"/>
      <c r="AW31" s="227"/>
      <c r="AX31" s="706" t="s">
        <v>190</v>
      </c>
      <c r="AY31" s="707"/>
      <c r="AZ31" s="707"/>
      <c r="BA31" s="707"/>
      <c r="BB31" s="707"/>
      <c r="BC31" s="707"/>
      <c r="BD31" s="707"/>
      <c r="BE31" s="707"/>
      <c r="BF31" s="708"/>
      <c r="BG31" s="709">
        <v>99.4</v>
      </c>
      <c r="BH31" s="710"/>
      <c r="BI31" s="710"/>
      <c r="BJ31" s="710"/>
      <c r="BK31" s="710"/>
      <c r="BL31" s="710"/>
      <c r="BM31" s="711">
        <v>98.9</v>
      </c>
      <c r="BN31" s="710"/>
      <c r="BO31" s="710"/>
      <c r="BP31" s="710"/>
      <c r="BQ31" s="712"/>
      <c r="BR31" s="709">
        <v>99.6</v>
      </c>
      <c r="BS31" s="710"/>
      <c r="BT31" s="710"/>
      <c r="BU31" s="710"/>
      <c r="BV31" s="710"/>
      <c r="BW31" s="710"/>
      <c r="BX31" s="711">
        <v>99</v>
      </c>
      <c r="BY31" s="710"/>
      <c r="BZ31" s="710"/>
      <c r="CA31" s="710"/>
      <c r="CB31" s="712"/>
      <c r="CD31" s="731"/>
      <c r="CE31" s="732"/>
      <c r="CF31" s="673" t="s">
        <v>317</v>
      </c>
      <c r="CG31" s="674"/>
      <c r="CH31" s="674"/>
      <c r="CI31" s="674"/>
      <c r="CJ31" s="674"/>
      <c r="CK31" s="674"/>
      <c r="CL31" s="674"/>
      <c r="CM31" s="674"/>
      <c r="CN31" s="674"/>
      <c r="CO31" s="674"/>
      <c r="CP31" s="674"/>
      <c r="CQ31" s="675"/>
      <c r="CR31" s="640">
        <v>10804262</v>
      </c>
      <c r="CS31" s="659"/>
      <c r="CT31" s="659"/>
      <c r="CU31" s="659"/>
      <c r="CV31" s="659"/>
      <c r="CW31" s="659"/>
      <c r="CX31" s="659"/>
      <c r="CY31" s="660"/>
      <c r="CZ31" s="643">
        <v>1.4</v>
      </c>
      <c r="DA31" s="661"/>
      <c r="DB31" s="661"/>
      <c r="DC31" s="662"/>
      <c r="DD31" s="646">
        <v>10689765</v>
      </c>
      <c r="DE31" s="659"/>
      <c r="DF31" s="659"/>
      <c r="DG31" s="659"/>
      <c r="DH31" s="659"/>
      <c r="DI31" s="659"/>
      <c r="DJ31" s="659"/>
      <c r="DK31" s="660"/>
      <c r="DL31" s="646">
        <v>10689765</v>
      </c>
      <c r="DM31" s="659"/>
      <c r="DN31" s="659"/>
      <c r="DO31" s="659"/>
      <c r="DP31" s="659"/>
      <c r="DQ31" s="659"/>
      <c r="DR31" s="659"/>
      <c r="DS31" s="659"/>
      <c r="DT31" s="659"/>
      <c r="DU31" s="659"/>
      <c r="DV31" s="660"/>
      <c r="DW31" s="643">
        <v>2.6</v>
      </c>
      <c r="DX31" s="661"/>
      <c r="DY31" s="661"/>
      <c r="DZ31" s="661"/>
      <c r="EA31" s="661"/>
      <c r="EB31" s="661"/>
      <c r="EC31" s="676"/>
    </row>
    <row r="32" spans="2:133" ht="11.25" customHeight="1" x14ac:dyDescent="0.2">
      <c r="B32" s="723" t="s">
        <v>318</v>
      </c>
      <c r="C32" s="724"/>
      <c r="D32" s="724"/>
      <c r="E32" s="724"/>
      <c r="F32" s="724"/>
      <c r="G32" s="724"/>
      <c r="H32" s="724"/>
      <c r="I32" s="724"/>
      <c r="J32" s="724"/>
      <c r="K32" s="724"/>
      <c r="L32" s="724"/>
      <c r="M32" s="724"/>
      <c r="N32" s="724"/>
      <c r="O32" s="724"/>
      <c r="P32" s="724"/>
      <c r="Q32" s="725"/>
      <c r="R32" s="640" t="s">
        <v>140</v>
      </c>
      <c r="S32" s="641"/>
      <c r="T32" s="641"/>
      <c r="U32" s="641"/>
      <c r="V32" s="641"/>
      <c r="W32" s="641"/>
      <c r="X32" s="641"/>
      <c r="Y32" s="642"/>
      <c r="Z32" s="677" t="s">
        <v>246</v>
      </c>
      <c r="AA32" s="677"/>
      <c r="AB32" s="677"/>
      <c r="AC32" s="677"/>
      <c r="AD32" s="678" t="s">
        <v>246</v>
      </c>
      <c r="AE32" s="678"/>
      <c r="AF32" s="678"/>
      <c r="AG32" s="678"/>
      <c r="AH32" s="678"/>
      <c r="AI32" s="678"/>
      <c r="AJ32" s="678"/>
      <c r="AK32" s="678"/>
      <c r="AL32" s="643" t="s">
        <v>246</v>
      </c>
      <c r="AM32" s="644"/>
      <c r="AN32" s="644"/>
      <c r="AO32" s="679"/>
      <c r="AP32" s="716"/>
      <c r="AQ32" s="717"/>
      <c r="AR32" s="717"/>
      <c r="AS32" s="717"/>
      <c r="AT32" s="721"/>
      <c r="AU32" s="226" t="s">
        <v>319</v>
      </c>
      <c r="AV32" s="226"/>
      <c r="AW32" s="226"/>
      <c r="AX32" s="637" t="s">
        <v>320</v>
      </c>
      <c r="AY32" s="638"/>
      <c r="AZ32" s="638"/>
      <c r="BA32" s="638"/>
      <c r="BB32" s="638"/>
      <c r="BC32" s="638"/>
      <c r="BD32" s="638"/>
      <c r="BE32" s="638"/>
      <c r="BF32" s="639"/>
      <c r="BG32" s="713">
        <v>99.3</v>
      </c>
      <c r="BH32" s="659"/>
      <c r="BI32" s="659"/>
      <c r="BJ32" s="659"/>
      <c r="BK32" s="659"/>
      <c r="BL32" s="659"/>
      <c r="BM32" s="644">
        <v>98.7</v>
      </c>
      <c r="BN32" s="705"/>
      <c r="BO32" s="705"/>
      <c r="BP32" s="705"/>
      <c r="BQ32" s="683"/>
      <c r="BR32" s="713">
        <v>99.5</v>
      </c>
      <c r="BS32" s="659"/>
      <c r="BT32" s="659"/>
      <c r="BU32" s="659"/>
      <c r="BV32" s="659"/>
      <c r="BW32" s="659"/>
      <c r="BX32" s="644">
        <v>98.9</v>
      </c>
      <c r="BY32" s="705"/>
      <c r="BZ32" s="705"/>
      <c r="CA32" s="705"/>
      <c r="CB32" s="683"/>
      <c r="CD32" s="733"/>
      <c r="CE32" s="734"/>
      <c r="CF32" s="673" t="s">
        <v>321</v>
      </c>
      <c r="CG32" s="674"/>
      <c r="CH32" s="674"/>
      <c r="CI32" s="674"/>
      <c r="CJ32" s="674"/>
      <c r="CK32" s="674"/>
      <c r="CL32" s="674"/>
      <c r="CM32" s="674"/>
      <c r="CN32" s="674"/>
      <c r="CO32" s="674"/>
      <c r="CP32" s="674"/>
      <c r="CQ32" s="675"/>
      <c r="CR32" s="640">
        <v>2866</v>
      </c>
      <c r="CS32" s="641"/>
      <c r="CT32" s="641"/>
      <c r="CU32" s="641"/>
      <c r="CV32" s="641"/>
      <c r="CW32" s="641"/>
      <c r="CX32" s="641"/>
      <c r="CY32" s="642"/>
      <c r="CZ32" s="643">
        <v>0</v>
      </c>
      <c r="DA32" s="661"/>
      <c r="DB32" s="661"/>
      <c r="DC32" s="662"/>
      <c r="DD32" s="646">
        <v>2866</v>
      </c>
      <c r="DE32" s="641"/>
      <c r="DF32" s="641"/>
      <c r="DG32" s="641"/>
      <c r="DH32" s="641"/>
      <c r="DI32" s="641"/>
      <c r="DJ32" s="641"/>
      <c r="DK32" s="642"/>
      <c r="DL32" s="646">
        <v>2866</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
      <c r="B33" s="637" t="s">
        <v>322</v>
      </c>
      <c r="C33" s="638"/>
      <c r="D33" s="638"/>
      <c r="E33" s="638"/>
      <c r="F33" s="638"/>
      <c r="G33" s="638"/>
      <c r="H33" s="638"/>
      <c r="I33" s="638"/>
      <c r="J33" s="638"/>
      <c r="K33" s="638"/>
      <c r="L33" s="638"/>
      <c r="M33" s="638"/>
      <c r="N33" s="638"/>
      <c r="O33" s="638"/>
      <c r="P33" s="638"/>
      <c r="Q33" s="639"/>
      <c r="R33" s="640">
        <v>39651947</v>
      </c>
      <c r="S33" s="641"/>
      <c r="T33" s="641"/>
      <c r="U33" s="641"/>
      <c r="V33" s="641"/>
      <c r="W33" s="641"/>
      <c r="X33" s="641"/>
      <c r="Y33" s="642"/>
      <c r="Z33" s="677">
        <v>5.2</v>
      </c>
      <c r="AA33" s="677"/>
      <c r="AB33" s="677"/>
      <c r="AC33" s="677"/>
      <c r="AD33" s="678" t="s">
        <v>140</v>
      </c>
      <c r="AE33" s="678"/>
      <c r="AF33" s="678"/>
      <c r="AG33" s="678"/>
      <c r="AH33" s="678"/>
      <c r="AI33" s="678"/>
      <c r="AJ33" s="678"/>
      <c r="AK33" s="678"/>
      <c r="AL33" s="643" t="s">
        <v>246</v>
      </c>
      <c r="AM33" s="644"/>
      <c r="AN33" s="644"/>
      <c r="AO33" s="679"/>
      <c r="AP33" s="718"/>
      <c r="AQ33" s="719"/>
      <c r="AR33" s="719"/>
      <c r="AS33" s="719"/>
      <c r="AT33" s="722"/>
      <c r="AU33" s="228"/>
      <c r="AV33" s="228"/>
      <c r="AW33" s="228"/>
      <c r="AX33" s="621" t="s">
        <v>323</v>
      </c>
      <c r="AY33" s="622"/>
      <c r="AZ33" s="622"/>
      <c r="BA33" s="622"/>
      <c r="BB33" s="622"/>
      <c r="BC33" s="622"/>
      <c r="BD33" s="622"/>
      <c r="BE33" s="622"/>
      <c r="BF33" s="623"/>
      <c r="BG33" s="704">
        <v>99.6</v>
      </c>
      <c r="BH33" s="625"/>
      <c r="BI33" s="625"/>
      <c r="BJ33" s="625"/>
      <c r="BK33" s="625"/>
      <c r="BL33" s="625"/>
      <c r="BM33" s="668">
        <v>99.2</v>
      </c>
      <c r="BN33" s="625"/>
      <c r="BO33" s="625"/>
      <c r="BP33" s="625"/>
      <c r="BQ33" s="689"/>
      <c r="BR33" s="704">
        <v>99.7</v>
      </c>
      <c r="BS33" s="625"/>
      <c r="BT33" s="625"/>
      <c r="BU33" s="625"/>
      <c r="BV33" s="625"/>
      <c r="BW33" s="625"/>
      <c r="BX33" s="668">
        <v>99.3</v>
      </c>
      <c r="BY33" s="625"/>
      <c r="BZ33" s="625"/>
      <c r="CA33" s="625"/>
      <c r="CB33" s="689"/>
      <c r="CD33" s="673" t="s">
        <v>324</v>
      </c>
      <c r="CE33" s="674"/>
      <c r="CF33" s="674"/>
      <c r="CG33" s="674"/>
      <c r="CH33" s="674"/>
      <c r="CI33" s="674"/>
      <c r="CJ33" s="674"/>
      <c r="CK33" s="674"/>
      <c r="CL33" s="674"/>
      <c r="CM33" s="674"/>
      <c r="CN33" s="674"/>
      <c r="CO33" s="674"/>
      <c r="CP33" s="674"/>
      <c r="CQ33" s="675"/>
      <c r="CR33" s="640">
        <v>225624912</v>
      </c>
      <c r="CS33" s="659"/>
      <c r="CT33" s="659"/>
      <c r="CU33" s="659"/>
      <c r="CV33" s="659"/>
      <c r="CW33" s="659"/>
      <c r="CX33" s="659"/>
      <c r="CY33" s="660"/>
      <c r="CZ33" s="643">
        <v>29.5</v>
      </c>
      <c r="DA33" s="661"/>
      <c r="DB33" s="661"/>
      <c r="DC33" s="662"/>
      <c r="DD33" s="646">
        <v>146112181</v>
      </c>
      <c r="DE33" s="659"/>
      <c r="DF33" s="659"/>
      <c r="DG33" s="659"/>
      <c r="DH33" s="659"/>
      <c r="DI33" s="659"/>
      <c r="DJ33" s="659"/>
      <c r="DK33" s="660"/>
      <c r="DL33" s="646">
        <v>116536525</v>
      </c>
      <c r="DM33" s="659"/>
      <c r="DN33" s="659"/>
      <c r="DO33" s="659"/>
      <c r="DP33" s="659"/>
      <c r="DQ33" s="659"/>
      <c r="DR33" s="659"/>
      <c r="DS33" s="659"/>
      <c r="DT33" s="659"/>
      <c r="DU33" s="659"/>
      <c r="DV33" s="660"/>
      <c r="DW33" s="643">
        <v>28.2</v>
      </c>
      <c r="DX33" s="661"/>
      <c r="DY33" s="661"/>
      <c r="DZ33" s="661"/>
      <c r="EA33" s="661"/>
      <c r="EB33" s="661"/>
      <c r="EC33" s="676"/>
    </row>
    <row r="34" spans="2:133" ht="11.25" customHeight="1" x14ac:dyDescent="0.2">
      <c r="B34" s="637" t="s">
        <v>325</v>
      </c>
      <c r="C34" s="638"/>
      <c r="D34" s="638"/>
      <c r="E34" s="638"/>
      <c r="F34" s="638"/>
      <c r="G34" s="638"/>
      <c r="H34" s="638"/>
      <c r="I34" s="638"/>
      <c r="J34" s="638"/>
      <c r="K34" s="638"/>
      <c r="L34" s="638"/>
      <c r="M34" s="638"/>
      <c r="N34" s="638"/>
      <c r="O34" s="638"/>
      <c r="P34" s="638"/>
      <c r="Q34" s="639"/>
      <c r="R34" s="640">
        <v>2782472</v>
      </c>
      <c r="S34" s="641"/>
      <c r="T34" s="641"/>
      <c r="U34" s="641"/>
      <c r="V34" s="641"/>
      <c r="W34" s="641"/>
      <c r="X34" s="641"/>
      <c r="Y34" s="642"/>
      <c r="Z34" s="677">
        <v>0.4</v>
      </c>
      <c r="AA34" s="677"/>
      <c r="AB34" s="677"/>
      <c r="AC34" s="677"/>
      <c r="AD34" s="678">
        <v>1316103</v>
      </c>
      <c r="AE34" s="678"/>
      <c r="AF34" s="678"/>
      <c r="AG34" s="678"/>
      <c r="AH34" s="678"/>
      <c r="AI34" s="678"/>
      <c r="AJ34" s="678"/>
      <c r="AK34" s="678"/>
      <c r="AL34" s="643">
        <v>0.3</v>
      </c>
      <c r="AM34" s="644"/>
      <c r="AN34" s="644"/>
      <c r="AO34" s="679"/>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673" t="s">
        <v>326</v>
      </c>
      <c r="CE34" s="674"/>
      <c r="CF34" s="674"/>
      <c r="CG34" s="674"/>
      <c r="CH34" s="674"/>
      <c r="CI34" s="674"/>
      <c r="CJ34" s="674"/>
      <c r="CK34" s="674"/>
      <c r="CL34" s="674"/>
      <c r="CM34" s="674"/>
      <c r="CN34" s="674"/>
      <c r="CO34" s="674"/>
      <c r="CP34" s="674"/>
      <c r="CQ34" s="675"/>
      <c r="CR34" s="640">
        <v>57219089</v>
      </c>
      <c r="CS34" s="641"/>
      <c r="CT34" s="641"/>
      <c r="CU34" s="641"/>
      <c r="CV34" s="641"/>
      <c r="CW34" s="641"/>
      <c r="CX34" s="641"/>
      <c r="CY34" s="642"/>
      <c r="CZ34" s="643">
        <v>7.5</v>
      </c>
      <c r="DA34" s="661"/>
      <c r="DB34" s="661"/>
      <c r="DC34" s="662"/>
      <c r="DD34" s="646">
        <v>32865252</v>
      </c>
      <c r="DE34" s="641"/>
      <c r="DF34" s="641"/>
      <c r="DG34" s="641"/>
      <c r="DH34" s="641"/>
      <c r="DI34" s="641"/>
      <c r="DJ34" s="641"/>
      <c r="DK34" s="642"/>
      <c r="DL34" s="646">
        <v>32865252</v>
      </c>
      <c r="DM34" s="641"/>
      <c r="DN34" s="641"/>
      <c r="DO34" s="641"/>
      <c r="DP34" s="641"/>
      <c r="DQ34" s="641"/>
      <c r="DR34" s="641"/>
      <c r="DS34" s="641"/>
      <c r="DT34" s="641"/>
      <c r="DU34" s="641"/>
      <c r="DV34" s="642"/>
      <c r="DW34" s="643">
        <v>7.9</v>
      </c>
      <c r="DX34" s="661"/>
      <c r="DY34" s="661"/>
      <c r="DZ34" s="661"/>
      <c r="EA34" s="661"/>
      <c r="EB34" s="661"/>
      <c r="EC34" s="676"/>
    </row>
    <row r="35" spans="2:133" ht="11.25" customHeight="1" x14ac:dyDescent="0.2">
      <c r="B35" s="637" t="s">
        <v>327</v>
      </c>
      <c r="C35" s="638"/>
      <c r="D35" s="638"/>
      <c r="E35" s="638"/>
      <c r="F35" s="638"/>
      <c r="G35" s="638"/>
      <c r="H35" s="638"/>
      <c r="I35" s="638"/>
      <c r="J35" s="638"/>
      <c r="K35" s="638"/>
      <c r="L35" s="638"/>
      <c r="M35" s="638"/>
      <c r="N35" s="638"/>
      <c r="O35" s="638"/>
      <c r="P35" s="638"/>
      <c r="Q35" s="639"/>
      <c r="R35" s="640">
        <v>2054208</v>
      </c>
      <c r="S35" s="641"/>
      <c r="T35" s="641"/>
      <c r="U35" s="641"/>
      <c r="V35" s="641"/>
      <c r="W35" s="641"/>
      <c r="X35" s="641"/>
      <c r="Y35" s="642"/>
      <c r="Z35" s="677">
        <v>0.3</v>
      </c>
      <c r="AA35" s="677"/>
      <c r="AB35" s="677"/>
      <c r="AC35" s="677"/>
      <c r="AD35" s="678" t="s">
        <v>140</v>
      </c>
      <c r="AE35" s="678"/>
      <c r="AF35" s="678"/>
      <c r="AG35" s="678"/>
      <c r="AH35" s="678"/>
      <c r="AI35" s="678"/>
      <c r="AJ35" s="678"/>
      <c r="AK35" s="678"/>
      <c r="AL35" s="643" t="s">
        <v>140</v>
      </c>
      <c r="AM35" s="644"/>
      <c r="AN35" s="644"/>
      <c r="AO35" s="679"/>
      <c r="AP35" s="231"/>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8589449</v>
      </c>
      <c r="CS35" s="659"/>
      <c r="CT35" s="659"/>
      <c r="CU35" s="659"/>
      <c r="CV35" s="659"/>
      <c r="CW35" s="659"/>
      <c r="CX35" s="659"/>
      <c r="CY35" s="660"/>
      <c r="CZ35" s="643">
        <v>1.1000000000000001</v>
      </c>
      <c r="DA35" s="661"/>
      <c r="DB35" s="661"/>
      <c r="DC35" s="662"/>
      <c r="DD35" s="646">
        <v>4990090</v>
      </c>
      <c r="DE35" s="659"/>
      <c r="DF35" s="659"/>
      <c r="DG35" s="659"/>
      <c r="DH35" s="659"/>
      <c r="DI35" s="659"/>
      <c r="DJ35" s="659"/>
      <c r="DK35" s="660"/>
      <c r="DL35" s="646">
        <v>4990090</v>
      </c>
      <c r="DM35" s="659"/>
      <c r="DN35" s="659"/>
      <c r="DO35" s="659"/>
      <c r="DP35" s="659"/>
      <c r="DQ35" s="659"/>
      <c r="DR35" s="659"/>
      <c r="DS35" s="659"/>
      <c r="DT35" s="659"/>
      <c r="DU35" s="659"/>
      <c r="DV35" s="660"/>
      <c r="DW35" s="643">
        <v>1.2</v>
      </c>
      <c r="DX35" s="661"/>
      <c r="DY35" s="661"/>
      <c r="DZ35" s="661"/>
      <c r="EA35" s="661"/>
      <c r="EB35" s="661"/>
      <c r="EC35" s="676"/>
    </row>
    <row r="36" spans="2:133" ht="11.25" customHeight="1" x14ac:dyDescent="0.2">
      <c r="B36" s="637" t="s">
        <v>331</v>
      </c>
      <c r="C36" s="638"/>
      <c r="D36" s="638"/>
      <c r="E36" s="638"/>
      <c r="F36" s="638"/>
      <c r="G36" s="638"/>
      <c r="H36" s="638"/>
      <c r="I36" s="638"/>
      <c r="J36" s="638"/>
      <c r="K36" s="638"/>
      <c r="L36" s="638"/>
      <c r="M36" s="638"/>
      <c r="N36" s="638"/>
      <c r="O36" s="638"/>
      <c r="P36" s="638"/>
      <c r="Q36" s="639"/>
      <c r="R36" s="640">
        <v>12195719</v>
      </c>
      <c r="S36" s="641"/>
      <c r="T36" s="641"/>
      <c r="U36" s="641"/>
      <c r="V36" s="641"/>
      <c r="W36" s="641"/>
      <c r="X36" s="641"/>
      <c r="Y36" s="642"/>
      <c r="Z36" s="677">
        <v>1.6</v>
      </c>
      <c r="AA36" s="677"/>
      <c r="AB36" s="677"/>
      <c r="AC36" s="677"/>
      <c r="AD36" s="678" t="s">
        <v>140</v>
      </c>
      <c r="AE36" s="678"/>
      <c r="AF36" s="678"/>
      <c r="AG36" s="678"/>
      <c r="AH36" s="678"/>
      <c r="AI36" s="678"/>
      <c r="AJ36" s="678"/>
      <c r="AK36" s="678"/>
      <c r="AL36" s="643" t="s">
        <v>140</v>
      </c>
      <c r="AM36" s="644"/>
      <c r="AN36" s="644"/>
      <c r="AO36" s="679"/>
      <c r="AP36" s="231"/>
      <c r="AQ36" s="692" t="s">
        <v>332</v>
      </c>
      <c r="AR36" s="693"/>
      <c r="AS36" s="693"/>
      <c r="AT36" s="693"/>
      <c r="AU36" s="693"/>
      <c r="AV36" s="693"/>
      <c r="AW36" s="693"/>
      <c r="AX36" s="693"/>
      <c r="AY36" s="694"/>
      <c r="AZ36" s="695">
        <v>88814446</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718093</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54689209</v>
      </c>
      <c r="CS36" s="641"/>
      <c r="CT36" s="641"/>
      <c r="CU36" s="641"/>
      <c r="CV36" s="641"/>
      <c r="CW36" s="641"/>
      <c r="CX36" s="641"/>
      <c r="CY36" s="642"/>
      <c r="CZ36" s="643">
        <v>7.1</v>
      </c>
      <c r="DA36" s="661"/>
      <c r="DB36" s="661"/>
      <c r="DC36" s="662"/>
      <c r="DD36" s="646">
        <v>51979605</v>
      </c>
      <c r="DE36" s="641"/>
      <c r="DF36" s="641"/>
      <c r="DG36" s="641"/>
      <c r="DH36" s="641"/>
      <c r="DI36" s="641"/>
      <c r="DJ36" s="641"/>
      <c r="DK36" s="642"/>
      <c r="DL36" s="646">
        <v>35250686</v>
      </c>
      <c r="DM36" s="641"/>
      <c r="DN36" s="641"/>
      <c r="DO36" s="641"/>
      <c r="DP36" s="641"/>
      <c r="DQ36" s="641"/>
      <c r="DR36" s="641"/>
      <c r="DS36" s="641"/>
      <c r="DT36" s="641"/>
      <c r="DU36" s="641"/>
      <c r="DV36" s="642"/>
      <c r="DW36" s="643">
        <v>8.5</v>
      </c>
      <c r="DX36" s="661"/>
      <c r="DY36" s="661"/>
      <c r="DZ36" s="661"/>
      <c r="EA36" s="661"/>
      <c r="EB36" s="661"/>
      <c r="EC36" s="676"/>
    </row>
    <row r="37" spans="2:133" ht="11.25" customHeight="1" x14ac:dyDescent="0.2">
      <c r="B37" s="637" t="s">
        <v>335</v>
      </c>
      <c r="C37" s="638"/>
      <c r="D37" s="638"/>
      <c r="E37" s="638"/>
      <c r="F37" s="638"/>
      <c r="G37" s="638"/>
      <c r="H37" s="638"/>
      <c r="I37" s="638"/>
      <c r="J37" s="638"/>
      <c r="K37" s="638"/>
      <c r="L37" s="638"/>
      <c r="M37" s="638"/>
      <c r="N37" s="638"/>
      <c r="O37" s="638"/>
      <c r="P37" s="638"/>
      <c r="Q37" s="639"/>
      <c r="R37" s="640">
        <v>3291576</v>
      </c>
      <c r="S37" s="641"/>
      <c r="T37" s="641"/>
      <c r="U37" s="641"/>
      <c r="V37" s="641"/>
      <c r="W37" s="641"/>
      <c r="X37" s="641"/>
      <c r="Y37" s="642"/>
      <c r="Z37" s="677">
        <v>0.4</v>
      </c>
      <c r="AA37" s="677"/>
      <c r="AB37" s="677"/>
      <c r="AC37" s="677"/>
      <c r="AD37" s="678" t="s">
        <v>140</v>
      </c>
      <c r="AE37" s="678"/>
      <c r="AF37" s="678"/>
      <c r="AG37" s="678"/>
      <c r="AH37" s="678"/>
      <c r="AI37" s="678"/>
      <c r="AJ37" s="678"/>
      <c r="AK37" s="678"/>
      <c r="AL37" s="643" t="s">
        <v>246</v>
      </c>
      <c r="AM37" s="644"/>
      <c r="AN37" s="644"/>
      <c r="AO37" s="679"/>
      <c r="AQ37" s="680" t="s">
        <v>336</v>
      </c>
      <c r="AR37" s="681"/>
      <c r="AS37" s="681"/>
      <c r="AT37" s="681"/>
      <c r="AU37" s="681"/>
      <c r="AV37" s="681"/>
      <c r="AW37" s="681"/>
      <c r="AX37" s="681"/>
      <c r="AY37" s="682"/>
      <c r="AZ37" s="640">
        <v>21245677</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-4245213</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386183</v>
      </c>
      <c r="CS37" s="659"/>
      <c r="CT37" s="659"/>
      <c r="CU37" s="659"/>
      <c r="CV37" s="659"/>
      <c r="CW37" s="659"/>
      <c r="CX37" s="659"/>
      <c r="CY37" s="660"/>
      <c r="CZ37" s="643">
        <v>0.1</v>
      </c>
      <c r="DA37" s="661"/>
      <c r="DB37" s="661"/>
      <c r="DC37" s="662"/>
      <c r="DD37" s="646">
        <v>385183</v>
      </c>
      <c r="DE37" s="659"/>
      <c r="DF37" s="659"/>
      <c r="DG37" s="659"/>
      <c r="DH37" s="659"/>
      <c r="DI37" s="659"/>
      <c r="DJ37" s="659"/>
      <c r="DK37" s="660"/>
      <c r="DL37" s="646">
        <v>385183</v>
      </c>
      <c r="DM37" s="659"/>
      <c r="DN37" s="659"/>
      <c r="DO37" s="659"/>
      <c r="DP37" s="659"/>
      <c r="DQ37" s="659"/>
      <c r="DR37" s="659"/>
      <c r="DS37" s="659"/>
      <c r="DT37" s="659"/>
      <c r="DU37" s="659"/>
      <c r="DV37" s="660"/>
      <c r="DW37" s="643">
        <v>0.1</v>
      </c>
      <c r="DX37" s="661"/>
      <c r="DY37" s="661"/>
      <c r="DZ37" s="661"/>
      <c r="EA37" s="661"/>
      <c r="EB37" s="661"/>
      <c r="EC37" s="676"/>
    </row>
    <row r="38" spans="2:133" ht="11.25" customHeight="1" x14ac:dyDescent="0.2">
      <c r="B38" s="637" t="s">
        <v>339</v>
      </c>
      <c r="C38" s="638"/>
      <c r="D38" s="638"/>
      <c r="E38" s="638"/>
      <c r="F38" s="638"/>
      <c r="G38" s="638"/>
      <c r="H38" s="638"/>
      <c r="I38" s="638"/>
      <c r="J38" s="638"/>
      <c r="K38" s="638"/>
      <c r="L38" s="638"/>
      <c r="M38" s="638"/>
      <c r="N38" s="638"/>
      <c r="O38" s="638"/>
      <c r="P38" s="638"/>
      <c r="Q38" s="639"/>
      <c r="R38" s="640">
        <v>45584062</v>
      </c>
      <c r="S38" s="641"/>
      <c r="T38" s="641"/>
      <c r="U38" s="641"/>
      <c r="V38" s="641"/>
      <c r="W38" s="641"/>
      <c r="X38" s="641"/>
      <c r="Y38" s="642"/>
      <c r="Z38" s="677">
        <v>5.9</v>
      </c>
      <c r="AA38" s="677"/>
      <c r="AB38" s="677"/>
      <c r="AC38" s="677"/>
      <c r="AD38" s="678">
        <v>153897</v>
      </c>
      <c r="AE38" s="678"/>
      <c r="AF38" s="678"/>
      <c r="AG38" s="678"/>
      <c r="AH38" s="678"/>
      <c r="AI38" s="678"/>
      <c r="AJ38" s="678"/>
      <c r="AK38" s="678"/>
      <c r="AL38" s="643">
        <v>0</v>
      </c>
      <c r="AM38" s="644"/>
      <c r="AN38" s="644"/>
      <c r="AO38" s="679"/>
      <c r="AQ38" s="680" t="s">
        <v>340</v>
      </c>
      <c r="AR38" s="681"/>
      <c r="AS38" s="681"/>
      <c r="AT38" s="681"/>
      <c r="AU38" s="681"/>
      <c r="AV38" s="681"/>
      <c r="AW38" s="681"/>
      <c r="AX38" s="681"/>
      <c r="AY38" s="682"/>
      <c r="AZ38" s="640">
        <v>5703326</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202426</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60032580</v>
      </c>
      <c r="CS38" s="641"/>
      <c r="CT38" s="641"/>
      <c r="CU38" s="641"/>
      <c r="CV38" s="641"/>
      <c r="CW38" s="641"/>
      <c r="CX38" s="641"/>
      <c r="CY38" s="642"/>
      <c r="CZ38" s="643">
        <v>7.8</v>
      </c>
      <c r="DA38" s="661"/>
      <c r="DB38" s="661"/>
      <c r="DC38" s="662"/>
      <c r="DD38" s="646">
        <v>49429477</v>
      </c>
      <c r="DE38" s="641"/>
      <c r="DF38" s="641"/>
      <c r="DG38" s="641"/>
      <c r="DH38" s="641"/>
      <c r="DI38" s="641"/>
      <c r="DJ38" s="641"/>
      <c r="DK38" s="642"/>
      <c r="DL38" s="646">
        <v>43430497</v>
      </c>
      <c r="DM38" s="641"/>
      <c r="DN38" s="641"/>
      <c r="DO38" s="641"/>
      <c r="DP38" s="641"/>
      <c r="DQ38" s="641"/>
      <c r="DR38" s="641"/>
      <c r="DS38" s="641"/>
      <c r="DT38" s="641"/>
      <c r="DU38" s="641"/>
      <c r="DV38" s="642"/>
      <c r="DW38" s="643">
        <v>10.5</v>
      </c>
      <c r="DX38" s="661"/>
      <c r="DY38" s="661"/>
      <c r="DZ38" s="661"/>
      <c r="EA38" s="661"/>
      <c r="EB38" s="661"/>
      <c r="EC38" s="676"/>
    </row>
    <row r="39" spans="2:133" ht="11.25" customHeight="1" x14ac:dyDescent="0.2">
      <c r="B39" s="637" t="s">
        <v>343</v>
      </c>
      <c r="C39" s="638"/>
      <c r="D39" s="638"/>
      <c r="E39" s="638"/>
      <c r="F39" s="638"/>
      <c r="G39" s="638"/>
      <c r="H39" s="638"/>
      <c r="I39" s="638"/>
      <c r="J39" s="638"/>
      <c r="K39" s="638"/>
      <c r="L39" s="638"/>
      <c r="M39" s="638"/>
      <c r="N39" s="638"/>
      <c r="O39" s="638"/>
      <c r="P39" s="638"/>
      <c r="Q39" s="639"/>
      <c r="R39" s="640">
        <v>82079000</v>
      </c>
      <c r="S39" s="641"/>
      <c r="T39" s="641"/>
      <c r="U39" s="641"/>
      <c r="V39" s="641"/>
      <c r="W39" s="641"/>
      <c r="X39" s="641"/>
      <c r="Y39" s="642"/>
      <c r="Z39" s="677">
        <v>10.7</v>
      </c>
      <c r="AA39" s="677"/>
      <c r="AB39" s="677"/>
      <c r="AC39" s="677"/>
      <c r="AD39" s="678" t="s">
        <v>140</v>
      </c>
      <c r="AE39" s="678"/>
      <c r="AF39" s="678"/>
      <c r="AG39" s="678"/>
      <c r="AH39" s="678"/>
      <c r="AI39" s="678"/>
      <c r="AJ39" s="678"/>
      <c r="AK39" s="678"/>
      <c r="AL39" s="643" t="s">
        <v>246</v>
      </c>
      <c r="AM39" s="644"/>
      <c r="AN39" s="644"/>
      <c r="AO39" s="679"/>
      <c r="AQ39" s="680" t="s">
        <v>344</v>
      </c>
      <c r="AR39" s="681"/>
      <c r="AS39" s="681"/>
      <c r="AT39" s="681"/>
      <c r="AU39" s="681"/>
      <c r="AV39" s="681"/>
      <c r="AW39" s="681"/>
      <c r="AX39" s="681"/>
      <c r="AY39" s="682"/>
      <c r="AZ39" s="640">
        <v>1863074</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297207</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6445190</v>
      </c>
      <c r="CS39" s="659"/>
      <c r="CT39" s="659"/>
      <c r="CU39" s="659"/>
      <c r="CV39" s="659"/>
      <c r="CW39" s="659"/>
      <c r="CX39" s="659"/>
      <c r="CY39" s="660"/>
      <c r="CZ39" s="643">
        <v>0.8</v>
      </c>
      <c r="DA39" s="661"/>
      <c r="DB39" s="661"/>
      <c r="DC39" s="662"/>
      <c r="DD39" s="646">
        <v>5118481</v>
      </c>
      <c r="DE39" s="659"/>
      <c r="DF39" s="659"/>
      <c r="DG39" s="659"/>
      <c r="DH39" s="659"/>
      <c r="DI39" s="659"/>
      <c r="DJ39" s="659"/>
      <c r="DK39" s="660"/>
      <c r="DL39" s="646" t="s">
        <v>140</v>
      </c>
      <c r="DM39" s="659"/>
      <c r="DN39" s="659"/>
      <c r="DO39" s="659"/>
      <c r="DP39" s="659"/>
      <c r="DQ39" s="659"/>
      <c r="DR39" s="659"/>
      <c r="DS39" s="659"/>
      <c r="DT39" s="659"/>
      <c r="DU39" s="659"/>
      <c r="DV39" s="660"/>
      <c r="DW39" s="643" t="s">
        <v>246</v>
      </c>
      <c r="DX39" s="661"/>
      <c r="DY39" s="661"/>
      <c r="DZ39" s="661"/>
      <c r="EA39" s="661"/>
      <c r="EB39" s="661"/>
      <c r="EC39" s="676"/>
    </row>
    <row r="40" spans="2:133" ht="11.25" customHeight="1" x14ac:dyDescent="0.2">
      <c r="B40" s="637" t="s">
        <v>347</v>
      </c>
      <c r="C40" s="638"/>
      <c r="D40" s="638"/>
      <c r="E40" s="638"/>
      <c r="F40" s="638"/>
      <c r="G40" s="638"/>
      <c r="H40" s="638"/>
      <c r="I40" s="638"/>
      <c r="J40" s="638"/>
      <c r="K40" s="638"/>
      <c r="L40" s="638"/>
      <c r="M40" s="638"/>
      <c r="N40" s="638"/>
      <c r="O40" s="638"/>
      <c r="P40" s="638"/>
      <c r="Q40" s="639"/>
      <c r="R40" s="640">
        <v>282000</v>
      </c>
      <c r="S40" s="641"/>
      <c r="T40" s="641"/>
      <c r="U40" s="641"/>
      <c r="V40" s="641"/>
      <c r="W40" s="641"/>
      <c r="X40" s="641"/>
      <c r="Y40" s="642"/>
      <c r="Z40" s="677">
        <v>0</v>
      </c>
      <c r="AA40" s="677"/>
      <c r="AB40" s="677"/>
      <c r="AC40" s="677"/>
      <c r="AD40" s="678" t="s">
        <v>140</v>
      </c>
      <c r="AE40" s="678"/>
      <c r="AF40" s="678"/>
      <c r="AG40" s="678"/>
      <c r="AH40" s="678"/>
      <c r="AI40" s="678"/>
      <c r="AJ40" s="678"/>
      <c r="AK40" s="678"/>
      <c r="AL40" s="643" t="s">
        <v>140</v>
      </c>
      <c r="AM40" s="644"/>
      <c r="AN40" s="644"/>
      <c r="AO40" s="679"/>
      <c r="AQ40" s="680" t="s">
        <v>348</v>
      </c>
      <c r="AR40" s="681"/>
      <c r="AS40" s="681"/>
      <c r="AT40" s="681"/>
      <c r="AU40" s="681"/>
      <c r="AV40" s="681"/>
      <c r="AW40" s="681"/>
      <c r="AX40" s="681"/>
      <c r="AY40" s="682"/>
      <c r="AZ40" s="640">
        <v>703724</v>
      </c>
      <c r="BA40" s="641"/>
      <c r="BB40" s="641"/>
      <c r="BC40" s="641"/>
      <c r="BD40" s="659"/>
      <c r="BE40" s="659"/>
      <c r="BF40" s="683"/>
      <c r="BG40" s="685" t="s">
        <v>349</v>
      </c>
      <c r="BH40" s="686"/>
      <c r="BI40" s="686"/>
      <c r="BJ40" s="686"/>
      <c r="BK40" s="686"/>
      <c r="BL40" s="232"/>
      <c r="BM40" s="674" t="s">
        <v>350</v>
      </c>
      <c r="BN40" s="674"/>
      <c r="BO40" s="674"/>
      <c r="BP40" s="674"/>
      <c r="BQ40" s="674"/>
      <c r="BR40" s="674"/>
      <c r="BS40" s="674"/>
      <c r="BT40" s="674"/>
      <c r="BU40" s="675"/>
      <c r="BV40" s="640">
        <v>83</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v>38649395</v>
      </c>
      <c r="CS40" s="641"/>
      <c r="CT40" s="641"/>
      <c r="CU40" s="641"/>
      <c r="CV40" s="641"/>
      <c r="CW40" s="641"/>
      <c r="CX40" s="641"/>
      <c r="CY40" s="642"/>
      <c r="CZ40" s="643">
        <v>5</v>
      </c>
      <c r="DA40" s="661"/>
      <c r="DB40" s="661"/>
      <c r="DC40" s="662"/>
      <c r="DD40" s="646">
        <v>1729276</v>
      </c>
      <c r="DE40" s="641"/>
      <c r="DF40" s="641"/>
      <c r="DG40" s="641"/>
      <c r="DH40" s="641"/>
      <c r="DI40" s="641"/>
      <c r="DJ40" s="641"/>
      <c r="DK40" s="642"/>
      <c r="DL40" s="646" t="s">
        <v>246</v>
      </c>
      <c r="DM40" s="641"/>
      <c r="DN40" s="641"/>
      <c r="DO40" s="641"/>
      <c r="DP40" s="641"/>
      <c r="DQ40" s="641"/>
      <c r="DR40" s="641"/>
      <c r="DS40" s="641"/>
      <c r="DT40" s="641"/>
      <c r="DU40" s="641"/>
      <c r="DV40" s="642"/>
      <c r="DW40" s="643" t="s">
        <v>246</v>
      </c>
      <c r="DX40" s="661"/>
      <c r="DY40" s="661"/>
      <c r="DZ40" s="661"/>
      <c r="EA40" s="661"/>
      <c r="EB40" s="661"/>
      <c r="EC40" s="676"/>
    </row>
    <row r="41" spans="2:133" ht="11.25" customHeight="1" x14ac:dyDescent="0.2">
      <c r="B41" s="637" t="s">
        <v>352</v>
      </c>
      <c r="C41" s="638"/>
      <c r="D41" s="638"/>
      <c r="E41" s="638"/>
      <c r="F41" s="638"/>
      <c r="G41" s="638"/>
      <c r="H41" s="638"/>
      <c r="I41" s="638"/>
      <c r="J41" s="638"/>
      <c r="K41" s="638"/>
      <c r="L41" s="638"/>
      <c r="M41" s="638"/>
      <c r="N41" s="638"/>
      <c r="O41" s="638"/>
      <c r="P41" s="638"/>
      <c r="Q41" s="639"/>
      <c r="R41" s="640">
        <v>33181000</v>
      </c>
      <c r="S41" s="641"/>
      <c r="T41" s="641"/>
      <c r="U41" s="641"/>
      <c r="V41" s="641"/>
      <c r="W41" s="641"/>
      <c r="X41" s="641"/>
      <c r="Y41" s="642"/>
      <c r="Z41" s="677">
        <v>4.3</v>
      </c>
      <c r="AA41" s="677"/>
      <c r="AB41" s="677"/>
      <c r="AC41" s="677"/>
      <c r="AD41" s="678" t="s">
        <v>140</v>
      </c>
      <c r="AE41" s="678"/>
      <c r="AF41" s="678"/>
      <c r="AG41" s="678"/>
      <c r="AH41" s="678"/>
      <c r="AI41" s="678"/>
      <c r="AJ41" s="678"/>
      <c r="AK41" s="678"/>
      <c r="AL41" s="643" t="s">
        <v>140</v>
      </c>
      <c r="AM41" s="644"/>
      <c r="AN41" s="644"/>
      <c r="AO41" s="679"/>
      <c r="AQ41" s="680" t="s">
        <v>353</v>
      </c>
      <c r="AR41" s="681"/>
      <c r="AS41" s="681"/>
      <c r="AT41" s="681"/>
      <c r="AU41" s="681"/>
      <c r="AV41" s="681"/>
      <c r="AW41" s="681"/>
      <c r="AX41" s="681"/>
      <c r="AY41" s="682"/>
      <c r="AZ41" s="640">
        <v>17244290</v>
      </c>
      <c r="BA41" s="641"/>
      <c r="BB41" s="641"/>
      <c r="BC41" s="641"/>
      <c r="BD41" s="659"/>
      <c r="BE41" s="659"/>
      <c r="BF41" s="683"/>
      <c r="BG41" s="685"/>
      <c r="BH41" s="686"/>
      <c r="BI41" s="686"/>
      <c r="BJ41" s="686"/>
      <c r="BK41" s="686"/>
      <c r="BL41" s="232"/>
      <c r="BM41" s="674" t="s">
        <v>354</v>
      </c>
      <c r="BN41" s="674"/>
      <c r="BO41" s="674"/>
      <c r="BP41" s="674"/>
      <c r="BQ41" s="674"/>
      <c r="BR41" s="674"/>
      <c r="BS41" s="674"/>
      <c r="BT41" s="674"/>
      <c r="BU41" s="675"/>
      <c r="BV41" s="640" t="s">
        <v>246</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140</v>
      </c>
      <c r="CS41" s="659"/>
      <c r="CT41" s="659"/>
      <c r="CU41" s="659"/>
      <c r="CV41" s="659"/>
      <c r="CW41" s="659"/>
      <c r="CX41" s="659"/>
      <c r="CY41" s="660"/>
      <c r="CZ41" s="643" t="s">
        <v>140</v>
      </c>
      <c r="DA41" s="661"/>
      <c r="DB41" s="661"/>
      <c r="DC41" s="662"/>
      <c r="DD41" s="646" t="s">
        <v>140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356</v>
      </c>
      <c r="C42" s="622"/>
      <c r="D42" s="622"/>
      <c r="E42" s="622"/>
      <c r="F42" s="622"/>
      <c r="G42" s="622"/>
      <c r="H42" s="622"/>
      <c r="I42" s="622"/>
      <c r="J42" s="622"/>
      <c r="K42" s="622"/>
      <c r="L42" s="622"/>
      <c r="M42" s="622"/>
      <c r="N42" s="622"/>
      <c r="O42" s="622"/>
      <c r="P42" s="622"/>
      <c r="Q42" s="623"/>
      <c r="R42" s="624">
        <v>768585287</v>
      </c>
      <c r="S42" s="663"/>
      <c r="T42" s="663"/>
      <c r="U42" s="663"/>
      <c r="V42" s="663"/>
      <c r="W42" s="663"/>
      <c r="X42" s="663"/>
      <c r="Y42" s="665"/>
      <c r="Z42" s="666">
        <v>100</v>
      </c>
      <c r="AA42" s="666"/>
      <c r="AB42" s="666"/>
      <c r="AC42" s="666"/>
      <c r="AD42" s="667">
        <v>380302426</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42054355</v>
      </c>
      <c r="BA42" s="663"/>
      <c r="BB42" s="663"/>
      <c r="BC42" s="663"/>
      <c r="BD42" s="625"/>
      <c r="BE42" s="625"/>
      <c r="BF42" s="689"/>
      <c r="BG42" s="687"/>
      <c r="BH42" s="688"/>
      <c r="BI42" s="688"/>
      <c r="BJ42" s="688"/>
      <c r="BK42" s="688"/>
      <c r="BL42" s="233"/>
      <c r="BM42" s="690" t="s">
        <v>358</v>
      </c>
      <c r="BN42" s="690"/>
      <c r="BO42" s="690"/>
      <c r="BP42" s="690"/>
      <c r="BQ42" s="690"/>
      <c r="BR42" s="690"/>
      <c r="BS42" s="690"/>
      <c r="BT42" s="690"/>
      <c r="BU42" s="691"/>
      <c r="BV42" s="624">
        <v>329</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78946118</v>
      </c>
      <c r="CS42" s="641"/>
      <c r="CT42" s="641"/>
      <c r="CU42" s="641"/>
      <c r="CV42" s="641"/>
      <c r="CW42" s="641"/>
      <c r="CX42" s="641"/>
      <c r="CY42" s="642"/>
      <c r="CZ42" s="643">
        <v>10.3</v>
      </c>
      <c r="DA42" s="644"/>
      <c r="DB42" s="644"/>
      <c r="DC42" s="645"/>
      <c r="DD42" s="646">
        <v>14612056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4"/>
      <c r="BW43" s="234"/>
      <c r="BX43" s="234"/>
      <c r="BY43" s="234"/>
      <c r="BZ43" s="234"/>
      <c r="CA43" s="234"/>
      <c r="CB43" s="234"/>
      <c r="CD43" s="637" t="s">
        <v>360</v>
      </c>
      <c r="CE43" s="638"/>
      <c r="CF43" s="638"/>
      <c r="CG43" s="638"/>
      <c r="CH43" s="638"/>
      <c r="CI43" s="638"/>
      <c r="CJ43" s="638"/>
      <c r="CK43" s="638"/>
      <c r="CL43" s="638"/>
      <c r="CM43" s="638"/>
      <c r="CN43" s="638"/>
      <c r="CO43" s="638"/>
      <c r="CP43" s="638"/>
      <c r="CQ43" s="639"/>
      <c r="CR43" s="640">
        <v>1039648</v>
      </c>
      <c r="CS43" s="659"/>
      <c r="CT43" s="659"/>
      <c r="CU43" s="659"/>
      <c r="CV43" s="659"/>
      <c r="CW43" s="659"/>
      <c r="CX43" s="659"/>
      <c r="CY43" s="660"/>
      <c r="CZ43" s="643">
        <v>0.1</v>
      </c>
      <c r="DA43" s="661"/>
      <c r="DB43" s="661"/>
      <c r="DC43" s="662"/>
      <c r="DD43" s="646">
        <v>989350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308</v>
      </c>
      <c r="CE44" s="654"/>
      <c r="CF44" s="637" t="s">
        <v>361</v>
      </c>
      <c r="CG44" s="638"/>
      <c r="CH44" s="638"/>
      <c r="CI44" s="638"/>
      <c r="CJ44" s="638"/>
      <c r="CK44" s="638"/>
      <c r="CL44" s="638"/>
      <c r="CM44" s="638"/>
      <c r="CN44" s="638"/>
      <c r="CO44" s="638"/>
      <c r="CP44" s="638"/>
      <c r="CQ44" s="639"/>
      <c r="CR44" s="640">
        <v>77705547</v>
      </c>
      <c r="CS44" s="641"/>
      <c r="CT44" s="641"/>
      <c r="CU44" s="641"/>
      <c r="CV44" s="641"/>
      <c r="CW44" s="641"/>
      <c r="CX44" s="641"/>
      <c r="CY44" s="642"/>
      <c r="CZ44" s="643">
        <v>10.1</v>
      </c>
      <c r="DA44" s="644"/>
      <c r="DB44" s="644"/>
      <c r="DC44" s="645"/>
      <c r="DD44" s="646">
        <v>14489638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362</v>
      </c>
      <c r="CG45" s="638"/>
      <c r="CH45" s="638"/>
      <c r="CI45" s="638"/>
      <c r="CJ45" s="638"/>
      <c r="CK45" s="638"/>
      <c r="CL45" s="638"/>
      <c r="CM45" s="638"/>
      <c r="CN45" s="638"/>
      <c r="CO45" s="638"/>
      <c r="CP45" s="638"/>
      <c r="CQ45" s="639"/>
      <c r="CR45" s="640">
        <v>27930106</v>
      </c>
      <c r="CS45" s="659"/>
      <c r="CT45" s="659"/>
      <c r="CU45" s="659"/>
      <c r="CV45" s="659"/>
      <c r="CW45" s="659"/>
      <c r="CX45" s="659"/>
      <c r="CY45" s="660"/>
      <c r="CZ45" s="643">
        <v>3.6</v>
      </c>
      <c r="DA45" s="661"/>
      <c r="DB45" s="661"/>
      <c r="DC45" s="662"/>
      <c r="DD45" s="646">
        <v>958597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26" t="s">
        <v>363</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655"/>
      <c r="CE46" s="656"/>
      <c r="CF46" s="637" t="s">
        <v>364</v>
      </c>
      <c r="CG46" s="638"/>
      <c r="CH46" s="638"/>
      <c r="CI46" s="638"/>
      <c r="CJ46" s="638"/>
      <c r="CK46" s="638"/>
      <c r="CL46" s="638"/>
      <c r="CM46" s="638"/>
      <c r="CN46" s="638"/>
      <c r="CO46" s="638"/>
      <c r="CP46" s="638"/>
      <c r="CQ46" s="639"/>
      <c r="CR46" s="640">
        <v>48597258</v>
      </c>
      <c r="CS46" s="641"/>
      <c r="CT46" s="641"/>
      <c r="CU46" s="641"/>
      <c r="CV46" s="641"/>
      <c r="CW46" s="641"/>
      <c r="CX46" s="641"/>
      <c r="CY46" s="642"/>
      <c r="CZ46" s="643">
        <v>6.3</v>
      </c>
      <c r="DA46" s="644"/>
      <c r="DB46" s="644"/>
      <c r="DC46" s="645"/>
      <c r="DD46" s="646">
        <v>13530858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36" t="s">
        <v>365</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55"/>
      <c r="CE47" s="656"/>
      <c r="CF47" s="637" t="s">
        <v>366</v>
      </c>
      <c r="CG47" s="638"/>
      <c r="CH47" s="638"/>
      <c r="CI47" s="638"/>
      <c r="CJ47" s="638"/>
      <c r="CK47" s="638"/>
      <c r="CL47" s="638"/>
      <c r="CM47" s="638"/>
      <c r="CN47" s="638"/>
      <c r="CO47" s="638"/>
      <c r="CP47" s="638"/>
      <c r="CQ47" s="639"/>
      <c r="CR47" s="640">
        <v>1240571</v>
      </c>
      <c r="CS47" s="659"/>
      <c r="CT47" s="659"/>
      <c r="CU47" s="659"/>
      <c r="CV47" s="659"/>
      <c r="CW47" s="659"/>
      <c r="CX47" s="659"/>
      <c r="CY47" s="660"/>
      <c r="CZ47" s="643">
        <v>0.2</v>
      </c>
      <c r="DA47" s="661"/>
      <c r="DB47" s="661"/>
      <c r="DC47" s="662"/>
      <c r="DD47" s="646">
        <v>122418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37" t="s">
        <v>367</v>
      </c>
      <c r="CD48" s="657"/>
      <c r="CE48" s="658"/>
      <c r="CF48" s="637" t="s">
        <v>368</v>
      </c>
      <c r="CG48" s="638"/>
      <c r="CH48" s="638"/>
      <c r="CI48" s="638"/>
      <c r="CJ48" s="638"/>
      <c r="CK48" s="638"/>
      <c r="CL48" s="638"/>
      <c r="CM48" s="638"/>
      <c r="CN48" s="638"/>
      <c r="CO48" s="638"/>
      <c r="CP48" s="638"/>
      <c r="CQ48" s="639"/>
      <c r="CR48" s="640" t="s">
        <v>246</v>
      </c>
      <c r="CS48" s="641"/>
      <c r="CT48" s="641"/>
      <c r="CU48" s="641"/>
      <c r="CV48" s="641"/>
      <c r="CW48" s="641"/>
      <c r="CX48" s="641"/>
      <c r="CY48" s="642"/>
      <c r="CZ48" s="643" t="s">
        <v>140</v>
      </c>
      <c r="DA48" s="644"/>
      <c r="DB48" s="644"/>
      <c r="DC48" s="645"/>
      <c r="DD48" s="646" t="s">
        <v>246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369</v>
      </c>
      <c r="CE49" s="622"/>
      <c r="CF49" s="622"/>
      <c r="CG49" s="622"/>
      <c r="CH49" s="622"/>
      <c r="CI49" s="622"/>
      <c r="CJ49" s="622"/>
      <c r="CK49" s="622"/>
      <c r="CL49" s="622"/>
      <c r="CM49" s="622"/>
      <c r="CN49" s="622"/>
      <c r="CO49" s="622"/>
      <c r="CP49" s="622"/>
      <c r="CQ49" s="623"/>
      <c r="CR49" s="624">
        <v>765989198</v>
      </c>
      <c r="CS49" s="625"/>
      <c r="CT49" s="625"/>
      <c r="CU49" s="625"/>
      <c r="CV49" s="625"/>
      <c r="CW49" s="625"/>
      <c r="CX49" s="625"/>
      <c r="CY49" s="626"/>
      <c r="CZ49" s="627">
        <v>100</v>
      </c>
      <c r="DA49" s="628"/>
      <c r="DB49" s="628"/>
      <c r="DC49" s="629"/>
      <c r="DD49" s="630">
        <v>455515045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jrxe6zm3q5wLWq8leXFmuOypV1S9MZTavtk4f3hk0iwQGLFQNgH0lIhnyTyDFLfItdl1VbsRh/99XuI5uBasag==" saltValue="tFrWTXJdAJoUULEwQnN4X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 zeroHeight="1" x14ac:dyDescent="0.2"/>
  <cols>
    <col min="1" max="130" width="2.7265625" style="286" customWidth="1"/>
    <col min="131" max="131" width="1.6328125" style="286" customWidth="1"/>
    <col min="132" max="16384" width="9" style="286" hidden="1"/>
  </cols>
  <sheetData>
    <row r="1" spans="1:131" s="244" customFormat="1" ht="11.25" customHeight="1" thickBot="1" x14ac:dyDescent="0.25">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5">
      <c r="A2" s="245" t="s">
        <v>370</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1183" t="s">
        <v>371</v>
      </c>
      <c r="DK2" s="1184"/>
      <c r="DL2" s="1184"/>
      <c r="DM2" s="1184"/>
      <c r="DN2" s="1184"/>
      <c r="DO2" s="1185"/>
      <c r="DP2" s="246"/>
      <c r="DQ2" s="1183" t="s">
        <v>372</v>
      </c>
      <c r="DR2" s="1184"/>
      <c r="DS2" s="1184"/>
      <c r="DT2" s="1184"/>
      <c r="DU2" s="1184"/>
      <c r="DV2" s="1184"/>
      <c r="DW2" s="1184"/>
      <c r="DX2" s="1184"/>
      <c r="DY2" s="1184"/>
      <c r="DZ2" s="1185"/>
      <c r="EA2" s="247"/>
    </row>
    <row r="3" spans="1:131" s="244" customFormat="1" ht="11.25" customHeight="1" x14ac:dyDescent="0.2">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5">
      <c r="A4" s="1130" t="s">
        <v>373</v>
      </c>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249"/>
      <c r="BA4" s="249"/>
      <c r="BB4" s="249"/>
      <c r="BC4" s="249"/>
      <c r="BD4" s="249"/>
      <c r="BE4" s="250"/>
      <c r="BF4" s="250"/>
      <c r="BG4" s="250"/>
      <c r="BH4" s="250"/>
      <c r="BI4" s="250"/>
      <c r="BJ4" s="250"/>
      <c r="BK4" s="250"/>
      <c r="BL4" s="250"/>
      <c r="BM4" s="250"/>
      <c r="BN4" s="250"/>
      <c r="BO4" s="250"/>
      <c r="BP4" s="250"/>
      <c r="BQ4" s="249" t="s">
        <v>374</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2">
      <c r="A5" s="1056" t="s">
        <v>375</v>
      </c>
      <c r="B5" s="1057"/>
      <c r="C5" s="1057"/>
      <c r="D5" s="1057"/>
      <c r="E5" s="1057"/>
      <c r="F5" s="1057"/>
      <c r="G5" s="1057"/>
      <c r="H5" s="1057"/>
      <c r="I5" s="1057"/>
      <c r="J5" s="1057"/>
      <c r="K5" s="1057"/>
      <c r="L5" s="1057"/>
      <c r="M5" s="1057"/>
      <c r="N5" s="1057"/>
      <c r="O5" s="1057"/>
      <c r="P5" s="1058"/>
      <c r="Q5" s="1062" t="s">
        <v>376</v>
      </c>
      <c r="R5" s="1063"/>
      <c r="S5" s="1063"/>
      <c r="T5" s="1063"/>
      <c r="U5" s="1064"/>
      <c r="V5" s="1062" t="s">
        <v>377</v>
      </c>
      <c r="W5" s="1063"/>
      <c r="X5" s="1063"/>
      <c r="Y5" s="1063"/>
      <c r="Z5" s="1064"/>
      <c r="AA5" s="1062" t="s">
        <v>378</v>
      </c>
      <c r="AB5" s="1063"/>
      <c r="AC5" s="1063"/>
      <c r="AD5" s="1063"/>
      <c r="AE5" s="1063"/>
      <c r="AF5" s="1186" t="s">
        <v>379</v>
      </c>
      <c r="AG5" s="1063"/>
      <c r="AH5" s="1063"/>
      <c r="AI5" s="1063"/>
      <c r="AJ5" s="1078"/>
      <c r="AK5" s="1063" t="s">
        <v>380</v>
      </c>
      <c r="AL5" s="1063"/>
      <c r="AM5" s="1063"/>
      <c r="AN5" s="1063"/>
      <c r="AO5" s="1064"/>
      <c r="AP5" s="1062" t="s">
        <v>381</v>
      </c>
      <c r="AQ5" s="1063"/>
      <c r="AR5" s="1063"/>
      <c r="AS5" s="1063"/>
      <c r="AT5" s="1064"/>
      <c r="AU5" s="1062" t="s">
        <v>382</v>
      </c>
      <c r="AV5" s="1063"/>
      <c r="AW5" s="1063"/>
      <c r="AX5" s="1063"/>
      <c r="AY5" s="1078"/>
      <c r="AZ5" s="253"/>
      <c r="BA5" s="253"/>
      <c r="BB5" s="253"/>
      <c r="BC5" s="253"/>
      <c r="BD5" s="253"/>
      <c r="BE5" s="254"/>
      <c r="BF5" s="254"/>
      <c r="BG5" s="254"/>
      <c r="BH5" s="254"/>
      <c r="BI5" s="254"/>
      <c r="BJ5" s="254"/>
      <c r="BK5" s="254"/>
      <c r="BL5" s="254"/>
      <c r="BM5" s="254"/>
      <c r="BN5" s="254"/>
      <c r="BO5" s="254"/>
      <c r="BP5" s="254"/>
      <c r="BQ5" s="1056" t="s">
        <v>383</v>
      </c>
      <c r="BR5" s="1057"/>
      <c r="BS5" s="1057"/>
      <c r="BT5" s="1057"/>
      <c r="BU5" s="1057"/>
      <c r="BV5" s="1057"/>
      <c r="BW5" s="1057"/>
      <c r="BX5" s="1057"/>
      <c r="BY5" s="1057"/>
      <c r="BZ5" s="1057"/>
      <c r="CA5" s="1057"/>
      <c r="CB5" s="1057"/>
      <c r="CC5" s="1057"/>
      <c r="CD5" s="1057"/>
      <c r="CE5" s="1057"/>
      <c r="CF5" s="1057"/>
      <c r="CG5" s="1058"/>
      <c r="CH5" s="1062" t="s">
        <v>384</v>
      </c>
      <c r="CI5" s="1063"/>
      <c r="CJ5" s="1063"/>
      <c r="CK5" s="1063"/>
      <c r="CL5" s="1064"/>
      <c r="CM5" s="1062" t="s">
        <v>385</v>
      </c>
      <c r="CN5" s="1063"/>
      <c r="CO5" s="1063"/>
      <c r="CP5" s="1063"/>
      <c r="CQ5" s="1064"/>
      <c r="CR5" s="1062" t="s">
        <v>386</v>
      </c>
      <c r="CS5" s="1063"/>
      <c r="CT5" s="1063"/>
      <c r="CU5" s="1063"/>
      <c r="CV5" s="1064"/>
      <c r="CW5" s="1062" t="s">
        <v>387</v>
      </c>
      <c r="CX5" s="1063"/>
      <c r="CY5" s="1063"/>
      <c r="CZ5" s="1063"/>
      <c r="DA5" s="1064"/>
      <c r="DB5" s="1062" t="s">
        <v>388</v>
      </c>
      <c r="DC5" s="1063"/>
      <c r="DD5" s="1063"/>
      <c r="DE5" s="1063"/>
      <c r="DF5" s="1064"/>
      <c r="DG5" s="1171" t="s">
        <v>389</v>
      </c>
      <c r="DH5" s="1172"/>
      <c r="DI5" s="1172"/>
      <c r="DJ5" s="1172"/>
      <c r="DK5" s="1173"/>
      <c r="DL5" s="1171" t="s">
        <v>390</v>
      </c>
      <c r="DM5" s="1172"/>
      <c r="DN5" s="1172"/>
      <c r="DO5" s="1172"/>
      <c r="DP5" s="1173"/>
      <c r="DQ5" s="1062" t="s">
        <v>391</v>
      </c>
      <c r="DR5" s="1063"/>
      <c r="DS5" s="1063"/>
      <c r="DT5" s="1063"/>
      <c r="DU5" s="1064"/>
      <c r="DV5" s="1062" t="s">
        <v>382</v>
      </c>
      <c r="DW5" s="1063"/>
      <c r="DX5" s="1063"/>
      <c r="DY5" s="1063"/>
      <c r="DZ5" s="1078"/>
      <c r="EA5" s="251"/>
    </row>
    <row r="6" spans="1:131" s="252" customFormat="1" ht="26.25" customHeight="1" thickBot="1" x14ac:dyDescent="0.25">
      <c r="A6" s="1059"/>
      <c r="B6" s="1060"/>
      <c r="C6" s="1060"/>
      <c r="D6" s="1060"/>
      <c r="E6" s="1060"/>
      <c r="F6" s="1060"/>
      <c r="G6" s="1060"/>
      <c r="H6" s="1060"/>
      <c r="I6" s="1060"/>
      <c r="J6" s="1060"/>
      <c r="K6" s="1060"/>
      <c r="L6" s="1060"/>
      <c r="M6" s="1060"/>
      <c r="N6" s="1060"/>
      <c r="O6" s="1060"/>
      <c r="P6" s="1061"/>
      <c r="Q6" s="1065"/>
      <c r="R6" s="1066"/>
      <c r="S6" s="1066"/>
      <c r="T6" s="1066"/>
      <c r="U6" s="1067"/>
      <c r="V6" s="1065"/>
      <c r="W6" s="1066"/>
      <c r="X6" s="1066"/>
      <c r="Y6" s="1066"/>
      <c r="Z6" s="1067"/>
      <c r="AA6" s="1065"/>
      <c r="AB6" s="1066"/>
      <c r="AC6" s="1066"/>
      <c r="AD6" s="1066"/>
      <c r="AE6" s="1066"/>
      <c r="AF6" s="1187"/>
      <c r="AG6" s="1066"/>
      <c r="AH6" s="1066"/>
      <c r="AI6" s="1066"/>
      <c r="AJ6" s="1079"/>
      <c r="AK6" s="1066"/>
      <c r="AL6" s="1066"/>
      <c r="AM6" s="1066"/>
      <c r="AN6" s="1066"/>
      <c r="AO6" s="1067"/>
      <c r="AP6" s="1065"/>
      <c r="AQ6" s="1066"/>
      <c r="AR6" s="1066"/>
      <c r="AS6" s="1066"/>
      <c r="AT6" s="1067"/>
      <c r="AU6" s="1065"/>
      <c r="AV6" s="1066"/>
      <c r="AW6" s="1066"/>
      <c r="AX6" s="1066"/>
      <c r="AY6" s="1079"/>
      <c r="AZ6" s="249"/>
      <c r="BA6" s="249"/>
      <c r="BB6" s="249"/>
      <c r="BC6" s="249"/>
      <c r="BD6" s="249"/>
      <c r="BE6" s="250"/>
      <c r="BF6" s="250"/>
      <c r="BG6" s="250"/>
      <c r="BH6" s="250"/>
      <c r="BI6" s="250"/>
      <c r="BJ6" s="250"/>
      <c r="BK6" s="250"/>
      <c r="BL6" s="250"/>
      <c r="BM6" s="250"/>
      <c r="BN6" s="250"/>
      <c r="BO6" s="250"/>
      <c r="BP6" s="250"/>
      <c r="BQ6" s="1059"/>
      <c r="BR6" s="1060"/>
      <c r="BS6" s="1060"/>
      <c r="BT6" s="1060"/>
      <c r="BU6" s="1060"/>
      <c r="BV6" s="1060"/>
      <c r="BW6" s="1060"/>
      <c r="BX6" s="1060"/>
      <c r="BY6" s="1060"/>
      <c r="BZ6" s="1060"/>
      <c r="CA6" s="1060"/>
      <c r="CB6" s="1060"/>
      <c r="CC6" s="1060"/>
      <c r="CD6" s="1060"/>
      <c r="CE6" s="1060"/>
      <c r="CF6" s="1060"/>
      <c r="CG6" s="1061"/>
      <c r="CH6" s="1065"/>
      <c r="CI6" s="1066"/>
      <c r="CJ6" s="1066"/>
      <c r="CK6" s="1066"/>
      <c r="CL6" s="1067"/>
      <c r="CM6" s="1065"/>
      <c r="CN6" s="1066"/>
      <c r="CO6" s="1066"/>
      <c r="CP6" s="1066"/>
      <c r="CQ6" s="1067"/>
      <c r="CR6" s="1065"/>
      <c r="CS6" s="1066"/>
      <c r="CT6" s="1066"/>
      <c r="CU6" s="1066"/>
      <c r="CV6" s="1067"/>
      <c r="CW6" s="1065"/>
      <c r="CX6" s="1066"/>
      <c r="CY6" s="1066"/>
      <c r="CZ6" s="1066"/>
      <c r="DA6" s="1067"/>
      <c r="DB6" s="1065"/>
      <c r="DC6" s="1066"/>
      <c r="DD6" s="1066"/>
      <c r="DE6" s="1066"/>
      <c r="DF6" s="1067"/>
      <c r="DG6" s="1174"/>
      <c r="DH6" s="1175"/>
      <c r="DI6" s="1175"/>
      <c r="DJ6" s="1175"/>
      <c r="DK6" s="1176"/>
      <c r="DL6" s="1174"/>
      <c r="DM6" s="1175"/>
      <c r="DN6" s="1175"/>
      <c r="DO6" s="1175"/>
      <c r="DP6" s="1176"/>
      <c r="DQ6" s="1065"/>
      <c r="DR6" s="1066"/>
      <c r="DS6" s="1066"/>
      <c r="DT6" s="1066"/>
      <c r="DU6" s="1067"/>
      <c r="DV6" s="1065"/>
      <c r="DW6" s="1066"/>
      <c r="DX6" s="1066"/>
      <c r="DY6" s="1066"/>
      <c r="DZ6" s="1079"/>
      <c r="EA6" s="251"/>
    </row>
    <row r="7" spans="1:131" s="252" customFormat="1" ht="26.25" customHeight="1" thickTop="1" x14ac:dyDescent="0.2">
      <c r="A7" s="255">
        <v>1</v>
      </c>
      <c r="B7" s="1117" t="s">
        <v>392</v>
      </c>
      <c r="C7" s="1118"/>
      <c r="D7" s="1118"/>
      <c r="E7" s="1118"/>
      <c r="F7" s="1118"/>
      <c r="G7" s="1118"/>
      <c r="H7" s="1118"/>
      <c r="I7" s="1118"/>
      <c r="J7" s="1118"/>
      <c r="K7" s="1118"/>
      <c r="L7" s="1118"/>
      <c r="M7" s="1118"/>
      <c r="N7" s="1118"/>
      <c r="O7" s="1118"/>
      <c r="P7" s="1119"/>
      <c r="Q7" s="1177">
        <v>772822.88899999997</v>
      </c>
      <c r="R7" s="1178"/>
      <c r="S7" s="1178"/>
      <c r="T7" s="1178"/>
      <c r="U7" s="1179"/>
      <c r="V7" s="1180">
        <v>770493.63199999998</v>
      </c>
      <c r="W7" s="1178"/>
      <c r="X7" s="1178"/>
      <c r="Y7" s="1178"/>
      <c r="Z7" s="1179"/>
      <c r="AA7" s="1180">
        <v>2329.2569999999832</v>
      </c>
      <c r="AB7" s="1178"/>
      <c r="AC7" s="1178"/>
      <c r="AD7" s="1178"/>
      <c r="AE7" s="1181"/>
      <c r="AF7" s="1182">
        <v>414.23500000000001</v>
      </c>
      <c r="AG7" s="1178"/>
      <c r="AH7" s="1178"/>
      <c r="AI7" s="1178"/>
      <c r="AJ7" s="1181"/>
      <c r="AK7" s="1165">
        <v>17351</v>
      </c>
      <c r="AL7" s="1166"/>
      <c r="AM7" s="1166"/>
      <c r="AN7" s="1166"/>
      <c r="AO7" s="1167"/>
      <c r="AP7" s="1168">
        <v>1508403.976</v>
      </c>
      <c r="AQ7" s="1166"/>
      <c r="AR7" s="1166"/>
      <c r="AS7" s="1166"/>
      <c r="AT7" s="1167"/>
      <c r="AU7" s="1169"/>
      <c r="AV7" s="1169"/>
      <c r="AW7" s="1169"/>
      <c r="AX7" s="1169"/>
      <c r="AY7" s="1170"/>
      <c r="AZ7" s="249"/>
      <c r="BA7" s="249"/>
      <c r="BB7" s="249"/>
      <c r="BC7" s="249"/>
      <c r="BD7" s="249"/>
      <c r="BE7" s="250"/>
      <c r="BF7" s="250"/>
      <c r="BG7" s="250"/>
      <c r="BH7" s="250"/>
      <c r="BI7" s="250"/>
      <c r="BJ7" s="250"/>
      <c r="BK7" s="250"/>
      <c r="BL7" s="250"/>
      <c r="BM7" s="250"/>
      <c r="BN7" s="250"/>
      <c r="BO7" s="250"/>
      <c r="BP7" s="250"/>
      <c r="BQ7" s="256">
        <v>1</v>
      </c>
      <c r="BR7" s="257"/>
      <c r="BS7" s="1075" t="s">
        <v>590</v>
      </c>
      <c r="BT7" s="1076"/>
      <c r="BU7" s="1076"/>
      <c r="BV7" s="1076"/>
      <c r="BW7" s="1076"/>
      <c r="BX7" s="1076"/>
      <c r="BY7" s="1076"/>
      <c r="BZ7" s="1076"/>
      <c r="CA7" s="1076"/>
      <c r="CB7" s="1076"/>
      <c r="CC7" s="1076"/>
      <c r="CD7" s="1076"/>
      <c r="CE7" s="1076"/>
      <c r="CF7" s="1076"/>
      <c r="CG7" s="1077"/>
      <c r="CH7" s="1050">
        <v>9</v>
      </c>
      <c r="CI7" s="1051"/>
      <c r="CJ7" s="1051"/>
      <c r="CK7" s="1051"/>
      <c r="CL7" s="1052"/>
      <c r="CM7" s="1050">
        <v>979</v>
      </c>
      <c r="CN7" s="1051"/>
      <c r="CO7" s="1051"/>
      <c r="CP7" s="1051"/>
      <c r="CQ7" s="1052"/>
      <c r="CR7" s="1050">
        <v>20</v>
      </c>
      <c r="CS7" s="1051"/>
      <c r="CT7" s="1051"/>
      <c r="CU7" s="1051"/>
      <c r="CV7" s="1052"/>
      <c r="CW7" s="1050">
        <v>0</v>
      </c>
      <c r="CX7" s="1051"/>
      <c r="CY7" s="1051"/>
      <c r="CZ7" s="1051"/>
      <c r="DA7" s="1052"/>
      <c r="DB7" s="1050">
        <v>0</v>
      </c>
      <c r="DC7" s="1051"/>
      <c r="DD7" s="1051"/>
      <c r="DE7" s="1051"/>
      <c r="DF7" s="1052"/>
      <c r="DG7" s="1050">
        <v>11000</v>
      </c>
      <c r="DH7" s="1051"/>
      <c r="DI7" s="1051"/>
      <c r="DJ7" s="1051"/>
      <c r="DK7" s="1052"/>
      <c r="DL7" s="1050">
        <v>0</v>
      </c>
      <c r="DM7" s="1051"/>
      <c r="DN7" s="1051"/>
      <c r="DO7" s="1051"/>
      <c r="DP7" s="1052"/>
      <c r="DQ7" s="1162"/>
      <c r="DR7" s="1163"/>
      <c r="DS7" s="1163"/>
      <c r="DT7" s="1163"/>
      <c r="DU7" s="1164"/>
      <c r="DV7" s="1188"/>
      <c r="DW7" s="1189"/>
      <c r="DX7" s="1189"/>
      <c r="DY7" s="1189"/>
      <c r="DZ7" s="1190"/>
      <c r="EA7" s="251"/>
    </row>
    <row r="8" spans="1:131" s="252" customFormat="1" ht="26.25" customHeight="1" x14ac:dyDescent="0.2">
      <c r="A8" s="258">
        <v>2</v>
      </c>
      <c r="B8" s="1098" t="s">
        <v>393</v>
      </c>
      <c r="C8" s="1099"/>
      <c r="D8" s="1099"/>
      <c r="E8" s="1099"/>
      <c r="F8" s="1099"/>
      <c r="G8" s="1099"/>
      <c r="H8" s="1099"/>
      <c r="I8" s="1099"/>
      <c r="J8" s="1099"/>
      <c r="K8" s="1099"/>
      <c r="L8" s="1099"/>
      <c r="M8" s="1099"/>
      <c r="N8" s="1099"/>
      <c r="O8" s="1099"/>
      <c r="P8" s="1100"/>
      <c r="Q8" s="1155">
        <v>833.30100000000004</v>
      </c>
      <c r="R8" s="1110"/>
      <c r="S8" s="1110"/>
      <c r="T8" s="1110"/>
      <c r="U8" s="1156"/>
      <c r="V8" s="1109">
        <v>567.21900000000005</v>
      </c>
      <c r="W8" s="1110"/>
      <c r="X8" s="1110"/>
      <c r="Y8" s="1110"/>
      <c r="Z8" s="1156"/>
      <c r="AA8" s="1109">
        <v>266.08199999999999</v>
      </c>
      <c r="AB8" s="1110"/>
      <c r="AC8" s="1110"/>
      <c r="AD8" s="1110"/>
      <c r="AE8" s="1111"/>
      <c r="AF8" s="1157">
        <v>0</v>
      </c>
      <c r="AG8" s="1110"/>
      <c r="AH8" s="1110"/>
      <c r="AI8" s="1110"/>
      <c r="AJ8" s="1111"/>
      <c r="AK8" s="1158">
        <v>44</v>
      </c>
      <c r="AL8" s="1159"/>
      <c r="AM8" s="1159"/>
      <c r="AN8" s="1159"/>
      <c r="AO8" s="1160"/>
      <c r="AP8" s="1161">
        <v>2451.9270000000001</v>
      </c>
      <c r="AQ8" s="1159"/>
      <c r="AR8" s="1159"/>
      <c r="AS8" s="1159"/>
      <c r="AT8" s="1160"/>
      <c r="AU8" s="1151"/>
      <c r="AV8" s="1151"/>
      <c r="AW8" s="1151"/>
      <c r="AX8" s="1151"/>
      <c r="AY8" s="1152"/>
      <c r="AZ8" s="249"/>
      <c r="BA8" s="249"/>
      <c r="BB8" s="249"/>
      <c r="BC8" s="249"/>
      <c r="BD8" s="249"/>
      <c r="BE8" s="250"/>
      <c r="BF8" s="250"/>
      <c r="BG8" s="250"/>
      <c r="BH8" s="250"/>
      <c r="BI8" s="250"/>
      <c r="BJ8" s="250"/>
      <c r="BK8" s="250"/>
      <c r="BL8" s="250"/>
      <c r="BM8" s="250"/>
      <c r="BN8" s="250"/>
      <c r="BO8" s="250"/>
      <c r="BP8" s="250"/>
      <c r="BQ8" s="259">
        <v>2</v>
      </c>
      <c r="BR8" s="260"/>
      <c r="BS8" s="1075" t="s">
        <v>591</v>
      </c>
      <c r="BT8" s="1076"/>
      <c r="BU8" s="1076"/>
      <c r="BV8" s="1076"/>
      <c r="BW8" s="1076"/>
      <c r="BX8" s="1076"/>
      <c r="BY8" s="1076"/>
      <c r="BZ8" s="1076"/>
      <c r="CA8" s="1076"/>
      <c r="CB8" s="1076"/>
      <c r="CC8" s="1076"/>
      <c r="CD8" s="1076"/>
      <c r="CE8" s="1076"/>
      <c r="CF8" s="1076"/>
      <c r="CG8" s="1077"/>
      <c r="CH8" s="1050">
        <v>-4</v>
      </c>
      <c r="CI8" s="1051"/>
      <c r="CJ8" s="1051"/>
      <c r="CK8" s="1051"/>
      <c r="CL8" s="1052"/>
      <c r="CM8" s="1050">
        <v>237</v>
      </c>
      <c r="CN8" s="1051"/>
      <c r="CO8" s="1051"/>
      <c r="CP8" s="1051"/>
      <c r="CQ8" s="1052"/>
      <c r="CR8" s="1050">
        <v>100</v>
      </c>
      <c r="CS8" s="1051"/>
      <c r="CT8" s="1051"/>
      <c r="CU8" s="1051"/>
      <c r="CV8" s="1052"/>
      <c r="CW8" s="1050">
        <v>21</v>
      </c>
      <c r="CX8" s="1051"/>
      <c r="CY8" s="1051"/>
      <c r="CZ8" s="1051"/>
      <c r="DA8" s="1052"/>
      <c r="DB8" s="1050">
        <v>0</v>
      </c>
      <c r="DC8" s="1051"/>
      <c r="DD8" s="1051"/>
      <c r="DE8" s="1051"/>
      <c r="DF8" s="1052"/>
      <c r="DG8" s="1050">
        <v>0</v>
      </c>
      <c r="DH8" s="1051"/>
      <c r="DI8" s="1051"/>
      <c r="DJ8" s="1051"/>
      <c r="DK8" s="1052"/>
      <c r="DL8" s="1050">
        <v>0</v>
      </c>
      <c r="DM8" s="1051"/>
      <c r="DN8" s="1051"/>
      <c r="DO8" s="1051"/>
      <c r="DP8" s="1052"/>
      <c r="DQ8" s="1050"/>
      <c r="DR8" s="1051"/>
      <c r="DS8" s="1051"/>
      <c r="DT8" s="1051"/>
      <c r="DU8" s="1052"/>
      <c r="DV8" s="1053"/>
      <c r="DW8" s="1054"/>
      <c r="DX8" s="1054"/>
      <c r="DY8" s="1054"/>
      <c r="DZ8" s="1055"/>
      <c r="EA8" s="251"/>
    </row>
    <row r="9" spans="1:131" s="252" customFormat="1" ht="26.25" customHeight="1" x14ac:dyDescent="0.2">
      <c r="A9" s="258">
        <v>3</v>
      </c>
      <c r="B9" s="1098" t="s">
        <v>394</v>
      </c>
      <c r="C9" s="1099"/>
      <c r="D9" s="1099"/>
      <c r="E9" s="1099"/>
      <c r="F9" s="1099"/>
      <c r="G9" s="1099"/>
      <c r="H9" s="1099"/>
      <c r="I9" s="1099"/>
      <c r="J9" s="1099"/>
      <c r="K9" s="1099"/>
      <c r="L9" s="1099"/>
      <c r="M9" s="1099"/>
      <c r="N9" s="1099"/>
      <c r="O9" s="1099"/>
      <c r="P9" s="1100"/>
      <c r="Q9" s="1155">
        <v>2550.5120000000002</v>
      </c>
      <c r="R9" s="1110"/>
      <c r="S9" s="1110"/>
      <c r="T9" s="1110"/>
      <c r="U9" s="1156"/>
      <c r="V9" s="1109">
        <v>2549.8119999999999</v>
      </c>
      <c r="W9" s="1110"/>
      <c r="X9" s="1110"/>
      <c r="Y9" s="1110"/>
      <c r="Z9" s="1156"/>
      <c r="AA9" s="1109">
        <v>0.70000000000027285</v>
      </c>
      <c r="AB9" s="1110"/>
      <c r="AC9" s="1110"/>
      <c r="AD9" s="1110"/>
      <c r="AE9" s="1111"/>
      <c r="AF9" s="1157">
        <v>0</v>
      </c>
      <c r="AG9" s="1110"/>
      <c r="AH9" s="1110"/>
      <c r="AI9" s="1110"/>
      <c r="AJ9" s="1111"/>
      <c r="AK9" s="1158">
        <v>1515</v>
      </c>
      <c r="AL9" s="1159"/>
      <c r="AM9" s="1159"/>
      <c r="AN9" s="1159"/>
      <c r="AO9" s="1160"/>
      <c r="AP9" s="1161">
        <v>13891</v>
      </c>
      <c r="AQ9" s="1159"/>
      <c r="AR9" s="1159"/>
      <c r="AS9" s="1159"/>
      <c r="AT9" s="1160"/>
      <c r="AU9" s="1151"/>
      <c r="AV9" s="1151"/>
      <c r="AW9" s="1151"/>
      <c r="AX9" s="1151"/>
      <c r="AY9" s="1152"/>
      <c r="AZ9" s="249"/>
      <c r="BA9" s="249"/>
      <c r="BB9" s="249"/>
      <c r="BC9" s="249"/>
      <c r="BD9" s="249"/>
      <c r="BE9" s="250"/>
      <c r="BF9" s="250"/>
      <c r="BG9" s="250"/>
      <c r="BH9" s="250"/>
      <c r="BI9" s="250"/>
      <c r="BJ9" s="250"/>
      <c r="BK9" s="250"/>
      <c r="BL9" s="250"/>
      <c r="BM9" s="250"/>
      <c r="BN9" s="250"/>
      <c r="BO9" s="250"/>
      <c r="BP9" s="250"/>
      <c r="BQ9" s="259">
        <v>3</v>
      </c>
      <c r="BR9" s="260"/>
      <c r="BS9" s="1075" t="s">
        <v>592</v>
      </c>
      <c r="BT9" s="1076"/>
      <c r="BU9" s="1076"/>
      <c r="BV9" s="1076"/>
      <c r="BW9" s="1076"/>
      <c r="BX9" s="1076"/>
      <c r="BY9" s="1076"/>
      <c r="BZ9" s="1076"/>
      <c r="CA9" s="1076"/>
      <c r="CB9" s="1076"/>
      <c r="CC9" s="1076"/>
      <c r="CD9" s="1076"/>
      <c r="CE9" s="1076"/>
      <c r="CF9" s="1076"/>
      <c r="CG9" s="1077"/>
      <c r="CH9" s="1050">
        <v>8</v>
      </c>
      <c r="CI9" s="1051"/>
      <c r="CJ9" s="1051"/>
      <c r="CK9" s="1051"/>
      <c r="CL9" s="1052"/>
      <c r="CM9" s="1050">
        <v>470</v>
      </c>
      <c r="CN9" s="1051"/>
      <c r="CO9" s="1051"/>
      <c r="CP9" s="1051"/>
      <c r="CQ9" s="1052"/>
      <c r="CR9" s="1050">
        <v>50</v>
      </c>
      <c r="CS9" s="1051"/>
      <c r="CT9" s="1051"/>
      <c r="CU9" s="1051"/>
      <c r="CV9" s="1052"/>
      <c r="CW9" s="1050">
        <v>0</v>
      </c>
      <c r="CX9" s="1051"/>
      <c r="CY9" s="1051"/>
      <c r="CZ9" s="1051"/>
      <c r="DA9" s="1052"/>
      <c r="DB9" s="1050">
        <v>0</v>
      </c>
      <c r="DC9" s="1051"/>
      <c r="DD9" s="1051"/>
      <c r="DE9" s="1051"/>
      <c r="DF9" s="1052"/>
      <c r="DG9" s="1050">
        <v>0</v>
      </c>
      <c r="DH9" s="1051"/>
      <c r="DI9" s="1051"/>
      <c r="DJ9" s="1051"/>
      <c r="DK9" s="1052"/>
      <c r="DL9" s="1050">
        <v>0</v>
      </c>
      <c r="DM9" s="1051"/>
      <c r="DN9" s="1051"/>
      <c r="DO9" s="1051"/>
      <c r="DP9" s="1052"/>
      <c r="DQ9" s="1050"/>
      <c r="DR9" s="1051"/>
      <c r="DS9" s="1051"/>
      <c r="DT9" s="1051"/>
      <c r="DU9" s="1052"/>
      <c r="DV9" s="1053"/>
      <c r="DW9" s="1054"/>
      <c r="DX9" s="1054"/>
      <c r="DY9" s="1054"/>
      <c r="DZ9" s="1055"/>
      <c r="EA9" s="251"/>
    </row>
    <row r="10" spans="1:131" s="252" customFormat="1" ht="26.25" customHeight="1" x14ac:dyDescent="0.2">
      <c r="A10" s="258">
        <v>4</v>
      </c>
      <c r="B10" s="1098" t="s">
        <v>395</v>
      </c>
      <c r="C10" s="1099"/>
      <c r="D10" s="1099"/>
      <c r="E10" s="1099"/>
      <c r="F10" s="1099"/>
      <c r="G10" s="1099"/>
      <c r="H10" s="1099"/>
      <c r="I10" s="1099"/>
      <c r="J10" s="1099"/>
      <c r="K10" s="1099"/>
      <c r="L10" s="1099"/>
      <c r="M10" s="1099"/>
      <c r="N10" s="1099"/>
      <c r="O10" s="1099"/>
      <c r="P10" s="1100"/>
      <c r="Q10" s="1155">
        <v>333191.853</v>
      </c>
      <c r="R10" s="1110"/>
      <c r="S10" s="1110"/>
      <c r="T10" s="1110"/>
      <c r="U10" s="1156"/>
      <c r="V10" s="1109">
        <v>333191.80300000001</v>
      </c>
      <c r="W10" s="1110"/>
      <c r="X10" s="1110"/>
      <c r="Y10" s="1110"/>
      <c r="Z10" s="1156"/>
      <c r="AA10" s="1109">
        <v>4.9999999988358468E-2</v>
      </c>
      <c r="AB10" s="1110"/>
      <c r="AC10" s="1110"/>
      <c r="AD10" s="1110"/>
      <c r="AE10" s="1111"/>
      <c r="AF10" s="1157">
        <v>0.05</v>
      </c>
      <c r="AG10" s="1110"/>
      <c r="AH10" s="1110"/>
      <c r="AI10" s="1110"/>
      <c r="AJ10" s="1111"/>
      <c r="AK10" s="1158">
        <v>209401</v>
      </c>
      <c r="AL10" s="1159"/>
      <c r="AM10" s="1159"/>
      <c r="AN10" s="1159"/>
      <c r="AO10" s="1160"/>
      <c r="AP10" s="1161">
        <v>0</v>
      </c>
      <c r="AQ10" s="1159"/>
      <c r="AR10" s="1159"/>
      <c r="AS10" s="1159"/>
      <c r="AT10" s="1160"/>
      <c r="AU10" s="1151"/>
      <c r="AV10" s="1151"/>
      <c r="AW10" s="1151"/>
      <c r="AX10" s="1151"/>
      <c r="AY10" s="1152"/>
      <c r="AZ10" s="249"/>
      <c r="BA10" s="249"/>
      <c r="BB10" s="249"/>
      <c r="BC10" s="249"/>
      <c r="BD10" s="249"/>
      <c r="BE10" s="250"/>
      <c r="BF10" s="250"/>
      <c r="BG10" s="250"/>
      <c r="BH10" s="250"/>
      <c r="BI10" s="250"/>
      <c r="BJ10" s="250"/>
      <c r="BK10" s="250"/>
      <c r="BL10" s="250"/>
      <c r="BM10" s="250"/>
      <c r="BN10" s="250"/>
      <c r="BO10" s="250"/>
      <c r="BP10" s="250"/>
      <c r="BQ10" s="259">
        <v>4</v>
      </c>
      <c r="BR10" s="260"/>
      <c r="BS10" s="1075" t="s">
        <v>593</v>
      </c>
      <c r="BT10" s="1076"/>
      <c r="BU10" s="1076"/>
      <c r="BV10" s="1076"/>
      <c r="BW10" s="1076"/>
      <c r="BX10" s="1076"/>
      <c r="BY10" s="1076"/>
      <c r="BZ10" s="1076"/>
      <c r="CA10" s="1076"/>
      <c r="CB10" s="1076"/>
      <c r="CC10" s="1076"/>
      <c r="CD10" s="1076"/>
      <c r="CE10" s="1076"/>
      <c r="CF10" s="1076"/>
      <c r="CG10" s="1077"/>
      <c r="CH10" s="1050">
        <v>-48</v>
      </c>
      <c r="CI10" s="1051"/>
      <c r="CJ10" s="1051"/>
      <c r="CK10" s="1051"/>
      <c r="CL10" s="1052"/>
      <c r="CM10" s="1050">
        <v>486</v>
      </c>
      <c r="CN10" s="1051"/>
      <c r="CO10" s="1051"/>
      <c r="CP10" s="1051"/>
      <c r="CQ10" s="1052"/>
      <c r="CR10" s="1050">
        <v>932</v>
      </c>
      <c r="CS10" s="1051"/>
      <c r="CT10" s="1051"/>
      <c r="CU10" s="1051"/>
      <c r="CV10" s="1052"/>
      <c r="CW10" s="1050">
        <v>0</v>
      </c>
      <c r="CX10" s="1051"/>
      <c r="CY10" s="1051"/>
      <c r="CZ10" s="1051"/>
      <c r="DA10" s="1052"/>
      <c r="DB10" s="1050">
        <v>637</v>
      </c>
      <c r="DC10" s="1051"/>
      <c r="DD10" s="1051"/>
      <c r="DE10" s="1051"/>
      <c r="DF10" s="1052"/>
      <c r="DG10" s="1050">
        <v>0</v>
      </c>
      <c r="DH10" s="1051"/>
      <c r="DI10" s="1051"/>
      <c r="DJ10" s="1051"/>
      <c r="DK10" s="1052"/>
      <c r="DL10" s="1050">
        <v>0</v>
      </c>
      <c r="DM10" s="1051"/>
      <c r="DN10" s="1051"/>
      <c r="DO10" s="1051"/>
      <c r="DP10" s="1052"/>
      <c r="DQ10" s="1050"/>
      <c r="DR10" s="1051"/>
      <c r="DS10" s="1051"/>
      <c r="DT10" s="1051"/>
      <c r="DU10" s="1052"/>
      <c r="DV10" s="1053"/>
      <c r="DW10" s="1054"/>
      <c r="DX10" s="1054"/>
      <c r="DY10" s="1054"/>
      <c r="DZ10" s="1055"/>
      <c r="EA10" s="251"/>
    </row>
    <row r="11" spans="1:131" s="252" customFormat="1" ht="26.25" customHeight="1" x14ac:dyDescent="0.2">
      <c r="A11" s="258">
        <v>5</v>
      </c>
      <c r="B11" s="1098" t="s">
        <v>396</v>
      </c>
      <c r="C11" s="1099"/>
      <c r="D11" s="1099"/>
      <c r="E11" s="1099"/>
      <c r="F11" s="1099"/>
      <c r="G11" s="1099"/>
      <c r="H11" s="1099"/>
      <c r="I11" s="1099"/>
      <c r="J11" s="1099"/>
      <c r="K11" s="1099"/>
      <c r="L11" s="1099"/>
      <c r="M11" s="1099"/>
      <c r="N11" s="1099"/>
      <c r="O11" s="1099"/>
      <c r="P11" s="1100"/>
      <c r="Q11" s="1155">
        <v>2372.6219999999998</v>
      </c>
      <c r="R11" s="1110"/>
      <c r="S11" s="1110"/>
      <c r="T11" s="1110"/>
      <c r="U11" s="1156"/>
      <c r="V11" s="1109">
        <v>2372.6219999999998</v>
      </c>
      <c r="W11" s="1110"/>
      <c r="X11" s="1110"/>
      <c r="Y11" s="1110"/>
      <c r="Z11" s="1156"/>
      <c r="AA11" s="1109">
        <v>0</v>
      </c>
      <c r="AB11" s="1110"/>
      <c r="AC11" s="1110"/>
      <c r="AD11" s="1110"/>
      <c r="AE11" s="1111"/>
      <c r="AF11" s="1157">
        <v>0</v>
      </c>
      <c r="AG11" s="1110"/>
      <c r="AH11" s="1110"/>
      <c r="AI11" s="1110"/>
      <c r="AJ11" s="1111"/>
      <c r="AK11" s="1158">
        <v>0</v>
      </c>
      <c r="AL11" s="1159"/>
      <c r="AM11" s="1159"/>
      <c r="AN11" s="1159"/>
      <c r="AO11" s="1160"/>
      <c r="AP11" s="1161">
        <v>8516.8680000000004</v>
      </c>
      <c r="AQ11" s="1159"/>
      <c r="AR11" s="1159"/>
      <c r="AS11" s="1159"/>
      <c r="AT11" s="1160"/>
      <c r="AU11" s="1151"/>
      <c r="AV11" s="1151"/>
      <c r="AW11" s="1151"/>
      <c r="AX11" s="1151"/>
      <c r="AY11" s="1152"/>
      <c r="AZ11" s="249"/>
      <c r="BA11" s="249"/>
      <c r="BB11" s="249"/>
      <c r="BC11" s="249"/>
      <c r="BD11" s="249"/>
      <c r="BE11" s="250"/>
      <c r="BF11" s="250"/>
      <c r="BG11" s="250"/>
      <c r="BH11" s="250"/>
      <c r="BI11" s="250"/>
      <c r="BJ11" s="250"/>
      <c r="BK11" s="250"/>
      <c r="BL11" s="250"/>
      <c r="BM11" s="250"/>
      <c r="BN11" s="250"/>
      <c r="BO11" s="250"/>
      <c r="BP11" s="250"/>
      <c r="BQ11" s="259">
        <v>5</v>
      </c>
      <c r="BR11" s="260"/>
      <c r="BS11" s="1075" t="s">
        <v>594</v>
      </c>
      <c r="BT11" s="1076"/>
      <c r="BU11" s="1076"/>
      <c r="BV11" s="1076"/>
      <c r="BW11" s="1076"/>
      <c r="BX11" s="1076"/>
      <c r="BY11" s="1076"/>
      <c r="BZ11" s="1076"/>
      <c r="CA11" s="1076"/>
      <c r="CB11" s="1076"/>
      <c r="CC11" s="1076"/>
      <c r="CD11" s="1076"/>
      <c r="CE11" s="1076"/>
      <c r="CF11" s="1076"/>
      <c r="CG11" s="1077"/>
      <c r="CH11" s="1050">
        <v>0</v>
      </c>
      <c r="CI11" s="1051"/>
      <c r="CJ11" s="1051"/>
      <c r="CK11" s="1051"/>
      <c r="CL11" s="1052"/>
      <c r="CM11" s="1050">
        <v>148</v>
      </c>
      <c r="CN11" s="1051"/>
      <c r="CO11" s="1051"/>
      <c r="CP11" s="1051"/>
      <c r="CQ11" s="1052"/>
      <c r="CR11" s="1050">
        <v>50</v>
      </c>
      <c r="CS11" s="1051"/>
      <c r="CT11" s="1051"/>
      <c r="CU11" s="1051"/>
      <c r="CV11" s="1052"/>
      <c r="CW11" s="1050">
        <v>0</v>
      </c>
      <c r="CX11" s="1051"/>
      <c r="CY11" s="1051"/>
      <c r="CZ11" s="1051"/>
      <c r="DA11" s="1052"/>
      <c r="DB11" s="1050">
        <v>0</v>
      </c>
      <c r="DC11" s="1051"/>
      <c r="DD11" s="1051"/>
      <c r="DE11" s="1051"/>
      <c r="DF11" s="1052"/>
      <c r="DG11" s="1050">
        <v>0</v>
      </c>
      <c r="DH11" s="1051"/>
      <c r="DI11" s="1051"/>
      <c r="DJ11" s="1051"/>
      <c r="DK11" s="1052"/>
      <c r="DL11" s="1050">
        <v>0</v>
      </c>
      <c r="DM11" s="1051"/>
      <c r="DN11" s="1051"/>
      <c r="DO11" s="1051"/>
      <c r="DP11" s="1052"/>
      <c r="DQ11" s="1050"/>
      <c r="DR11" s="1051"/>
      <c r="DS11" s="1051"/>
      <c r="DT11" s="1051"/>
      <c r="DU11" s="1052"/>
      <c r="DV11" s="1053"/>
      <c r="DW11" s="1054"/>
      <c r="DX11" s="1054"/>
      <c r="DY11" s="1054"/>
      <c r="DZ11" s="1055"/>
      <c r="EA11" s="251"/>
    </row>
    <row r="12" spans="1:131" s="252" customFormat="1" ht="26.25" customHeight="1" x14ac:dyDescent="0.2">
      <c r="A12" s="258">
        <v>6</v>
      </c>
      <c r="B12" s="1098"/>
      <c r="C12" s="1099"/>
      <c r="D12" s="1099"/>
      <c r="E12" s="1099"/>
      <c r="F12" s="1099"/>
      <c r="G12" s="1099"/>
      <c r="H12" s="1099"/>
      <c r="I12" s="1099"/>
      <c r="J12" s="1099"/>
      <c r="K12" s="1099"/>
      <c r="L12" s="1099"/>
      <c r="M12" s="1099"/>
      <c r="N12" s="1099"/>
      <c r="O12" s="1099"/>
      <c r="P12" s="1100"/>
      <c r="Q12" s="1104"/>
      <c r="R12" s="1105"/>
      <c r="S12" s="1105"/>
      <c r="T12" s="1105"/>
      <c r="U12" s="1105"/>
      <c r="V12" s="1105"/>
      <c r="W12" s="1105"/>
      <c r="X12" s="1105"/>
      <c r="Y12" s="1105"/>
      <c r="Z12" s="1105"/>
      <c r="AA12" s="1105"/>
      <c r="AB12" s="1105"/>
      <c r="AC12" s="1105"/>
      <c r="AD12" s="1105"/>
      <c r="AE12" s="1106"/>
      <c r="AF12" s="1080"/>
      <c r="AG12" s="1081"/>
      <c r="AH12" s="1081"/>
      <c r="AI12" s="1081"/>
      <c r="AJ12" s="1082"/>
      <c r="AK12" s="1153"/>
      <c r="AL12" s="1154"/>
      <c r="AM12" s="1154"/>
      <c r="AN12" s="1154"/>
      <c r="AO12" s="1154"/>
      <c r="AP12" s="1154"/>
      <c r="AQ12" s="1154"/>
      <c r="AR12" s="1154"/>
      <c r="AS12" s="1154"/>
      <c r="AT12" s="1154"/>
      <c r="AU12" s="1151"/>
      <c r="AV12" s="1151"/>
      <c r="AW12" s="1151"/>
      <c r="AX12" s="1151"/>
      <c r="AY12" s="1152"/>
      <c r="AZ12" s="249"/>
      <c r="BA12" s="249"/>
      <c r="BB12" s="249"/>
      <c r="BC12" s="249"/>
      <c r="BD12" s="249"/>
      <c r="BE12" s="250"/>
      <c r="BF12" s="250"/>
      <c r="BG12" s="250"/>
      <c r="BH12" s="250"/>
      <c r="BI12" s="250"/>
      <c r="BJ12" s="250"/>
      <c r="BK12" s="250"/>
      <c r="BL12" s="250"/>
      <c r="BM12" s="250"/>
      <c r="BN12" s="250"/>
      <c r="BO12" s="250"/>
      <c r="BP12" s="250"/>
      <c r="BQ12" s="259">
        <v>6</v>
      </c>
      <c r="BR12" s="260"/>
      <c r="BS12" s="1075" t="s">
        <v>595</v>
      </c>
      <c r="BT12" s="1076"/>
      <c r="BU12" s="1076"/>
      <c r="BV12" s="1076"/>
      <c r="BW12" s="1076"/>
      <c r="BX12" s="1076"/>
      <c r="BY12" s="1076"/>
      <c r="BZ12" s="1076"/>
      <c r="CA12" s="1076"/>
      <c r="CB12" s="1076"/>
      <c r="CC12" s="1076"/>
      <c r="CD12" s="1076"/>
      <c r="CE12" s="1076"/>
      <c r="CF12" s="1076"/>
      <c r="CG12" s="1077"/>
      <c r="CH12" s="1050">
        <v>-79</v>
      </c>
      <c r="CI12" s="1051"/>
      <c r="CJ12" s="1051"/>
      <c r="CK12" s="1051"/>
      <c r="CL12" s="1052"/>
      <c r="CM12" s="1050">
        <v>651</v>
      </c>
      <c r="CN12" s="1051"/>
      <c r="CO12" s="1051"/>
      <c r="CP12" s="1051"/>
      <c r="CQ12" s="1052"/>
      <c r="CR12" s="1050">
        <v>55</v>
      </c>
      <c r="CS12" s="1051"/>
      <c r="CT12" s="1051"/>
      <c r="CU12" s="1051"/>
      <c r="CV12" s="1052"/>
      <c r="CW12" s="1050">
        <v>716</v>
      </c>
      <c r="CX12" s="1051"/>
      <c r="CY12" s="1051"/>
      <c r="CZ12" s="1051"/>
      <c r="DA12" s="1052"/>
      <c r="DB12" s="1050">
        <v>0</v>
      </c>
      <c r="DC12" s="1051"/>
      <c r="DD12" s="1051"/>
      <c r="DE12" s="1051"/>
      <c r="DF12" s="1052"/>
      <c r="DG12" s="1050">
        <v>0</v>
      </c>
      <c r="DH12" s="1051"/>
      <c r="DI12" s="1051"/>
      <c r="DJ12" s="1051"/>
      <c r="DK12" s="1052"/>
      <c r="DL12" s="1050">
        <v>0</v>
      </c>
      <c r="DM12" s="1051"/>
      <c r="DN12" s="1051"/>
      <c r="DO12" s="1051"/>
      <c r="DP12" s="1052"/>
      <c r="DQ12" s="1050"/>
      <c r="DR12" s="1051"/>
      <c r="DS12" s="1051"/>
      <c r="DT12" s="1051"/>
      <c r="DU12" s="1052"/>
      <c r="DV12" s="1053"/>
      <c r="DW12" s="1054"/>
      <c r="DX12" s="1054"/>
      <c r="DY12" s="1054"/>
      <c r="DZ12" s="1055"/>
      <c r="EA12" s="251"/>
    </row>
    <row r="13" spans="1:131" s="252" customFormat="1" ht="26.25" customHeight="1" x14ac:dyDescent="0.2">
      <c r="A13" s="258">
        <v>7</v>
      </c>
      <c r="B13" s="1098"/>
      <c r="C13" s="1099"/>
      <c r="D13" s="1099"/>
      <c r="E13" s="1099"/>
      <c r="F13" s="1099"/>
      <c r="G13" s="1099"/>
      <c r="H13" s="1099"/>
      <c r="I13" s="1099"/>
      <c r="J13" s="1099"/>
      <c r="K13" s="1099"/>
      <c r="L13" s="1099"/>
      <c r="M13" s="1099"/>
      <c r="N13" s="1099"/>
      <c r="O13" s="1099"/>
      <c r="P13" s="1100"/>
      <c r="Q13" s="1104"/>
      <c r="R13" s="1105"/>
      <c r="S13" s="1105"/>
      <c r="T13" s="1105"/>
      <c r="U13" s="1105"/>
      <c r="V13" s="1105"/>
      <c r="W13" s="1105"/>
      <c r="X13" s="1105"/>
      <c r="Y13" s="1105"/>
      <c r="Z13" s="1105"/>
      <c r="AA13" s="1105"/>
      <c r="AB13" s="1105"/>
      <c r="AC13" s="1105"/>
      <c r="AD13" s="1105"/>
      <c r="AE13" s="1106"/>
      <c r="AF13" s="1080"/>
      <c r="AG13" s="1081"/>
      <c r="AH13" s="1081"/>
      <c r="AI13" s="1081"/>
      <c r="AJ13" s="1082"/>
      <c r="AK13" s="1153"/>
      <c r="AL13" s="1154"/>
      <c r="AM13" s="1154"/>
      <c r="AN13" s="1154"/>
      <c r="AO13" s="1154"/>
      <c r="AP13" s="1154"/>
      <c r="AQ13" s="1154"/>
      <c r="AR13" s="1154"/>
      <c r="AS13" s="1154"/>
      <c r="AT13" s="1154"/>
      <c r="AU13" s="1151"/>
      <c r="AV13" s="1151"/>
      <c r="AW13" s="1151"/>
      <c r="AX13" s="1151"/>
      <c r="AY13" s="1152"/>
      <c r="AZ13" s="249"/>
      <c r="BA13" s="249"/>
      <c r="BB13" s="249"/>
      <c r="BC13" s="249"/>
      <c r="BD13" s="249"/>
      <c r="BE13" s="250"/>
      <c r="BF13" s="250"/>
      <c r="BG13" s="250"/>
      <c r="BH13" s="250"/>
      <c r="BI13" s="250"/>
      <c r="BJ13" s="250"/>
      <c r="BK13" s="250"/>
      <c r="BL13" s="250"/>
      <c r="BM13" s="250"/>
      <c r="BN13" s="250"/>
      <c r="BO13" s="250"/>
      <c r="BP13" s="250"/>
      <c r="BQ13" s="259">
        <v>7</v>
      </c>
      <c r="BR13" s="260"/>
      <c r="BS13" s="1075" t="s">
        <v>596</v>
      </c>
      <c r="BT13" s="1076"/>
      <c r="BU13" s="1076"/>
      <c r="BV13" s="1076"/>
      <c r="BW13" s="1076"/>
      <c r="BX13" s="1076"/>
      <c r="BY13" s="1076"/>
      <c r="BZ13" s="1076"/>
      <c r="CA13" s="1076"/>
      <c r="CB13" s="1076"/>
      <c r="CC13" s="1076"/>
      <c r="CD13" s="1076"/>
      <c r="CE13" s="1076"/>
      <c r="CF13" s="1076"/>
      <c r="CG13" s="1077"/>
      <c r="CH13" s="1050">
        <v>2</v>
      </c>
      <c r="CI13" s="1051"/>
      <c r="CJ13" s="1051"/>
      <c r="CK13" s="1051"/>
      <c r="CL13" s="1052"/>
      <c r="CM13" s="1050">
        <v>95</v>
      </c>
      <c r="CN13" s="1051"/>
      <c r="CO13" s="1051"/>
      <c r="CP13" s="1051"/>
      <c r="CQ13" s="1052"/>
      <c r="CR13" s="1050">
        <v>15</v>
      </c>
      <c r="CS13" s="1051"/>
      <c r="CT13" s="1051"/>
      <c r="CU13" s="1051"/>
      <c r="CV13" s="1052"/>
      <c r="CW13" s="1050">
        <v>25</v>
      </c>
      <c r="CX13" s="1051"/>
      <c r="CY13" s="1051"/>
      <c r="CZ13" s="1051"/>
      <c r="DA13" s="1052"/>
      <c r="DB13" s="1050">
        <v>40</v>
      </c>
      <c r="DC13" s="1051"/>
      <c r="DD13" s="1051"/>
      <c r="DE13" s="1051"/>
      <c r="DF13" s="1052"/>
      <c r="DG13" s="1050">
        <v>0</v>
      </c>
      <c r="DH13" s="1051"/>
      <c r="DI13" s="1051"/>
      <c r="DJ13" s="1051"/>
      <c r="DK13" s="1052"/>
      <c r="DL13" s="1050">
        <v>0</v>
      </c>
      <c r="DM13" s="1051"/>
      <c r="DN13" s="1051"/>
      <c r="DO13" s="1051"/>
      <c r="DP13" s="1052"/>
      <c r="DQ13" s="1050"/>
      <c r="DR13" s="1051"/>
      <c r="DS13" s="1051"/>
      <c r="DT13" s="1051"/>
      <c r="DU13" s="1052"/>
      <c r="DV13" s="1053"/>
      <c r="DW13" s="1054"/>
      <c r="DX13" s="1054"/>
      <c r="DY13" s="1054"/>
      <c r="DZ13" s="1055"/>
      <c r="EA13" s="251"/>
    </row>
    <row r="14" spans="1:131" s="252" customFormat="1" ht="26.25" customHeight="1" x14ac:dyDescent="0.2">
      <c r="A14" s="258">
        <v>8</v>
      </c>
      <c r="B14" s="1098"/>
      <c r="C14" s="1099"/>
      <c r="D14" s="1099"/>
      <c r="E14" s="1099"/>
      <c r="F14" s="1099"/>
      <c r="G14" s="1099"/>
      <c r="H14" s="1099"/>
      <c r="I14" s="1099"/>
      <c r="J14" s="1099"/>
      <c r="K14" s="1099"/>
      <c r="L14" s="1099"/>
      <c r="M14" s="1099"/>
      <c r="N14" s="1099"/>
      <c r="O14" s="1099"/>
      <c r="P14" s="1100"/>
      <c r="Q14" s="1104"/>
      <c r="R14" s="1105"/>
      <c r="S14" s="1105"/>
      <c r="T14" s="1105"/>
      <c r="U14" s="1105"/>
      <c r="V14" s="1105"/>
      <c r="W14" s="1105"/>
      <c r="X14" s="1105"/>
      <c r="Y14" s="1105"/>
      <c r="Z14" s="1105"/>
      <c r="AA14" s="1105"/>
      <c r="AB14" s="1105"/>
      <c r="AC14" s="1105"/>
      <c r="AD14" s="1105"/>
      <c r="AE14" s="1106"/>
      <c r="AF14" s="1080"/>
      <c r="AG14" s="1081"/>
      <c r="AH14" s="1081"/>
      <c r="AI14" s="1081"/>
      <c r="AJ14" s="1082"/>
      <c r="AK14" s="1153"/>
      <c r="AL14" s="1154"/>
      <c r="AM14" s="1154"/>
      <c r="AN14" s="1154"/>
      <c r="AO14" s="1154"/>
      <c r="AP14" s="1154"/>
      <c r="AQ14" s="1154"/>
      <c r="AR14" s="1154"/>
      <c r="AS14" s="1154"/>
      <c r="AT14" s="1154"/>
      <c r="AU14" s="1151"/>
      <c r="AV14" s="1151"/>
      <c r="AW14" s="1151"/>
      <c r="AX14" s="1151"/>
      <c r="AY14" s="1152"/>
      <c r="AZ14" s="249"/>
      <c r="BA14" s="249"/>
      <c r="BB14" s="249"/>
      <c r="BC14" s="249"/>
      <c r="BD14" s="249"/>
      <c r="BE14" s="250"/>
      <c r="BF14" s="250"/>
      <c r="BG14" s="250"/>
      <c r="BH14" s="250"/>
      <c r="BI14" s="250"/>
      <c r="BJ14" s="250"/>
      <c r="BK14" s="250"/>
      <c r="BL14" s="250"/>
      <c r="BM14" s="250"/>
      <c r="BN14" s="250"/>
      <c r="BO14" s="250"/>
      <c r="BP14" s="250"/>
      <c r="BQ14" s="259">
        <v>8</v>
      </c>
      <c r="BR14" s="260"/>
      <c r="BS14" s="1075" t="s">
        <v>597</v>
      </c>
      <c r="BT14" s="1076"/>
      <c r="BU14" s="1076"/>
      <c r="BV14" s="1076"/>
      <c r="BW14" s="1076"/>
      <c r="BX14" s="1076"/>
      <c r="BY14" s="1076"/>
      <c r="BZ14" s="1076"/>
      <c r="CA14" s="1076"/>
      <c r="CB14" s="1076"/>
      <c r="CC14" s="1076"/>
      <c r="CD14" s="1076"/>
      <c r="CE14" s="1076"/>
      <c r="CF14" s="1076"/>
      <c r="CG14" s="1077"/>
      <c r="CH14" s="1050">
        <v>-5</v>
      </c>
      <c r="CI14" s="1051"/>
      <c r="CJ14" s="1051"/>
      <c r="CK14" s="1051"/>
      <c r="CL14" s="1052"/>
      <c r="CM14" s="1050">
        <v>77</v>
      </c>
      <c r="CN14" s="1051"/>
      <c r="CO14" s="1051"/>
      <c r="CP14" s="1051"/>
      <c r="CQ14" s="1052"/>
      <c r="CR14" s="1050">
        <v>50</v>
      </c>
      <c r="CS14" s="1051"/>
      <c r="CT14" s="1051"/>
      <c r="CU14" s="1051"/>
      <c r="CV14" s="1052"/>
      <c r="CW14" s="1050">
        <v>0</v>
      </c>
      <c r="CX14" s="1051"/>
      <c r="CY14" s="1051"/>
      <c r="CZ14" s="1051"/>
      <c r="DA14" s="1052"/>
      <c r="DB14" s="1050">
        <v>0</v>
      </c>
      <c r="DC14" s="1051"/>
      <c r="DD14" s="1051"/>
      <c r="DE14" s="1051"/>
      <c r="DF14" s="1052"/>
      <c r="DG14" s="1050">
        <v>0</v>
      </c>
      <c r="DH14" s="1051"/>
      <c r="DI14" s="1051"/>
      <c r="DJ14" s="1051"/>
      <c r="DK14" s="1052"/>
      <c r="DL14" s="1050">
        <v>0</v>
      </c>
      <c r="DM14" s="1051"/>
      <c r="DN14" s="1051"/>
      <c r="DO14" s="1051"/>
      <c r="DP14" s="1052"/>
      <c r="DQ14" s="1050"/>
      <c r="DR14" s="1051"/>
      <c r="DS14" s="1051"/>
      <c r="DT14" s="1051"/>
      <c r="DU14" s="1052"/>
      <c r="DV14" s="1053"/>
      <c r="DW14" s="1054"/>
      <c r="DX14" s="1054"/>
      <c r="DY14" s="1054"/>
      <c r="DZ14" s="1055"/>
      <c r="EA14" s="251"/>
    </row>
    <row r="15" spans="1:131" s="252" customFormat="1" ht="26.25" customHeight="1" x14ac:dyDescent="0.2">
      <c r="A15" s="258">
        <v>9</v>
      </c>
      <c r="B15" s="1098"/>
      <c r="C15" s="1099"/>
      <c r="D15" s="1099"/>
      <c r="E15" s="1099"/>
      <c r="F15" s="1099"/>
      <c r="G15" s="1099"/>
      <c r="H15" s="1099"/>
      <c r="I15" s="1099"/>
      <c r="J15" s="1099"/>
      <c r="K15" s="1099"/>
      <c r="L15" s="1099"/>
      <c r="M15" s="1099"/>
      <c r="N15" s="1099"/>
      <c r="O15" s="1099"/>
      <c r="P15" s="1100"/>
      <c r="Q15" s="1104"/>
      <c r="R15" s="1105"/>
      <c r="S15" s="1105"/>
      <c r="T15" s="1105"/>
      <c r="U15" s="1105"/>
      <c r="V15" s="1105"/>
      <c r="W15" s="1105"/>
      <c r="X15" s="1105"/>
      <c r="Y15" s="1105"/>
      <c r="Z15" s="1105"/>
      <c r="AA15" s="1105"/>
      <c r="AB15" s="1105"/>
      <c r="AC15" s="1105"/>
      <c r="AD15" s="1105"/>
      <c r="AE15" s="1106"/>
      <c r="AF15" s="1080"/>
      <c r="AG15" s="1081"/>
      <c r="AH15" s="1081"/>
      <c r="AI15" s="1081"/>
      <c r="AJ15" s="1082"/>
      <c r="AK15" s="1153"/>
      <c r="AL15" s="1154"/>
      <c r="AM15" s="1154"/>
      <c r="AN15" s="1154"/>
      <c r="AO15" s="1154"/>
      <c r="AP15" s="1154"/>
      <c r="AQ15" s="1154"/>
      <c r="AR15" s="1154"/>
      <c r="AS15" s="1154"/>
      <c r="AT15" s="1154"/>
      <c r="AU15" s="1151"/>
      <c r="AV15" s="1151"/>
      <c r="AW15" s="1151"/>
      <c r="AX15" s="1151"/>
      <c r="AY15" s="1152"/>
      <c r="AZ15" s="249"/>
      <c r="BA15" s="249"/>
      <c r="BB15" s="249"/>
      <c r="BC15" s="249"/>
      <c r="BD15" s="249"/>
      <c r="BE15" s="250"/>
      <c r="BF15" s="250"/>
      <c r="BG15" s="250"/>
      <c r="BH15" s="250"/>
      <c r="BI15" s="250"/>
      <c r="BJ15" s="250"/>
      <c r="BK15" s="250"/>
      <c r="BL15" s="250"/>
      <c r="BM15" s="250"/>
      <c r="BN15" s="250"/>
      <c r="BO15" s="250"/>
      <c r="BP15" s="250"/>
      <c r="BQ15" s="259">
        <v>9</v>
      </c>
      <c r="BR15" s="260"/>
      <c r="BS15" s="1075" t="s">
        <v>598</v>
      </c>
      <c r="BT15" s="1076"/>
      <c r="BU15" s="1076"/>
      <c r="BV15" s="1076"/>
      <c r="BW15" s="1076"/>
      <c r="BX15" s="1076"/>
      <c r="BY15" s="1076"/>
      <c r="BZ15" s="1076"/>
      <c r="CA15" s="1076"/>
      <c r="CB15" s="1076"/>
      <c r="CC15" s="1076"/>
      <c r="CD15" s="1076"/>
      <c r="CE15" s="1076"/>
      <c r="CF15" s="1076"/>
      <c r="CG15" s="1077"/>
      <c r="CH15" s="1050">
        <v>5</v>
      </c>
      <c r="CI15" s="1051"/>
      <c r="CJ15" s="1051"/>
      <c r="CK15" s="1051"/>
      <c r="CL15" s="1052"/>
      <c r="CM15" s="1050">
        <v>121</v>
      </c>
      <c r="CN15" s="1051"/>
      <c r="CO15" s="1051"/>
      <c r="CP15" s="1051"/>
      <c r="CQ15" s="1052"/>
      <c r="CR15" s="1050">
        <v>25</v>
      </c>
      <c r="CS15" s="1051"/>
      <c r="CT15" s="1051"/>
      <c r="CU15" s="1051"/>
      <c r="CV15" s="1052"/>
      <c r="CW15" s="1050">
        <v>34</v>
      </c>
      <c r="CX15" s="1051"/>
      <c r="CY15" s="1051"/>
      <c r="CZ15" s="1051"/>
      <c r="DA15" s="1052"/>
      <c r="DB15" s="1050">
        <v>0</v>
      </c>
      <c r="DC15" s="1051"/>
      <c r="DD15" s="1051"/>
      <c r="DE15" s="1051"/>
      <c r="DF15" s="1052"/>
      <c r="DG15" s="1050">
        <v>0</v>
      </c>
      <c r="DH15" s="1051"/>
      <c r="DI15" s="1051"/>
      <c r="DJ15" s="1051"/>
      <c r="DK15" s="1052"/>
      <c r="DL15" s="1050">
        <v>0</v>
      </c>
      <c r="DM15" s="1051"/>
      <c r="DN15" s="1051"/>
      <c r="DO15" s="1051"/>
      <c r="DP15" s="1052"/>
      <c r="DQ15" s="1050"/>
      <c r="DR15" s="1051"/>
      <c r="DS15" s="1051"/>
      <c r="DT15" s="1051"/>
      <c r="DU15" s="1052"/>
      <c r="DV15" s="1053"/>
      <c r="DW15" s="1054"/>
      <c r="DX15" s="1054"/>
      <c r="DY15" s="1054"/>
      <c r="DZ15" s="1055"/>
      <c r="EA15" s="251"/>
    </row>
    <row r="16" spans="1:131" s="252" customFormat="1" ht="26.25" customHeight="1" x14ac:dyDescent="0.2">
      <c r="A16" s="258">
        <v>10</v>
      </c>
      <c r="B16" s="1098"/>
      <c r="C16" s="1099"/>
      <c r="D16" s="1099"/>
      <c r="E16" s="1099"/>
      <c r="F16" s="1099"/>
      <c r="G16" s="1099"/>
      <c r="H16" s="1099"/>
      <c r="I16" s="1099"/>
      <c r="J16" s="1099"/>
      <c r="K16" s="1099"/>
      <c r="L16" s="1099"/>
      <c r="M16" s="1099"/>
      <c r="N16" s="1099"/>
      <c r="O16" s="1099"/>
      <c r="P16" s="1100"/>
      <c r="Q16" s="1104"/>
      <c r="R16" s="1105"/>
      <c r="S16" s="1105"/>
      <c r="T16" s="1105"/>
      <c r="U16" s="1105"/>
      <c r="V16" s="1105"/>
      <c r="W16" s="1105"/>
      <c r="X16" s="1105"/>
      <c r="Y16" s="1105"/>
      <c r="Z16" s="1105"/>
      <c r="AA16" s="1105"/>
      <c r="AB16" s="1105"/>
      <c r="AC16" s="1105"/>
      <c r="AD16" s="1105"/>
      <c r="AE16" s="1106"/>
      <c r="AF16" s="1080"/>
      <c r="AG16" s="1081"/>
      <c r="AH16" s="1081"/>
      <c r="AI16" s="1081"/>
      <c r="AJ16" s="1082"/>
      <c r="AK16" s="1153"/>
      <c r="AL16" s="1154"/>
      <c r="AM16" s="1154"/>
      <c r="AN16" s="1154"/>
      <c r="AO16" s="1154"/>
      <c r="AP16" s="1154"/>
      <c r="AQ16" s="1154"/>
      <c r="AR16" s="1154"/>
      <c r="AS16" s="1154"/>
      <c r="AT16" s="1154"/>
      <c r="AU16" s="1151"/>
      <c r="AV16" s="1151"/>
      <c r="AW16" s="1151"/>
      <c r="AX16" s="1151"/>
      <c r="AY16" s="1152"/>
      <c r="AZ16" s="249"/>
      <c r="BA16" s="249"/>
      <c r="BB16" s="249"/>
      <c r="BC16" s="249"/>
      <c r="BD16" s="249"/>
      <c r="BE16" s="250"/>
      <c r="BF16" s="250"/>
      <c r="BG16" s="250"/>
      <c r="BH16" s="250"/>
      <c r="BI16" s="250"/>
      <c r="BJ16" s="250"/>
      <c r="BK16" s="250"/>
      <c r="BL16" s="250"/>
      <c r="BM16" s="250"/>
      <c r="BN16" s="250"/>
      <c r="BO16" s="250"/>
      <c r="BP16" s="250"/>
      <c r="BQ16" s="259">
        <v>10</v>
      </c>
      <c r="BR16" s="260"/>
      <c r="BS16" s="1075" t="s">
        <v>599</v>
      </c>
      <c r="BT16" s="1076"/>
      <c r="BU16" s="1076"/>
      <c r="BV16" s="1076"/>
      <c r="BW16" s="1076"/>
      <c r="BX16" s="1076"/>
      <c r="BY16" s="1076"/>
      <c r="BZ16" s="1076"/>
      <c r="CA16" s="1076"/>
      <c r="CB16" s="1076"/>
      <c r="CC16" s="1076"/>
      <c r="CD16" s="1076"/>
      <c r="CE16" s="1076"/>
      <c r="CF16" s="1076"/>
      <c r="CG16" s="1077"/>
      <c r="CH16" s="1050">
        <v>-15</v>
      </c>
      <c r="CI16" s="1051"/>
      <c r="CJ16" s="1051"/>
      <c r="CK16" s="1051"/>
      <c r="CL16" s="1052"/>
      <c r="CM16" s="1050">
        <v>32</v>
      </c>
      <c r="CN16" s="1051"/>
      <c r="CO16" s="1051"/>
      <c r="CP16" s="1051"/>
      <c r="CQ16" s="1052"/>
      <c r="CR16" s="1050">
        <v>5</v>
      </c>
      <c r="CS16" s="1051"/>
      <c r="CT16" s="1051"/>
      <c r="CU16" s="1051"/>
      <c r="CV16" s="1052"/>
      <c r="CW16" s="1050">
        <v>8</v>
      </c>
      <c r="CX16" s="1051"/>
      <c r="CY16" s="1051"/>
      <c r="CZ16" s="1051"/>
      <c r="DA16" s="1052"/>
      <c r="DB16" s="1050">
        <v>0</v>
      </c>
      <c r="DC16" s="1051"/>
      <c r="DD16" s="1051"/>
      <c r="DE16" s="1051"/>
      <c r="DF16" s="1052"/>
      <c r="DG16" s="1050">
        <v>0</v>
      </c>
      <c r="DH16" s="1051"/>
      <c r="DI16" s="1051"/>
      <c r="DJ16" s="1051"/>
      <c r="DK16" s="1052"/>
      <c r="DL16" s="1050">
        <v>0</v>
      </c>
      <c r="DM16" s="1051"/>
      <c r="DN16" s="1051"/>
      <c r="DO16" s="1051"/>
      <c r="DP16" s="1052"/>
      <c r="DQ16" s="1050"/>
      <c r="DR16" s="1051"/>
      <c r="DS16" s="1051"/>
      <c r="DT16" s="1051"/>
      <c r="DU16" s="1052"/>
      <c r="DV16" s="1053"/>
      <c r="DW16" s="1054"/>
      <c r="DX16" s="1054"/>
      <c r="DY16" s="1054"/>
      <c r="DZ16" s="1055"/>
      <c r="EA16" s="251"/>
    </row>
    <row r="17" spans="1:131" s="252" customFormat="1" ht="26.25" customHeight="1" x14ac:dyDescent="0.2">
      <c r="A17" s="258">
        <v>11</v>
      </c>
      <c r="B17" s="1098"/>
      <c r="C17" s="1099"/>
      <c r="D17" s="1099"/>
      <c r="E17" s="1099"/>
      <c r="F17" s="1099"/>
      <c r="G17" s="1099"/>
      <c r="H17" s="1099"/>
      <c r="I17" s="1099"/>
      <c r="J17" s="1099"/>
      <c r="K17" s="1099"/>
      <c r="L17" s="1099"/>
      <c r="M17" s="1099"/>
      <c r="N17" s="1099"/>
      <c r="O17" s="1099"/>
      <c r="P17" s="1100"/>
      <c r="Q17" s="1104"/>
      <c r="R17" s="1105"/>
      <c r="S17" s="1105"/>
      <c r="T17" s="1105"/>
      <c r="U17" s="1105"/>
      <c r="V17" s="1105"/>
      <c r="W17" s="1105"/>
      <c r="X17" s="1105"/>
      <c r="Y17" s="1105"/>
      <c r="Z17" s="1105"/>
      <c r="AA17" s="1105"/>
      <c r="AB17" s="1105"/>
      <c r="AC17" s="1105"/>
      <c r="AD17" s="1105"/>
      <c r="AE17" s="1106"/>
      <c r="AF17" s="1080"/>
      <c r="AG17" s="1081"/>
      <c r="AH17" s="1081"/>
      <c r="AI17" s="1081"/>
      <c r="AJ17" s="1082"/>
      <c r="AK17" s="1153"/>
      <c r="AL17" s="1154"/>
      <c r="AM17" s="1154"/>
      <c r="AN17" s="1154"/>
      <c r="AO17" s="1154"/>
      <c r="AP17" s="1154"/>
      <c r="AQ17" s="1154"/>
      <c r="AR17" s="1154"/>
      <c r="AS17" s="1154"/>
      <c r="AT17" s="1154"/>
      <c r="AU17" s="1151"/>
      <c r="AV17" s="1151"/>
      <c r="AW17" s="1151"/>
      <c r="AX17" s="1151"/>
      <c r="AY17" s="1152"/>
      <c r="AZ17" s="249"/>
      <c r="BA17" s="249"/>
      <c r="BB17" s="249"/>
      <c r="BC17" s="249"/>
      <c r="BD17" s="249"/>
      <c r="BE17" s="250"/>
      <c r="BF17" s="250"/>
      <c r="BG17" s="250"/>
      <c r="BH17" s="250"/>
      <c r="BI17" s="250"/>
      <c r="BJ17" s="250"/>
      <c r="BK17" s="250"/>
      <c r="BL17" s="250"/>
      <c r="BM17" s="250"/>
      <c r="BN17" s="250"/>
      <c r="BO17" s="250"/>
      <c r="BP17" s="250"/>
      <c r="BQ17" s="259">
        <v>11</v>
      </c>
      <c r="BR17" s="260"/>
      <c r="BS17" s="1075" t="s">
        <v>600</v>
      </c>
      <c r="BT17" s="1076"/>
      <c r="BU17" s="1076"/>
      <c r="BV17" s="1076"/>
      <c r="BW17" s="1076"/>
      <c r="BX17" s="1076"/>
      <c r="BY17" s="1076"/>
      <c r="BZ17" s="1076"/>
      <c r="CA17" s="1076"/>
      <c r="CB17" s="1076"/>
      <c r="CC17" s="1076"/>
      <c r="CD17" s="1076"/>
      <c r="CE17" s="1076"/>
      <c r="CF17" s="1076"/>
      <c r="CG17" s="1077"/>
      <c r="CH17" s="1050">
        <v>65</v>
      </c>
      <c r="CI17" s="1051"/>
      <c r="CJ17" s="1051"/>
      <c r="CK17" s="1051"/>
      <c r="CL17" s="1052"/>
      <c r="CM17" s="1050">
        <v>1979</v>
      </c>
      <c r="CN17" s="1051"/>
      <c r="CO17" s="1051"/>
      <c r="CP17" s="1051"/>
      <c r="CQ17" s="1052"/>
      <c r="CR17" s="1050">
        <v>100</v>
      </c>
      <c r="CS17" s="1051"/>
      <c r="CT17" s="1051"/>
      <c r="CU17" s="1051"/>
      <c r="CV17" s="1052"/>
      <c r="CW17" s="1050">
        <v>272</v>
      </c>
      <c r="CX17" s="1051"/>
      <c r="CY17" s="1051"/>
      <c r="CZ17" s="1051"/>
      <c r="DA17" s="1052"/>
      <c r="DB17" s="1050">
        <v>0</v>
      </c>
      <c r="DC17" s="1051"/>
      <c r="DD17" s="1051"/>
      <c r="DE17" s="1051"/>
      <c r="DF17" s="1052"/>
      <c r="DG17" s="1050">
        <v>0</v>
      </c>
      <c r="DH17" s="1051"/>
      <c r="DI17" s="1051"/>
      <c r="DJ17" s="1051"/>
      <c r="DK17" s="1052"/>
      <c r="DL17" s="1050">
        <v>0</v>
      </c>
      <c r="DM17" s="1051"/>
      <c r="DN17" s="1051"/>
      <c r="DO17" s="1051"/>
      <c r="DP17" s="1052"/>
      <c r="DQ17" s="1050"/>
      <c r="DR17" s="1051"/>
      <c r="DS17" s="1051"/>
      <c r="DT17" s="1051"/>
      <c r="DU17" s="1052"/>
      <c r="DV17" s="1053"/>
      <c r="DW17" s="1054"/>
      <c r="DX17" s="1054"/>
      <c r="DY17" s="1054"/>
      <c r="DZ17" s="1055"/>
      <c r="EA17" s="251"/>
    </row>
    <row r="18" spans="1:131" s="252" customFormat="1" ht="26.25" customHeight="1" x14ac:dyDescent="0.2">
      <c r="A18" s="258">
        <v>12</v>
      </c>
      <c r="B18" s="1098"/>
      <c r="C18" s="1099"/>
      <c r="D18" s="1099"/>
      <c r="E18" s="1099"/>
      <c r="F18" s="1099"/>
      <c r="G18" s="1099"/>
      <c r="H18" s="1099"/>
      <c r="I18" s="1099"/>
      <c r="J18" s="1099"/>
      <c r="K18" s="1099"/>
      <c r="L18" s="1099"/>
      <c r="M18" s="1099"/>
      <c r="N18" s="1099"/>
      <c r="O18" s="1099"/>
      <c r="P18" s="1100"/>
      <c r="Q18" s="1104"/>
      <c r="R18" s="1105"/>
      <c r="S18" s="1105"/>
      <c r="T18" s="1105"/>
      <c r="U18" s="1105"/>
      <c r="V18" s="1105"/>
      <c r="W18" s="1105"/>
      <c r="X18" s="1105"/>
      <c r="Y18" s="1105"/>
      <c r="Z18" s="1105"/>
      <c r="AA18" s="1105"/>
      <c r="AB18" s="1105"/>
      <c r="AC18" s="1105"/>
      <c r="AD18" s="1105"/>
      <c r="AE18" s="1106"/>
      <c r="AF18" s="1080"/>
      <c r="AG18" s="1081"/>
      <c r="AH18" s="1081"/>
      <c r="AI18" s="1081"/>
      <c r="AJ18" s="1082"/>
      <c r="AK18" s="1153"/>
      <c r="AL18" s="1154"/>
      <c r="AM18" s="1154"/>
      <c r="AN18" s="1154"/>
      <c r="AO18" s="1154"/>
      <c r="AP18" s="1154"/>
      <c r="AQ18" s="1154"/>
      <c r="AR18" s="1154"/>
      <c r="AS18" s="1154"/>
      <c r="AT18" s="1154"/>
      <c r="AU18" s="1151"/>
      <c r="AV18" s="1151"/>
      <c r="AW18" s="1151"/>
      <c r="AX18" s="1151"/>
      <c r="AY18" s="1152"/>
      <c r="AZ18" s="249"/>
      <c r="BA18" s="249"/>
      <c r="BB18" s="249"/>
      <c r="BC18" s="249"/>
      <c r="BD18" s="249"/>
      <c r="BE18" s="250"/>
      <c r="BF18" s="250"/>
      <c r="BG18" s="250"/>
      <c r="BH18" s="250"/>
      <c r="BI18" s="250"/>
      <c r="BJ18" s="250"/>
      <c r="BK18" s="250"/>
      <c r="BL18" s="250"/>
      <c r="BM18" s="250"/>
      <c r="BN18" s="250"/>
      <c r="BO18" s="250"/>
      <c r="BP18" s="250"/>
      <c r="BQ18" s="259">
        <v>12</v>
      </c>
      <c r="BR18" s="260"/>
      <c r="BS18" s="1075" t="s">
        <v>601</v>
      </c>
      <c r="BT18" s="1076"/>
      <c r="BU18" s="1076"/>
      <c r="BV18" s="1076"/>
      <c r="BW18" s="1076"/>
      <c r="BX18" s="1076"/>
      <c r="BY18" s="1076"/>
      <c r="BZ18" s="1076"/>
      <c r="CA18" s="1076"/>
      <c r="CB18" s="1076"/>
      <c r="CC18" s="1076"/>
      <c r="CD18" s="1076"/>
      <c r="CE18" s="1076"/>
      <c r="CF18" s="1076"/>
      <c r="CG18" s="1077"/>
      <c r="CH18" s="1050">
        <v>24</v>
      </c>
      <c r="CI18" s="1051"/>
      <c r="CJ18" s="1051"/>
      <c r="CK18" s="1051"/>
      <c r="CL18" s="1052"/>
      <c r="CM18" s="1050">
        <v>542</v>
      </c>
      <c r="CN18" s="1051"/>
      <c r="CO18" s="1051"/>
      <c r="CP18" s="1051"/>
      <c r="CQ18" s="1052"/>
      <c r="CR18" s="1050">
        <v>54</v>
      </c>
      <c r="CS18" s="1051"/>
      <c r="CT18" s="1051"/>
      <c r="CU18" s="1051"/>
      <c r="CV18" s="1052"/>
      <c r="CW18" s="1050">
        <v>0</v>
      </c>
      <c r="CX18" s="1051"/>
      <c r="CY18" s="1051"/>
      <c r="CZ18" s="1051"/>
      <c r="DA18" s="1052"/>
      <c r="DB18" s="1050">
        <v>0</v>
      </c>
      <c r="DC18" s="1051"/>
      <c r="DD18" s="1051"/>
      <c r="DE18" s="1051"/>
      <c r="DF18" s="1052"/>
      <c r="DG18" s="1050">
        <v>0</v>
      </c>
      <c r="DH18" s="1051"/>
      <c r="DI18" s="1051"/>
      <c r="DJ18" s="1051"/>
      <c r="DK18" s="1052"/>
      <c r="DL18" s="1050">
        <v>0</v>
      </c>
      <c r="DM18" s="1051"/>
      <c r="DN18" s="1051"/>
      <c r="DO18" s="1051"/>
      <c r="DP18" s="1052"/>
      <c r="DQ18" s="1050"/>
      <c r="DR18" s="1051"/>
      <c r="DS18" s="1051"/>
      <c r="DT18" s="1051"/>
      <c r="DU18" s="1052"/>
      <c r="DV18" s="1053"/>
      <c r="DW18" s="1054"/>
      <c r="DX18" s="1054"/>
      <c r="DY18" s="1054"/>
      <c r="DZ18" s="1055"/>
      <c r="EA18" s="251"/>
    </row>
    <row r="19" spans="1:131" s="252" customFormat="1" ht="26.25" customHeight="1" x14ac:dyDescent="0.2">
      <c r="A19" s="258">
        <v>13</v>
      </c>
      <c r="B19" s="1098"/>
      <c r="C19" s="1099"/>
      <c r="D19" s="1099"/>
      <c r="E19" s="1099"/>
      <c r="F19" s="1099"/>
      <c r="G19" s="1099"/>
      <c r="H19" s="1099"/>
      <c r="I19" s="1099"/>
      <c r="J19" s="1099"/>
      <c r="K19" s="1099"/>
      <c r="L19" s="1099"/>
      <c r="M19" s="1099"/>
      <c r="N19" s="1099"/>
      <c r="O19" s="1099"/>
      <c r="P19" s="1100"/>
      <c r="Q19" s="1104"/>
      <c r="R19" s="1105"/>
      <c r="S19" s="1105"/>
      <c r="T19" s="1105"/>
      <c r="U19" s="1105"/>
      <c r="V19" s="1105"/>
      <c r="W19" s="1105"/>
      <c r="X19" s="1105"/>
      <c r="Y19" s="1105"/>
      <c r="Z19" s="1105"/>
      <c r="AA19" s="1105"/>
      <c r="AB19" s="1105"/>
      <c r="AC19" s="1105"/>
      <c r="AD19" s="1105"/>
      <c r="AE19" s="1106"/>
      <c r="AF19" s="1080"/>
      <c r="AG19" s="1081"/>
      <c r="AH19" s="1081"/>
      <c r="AI19" s="1081"/>
      <c r="AJ19" s="1082"/>
      <c r="AK19" s="1153"/>
      <c r="AL19" s="1154"/>
      <c r="AM19" s="1154"/>
      <c r="AN19" s="1154"/>
      <c r="AO19" s="1154"/>
      <c r="AP19" s="1154"/>
      <c r="AQ19" s="1154"/>
      <c r="AR19" s="1154"/>
      <c r="AS19" s="1154"/>
      <c r="AT19" s="1154"/>
      <c r="AU19" s="1151"/>
      <c r="AV19" s="1151"/>
      <c r="AW19" s="1151"/>
      <c r="AX19" s="1151"/>
      <c r="AY19" s="1152"/>
      <c r="AZ19" s="249"/>
      <c r="BA19" s="249"/>
      <c r="BB19" s="249"/>
      <c r="BC19" s="249"/>
      <c r="BD19" s="249"/>
      <c r="BE19" s="250"/>
      <c r="BF19" s="250"/>
      <c r="BG19" s="250"/>
      <c r="BH19" s="250"/>
      <c r="BI19" s="250"/>
      <c r="BJ19" s="250"/>
      <c r="BK19" s="250"/>
      <c r="BL19" s="250"/>
      <c r="BM19" s="250"/>
      <c r="BN19" s="250"/>
      <c r="BO19" s="250"/>
      <c r="BP19" s="250"/>
      <c r="BQ19" s="259">
        <v>13</v>
      </c>
      <c r="BR19" s="260"/>
      <c r="BS19" s="1075" t="s">
        <v>602</v>
      </c>
      <c r="BT19" s="1076"/>
      <c r="BU19" s="1076"/>
      <c r="BV19" s="1076"/>
      <c r="BW19" s="1076"/>
      <c r="BX19" s="1076"/>
      <c r="BY19" s="1076"/>
      <c r="BZ19" s="1076"/>
      <c r="CA19" s="1076"/>
      <c r="CB19" s="1076"/>
      <c r="CC19" s="1076"/>
      <c r="CD19" s="1076"/>
      <c r="CE19" s="1076"/>
      <c r="CF19" s="1076"/>
      <c r="CG19" s="1077"/>
      <c r="CH19" s="1050">
        <v>-10</v>
      </c>
      <c r="CI19" s="1051"/>
      <c r="CJ19" s="1051"/>
      <c r="CK19" s="1051"/>
      <c r="CL19" s="1052"/>
      <c r="CM19" s="1050">
        <v>92</v>
      </c>
      <c r="CN19" s="1051"/>
      <c r="CO19" s="1051"/>
      <c r="CP19" s="1051"/>
      <c r="CQ19" s="1052"/>
      <c r="CR19" s="1050">
        <v>50</v>
      </c>
      <c r="CS19" s="1051"/>
      <c r="CT19" s="1051"/>
      <c r="CU19" s="1051"/>
      <c r="CV19" s="1052"/>
      <c r="CW19" s="1050">
        <v>0</v>
      </c>
      <c r="CX19" s="1051"/>
      <c r="CY19" s="1051"/>
      <c r="CZ19" s="1051"/>
      <c r="DA19" s="1052"/>
      <c r="DB19" s="1050">
        <v>0</v>
      </c>
      <c r="DC19" s="1051"/>
      <c r="DD19" s="1051"/>
      <c r="DE19" s="1051"/>
      <c r="DF19" s="1052"/>
      <c r="DG19" s="1050">
        <v>0</v>
      </c>
      <c r="DH19" s="1051"/>
      <c r="DI19" s="1051"/>
      <c r="DJ19" s="1051"/>
      <c r="DK19" s="1052"/>
      <c r="DL19" s="1050">
        <v>0</v>
      </c>
      <c r="DM19" s="1051"/>
      <c r="DN19" s="1051"/>
      <c r="DO19" s="1051"/>
      <c r="DP19" s="1052"/>
      <c r="DQ19" s="1050"/>
      <c r="DR19" s="1051"/>
      <c r="DS19" s="1051"/>
      <c r="DT19" s="1051"/>
      <c r="DU19" s="1052"/>
      <c r="DV19" s="1053"/>
      <c r="DW19" s="1054"/>
      <c r="DX19" s="1054"/>
      <c r="DY19" s="1054"/>
      <c r="DZ19" s="1055"/>
      <c r="EA19" s="251"/>
    </row>
    <row r="20" spans="1:131" s="252" customFormat="1" ht="26.25" customHeight="1" x14ac:dyDescent="0.2">
      <c r="A20" s="258">
        <v>14</v>
      </c>
      <c r="B20" s="1098"/>
      <c r="C20" s="1099"/>
      <c r="D20" s="1099"/>
      <c r="E20" s="1099"/>
      <c r="F20" s="1099"/>
      <c r="G20" s="1099"/>
      <c r="H20" s="1099"/>
      <c r="I20" s="1099"/>
      <c r="J20" s="1099"/>
      <c r="K20" s="1099"/>
      <c r="L20" s="1099"/>
      <c r="M20" s="1099"/>
      <c r="N20" s="1099"/>
      <c r="O20" s="1099"/>
      <c r="P20" s="1100"/>
      <c r="Q20" s="1104"/>
      <c r="R20" s="1105"/>
      <c r="S20" s="1105"/>
      <c r="T20" s="1105"/>
      <c r="U20" s="1105"/>
      <c r="V20" s="1105"/>
      <c r="W20" s="1105"/>
      <c r="X20" s="1105"/>
      <c r="Y20" s="1105"/>
      <c r="Z20" s="1105"/>
      <c r="AA20" s="1105"/>
      <c r="AB20" s="1105"/>
      <c r="AC20" s="1105"/>
      <c r="AD20" s="1105"/>
      <c r="AE20" s="1106"/>
      <c r="AF20" s="1080"/>
      <c r="AG20" s="1081"/>
      <c r="AH20" s="1081"/>
      <c r="AI20" s="1081"/>
      <c r="AJ20" s="1082"/>
      <c r="AK20" s="1153"/>
      <c r="AL20" s="1154"/>
      <c r="AM20" s="1154"/>
      <c r="AN20" s="1154"/>
      <c r="AO20" s="1154"/>
      <c r="AP20" s="1154"/>
      <c r="AQ20" s="1154"/>
      <c r="AR20" s="1154"/>
      <c r="AS20" s="1154"/>
      <c r="AT20" s="1154"/>
      <c r="AU20" s="1151"/>
      <c r="AV20" s="1151"/>
      <c r="AW20" s="1151"/>
      <c r="AX20" s="1151"/>
      <c r="AY20" s="1152"/>
      <c r="AZ20" s="249"/>
      <c r="BA20" s="249"/>
      <c r="BB20" s="249"/>
      <c r="BC20" s="249"/>
      <c r="BD20" s="249"/>
      <c r="BE20" s="250"/>
      <c r="BF20" s="250"/>
      <c r="BG20" s="250"/>
      <c r="BH20" s="250"/>
      <c r="BI20" s="250"/>
      <c r="BJ20" s="250"/>
      <c r="BK20" s="250"/>
      <c r="BL20" s="250"/>
      <c r="BM20" s="250"/>
      <c r="BN20" s="250"/>
      <c r="BO20" s="250"/>
      <c r="BP20" s="250"/>
      <c r="BQ20" s="259">
        <v>14</v>
      </c>
      <c r="BR20" s="260"/>
      <c r="BS20" s="1075" t="s">
        <v>603</v>
      </c>
      <c r="BT20" s="1076"/>
      <c r="BU20" s="1076"/>
      <c r="BV20" s="1076"/>
      <c r="BW20" s="1076"/>
      <c r="BX20" s="1076"/>
      <c r="BY20" s="1076"/>
      <c r="BZ20" s="1076"/>
      <c r="CA20" s="1076"/>
      <c r="CB20" s="1076"/>
      <c r="CC20" s="1076"/>
      <c r="CD20" s="1076"/>
      <c r="CE20" s="1076"/>
      <c r="CF20" s="1076"/>
      <c r="CG20" s="1077"/>
      <c r="CH20" s="1050">
        <v>1</v>
      </c>
      <c r="CI20" s="1051"/>
      <c r="CJ20" s="1051"/>
      <c r="CK20" s="1051"/>
      <c r="CL20" s="1052"/>
      <c r="CM20" s="1050">
        <v>84</v>
      </c>
      <c r="CN20" s="1051"/>
      <c r="CO20" s="1051"/>
      <c r="CP20" s="1051"/>
      <c r="CQ20" s="1052"/>
      <c r="CR20" s="1050">
        <v>30</v>
      </c>
      <c r="CS20" s="1051"/>
      <c r="CT20" s="1051"/>
      <c r="CU20" s="1051"/>
      <c r="CV20" s="1052"/>
      <c r="CW20" s="1050">
        <v>1</v>
      </c>
      <c r="CX20" s="1051"/>
      <c r="CY20" s="1051"/>
      <c r="CZ20" s="1051"/>
      <c r="DA20" s="1052"/>
      <c r="DB20" s="1050">
        <v>0</v>
      </c>
      <c r="DC20" s="1051"/>
      <c r="DD20" s="1051"/>
      <c r="DE20" s="1051"/>
      <c r="DF20" s="1052"/>
      <c r="DG20" s="1050">
        <v>0</v>
      </c>
      <c r="DH20" s="1051"/>
      <c r="DI20" s="1051"/>
      <c r="DJ20" s="1051"/>
      <c r="DK20" s="1052"/>
      <c r="DL20" s="1050">
        <v>0</v>
      </c>
      <c r="DM20" s="1051"/>
      <c r="DN20" s="1051"/>
      <c r="DO20" s="1051"/>
      <c r="DP20" s="1052"/>
      <c r="DQ20" s="1050"/>
      <c r="DR20" s="1051"/>
      <c r="DS20" s="1051"/>
      <c r="DT20" s="1051"/>
      <c r="DU20" s="1052"/>
      <c r="DV20" s="1053"/>
      <c r="DW20" s="1054"/>
      <c r="DX20" s="1054"/>
      <c r="DY20" s="1054"/>
      <c r="DZ20" s="1055"/>
      <c r="EA20" s="251"/>
    </row>
    <row r="21" spans="1:131" s="252" customFormat="1" ht="26.25" customHeight="1" thickBot="1" x14ac:dyDescent="0.25">
      <c r="A21" s="258">
        <v>15</v>
      </c>
      <c r="B21" s="1098"/>
      <c r="C21" s="1099"/>
      <c r="D21" s="1099"/>
      <c r="E21" s="1099"/>
      <c r="F21" s="1099"/>
      <c r="G21" s="1099"/>
      <c r="H21" s="1099"/>
      <c r="I21" s="1099"/>
      <c r="J21" s="1099"/>
      <c r="K21" s="1099"/>
      <c r="L21" s="1099"/>
      <c r="M21" s="1099"/>
      <c r="N21" s="1099"/>
      <c r="O21" s="1099"/>
      <c r="P21" s="1100"/>
      <c r="Q21" s="1104"/>
      <c r="R21" s="1105"/>
      <c r="S21" s="1105"/>
      <c r="T21" s="1105"/>
      <c r="U21" s="1105"/>
      <c r="V21" s="1105"/>
      <c r="W21" s="1105"/>
      <c r="X21" s="1105"/>
      <c r="Y21" s="1105"/>
      <c r="Z21" s="1105"/>
      <c r="AA21" s="1105"/>
      <c r="AB21" s="1105"/>
      <c r="AC21" s="1105"/>
      <c r="AD21" s="1105"/>
      <c r="AE21" s="1106"/>
      <c r="AF21" s="1080"/>
      <c r="AG21" s="1081"/>
      <c r="AH21" s="1081"/>
      <c r="AI21" s="1081"/>
      <c r="AJ21" s="1082"/>
      <c r="AK21" s="1153"/>
      <c r="AL21" s="1154"/>
      <c r="AM21" s="1154"/>
      <c r="AN21" s="1154"/>
      <c r="AO21" s="1154"/>
      <c r="AP21" s="1154"/>
      <c r="AQ21" s="1154"/>
      <c r="AR21" s="1154"/>
      <c r="AS21" s="1154"/>
      <c r="AT21" s="1154"/>
      <c r="AU21" s="1151"/>
      <c r="AV21" s="1151"/>
      <c r="AW21" s="1151"/>
      <c r="AX21" s="1151"/>
      <c r="AY21" s="1152"/>
      <c r="AZ21" s="249"/>
      <c r="BA21" s="249"/>
      <c r="BB21" s="249"/>
      <c r="BC21" s="249"/>
      <c r="BD21" s="249"/>
      <c r="BE21" s="250"/>
      <c r="BF21" s="250"/>
      <c r="BG21" s="250"/>
      <c r="BH21" s="250"/>
      <c r="BI21" s="250"/>
      <c r="BJ21" s="250"/>
      <c r="BK21" s="250"/>
      <c r="BL21" s="250"/>
      <c r="BM21" s="250"/>
      <c r="BN21" s="250"/>
      <c r="BO21" s="250"/>
      <c r="BP21" s="250"/>
      <c r="BQ21" s="259">
        <v>15</v>
      </c>
      <c r="BR21" s="260"/>
      <c r="BS21" s="1075" t="s">
        <v>604</v>
      </c>
      <c r="BT21" s="1076"/>
      <c r="BU21" s="1076"/>
      <c r="BV21" s="1076"/>
      <c r="BW21" s="1076"/>
      <c r="BX21" s="1076"/>
      <c r="BY21" s="1076"/>
      <c r="BZ21" s="1076"/>
      <c r="CA21" s="1076"/>
      <c r="CB21" s="1076"/>
      <c r="CC21" s="1076"/>
      <c r="CD21" s="1076"/>
      <c r="CE21" s="1076"/>
      <c r="CF21" s="1076"/>
      <c r="CG21" s="1077"/>
      <c r="CH21" s="1050">
        <v>455</v>
      </c>
      <c r="CI21" s="1051"/>
      <c r="CJ21" s="1051"/>
      <c r="CK21" s="1051"/>
      <c r="CL21" s="1052"/>
      <c r="CM21" s="1050">
        <v>6614</v>
      </c>
      <c r="CN21" s="1051"/>
      <c r="CO21" s="1051"/>
      <c r="CP21" s="1051"/>
      <c r="CQ21" s="1052"/>
      <c r="CR21" s="1050">
        <v>10</v>
      </c>
      <c r="CS21" s="1051"/>
      <c r="CT21" s="1051"/>
      <c r="CU21" s="1051"/>
      <c r="CV21" s="1052"/>
      <c r="CW21" s="1050">
        <v>0</v>
      </c>
      <c r="CX21" s="1051"/>
      <c r="CY21" s="1051"/>
      <c r="CZ21" s="1051"/>
      <c r="DA21" s="1052"/>
      <c r="DB21" s="1050">
        <v>4433</v>
      </c>
      <c r="DC21" s="1051"/>
      <c r="DD21" s="1051"/>
      <c r="DE21" s="1051"/>
      <c r="DF21" s="1052"/>
      <c r="DG21" s="1050">
        <v>0</v>
      </c>
      <c r="DH21" s="1051"/>
      <c r="DI21" s="1051"/>
      <c r="DJ21" s="1051"/>
      <c r="DK21" s="1052"/>
      <c r="DL21" s="1050">
        <v>0</v>
      </c>
      <c r="DM21" s="1051"/>
      <c r="DN21" s="1051"/>
      <c r="DO21" s="1051"/>
      <c r="DP21" s="1052"/>
      <c r="DQ21" s="1050"/>
      <c r="DR21" s="1051"/>
      <c r="DS21" s="1051"/>
      <c r="DT21" s="1051"/>
      <c r="DU21" s="1052"/>
      <c r="DV21" s="1053"/>
      <c r="DW21" s="1054"/>
      <c r="DX21" s="1054"/>
      <c r="DY21" s="1054"/>
      <c r="DZ21" s="1055"/>
      <c r="EA21" s="251"/>
    </row>
    <row r="22" spans="1:131" s="252" customFormat="1" ht="26.25" customHeight="1" x14ac:dyDescent="0.2">
      <c r="A22" s="258">
        <v>16</v>
      </c>
      <c r="B22" s="1098"/>
      <c r="C22" s="1099"/>
      <c r="D22" s="1099"/>
      <c r="E22" s="1099"/>
      <c r="F22" s="1099"/>
      <c r="G22" s="1099"/>
      <c r="H22" s="1099"/>
      <c r="I22" s="1099"/>
      <c r="J22" s="1099"/>
      <c r="K22" s="1099"/>
      <c r="L22" s="1099"/>
      <c r="M22" s="1099"/>
      <c r="N22" s="1099"/>
      <c r="O22" s="1099"/>
      <c r="P22" s="1100"/>
      <c r="Q22" s="1148"/>
      <c r="R22" s="1149"/>
      <c r="S22" s="1149"/>
      <c r="T22" s="1149"/>
      <c r="U22" s="1149"/>
      <c r="V22" s="1149"/>
      <c r="W22" s="1149"/>
      <c r="X22" s="1149"/>
      <c r="Y22" s="1149"/>
      <c r="Z22" s="1149"/>
      <c r="AA22" s="1149"/>
      <c r="AB22" s="1149"/>
      <c r="AC22" s="1149"/>
      <c r="AD22" s="1149"/>
      <c r="AE22" s="1150"/>
      <c r="AF22" s="1080"/>
      <c r="AG22" s="1081"/>
      <c r="AH22" s="1081"/>
      <c r="AI22" s="1081"/>
      <c r="AJ22" s="1082"/>
      <c r="AK22" s="1144"/>
      <c r="AL22" s="1145"/>
      <c r="AM22" s="1145"/>
      <c r="AN22" s="1145"/>
      <c r="AO22" s="1145"/>
      <c r="AP22" s="1145"/>
      <c r="AQ22" s="1145"/>
      <c r="AR22" s="1145"/>
      <c r="AS22" s="1145"/>
      <c r="AT22" s="1145"/>
      <c r="AU22" s="1146"/>
      <c r="AV22" s="1146"/>
      <c r="AW22" s="1146"/>
      <c r="AX22" s="1146"/>
      <c r="AY22" s="1147"/>
      <c r="AZ22" s="1096" t="s">
        <v>397</v>
      </c>
      <c r="BA22" s="1096"/>
      <c r="BB22" s="1096"/>
      <c r="BC22" s="1096"/>
      <c r="BD22" s="1097"/>
      <c r="BE22" s="250"/>
      <c r="BF22" s="250"/>
      <c r="BG22" s="250"/>
      <c r="BH22" s="250"/>
      <c r="BI22" s="250"/>
      <c r="BJ22" s="250"/>
      <c r="BK22" s="250"/>
      <c r="BL22" s="250"/>
      <c r="BM22" s="250"/>
      <c r="BN22" s="250"/>
      <c r="BO22" s="250"/>
      <c r="BP22" s="250"/>
      <c r="BQ22" s="259">
        <v>16</v>
      </c>
      <c r="BR22" s="260"/>
      <c r="BS22" s="1075" t="s">
        <v>605</v>
      </c>
      <c r="BT22" s="1076"/>
      <c r="BU22" s="1076"/>
      <c r="BV22" s="1076"/>
      <c r="BW22" s="1076"/>
      <c r="BX22" s="1076"/>
      <c r="BY22" s="1076"/>
      <c r="BZ22" s="1076"/>
      <c r="CA22" s="1076"/>
      <c r="CB22" s="1076"/>
      <c r="CC22" s="1076"/>
      <c r="CD22" s="1076"/>
      <c r="CE22" s="1076"/>
      <c r="CF22" s="1076"/>
      <c r="CG22" s="1077"/>
      <c r="CH22" s="1050">
        <v>11</v>
      </c>
      <c r="CI22" s="1051"/>
      <c r="CJ22" s="1051"/>
      <c r="CK22" s="1051"/>
      <c r="CL22" s="1052"/>
      <c r="CM22" s="1050">
        <v>282</v>
      </c>
      <c r="CN22" s="1051"/>
      <c r="CO22" s="1051"/>
      <c r="CP22" s="1051"/>
      <c r="CQ22" s="1052"/>
      <c r="CR22" s="1050">
        <v>60</v>
      </c>
      <c r="CS22" s="1051"/>
      <c r="CT22" s="1051"/>
      <c r="CU22" s="1051"/>
      <c r="CV22" s="1052"/>
      <c r="CW22" s="1050">
        <v>44</v>
      </c>
      <c r="CX22" s="1051"/>
      <c r="CY22" s="1051"/>
      <c r="CZ22" s="1051"/>
      <c r="DA22" s="1052"/>
      <c r="DB22" s="1050">
        <v>0</v>
      </c>
      <c r="DC22" s="1051"/>
      <c r="DD22" s="1051"/>
      <c r="DE22" s="1051"/>
      <c r="DF22" s="1052"/>
      <c r="DG22" s="1050">
        <v>0</v>
      </c>
      <c r="DH22" s="1051"/>
      <c r="DI22" s="1051"/>
      <c r="DJ22" s="1051"/>
      <c r="DK22" s="1052"/>
      <c r="DL22" s="1050">
        <v>0</v>
      </c>
      <c r="DM22" s="1051"/>
      <c r="DN22" s="1051"/>
      <c r="DO22" s="1051"/>
      <c r="DP22" s="1052"/>
      <c r="DQ22" s="1050"/>
      <c r="DR22" s="1051"/>
      <c r="DS22" s="1051"/>
      <c r="DT22" s="1051"/>
      <c r="DU22" s="1052"/>
      <c r="DV22" s="1053"/>
      <c r="DW22" s="1054"/>
      <c r="DX22" s="1054"/>
      <c r="DY22" s="1054"/>
      <c r="DZ22" s="1055"/>
      <c r="EA22" s="251"/>
    </row>
    <row r="23" spans="1:131" s="252" customFormat="1" ht="26.25" customHeight="1" thickBot="1" x14ac:dyDescent="0.25">
      <c r="A23" s="261" t="s">
        <v>398</v>
      </c>
      <c r="B23" s="999" t="s">
        <v>399</v>
      </c>
      <c r="C23" s="1000"/>
      <c r="D23" s="1000"/>
      <c r="E23" s="1000"/>
      <c r="F23" s="1000"/>
      <c r="G23" s="1000"/>
      <c r="H23" s="1000"/>
      <c r="I23" s="1000"/>
      <c r="J23" s="1000"/>
      <c r="K23" s="1000"/>
      <c r="L23" s="1000"/>
      <c r="M23" s="1000"/>
      <c r="N23" s="1000"/>
      <c r="O23" s="1000"/>
      <c r="P23" s="1001"/>
      <c r="Q23" s="1135">
        <v>1019667</v>
      </c>
      <c r="R23" s="1136"/>
      <c r="S23" s="1136"/>
      <c r="T23" s="1136"/>
      <c r="U23" s="1136"/>
      <c r="V23" s="1136">
        <v>1017070</v>
      </c>
      <c r="W23" s="1136"/>
      <c r="X23" s="1136"/>
      <c r="Y23" s="1136"/>
      <c r="Z23" s="1136"/>
      <c r="AA23" s="1136">
        <v>2596</v>
      </c>
      <c r="AB23" s="1136"/>
      <c r="AC23" s="1136"/>
      <c r="AD23" s="1136"/>
      <c r="AE23" s="1137"/>
      <c r="AF23" s="1138">
        <v>414</v>
      </c>
      <c r="AG23" s="1136"/>
      <c r="AH23" s="1136"/>
      <c r="AI23" s="1136"/>
      <c r="AJ23" s="1139"/>
      <c r="AK23" s="1140"/>
      <c r="AL23" s="1141"/>
      <c r="AM23" s="1141"/>
      <c r="AN23" s="1141"/>
      <c r="AO23" s="1141"/>
      <c r="AP23" s="1136">
        <v>1533263.7709999999</v>
      </c>
      <c r="AQ23" s="1136"/>
      <c r="AR23" s="1136"/>
      <c r="AS23" s="1136"/>
      <c r="AT23" s="1136"/>
      <c r="AU23" s="1142"/>
      <c r="AV23" s="1142"/>
      <c r="AW23" s="1142"/>
      <c r="AX23" s="1142"/>
      <c r="AY23" s="1143"/>
      <c r="AZ23" s="1132" t="s">
        <v>140</v>
      </c>
      <c r="BA23" s="1133"/>
      <c r="BB23" s="1133"/>
      <c r="BC23" s="1133"/>
      <c r="BD23" s="1134"/>
      <c r="BE23" s="250"/>
      <c r="BF23" s="250"/>
      <c r="BG23" s="250"/>
      <c r="BH23" s="250"/>
      <c r="BI23" s="250"/>
      <c r="BJ23" s="250"/>
      <c r="BK23" s="250"/>
      <c r="BL23" s="250"/>
      <c r="BM23" s="250"/>
      <c r="BN23" s="250"/>
      <c r="BO23" s="250"/>
      <c r="BP23" s="250"/>
      <c r="BQ23" s="259">
        <v>17</v>
      </c>
      <c r="BR23" s="260"/>
      <c r="BS23" s="1075" t="s">
        <v>606</v>
      </c>
      <c r="BT23" s="1076"/>
      <c r="BU23" s="1076"/>
      <c r="BV23" s="1076"/>
      <c r="BW23" s="1076"/>
      <c r="BX23" s="1076"/>
      <c r="BY23" s="1076"/>
      <c r="BZ23" s="1076"/>
      <c r="CA23" s="1076"/>
      <c r="CB23" s="1076"/>
      <c r="CC23" s="1076"/>
      <c r="CD23" s="1076"/>
      <c r="CE23" s="1076"/>
      <c r="CF23" s="1076"/>
      <c r="CG23" s="1077"/>
      <c r="CH23" s="1050">
        <v>-98</v>
      </c>
      <c r="CI23" s="1051"/>
      <c r="CJ23" s="1051"/>
      <c r="CK23" s="1051"/>
      <c r="CL23" s="1052"/>
      <c r="CM23" s="1050">
        <v>2229</v>
      </c>
      <c r="CN23" s="1051"/>
      <c r="CO23" s="1051"/>
      <c r="CP23" s="1051"/>
      <c r="CQ23" s="1052"/>
      <c r="CR23" s="1050">
        <v>2040</v>
      </c>
      <c r="CS23" s="1051"/>
      <c r="CT23" s="1051"/>
      <c r="CU23" s="1051"/>
      <c r="CV23" s="1052"/>
      <c r="CW23" s="1050">
        <v>0</v>
      </c>
      <c r="CX23" s="1051"/>
      <c r="CY23" s="1051"/>
      <c r="CZ23" s="1051"/>
      <c r="DA23" s="1052"/>
      <c r="DB23" s="1050">
        <v>6272</v>
      </c>
      <c r="DC23" s="1051"/>
      <c r="DD23" s="1051"/>
      <c r="DE23" s="1051"/>
      <c r="DF23" s="1052"/>
      <c r="DG23" s="1050">
        <v>0</v>
      </c>
      <c r="DH23" s="1051"/>
      <c r="DI23" s="1051"/>
      <c r="DJ23" s="1051"/>
      <c r="DK23" s="1052"/>
      <c r="DL23" s="1050">
        <v>2078</v>
      </c>
      <c r="DM23" s="1051"/>
      <c r="DN23" s="1051"/>
      <c r="DO23" s="1051"/>
      <c r="DP23" s="1052"/>
      <c r="DQ23" s="1050"/>
      <c r="DR23" s="1051"/>
      <c r="DS23" s="1051"/>
      <c r="DT23" s="1051"/>
      <c r="DU23" s="1052"/>
      <c r="DV23" s="1053"/>
      <c r="DW23" s="1054"/>
      <c r="DX23" s="1054"/>
      <c r="DY23" s="1054"/>
      <c r="DZ23" s="1055"/>
      <c r="EA23" s="251"/>
    </row>
    <row r="24" spans="1:131" s="252" customFormat="1" ht="26.25" customHeight="1" x14ac:dyDescent="0.2">
      <c r="A24" s="1131" t="s">
        <v>400</v>
      </c>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1"/>
      <c r="AL24" s="1131"/>
      <c r="AM24" s="1131"/>
      <c r="AN24" s="1131"/>
      <c r="AO24" s="1131"/>
      <c r="AP24" s="1131"/>
      <c r="AQ24" s="1131"/>
      <c r="AR24" s="1131"/>
      <c r="AS24" s="1131"/>
      <c r="AT24" s="1131"/>
      <c r="AU24" s="1131"/>
      <c r="AV24" s="1131"/>
      <c r="AW24" s="1131"/>
      <c r="AX24" s="1131"/>
      <c r="AY24" s="1131"/>
      <c r="AZ24" s="249"/>
      <c r="BA24" s="249"/>
      <c r="BB24" s="249"/>
      <c r="BC24" s="249"/>
      <c r="BD24" s="249"/>
      <c r="BE24" s="250"/>
      <c r="BF24" s="250"/>
      <c r="BG24" s="250"/>
      <c r="BH24" s="250"/>
      <c r="BI24" s="250"/>
      <c r="BJ24" s="250"/>
      <c r="BK24" s="250"/>
      <c r="BL24" s="250"/>
      <c r="BM24" s="250"/>
      <c r="BN24" s="250"/>
      <c r="BO24" s="250"/>
      <c r="BP24" s="250"/>
      <c r="BQ24" s="259">
        <v>18</v>
      </c>
      <c r="BR24" s="260"/>
      <c r="BS24" s="1075" t="s">
        <v>607</v>
      </c>
      <c r="BT24" s="1076"/>
      <c r="BU24" s="1076"/>
      <c r="BV24" s="1076"/>
      <c r="BW24" s="1076"/>
      <c r="BX24" s="1076"/>
      <c r="BY24" s="1076"/>
      <c r="BZ24" s="1076"/>
      <c r="CA24" s="1076"/>
      <c r="CB24" s="1076"/>
      <c r="CC24" s="1076"/>
      <c r="CD24" s="1076"/>
      <c r="CE24" s="1076"/>
      <c r="CF24" s="1076"/>
      <c r="CG24" s="1077"/>
      <c r="CH24" s="1050">
        <v>6</v>
      </c>
      <c r="CI24" s="1051"/>
      <c r="CJ24" s="1051"/>
      <c r="CK24" s="1051"/>
      <c r="CL24" s="1052"/>
      <c r="CM24" s="1050">
        <v>1237</v>
      </c>
      <c r="CN24" s="1051"/>
      <c r="CO24" s="1051"/>
      <c r="CP24" s="1051"/>
      <c r="CQ24" s="1052"/>
      <c r="CR24" s="1050">
        <v>1000</v>
      </c>
      <c r="CS24" s="1051"/>
      <c r="CT24" s="1051"/>
      <c r="CU24" s="1051"/>
      <c r="CV24" s="1052"/>
      <c r="CW24" s="1050">
        <v>0</v>
      </c>
      <c r="CX24" s="1051"/>
      <c r="CY24" s="1051"/>
      <c r="CZ24" s="1051"/>
      <c r="DA24" s="1052"/>
      <c r="DB24" s="1050">
        <v>0</v>
      </c>
      <c r="DC24" s="1051"/>
      <c r="DD24" s="1051"/>
      <c r="DE24" s="1051"/>
      <c r="DF24" s="1052"/>
      <c r="DG24" s="1050">
        <v>0</v>
      </c>
      <c r="DH24" s="1051"/>
      <c r="DI24" s="1051"/>
      <c r="DJ24" s="1051"/>
      <c r="DK24" s="1052"/>
      <c r="DL24" s="1050">
        <v>0</v>
      </c>
      <c r="DM24" s="1051"/>
      <c r="DN24" s="1051"/>
      <c r="DO24" s="1051"/>
      <c r="DP24" s="1052"/>
      <c r="DQ24" s="1050"/>
      <c r="DR24" s="1051"/>
      <c r="DS24" s="1051"/>
      <c r="DT24" s="1051"/>
      <c r="DU24" s="1052"/>
      <c r="DV24" s="1053"/>
      <c r="DW24" s="1054"/>
      <c r="DX24" s="1054"/>
      <c r="DY24" s="1054"/>
      <c r="DZ24" s="1055"/>
      <c r="EA24" s="251"/>
    </row>
    <row r="25" spans="1:131" s="244" customFormat="1" ht="26.25" customHeight="1" thickBot="1" x14ac:dyDescent="0.25">
      <c r="A25" s="1130" t="s">
        <v>401</v>
      </c>
      <c r="B25" s="1130"/>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249"/>
      <c r="BK25" s="249"/>
      <c r="BL25" s="249"/>
      <c r="BM25" s="249"/>
      <c r="BN25" s="249"/>
      <c r="BO25" s="262"/>
      <c r="BP25" s="262"/>
      <c r="BQ25" s="259">
        <v>19</v>
      </c>
      <c r="BR25" s="260"/>
      <c r="BS25" s="1075" t="s">
        <v>608</v>
      </c>
      <c r="BT25" s="1076"/>
      <c r="BU25" s="1076"/>
      <c r="BV25" s="1076"/>
      <c r="BW25" s="1076"/>
      <c r="BX25" s="1076"/>
      <c r="BY25" s="1076"/>
      <c r="BZ25" s="1076"/>
      <c r="CA25" s="1076"/>
      <c r="CB25" s="1076"/>
      <c r="CC25" s="1076"/>
      <c r="CD25" s="1076"/>
      <c r="CE25" s="1076"/>
      <c r="CF25" s="1076"/>
      <c r="CG25" s="1077"/>
      <c r="CH25" s="1050">
        <v>4</v>
      </c>
      <c r="CI25" s="1051"/>
      <c r="CJ25" s="1051"/>
      <c r="CK25" s="1051"/>
      <c r="CL25" s="1052"/>
      <c r="CM25" s="1050">
        <v>106</v>
      </c>
      <c r="CN25" s="1051"/>
      <c r="CO25" s="1051"/>
      <c r="CP25" s="1051"/>
      <c r="CQ25" s="1052"/>
      <c r="CR25" s="1050">
        <v>50</v>
      </c>
      <c r="CS25" s="1051"/>
      <c r="CT25" s="1051"/>
      <c r="CU25" s="1051"/>
      <c r="CV25" s="1052"/>
      <c r="CW25" s="1050">
        <v>0</v>
      </c>
      <c r="CX25" s="1051"/>
      <c r="CY25" s="1051"/>
      <c r="CZ25" s="1051"/>
      <c r="DA25" s="1052"/>
      <c r="DB25" s="1050">
        <v>0</v>
      </c>
      <c r="DC25" s="1051"/>
      <c r="DD25" s="1051"/>
      <c r="DE25" s="1051"/>
      <c r="DF25" s="1052"/>
      <c r="DG25" s="1050">
        <v>0</v>
      </c>
      <c r="DH25" s="1051"/>
      <c r="DI25" s="1051"/>
      <c r="DJ25" s="1051"/>
      <c r="DK25" s="1052"/>
      <c r="DL25" s="1050">
        <v>0</v>
      </c>
      <c r="DM25" s="1051"/>
      <c r="DN25" s="1051"/>
      <c r="DO25" s="1051"/>
      <c r="DP25" s="1052"/>
      <c r="DQ25" s="1050"/>
      <c r="DR25" s="1051"/>
      <c r="DS25" s="1051"/>
      <c r="DT25" s="1051"/>
      <c r="DU25" s="1052"/>
      <c r="DV25" s="1053"/>
      <c r="DW25" s="1054"/>
      <c r="DX25" s="1054"/>
      <c r="DY25" s="1054"/>
      <c r="DZ25" s="1055"/>
      <c r="EA25" s="243"/>
    </row>
    <row r="26" spans="1:131" s="244" customFormat="1" ht="26.25" customHeight="1" x14ac:dyDescent="0.2">
      <c r="A26" s="1056" t="s">
        <v>375</v>
      </c>
      <c r="B26" s="1057"/>
      <c r="C26" s="1057"/>
      <c r="D26" s="1057"/>
      <c r="E26" s="1057"/>
      <c r="F26" s="1057"/>
      <c r="G26" s="1057"/>
      <c r="H26" s="1057"/>
      <c r="I26" s="1057"/>
      <c r="J26" s="1057"/>
      <c r="K26" s="1057"/>
      <c r="L26" s="1057"/>
      <c r="M26" s="1057"/>
      <c r="N26" s="1057"/>
      <c r="O26" s="1057"/>
      <c r="P26" s="1058"/>
      <c r="Q26" s="1062" t="s">
        <v>402</v>
      </c>
      <c r="R26" s="1063"/>
      <c r="S26" s="1063"/>
      <c r="T26" s="1063"/>
      <c r="U26" s="1064"/>
      <c r="V26" s="1062" t="s">
        <v>403</v>
      </c>
      <c r="W26" s="1063"/>
      <c r="X26" s="1063"/>
      <c r="Y26" s="1063"/>
      <c r="Z26" s="1064"/>
      <c r="AA26" s="1062" t="s">
        <v>404</v>
      </c>
      <c r="AB26" s="1063"/>
      <c r="AC26" s="1063"/>
      <c r="AD26" s="1063"/>
      <c r="AE26" s="1063"/>
      <c r="AF26" s="1126" t="s">
        <v>405</v>
      </c>
      <c r="AG26" s="1069"/>
      <c r="AH26" s="1069"/>
      <c r="AI26" s="1069"/>
      <c r="AJ26" s="1127"/>
      <c r="AK26" s="1063" t="s">
        <v>406</v>
      </c>
      <c r="AL26" s="1063"/>
      <c r="AM26" s="1063"/>
      <c r="AN26" s="1063"/>
      <c r="AO26" s="1064"/>
      <c r="AP26" s="1062" t="s">
        <v>407</v>
      </c>
      <c r="AQ26" s="1063"/>
      <c r="AR26" s="1063"/>
      <c r="AS26" s="1063"/>
      <c r="AT26" s="1064"/>
      <c r="AU26" s="1062" t="s">
        <v>408</v>
      </c>
      <c r="AV26" s="1063"/>
      <c r="AW26" s="1063"/>
      <c r="AX26" s="1063"/>
      <c r="AY26" s="1064"/>
      <c r="AZ26" s="1062" t="s">
        <v>409</v>
      </c>
      <c r="BA26" s="1063"/>
      <c r="BB26" s="1063"/>
      <c r="BC26" s="1063"/>
      <c r="BD26" s="1064"/>
      <c r="BE26" s="1062" t="s">
        <v>382</v>
      </c>
      <c r="BF26" s="1063"/>
      <c r="BG26" s="1063"/>
      <c r="BH26" s="1063"/>
      <c r="BI26" s="1078"/>
      <c r="BJ26" s="249"/>
      <c r="BK26" s="249"/>
      <c r="BL26" s="249"/>
      <c r="BM26" s="249"/>
      <c r="BN26" s="249"/>
      <c r="BO26" s="262"/>
      <c r="BP26" s="262"/>
      <c r="BQ26" s="259">
        <v>20</v>
      </c>
      <c r="BR26" s="260"/>
      <c r="BS26" s="1075" t="s">
        <v>609</v>
      </c>
      <c r="BT26" s="1076"/>
      <c r="BU26" s="1076"/>
      <c r="BV26" s="1076"/>
      <c r="BW26" s="1076"/>
      <c r="BX26" s="1076"/>
      <c r="BY26" s="1076"/>
      <c r="BZ26" s="1076"/>
      <c r="CA26" s="1076"/>
      <c r="CB26" s="1076"/>
      <c r="CC26" s="1076"/>
      <c r="CD26" s="1076"/>
      <c r="CE26" s="1076"/>
      <c r="CF26" s="1076"/>
      <c r="CG26" s="1077"/>
      <c r="CH26" s="1050">
        <v>-44</v>
      </c>
      <c r="CI26" s="1051"/>
      <c r="CJ26" s="1051"/>
      <c r="CK26" s="1051"/>
      <c r="CL26" s="1052"/>
      <c r="CM26" s="1050">
        <v>1059</v>
      </c>
      <c r="CN26" s="1051"/>
      <c r="CO26" s="1051"/>
      <c r="CP26" s="1051"/>
      <c r="CQ26" s="1052"/>
      <c r="CR26" s="1050">
        <v>280</v>
      </c>
      <c r="CS26" s="1051"/>
      <c r="CT26" s="1051"/>
      <c r="CU26" s="1051"/>
      <c r="CV26" s="1052"/>
      <c r="CW26" s="1050">
        <v>0</v>
      </c>
      <c r="CX26" s="1051"/>
      <c r="CY26" s="1051"/>
      <c r="CZ26" s="1051"/>
      <c r="DA26" s="1052"/>
      <c r="DB26" s="1050">
        <v>0</v>
      </c>
      <c r="DC26" s="1051"/>
      <c r="DD26" s="1051"/>
      <c r="DE26" s="1051"/>
      <c r="DF26" s="1052"/>
      <c r="DG26" s="1050">
        <v>0</v>
      </c>
      <c r="DH26" s="1051"/>
      <c r="DI26" s="1051"/>
      <c r="DJ26" s="1051"/>
      <c r="DK26" s="1052"/>
      <c r="DL26" s="1050">
        <v>0</v>
      </c>
      <c r="DM26" s="1051"/>
      <c r="DN26" s="1051"/>
      <c r="DO26" s="1051"/>
      <c r="DP26" s="1052"/>
      <c r="DQ26" s="1050"/>
      <c r="DR26" s="1051"/>
      <c r="DS26" s="1051"/>
      <c r="DT26" s="1051"/>
      <c r="DU26" s="1052"/>
      <c r="DV26" s="1053"/>
      <c r="DW26" s="1054"/>
      <c r="DX26" s="1054"/>
      <c r="DY26" s="1054"/>
      <c r="DZ26" s="1055"/>
      <c r="EA26" s="243"/>
    </row>
    <row r="27" spans="1:131" s="244" customFormat="1" ht="26.25" customHeight="1" thickBot="1" x14ac:dyDescent="0.25">
      <c r="A27" s="1059"/>
      <c r="B27" s="1060"/>
      <c r="C27" s="1060"/>
      <c r="D27" s="1060"/>
      <c r="E27" s="1060"/>
      <c r="F27" s="1060"/>
      <c r="G27" s="1060"/>
      <c r="H27" s="1060"/>
      <c r="I27" s="1060"/>
      <c r="J27" s="1060"/>
      <c r="K27" s="1060"/>
      <c r="L27" s="1060"/>
      <c r="M27" s="1060"/>
      <c r="N27" s="1060"/>
      <c r="O27" s="1060"/>
      <c r="P27" s="1061"/>
      <c r="Q27" s="1065"/>
      <c r="R27" s="1066"/>
      <c r="S27" s="1066"/>
      <c r="T27" s="1066"/>
      <c r="U27" s="1067"/>
      <c r="V27" s="1065"/>
      <c r="W27" s="1066"/>
      <c r="X27" s="1066"/>
      <c r="Y27" s="1066"/>
      <c r="Z27" s="1067"/>
      <c r="AA27" s="1065"/>
      <c r="AB27" s="1066"/>
      <c r="AC27" s="1066"/>
      <c r="AD27" s="1066"/>
      <c r="AE27" s="1066"/>
      <c r="AF27" s="1128"/>
      <c r="AG27" s="1072"/>
      <c r="AH27" s="1072"/>
      <c r="AI27" s="1072"/>
      <c r="AJ27" s="1129"/>
      <c r="AK27" s="1066"/>
      <c r="AL27" s="1066"/>
      <c r="AM27" s="1066"/>
      <c r="AN27" s="1066"/>
      <c r="AO27" s="1067"/>
      <c r="AP27" s="1065"/>
      <c r="AQ27" s="1066"/>
      <c r="AR27" s="1066"/>
      <c r="AS27" s="1066"/>
      <c r="AT27" s="1067"/>
      <c r="AU27" s="1065"/>
      <c r="AV27" s="1066"/>
      <c r="AW27" s="1066"/>
      <c r="AX27" s="1066"/>
      <c r="AY27" s="1067"/>
      <c r="AZ27" s="1065"/>
      <c r="BA27" s="1066"/>
      <c r="BB27" s="1066"/>
      <c r="BC27" s="1066"/>
      <c r="BD27" s="1067"/>
      <c r="BE27" s="1065"/>
      <c r="BF27" s="1066"/>
      <c r="BG27" s="1066"/>
      <c r="BH27" s="1066"/>
      <c r="BI27" s="1079"/>
      <c r="BJ27" s="249"/>
      <c r="BK27" s="249"/>
      <c r="BL27" s="249"/>
      <c r="BM27" s="249"/>
      <c r="BN27" s="249"/>
      <c r="BO27" s="262"/>
      <c r="BP27" s="262"/>
      <c r="BQ27" s="259">
        <v>21</v>
      </c>
      <c r="BR27" s="260"/>
      <c r="BS27" s="1075" t="s">
        <v>610</v>
      </c>
      <c r="BT27" s="1076"/>
      <c r="BU27" s="1076"/>
      <c r="BV27" s="1076"/>
      <c r="BW27" s="1076"/>
      <c r="BX27" s="1076"/>
      <c r="BY27" s="1076"/>
      <c r="BZ27" s="1076"/>
      <c r="CA27" s="1076"/>
      <c r="CB27" s="1076"/>
      <c r="CC27" s="1076"/>
      <c r="CD27" s="1076"/>
      <c r="CE27" s="1076"/>
      <c r="CF27" s="1076"/>
      <c r="CG27" s="1077"/>
      <c r="CH27" s="1050">
        <v>4</v>
      </c>
      <c r="CI27" s="1051"/>
      <c r="CJ27" s="1051"/>
      <c r="CK27" s="1051"/>
      <c r="CL27" s="1052"/>
      <c r="CM27" s="1050">
        <v>56</v>
      </c>
      <c r="CN27" s="1051"/>
      <c r="CO27" s="1051"/>
      <c r="CP27" s="1051"/>
      <c r="CQ27" s="1052"/>
      <c r="CR27" s="1050">
        <v>10</v>
      </c>
      <c r="CS27" s="1051"/>
      <c r="CT27" s="1051"/>
      <c r="CU27" s="1051"/>
      <c r="CV27" s="1052"/>
      <c r="CW27" s="1050">
        <v>0</v>
      </c>
      <c r="CX27" s="1051"/>
      <c r="CY27" s="1051"/>
      <c r="CZ27" s="1051"/>
      <c r="DA27" s="1052"/>
      <c r="DB27" s="1050">
        <v>0</v>
      </c>
      <c r="DC27" s="1051"/>
      <c r="DD27" s="1051"/>
      <c r="DE27" s="1051"/>
      <c r="DF27" s="1052"/>
      <c r="DG27" s="1050">
        <v>0</v>
      </c>
      <c r="DH27" s="1051"/>
      <c r="DI27" s="1051"/>
      <c r="DJ27" s="1051"/>
      <c r="DK27" s="1052"/>
      <c r="DL27" s="1050">
        <v>0</v>
      </c>
      <c r="DM27" s="1051"/>
      <c r="DN27" s="1051"/>
      <c r="DO27" s="1051"/>
      <c r="DP27" s="1052"/>
      <c r="DQ27" s="1050"/>
      <c r="DR27" s="1051"/>
      <c r="DS27" s="1051"/>
      <c r="DT27" s="1051"/>
      <c r="DU27" s="1052"/>
      <c r="DV27" s="1053"/>
      <c r="DW27" s="1054"/>
      <c r="DX27" s="1054"/>
      <c r="DY27" s="1054"/>
      <c r="DZ27" s="1055"/>
      <c r="EA27" s="243"/>
    </row>
    <row r="28" spans="1:131" s="244" customFormat="1" ht="26.25" customHeight="1" thickTop="1" x14ac:dyDescent="0.2">
      <c r="A28" s="263">
        <v>1</v>
      </c>
      <c r="B28" s="1117" t="s">
        <v>410</v>
      </c>
      <c r="C28" s="1118"/>
      <c r="D28" s="1118"/>
      <c r="E28" s="1118"/>
      <c r="F28" s="1118"/>
      <c r="G28" s="1118"/>
      <c r="H28" s="1118"/>
      <c r="I28" s="1118"/>
      <c r="J28" s="1118"/>
      <c r="K28" s="1118"/>
      <c r="L28" s="1118"/>
      <c r="M28" s="1118"/>
      <c r="N28" s="1118"/>
      <c r="O28" s="1118"/>
      <c r="P28" s="1119"/>
      <c r="Q28" s="1120">
        <v>143668</v>
      </c>
      <c r="R28" s="1121"/>
      <c r="S28" s="1121"/>
      <c r="T28" s="1121"/>
      <c r="U28" s="1121"/>
      <c r="V28" s="1121">
        <v>142950</v>
      </c>
      <c r="W28" s="1121"/>
      <c r="X28" s="1121"/>
      <c r="Y28" s="1121"/>
      <c r="Z28" s="1121"/>
      <c r="AA28" s="1121">
        <v>718</v>
      </c>
      <c r="AB28" s="1121"/>
      <c r="AC28" s="1121"/>
      <c r="AD28" s="1121"/>
      <c r="AE28" s="1122"/>
      <c r="AF28" s="1123">
        <v>664</v>
      </c>
      <c r="AG28" s="1121"/>
      <c r="AH28" s="1121"/>
      <c r="AI28" s="1121"/>
      <c r="AJ28" s="1124"/>
      <c r="AK28" s="1125">
        <v>17244</v>
      </c>
      <c r="AL28" s="1114"/>
      <c r="AM28" s="1114"/>
      <c r="AN28" s="1114"/>
      <c r="AO28" s="1114"/>
      <c r="AP28" s="1114">
        <v>0</v>
      </c>
      <c r="AQ28" s="1114"/>
      <c r="AR28" s="1114"/>
      <c r="AS28" s="1114"/>
      <c r="AT28" s="1114"/>
      <c r="AU28" s="1114">
        <v>0</v>
      </c>
      <c r="AV28" s="1114"/>
      <c r="AW28" s="1114"/>
      <c r="AX28" s="1114"/>
      <c r="AY28" s="1114"/>
      <c r="AZ28" s="1026">
        <v>0</v>
      </c>
      <c r="BA28" s="1026"/>
      <c r="BB28" s="1026"/>
      <c r="BC28" s="1026"/>
      <c r="BD28" s="1026"/>
      <c r="BE28" s="1115"/>
      <c r="BF28" s="1115"/>
      <c r="BG28" s="1115"/>
      <c r="BH28" s="1115"/>
      <c r="BI28" s="1116"/>
      <c r="BJ28" s="249"/>
      <c r="BK28" s="249"/>
      <c r="BL28" s="249"/>
      <c r="BM28" s="249"/>
      <c r="BN28" s="249"/>
      <c r="BO28" s="262"/>
      <c r="BP28" s="262"/>
      <c r="BQ28" s="259">
        <v>22</v>
      </c>
      <c r="BR28" s="260"/>
      <c r="BS28" s="1075" t="s">
        <v>611</v>
      </c>
      <c r="BT28" s="1076"/>
      <c r="BU28" s="1076"/>
      <c r="BV28" s="1076"/>
      <c r="BW28" s="1076"/>
      <c r="BX28" s="1076"/>
      <c r="BY28" s="1076"/>
      <c r="BZ28" s="1076"/>
      <c r="CA28" s="1076"/>
      <c r="CB28" s="1076"/>
      <c r="CC28" s="1076"/>
      <c r="CD28" s="1076"/>
      <c r="CE28" s="1076"/>
      <c r="CF28" s="1076"/>
      <c r="CG28" s="1077"/>
      <c r="CH28" s="1050">
        <v>2</v>
      </c>
      <c r="CI28" s="1051"/>
      <c r="CJ28" s="1051"/>
      <c r="CK28" s="1051"/>
      <c r="CL28" s="1052"/>
      <c r="CM28" s="1050">
        <v>197</v>
      </c>
      <c r="CN28" s="1051"/>
      <c r="CO28" s="1051"/>
      <c r="CP28" s="1051"/>
      <c r="CQ28" s="1052"/>
      <c r="CR28" s="1050">
        <v>22</v>
      </c>
      <c r="CS28" s="1051"/>
      <c r="CT28" s="1051"/>
      <c r="CU28" s="1051"/>
      <c r="CV28" s="1052"/>
      <c r="CW28" s="1050">
        <v>0</v>
      </c>
      <c r="CX28" s="1051"/>
      <c r="CY28" s="1051"/>
      <c r="CZ28" s="1051"/>
      <c r="DA28" s="1052"/>
      <c r="DB28" s="1050">
        <v>0</v>
      </c>
      <c r="DC28" s="1051"/>
      <c r="DD28" s="1051"/>
      <c r="DE28" s="1051"/>
      <c r="DF28" s="1052"/>
      <c r="DG28" s="1050">
        <v>0</v>
      </c>
      <c r="DH28" s="1051"/>
      <c r="DI28" s="1051"/>
      <c r="DJ28" s="1051"/>
      <c r="DK28" s="1052"/>
      <c r="DL28" s="1050">
        <v>0</v>
      </c>
      <c r="DM28" s="1051"/>
      <c r="DN28" s="1051"/>
      <c r="DO28" s="1051"/>
      <c r="DP28" s="1052"/>
      <c r="DQ28" s="1050"/>
      <c r="DR28" s="1051"/>
      <c r="DS28" s="1051"/>
      <c r="DT28" s="1051"/>
      <c r="DU28" s="1052"/>
      <c r="DV28" s="1053"/>
      <c r="DW28" s="1054"/>
      <c r="DX28" s="1054"/>
      <c r="DY28" s="1054"/>
      <c r="DZ28" s="1055"/>
      <c r="EA28" s="243"/>
    </row>
    <row r="29" spans="1:131" s="244" customFormat="1" ht="26.25" customHeight="1" x14ac:dyDescent="0.2">
      <c r="A29" s="263">
        <v>2</v>
      </c>
      <c r="B29" s="1098" t="s">
        <v>411</v>
      </c>
      <c r="C29" s="1099"/>
      <c r="D29" s="1099"/>
      <c r="E29" s="1099"/>
      <c r="F29" s="1099"/>
      <c r="G29" s="1099"/>
      <c r="H29" s="1099"/>
      <c r="I29" s="1099"/>
      <c r="J29" s="1099"/>
      <c r="K29" s="1099"/>
      <c r="L29" s="1099"/>
      <c r="M29" s="1099"/>
      <c r="N29" s="1099"/>
      <c r="O29" s="1099"/>
      <c r="P29" s="1100"/>
      <c r="Q29" s="1107">
        <v>142370</v>
      </c>
      <c r="R29" s="1108"/>
      <c r="S29" s="1108"/>
      <c r="T29" s="1108"/>
      <c r="U29" s="1108"/>
      <c r="V29" s="1108">
        <v>140815</v>
      </c>
      <c r="W29" s="1108"/>
      <c r="X29" s="1108"/>
      <c r="Y29" s="1108"/>
      <c r="Z29" s="1108"/>
      <c r="AA29" s="1109">
        <v>1555</v>
      </c>
      <c r="AB29" s="1110"/>
      <c r="AC29" s="1110"/>
      <c r="AD29" s="1110"/>
      <c r="AE29" s="1111"/>
      <c r="AF29" s="1112">
        <v>1555</v>
      </c>
      <c r="AG29" s="1108"/>
      <c r="AH29" s="1108"/>
      <c r="AI29" s="1108"/>
      <c r="AJ29" s="1113"/>
      <c r="AK29" s="1041">
        <v>21754</v>
      </c>
      <c r="AL29" s="1038"/>
      <c r="AM29" s="1038"/>
      <c r="AN29" s="1038"/>
      <c r="AO29" s="1038"/>
      <c r="AP29" s="1038">
        <v>0</v>
      </c>
      <c r="AQ29" s="1038"/>
      <c r="AR29" s="1038"/>
      <c r="AS29" s="1038"/>
      <c r="AT29" s="1038"/>
      <c r="AU29" s="1038">
        <v>0</v>
      </c>
      <c r="AV29" s="1038"/>
      <c r="AW29" s="1038"/>
      <c r="AX29" s="1038"/>
      <c r="AY29" s="1038"/>
      <c r="AZ29" s="1026">
        <v>0</v>
      </c>
      <c r="BA29" s="1026"/>
      <c r="BB29" s="1026"/>
      <c r="BC29" s="1026"/>
      <c r="BD29" s="1026"/>
      <c r="BE29" s="1093"/>
      <c r="BF29" s="1093"/>
      <c r="BG29" s="1093"/>
      <c r="BH29" s="1093"/>
      <c r="BI29" s="1094"/>
      <c r="BJ29" s="249"/>
      <c r="BK29" s="249"/>
      <c r="BL29" s="249"/>
      <c r="BM29" s="249"/>
      <c r="BN29" s="249"/>
      <c r="BO29" s="262"/>
      <c r="BP29" s="262"/>
      <c r="BQ29" s="259">
        <v>23</v>
      </c>
      <c r="BR29" s="260"/>
      <c r="BS29" s="1075" t="s">
        <v>612</v>
      </c>
      <c r="BT29" s="1076"/>
      <c r="BU29" s="1076"/>
      <c r="BV29" s="1076"/>
      <c r="BW29" s="1076"/>
      <c r="BX29" s="1076"/>
      <c r="BY29" s="1076"/>
      <c r="BZ29" s="1076"/>
      <c r="CA29" s="1076"/>
      <c r="CB29" s="1076"/>
      <c r="CC29" s="1076"/>
      <c r="CD29" s="1076"/>
      <c r="CE29" s="1076"/>
      <c r="CF29" s="1076"/>
      <c r="CG29" s="1077"/>
      <c r="CH29" s="1050">
        <v>60</v>
      </c>
      <c r="CI29" s="1051"/>
      <c r="CJ29" s="1051"/>
      <c r="CK29" s="1051"/>
      <c r="CL29" s="1052"/>
      <c r="CM29" s="1050">
        <v>628</v>
      </c>
      <c r="CN29" s="1051"/>
      <c r="CO29" s="1051"/>
      <c r="CP29" s="1051"/>
      <c r="CQ29" s="1052"/>
      <c r="CR29" s="1050">
        <v>4</v>
      </c>
      <c r="CS29" s="1051"/>
      <c r="CT29" s="1051"/>
      <c r="CU29" s="1051"/>
      <c r="CV29" s="1052"/>
      <c r="CW29" s="1050">
        <v>0</v>
      </c>
      <c r="CX29" s="1051"/>
      <c r="CY29" s="1051"/>
      <c r="CZ29" s="1051"/>
      <c r="DA29" s="1052"/>
      <c r="DB29" s="1050">
        <v>0</v>
      </c>
      <c r="DC29" s="1051"/>
      <c r="DD29" s="1051"/>
      <c r="DE29" s="1051"/>
      <c r="DF29" s="1052"/>
      <c r="DG29" s="1050">
        <v>0</v>
      </c>
      <c r="DH29" s="1051"/>
      <c r="DI29" s="1051"/>
      <c r="DJ29" s="1051"/>
      <c r="DK29" s="1052"/>
      <c r="DL29" s="1050">
        <v>0</v>
      </c>
      <c r="DM29" s="1051"/>
      <c r="DN29" s="1051"/>
      <c r="DO29" s="1051"/>
      <c r="DP29" s="1052"/>
      <c r="DQ29" s="1050"/>
      <c r="DR29" s="1051"/>
      <c r="DS29" s="1051"/>
      <c r="DT29" s="1051"/>
      <c r="DU29" s="1052"/>
      <c r="DV29" s="1053"/>
      <c r="DW29" s="1054"/>
      <c r="DX29" s="1054"/>
      <c r="DY29" s="1054"/>
      <c r="DZ29" s="1055"/>
      <c r="EA29" s="243"/>
    </row>
    <row r="30" spans="1:131" s="244" customFormat="1" ht="26.25" customHeight="1" x14ac:dyDescent="0.2">
      <c r="A30" s="263">
        <v>3</v>
      </c>
      <c r="B30" s="1098" t="s">
        <v>412</v>
      </c>
      <c r="C30" s="1099"/>
      <c r="D30" s="1099"/>
      <c r="E30" s="1099"/>
      <c r="F30" s="1099"/>
      <c r="G30" s="1099"/>
      <c r="H30" s="1099"/>
      <c r="I30" s="1099"/>
      <c r="J30" s="1099"/>
      <c r="K30" s="1099"/>
      <c r="L30" s="1099"/>
      <c r="M30" s="1099"/>
      <c r="N30" s="1099"/>
      <c r="O30" s="1099"/>
      <c r="P30" s="1100"/>
      <c r="Q30" s="1107">
        <v>20701</v>
      </c>
      <c r="R30" s="1108"/>
      <c r="S30" s="1108"/>
      <c r="T30" s="1108"/>
      <c r="U30" s="1108"/>
      <c r="V30" s="1108">
        <v>19963</v>
      </c>
      <c r="W30" s="1108"/>
      <c r="X30" s="1108"/>
      <c r="Y30" s="1108"/>
      <c r="Z30" s="1108"/>
      <c r="AA30" s="1109">
        <v>738</v>
      </c>
      <c r="AB30" s="1110"/>
      <c r="AC30" s="1110"/>
      <c r="AD30" s="1110"/>
      <c r="AE30" s="1111"/>
      <c r="AF30" s="1112">
        <v>737</v>
      </c>
      <c r="AG30" s="1108"/>
      <c r="AH30" s="1108"/>
      <c r="AI30" s="1108"/>
      <c r="AJ30" s="1113"/>
      <c r="AK30" s="1041">
        <v>3965</v>
      </c>
      <c r="AL30" s="1038"/>
      <c r="AM30" s="1038"/>
      <c r="AN30" s="1038"/>
      <c r="AO30" s="1038"/>
      <c r="AP30" s="1038">
        <v>0</v>
      </c>
      <c r="AQ30" s="1038"/>
      <c r="AR30" s="1038"/>
      <c r="AS30" s="1038"/>
      <c r="AT30" s="1038"/>
      <c r="AU30" s="1038">
        <v>0</v>
      </c>
      <c r="AV30" s="1038"/>
      <c r="AW30" s="1038"/>
      <c r="AX30" s="1038"/>
      <c r="AY30" s="1038"/>
      <c r="AZ30" s="1026">
        <v>0</v>
      </c>
      <c r="BA30" s="1026"/>
      <c r="BB30" s="1026"/>
      <c r="BC30" s="1026"/>
      <c r="BD30" s="1026"/>
      <c r="BE30" s="1093"/>
      <c r="BF30" s="1093"/>
      <c r="BG30" s="1093"/>
      <c r="BH30" s="1093"/>
      <c r="BI30" s="1094"/>
      <c r="BJ30" s="249"/>
      <c r="BK30" s="249"/>
      <c r="BL30" s="249"/>
      <c r="BM30" s="249"/>
      <c r="BN30" s="249"/>
      <c r="BO30" s="262"/>
      <c r="BP30" s="262"/>
      <c r="BQ30" s="259">
        <v>24</v>
      </c>
      <c r="BR30" s="260"/>
      <c r="BS30" s="1075" t="s">
        <v>613</v>
      </c>
      <c r="BT30" s="1076"/>
      <c r="BU30" s="1076"/>
      <c r="BV30" s="1076"/>
      <c r="BW30" s="1076"/>
      <c r="BX30" s="1076"/>
      <c r="BY30" s="1076"/>
      <c r="BZ30" s="1076"/>
      <c r="CA30" s="1076"/>
      <c r="CB30" s="1076"/>
      <c r="CC30" s="1076"/>
      <c r="CD30" s="1076"/>
      <c r="CE30" s="1076"/>
      <c r="CF30" s="1076"/>
      <c r="CG30" s="1077"/>
      <c r="CH30" s="1050">
        <v>10</v>
      </c>
      <c r="CI30" s="1051"/>
      <c r="CJ30" s="1051"/>
      <c r="CK30" s="1051"/>
      <c r="CL30" s="1052"/>
      <c r="CM30" s="1050">
        <v>120</v>
      </c>
      <c r="CN30" s="1051"/>
      <c r="CO30" s="1051"/>
      <c r="CP30" s="1051"/>
      <c r="CQ30" s="1052"/>
      <c r="CR30" s="1050">
        <v>80</v>
      </c>
      <c r="CS30" s="1051"/>
      <c r="CT30" s="1051"/>
      <c r="CU30" s="1051"/>
      <c r="CV30" s="1052"/>
      <c r="CW30" s="1050">
        <v>0</v>
      </c>
      <c r="CX30" s="1051"/>
      <c r="CY30" s="1051"/>
      <c r="CZ30" s="1051"/>
      <c r="DA30" s="1052"/>
      <c r="DB30" s="1050">
        <v>0</v>
      </c>
      <c r="DC30" s="1051"/>
      <c r="DD30" s="1051"/>
      <c r="DE30" s="1051"/>
      <c r="DF30" s="1052"/>
      <c r="DG30" s="1050">
        <v>0</v>
      </c>
      <c r="DH30" s="1051"/>
      <c r="DI30" s="1051"/>
      <c r="DJ30" s="1051"/>
      <c r="DK30" s="1052"/>
      <c r="DL30" s="1050">
        <v>0</v>
      </c>
      <c r="DM30" s="1051"/>
      <c r="DN30" s="1051"/>
      <c r="DO30" s="1051"/>
      <c r="DP30" s="1052"/>
      <c r="DQ30" s="1050"/>
      <c r="DR30" s="1051"/>
      <c r="DS30" s="1051"/>
      <c r="DT30" s="1051"/>
      <c r="DU30" s="1052"/>
      <c r="DV30" s="1053"/>
      <c r="DW30" s="1054"/>
      <c r="DX30" s="1054"/>
      <c r="DY30" s="1054"/>
      <c r="DZ30" s="1055"/>
      <c r="EA30" s="243"/>
    </row>
    <row r="31" spans="1:131" s="244" customFormat="1" ht="26.25" customHeight="1" x14ac:dyDescent="0.2">
      <c r="A31" s="263">
        <v>4</v>
      </c>
      <c r="B31" s="1098" t="s">
        <v>413</v>
      </c>
      <c r="C31" s="1099"/>
      <c r="D31" s="1099"/>
      <c r="E31" s="1099"/>
      <c r="F31" s="1099"/>
      <c r="G31" s="1099"/>
      <c r="H31" s="1099"/>
      <c r="I31" s="1099"/>
      <c r="J31" s="1099"/>
      <c r="K31" s="1099"/>
      <c r="L31" s="1099"/>
      <c r="M31" s="1099"/>
      <c r="N31" s="1099"/>
      <c r="O31" s="1099"/>
      <c r="P31" s="1100"/>
      <c r="Q31" s="1107">
        <v>47207</v>
      </c>
      <c r="R31" s="1108"/>
      <c r="S31" s="1108"/>
      <c r="T31" s="1108"/>
      <c r="U31" s="1108"/>
      <c r="V31" s="1108">
        <v>47207</v>
      </c>
      <c r="W31" s="1108"/>
      <c r="X31" s="1108"/>
      <c r="Y31" s="1108"/>
      <c r="Z31" s="1108"/>
      <c r="AA31" s="1109">
        <v>0</v>
      </c>
      <c r="AB31" s="1110"/>
      <c r="AC31" s="1110"/>
      <c r="AD31" s="1110"/>
      <c r="AE31" s="1111"/>
      <c r="AF31" s="1112">
        <v>0</v>
      </c>
      <c r="AG31" s="1108"/>
      <c r="AH31" s="1108"/>
      <c r="AI31" s="1108"/>
      <c r="AJ31" s="1113"/>
      <c r="AK31" s="1041">
        <v>6</v>
      </c>
      <c r="AL31" s="1038"/>
      <c r="AM31" s="1038"/>
      <c r="AN31" s="1038"/>
      <c r="AO31" s="1038"/>
      <c r="AP31" s="1038">
        <v>0</v>
      </c>
      <c r="AQ31" s="1038"/>
      <c r="AR31" s="1038"/>
      <c r="AS31" s="1038"/>
      <c r="AT31" s="1038"/>
      <c r="AU31" s="1038">
        <v>0</v>
      </c>
      <c r="AV31" s="1038"/>
      <c r="AW31" s="1038"/>
      <c r="AX31" s="1038"/>
      <c r="AY31" s="1038"/>
      <c r="AZ31" s="1036">
        <v>0</v>
      </c>
      <c r="BA31" s="1034"/>
      <c r="BB31" s="1034"/>
      <c r="BC31" s="1034"/>
      <c r="BD31" s="1035"/>
      <c r="BE31" s="1093"/>
      <c r="BF31" s="1093"/>
      <c r="BG31" s="1093"/>
      <c r="BH31" s="1093"/>
      <c r="BI31" s="1094"/>
      <c r="BJ31" s="249"/>
      <c r="BK31" s="249"/>
      <c r="BL31" s="249"/>
      <c r="BM31" s="249"/>
      <c r="BN31" s="249"/>
      <c r="BO31" s="262"/>
      <c r="BP31" s="262"/>
      <c r="BQ31" s="259">
        <v>25</v>
      </c>
      <c r="BR31" s="260"/>
      <c r="BS31" s="1075"/>
      <c r="BT31" s="1076"/>
      <c r="BU31" s="1076"/>
      <c r="BV31" s="1076"/>
      <c r="BW31" s="1076"/>
      <c r="BX31" s="1076"/>
      <c r="BY31" s="1076"/>
      <c r="BZ31" s="1076"/>
      <c r="CA31" s="1076"/>
      <c r="CB31" s="1076"/>
      <c r="CC31" s="1076"/>
      <c r="CD31" s="1076"/>
      <c r="CE31" s="1076"/>
      <c r="CF31" s="1076"/>
      <c r="CG31" s="1077"/>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243"/>
    </row>
    <row r="32" spans="1:131" s="244" customFormat="1" ht="26.25" customHeight="1" x14ac:dyDescent="0.2">
      <c r="A32" s="263">
        <v>5</v>
      </c>
      <c r="B32" s="1098" t="s">
        <v>414</v>
      </c>
      <c r="C32" s="1099"/>
      <c r="D32" s="1099"/>
      <c r="E32" s="1099"/>
      <c r="F32" s="1099"/>
      <c r="G32" s="1099"/>
      <c r="H32" s="1099"/>
      <c r="I32" s="1099"/>
      <c r="J32" s="1099"/>
      <c r="K32" s="1099"/>
      <c r="L32" s="1099"/>
      <c r="M32" s="1099"/>
      <c r="N32" s="1099"/>
      <c r="O32" s="1099"/>
      <c r="P32" s="1100"/>
      <c r="Q32" s="1107">
        <v>15101</v>
      </c>
      <c r="R32" s="1108"/>
      <c r="S32" s="1108"/>
      <c r="T32" s="1108"/>
      <c r="U32" s="1108"/>
      <c r="V32" s="1108">
        <v>8226</v>
      </c>
      <c r="W32" s="1108"/>
      <c r="X32" s="1108"/>
      <c r="Y32" s="1108"/>
      <c r="Z32" s="1108"/>
      <c r="AA32" s="1109">
        <v>6875</v>
      </c>
      <c r="AB32" s="1110"/>
      <c r="AC32" s="1110"/>
      <c r="AD32" s="1110"/>
      <c r="AE32" s="1111"/>
      <c r="AF32" s="1112">
        <v>6876</v>
      </c>
      <c r="AG32" s="1108"/>
      <c r="AH32" s="1108"/>
      <c r="AI32" s="1108"/>
      <c r="AJ32" s="1113"/>
      <c r="AK32" s="1041">
        <v>1863</v>
      </c>
      <c r="AL32" s="1038"/>
      <c r="AM32" s="1038"/>
      <c r="AN32" s="1038"/>
      <c r="AO32" s="1038"/>
      <c r="AP32" s="1038">
        <v>160141</v>
      </c>
      <c r="AQ32" s="1038"/>
      <c r="AR32" s="1038"/>
      <c r="AS32" s="1038"/>
      <c r="AT32" s="1038"/>
      <c r="AU32" s="1038">
        <v>8327</v>
      </c>
      <c r="AV32" s="1038"/>
      <c r="AW32" s="1038"/>
      <c r="AX32" s="1038"/>
      <c r="AY32" s="1038"/>
      <c r="AZ32" s="1036">
        <v>0</v>
      </c>
      <c r="BA32" s="1034"/>
      <c r="BB32" s="1034"/>
      <c r="BC32" s="1034"/>
      <c r="BD32" s="1035"/>
      <c r="BE32" s="1093" t="s">
        <v>415</v>
      </c>
      <c r="BF32" s="1093"/>
      <c r="BG32" s="1093"/>
      <c r="BH32" s="1093"/>
      <c r="BI32" s="1094"/>
      <c r="BJ32" s="249"/>
      <c r="BK32" s="249"/>
      <c r="BL32" s="249"/>
      <c r="BM32" s="249"/>
      <c r="BN32" s="249"/>
      <c r="BO32" s="262"/>
      <c r="BP32" s="262"/>
      <c r="BQ32" s="259">
        <v>26</v>
      </c>
      <c r="BR32" s="260"/>
      <c r="BS32" s="1075"/>
      <c r="BT32" s="1076"/>
      <c r="BU32" s="1076"/>
      <c r="BV32" s="1076"/>
      <c r="BW32" s="1076"/>
      <c r="BX32" s="1076"/>
      <c r="BY32" s="1076"/>
      <c r="BZ32" s="1076"/>
      <c r="CA32" s="1076"/>
      <c r="CB32" s="1076"/>
      <c r="CC32" s="1076"/>
      <c r="CD32" s="1076"/>
      <c r="CE32" s="1076"/>
      <c r="CF32" s="1076"/>
      <c r="CG32" s="1077"/>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243"/>
    </row>
    <row r="33" spans="1:131" s="244" customFormat="1" ht="26.25" customHeight="1" x14ac:dyDescent="0.2">
      <c r="A33" s="263">
        <v>6</v>
      </c>
      <c r="B33" s="1098" t="s">
        <v>416</v>
      </c>
      <c r="C33" s="1099"/>
      <c r="D33" s="1099"/>
      <c r="E33" s="1099"/>
      <c r="F33" s="1099"/>
      <c r="G33" s="1099"/>
      <c r="H33" s="1099"/>
      <c r="I33" s="1099"/>
      <c r="J33" s="1099"/>
      <c r="K33" s="1099"/>
      <c r="L33" s="1099"/>
      <c r="M33" s="1099"/>
      <c r="N33" s="1099"/>
      <c r="O33" s="1099"/>
      <c r="P33" s="1100"/>
      <c r="Q33" s="1107">
        <v>17614</v>
      </c>
      <c r="R33" s="1108"/>
      <c r="S33" s="1108"/>
      <c r="T33" s="1108"/>
      <c r="U33" s="1108"/>
      <c r="V33" s="1108">
        <v>7214</v>
      </c>
      <c r="W33" s="1108"/>
      <c r="X33" s="1108"/>
      <c r="Y33" s="1108"/>
      <c r="Z33" s="1108"/>
      <c r="AA33" s="1109">
        <v>10400</v>
      </c>
      <c r="AB33" s="1110"/>
      <c r="AC33" s="1110"/>
      <c r="AD33" s="1110"/>
      <c r="AE33" s="1111"/>
      <c r="AF33" s="1112">
        <v>10400</v>
      </c>
      <c r="AG33" s="1108"/>
      <c r="AH33" s="1108"/>
      <c r="AI33" s="1108"/>
      <c r="AJ33" s="1113"/>
      <c r="AK33" s="1041">
        <v>20913</v>
      </c>
      <c r="AL33" s="1038"/>
      <c r="AM33" s="1038"/>
      <c r="AN33" s="1038"/>
      <c r="AO33" s="1038"/>
      <c r="AP33" s="1038">
        <v>274230</v>
      </c>
      <c r="AQ33" s="1038"/>
      <c r="AR33" s="1038"/>
      <c r="AS33" s="1038"/>
      <c r="AT33" s="1038"/>
      <c r="AU33" s="1038">
        <v>167555</v>
      </c>
      <c r="AV33" s="1038"/>
      <c r="AW33" s="1038"/>
      <c r="AX33" s="1038"/>
      <c r="AY33" s="1038"/>
      <c r="AZ33" s="1036">
        <v>0</v>
      </c>
      <c r="BA33" s="1034"/>
      <c r="BB33" s="1034"/>
      <c r="BC33" s="1034"/>
      <c r="BD33" s="1035"/>
      <c r="BE33" s="1093" t="s">
        <v>415</v>
      </c>
      <c r="BF33" s="1093"/>
      <c r="BG33" s="1093"/>
      <c r="BH33" s="1093"/>
      <c r="BI33" s="1094"/>
      <c r="BJ33" s="249"/>
      <c r="BK33" s="249"/>
      <c r="BL33" s="249"/>
      <c r="BM33" s="249"/>
      <c r="BN33" s="249"/>
      <c r="BO33" s="262"/>
      <c r="BP33" s="262"/>
      <c r="BQ33" s="259">
        <v>27</v>
      </c>
      <c r="BR33" s="260"/>
      <c r="BS33" s="1075"/>
      <c r="BT33" s="1076"/>
      <c r="BU33" s="1076"/>
      <c r="BV33" s="1076"/>
      <c r="BW33" s="1076"/>
      <c r="BX33" s="1076"/>
      <c r="BY33" s="1076"/>
      <c r="BZ33" s="1076"/>
      <c r="CA33" s="1076"/>
      <c r="CB33" s="1076"/>
      <c r="CC33" s="1076"/>
      <c r="CD33" s="1076"/>
      <c r="CE33" s="1076"/>
      <c r="CF33" s="1076"/>
      <c r="CG33" s="1077"/>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243"/>
    </row>
    <row r="34" spans="1:131" s="244" customFormat="1" ht="26.25" customHeight="1" x14ac:dyDescent="0.2">
      <c r="A34" s="263">
        <v>7</v>
      </c>
      <c r="B34" s="1098" t="s">
        <v>417</v>
      </c>
      <c r="C34" s="1099"/>
      <c r="D34" s="1099"/>
      <c r="E34" s="1099"/>
      <c r="F34" s="1099"/>
      <c r="G34" s="1099"/>
      <c r="H34" s="1099"/>
      <c r="I34" s="1099"/>
      <c r="J34" s="1099"/>
      <c r="K34" s="1099"/>
      <c r="L34" s="1099"/>
      <c r="M34" s="1099"/>
      <c r="N34" s="1099"/>
      <c r="O34" s="1099"/>
      <c r="P34" s="1100"/>
      <c r="Q34" s="1107">
        <v>11506</v>
      </c>
      <c r="R34" s="1108"/>
      <c r="S34" s="1108"/>
      <c r="T34" s="1108"/>
      <c r="U34" s="1108"/>
      <c r="V34" s="1108">
        <v>5034</v>
      </c>
      <c r="W34" s="1108"/>
      <c r="X34" s="1108"/>
      <c r="Y34" s="1108"/>
      <c r="Z34" s="1108"/>
      <c r="AA34" s="1109">
        <v>6472</v>
      </c>
      <c r="AB34" s="1110"/>
      <c r="AC34" s="1110"/>
      <c r="AD34" s="1110"/>
      <c r="AE34" s="1111"/>
      <c r="AF34" s="1112">
        <v>6472</v>
      </c>
      <c r="AG34" s="1108"/>
      <c r="AH34" s="1108"/>
      <c r="AI34" s="1108"/>
      <c r="AJ34" s="1113"/>
      <c r="AK34" s="1041">
        <v>378</v>
      </c>
      <c r="AL34" s="1038"/>
      <c r="AM34" s="1038"/>
      <c r="AN34" s="1038"/>
      <c r="AO34" s="1038"/>
      <c r="AP34" s="1038">
        <v>0.52580000000000005</v>
      </c>
      <c r="AQ34" s="1038"/>
      <c r="AR34" s="1038"/>
      <c r="AS34" s="1038"/>
      <c r="AT34" s="1038"/>
      <c r="AU34" s="1038">
        <v>11</v>
      </c>
      <c r="AV34" s="1038"/>
      <c r="AW34" s="1038"/>
      <c r="AX34" s="1038"/>
      <c r="AY34" s="1038"/>
      <c r="AZ34" s="1036">
        <v>0</v>
      </c>
      <c r="BA34" s="1034"/>
      <c r="BB34" s="1034"/>
      <c r="BC34" s="1034"/>
      <c r="BD34" s="1035"/>
      <c r="BE34" s="1093" t="s">
        <v>415</v>
      </c>
      <c r="BF34" s="1093"/>
      <c r="BG34" s="1093"/>
      <c r="BH34" s="1093"/>
      <c r="BI34" s="1094"/>
      <c r="BJ34" s="249"/>
      <c r="BK34" s="249"/>
      <c r="BL34" s="249"/>
      <c r="BM34" s="249"/>
      <c r="BN34" s="249"/>
      <c r="BO34" s="262"/>
      <c r="BP34" s="262"/>
      <c r="BQ34" s="259">
        <v>28</v>
      </c>
      <c r="BR34" s="260"/>
      <c r="BS34" s="1075"/>
      <c r="BT34" s="1076"/>
      <c r="BU34" s="1076"/>
      <c r="BV34" s="1076"/>
      <c r="BW34" s="1076"/>
      <c r="BX34" s="1076"/>
      <c r="BY34" s="1076"/>
      <c r="BZ34" s="1076"/>
      <c r="CA34" s="1076"/>
      <c r="CB34" s="1076"/>
      <c r="CC34" s="1076"/>
      <c r="CD34" s="1076"/>
      <c r="CE34" s="1076"/>
      <c r="CF34" s="1076"/>
      <c r="CG34" s="1077"/>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243"/>
    </row>
    <row r="35" spans="1:131" s="244" customFormat="1" ht="26.25" customHeight="1" x14ac:dyDescent="0.2">
      <c r="A35" s="263">
        <v>8</v>
      </c>
      <c r="B35" s="1098" t="s">
        <v>418</v>
      </c>
      <c r="C35" s="1099"/>
      <c r="D35" s="1099"/>
      <c r="E35" s="1099"/>
      <c r="F35" s="1099"/>
      <c r="G35" s="1099"/>
      <c r="H35" s="1099"/>
      <c r="I35" s="1099"/>
      <c r="J35" s="1099"/>
      <c r="K35" s="1099"/>
      <c r="L35" s="1099"/>
      <c r="M35" s="1099"/>
      <c r="N35" s="1099"/>
      <c r="O35" s="1099"/>
      <c r="P35" s="1100"/>
      <c r="Q35" s="1107">
        <v>1866</v>
      </c>
      <c r="R35" s="1108"/>
      <c r="S35" s="1108"/>
      <c r="T35" s="1108"/>
      <c r="U35" s="1108"/>
      <c r="V35" s="1108">
        <v>32408</v>
      </c>
      <c r="W35" s="1108"/>
      <c r="X35" s="1108"/>
      <c r="Y35" s="1108"/>
      <c r="Z35" s="1108"/>
      <c r="AA35" s="1109">
        <v>-30542</v>
      </c>
      <c r="AB35" s="1110"/>
      <c r="AC35" s="1110"/>
      <c r="AD35" s="1110"/>
      <c r="AE35" s="1111"/>
      <c r="AF35" s="1112">
        <v>0</v>
      </c>
      <c r="AG35" s="1108"/>
      <c r="AH35" s="1108"/>
      <c r="AI35" s="1108"/>
      <c r="AJ35" s="1113"/>
      <c r="AK35" s="1041">
        <v>5387</v>
      </c>
      <c r="AL35" s="1038"/>
      <c r="AM35" s="1038"/>
      <c r="AN35" s="1038"/>
      <c r="AO35" s="1038"/>
      <c r="AP35" s="1038">
        <v>306332</v>
      </c>
      <c r="AQ35" s="1038"/>
      <c r="AR35" s="1038"/>
      <c r="AS35" s="1038"/>
      <c r="AT35" s="1038"/>
      <c r="AU35" s="1038">
        <v>36760</v>
      </c>
      <c r="AV35" s="1038"/>
      <c r="AW35" s="1038"/>
      <c r="AX35" s="1038"/>
      <c r="AY35" s="1038"/>
      <c r="AZ35" s="1036">
        <v>0</v>
      </c>
      <c r="BA35" s="1034"/>
      <c r="BB35" s="1034"/>
      <c r="BC35" s="1034"/>
      <c r="BD35" s="1035"/>
      <c r="BE35" s="1093" t="s">
        <v>415</v>
      </c>
      <c r="BF35" s="1093"/>
      <c r="BG35" s="1093"/>
      <c r="BH35" s="1093"/>
      <c r="BI35" s="1094"/>
      <c r="BJ35" s="249"/>
      <c r="BK35" s="249"/>
      <c r="BL35" s="249"/>
      <c r="BM35" s="249"/>
      <c r="BN35" s="249"/>
      <c r="BO35" s="262"/>
      <c r="BP35" s="262"/>
      <c r="BQ35" s="259">
        <v>29</v>
      </c>
      <c r="BR35" s="260"/>
      <c r="BS35" s="1075"/>
      <c r="BT35" s="1076"/>
      <c r="BU35" s="1076"/>
      <c r="BV35" s="1076"/>
      <c r="BW35" s="1076"/>
      <c r="BX35" s="1076"/>
      <c r="BY35" s="1076"/>
      <c r="BZ35" s="1076"/>
      <c r="CA35" s="1076"/>
      <c r="CB35" s="1076"/>
      <c r="CC35" s="1076"/>
      <c r="CD35" s="1076"/>
      <c r="CE35" s="1076"/>
      <c r="CF35" s="1076"/>
      <c r="CG35" s="1077"/>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243"/>
    </row>
    <row r="36" spans="1:131" s="244" customFormat="1" ht="26.25" customHeight="1" x14ac:dyDescent="0.2">
      <c r="A36" s="263">
        <v>9</v>
      </c>
      <c r="B36" s="1098" t="s">
        <v>419</v>
      </c>
      <c r="C36" s="1099"/>
      <c r="D36" s="1099"/>
      <c r="E36" s="1099"/>
      <c r="F36" s="1099"/>
      <c r="G36" s="1099"/>
      <c r="H36" s="1099"/>
      <c r="I36" s="1099"/>
      <c r="J36" s="1099"/>
      <c r="K36" s="1099"/>
      <c r="L36" s="1099"/>
      <c r="M36" s="1099"/>
      <c r="N36" s="1099"/>
      <c r="O36" s="1099"/>
      <c r="P36" s="1100"/>
      <c r="Q36" s="1107">
        <v>5751</v>
      </c>
      <c r="R36" s="1108"/>
      <c r="S36" s="1108"/>
      <c r="T36" s="1108"/>
      <c r="U36" s="1108"/>
      <c r="V36" s="1108">
        <v>4364</v>
      </c>
      <c r="W36" s="1108"/>
      <c r="X36" s="1108"/>
      <c r="Y36" s="1108"/>
      <c r="Z36" s="1108"/>
      <c r="AA36" s="1109">
        <v>1387</v>
      </c>
      <c r="AB36" s="1110"/>
      <c r="AC36" s="1110"/>
      <c r="AD36" s="1110"/>
      <c r="AE36" s="1111"/>
      <c r="AF36" s="1112">
        <v>1386</v>
      </c>
      <c r="AG36" s="1108"/>
      <c r="AH36" s="1108"/>
      <c r="AI36" s="1108"/>
      <c r="AJ36" s="1113"/>
      <c r="AK36" s="1041">
        <v>602</v>
      </c>
      <c r="AL36" s="1038"/>
      <c r="AM36" s="1038"/>
      <c r="AN36" s="1038"/>
      <c r="AO36" s="1038"/>
      <c r="AP36" s="1038">
        <v>7395</v>
      </c>
      <c r="AQ36" s="1038"/>
      <c r="AR36" s="1038"/>
      <c r="AS36" s="1038"/>
      <c r="AT36" s="1038"/>
      <c r="AU36" s="1038">
        <v>4296</v>
      </c>
      <c r="AV36" s="1038"/>
      <c r="AW36" s="1038"/>
      <c r="AX36" s="1038"/>
      <c r="AY36" s="1038"/>
      <c r="AZ36" s="1036">
        <v>0</v>
      </c>
      <c r="BA36" s="1034"/>
      <c r="BB36" s="1034"/>
      <c r="BC36" s="1034"/>
      <c r="BD36" s="1035"/>
      <c r="BE36" s="1093" t="s">
        <v>420</v>
      </c>
      <c r="BF36" s="1093"/>
      <c r="BG36" s="1093"/>
      <c r="BH36" s="1093"/>
      <c r="BI36" s="1094"/>
      <c r="BJ36" s="249"/>
      <c r="BK36" s="249"/>
      <c r="BL36" s="249"/>
      <c r="BM36" s="249"/>
      <c r="BN36" s="249"/>
      <c r="BO36" s="262"/>
      <c r="BP36" s="262"/>
      <c r="BQ36" s="259">
        <v>30</v>
      </c>
      <c r="BR36" s="260"/>
      <c r="BS36" s="1075"/>
      <c r="BT36" s="1076"/>
      <c r="BU36" s="1076"/>
      <c r="BV36" s="1076"/>
      <c r="BW36" s="1076"/>
      <c r="BX36" s="1076"/>
      <c r="BY36" s="1076"/>
      <c r="BZ36" s="1076"/>
      <c r="CA36" s="1076"/>
      <c r="CB36" s="1076"/>
      <c r="CC36" s="1076"/>
      <c r="CD36" s="1076"/>
      <c r="CE36" s="1076"/>
      <c r="CF36" s="1076"/>
      <c r="CG36" s="1077"/>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243"/>
    </row>
    <row r="37" spans="1:131" s="244" customFormat="1" ht="26.25" customHeight="1" x14ac:dyDescent="0.2">
      <c r="A37" s="263">
        <v>10</v>
      </c>
      <c r="B37" s="1098" t="s">
        <v>421</v>
      </c>
      <c r="C37" s="1099"/>
      <c r="D37" s="1099"/>
      <c r="E37" s="1099"/>
      <c r="F37" s="1099"/>
      <c r="G37" s="1099"/>
      <c r="H37" s="1099"/>
      <c r="I37" s="1099"/>
      <c r="J37" s="1099"/>
      <c r="K37" s="1099"/>
      <c r="L37" s="1099"/>
      <c r="M37" s="1099"/>
      <c r="N37" s="1099"/>
      <c r="O37" s="1099"/>
      <c r="P37" s="1100"/>
      <c r="Q37" s="1107">
        <v>2097</v>
      </c>
      <c r="R37" s="1108"/>
      <c r="S37" s="1108"/>
      <c r="T37" s="1108"/>
      <c r="U37" s="1108"/>
      <c r="V37" s="1108">
        <v>2097</v>
      </c>
      <c r="W37" s="1108"/>
      <c r="X37" s="1108"/>
      <c r="Y37" s="1108"/>
      <c r="Z37" s="1108"/>
      <c r="AA37" s="1109">
        <v>0</v>
      </c>
      <c r="AB37" s="1110"/>
      <c r="AC37" s="1110"/>
      <c r="AD37" s="1110"/>
      <c r="AE37" s="1111"/>
      <c r="AF37" s="1112">
        <v>0</v>
      </c>
      <c r="AG37" s="1108"/>
      <c r="AH37" s="1108"/>
      <c r="AI37" s="1108"/>
      <c r="AJ37" s="1113"/>
      <c r="AK37" s="1041">
        <v>302</v>
      </c>
      <c r="AL37" s="1038"/>
      <c r="AM37" s="1038"/>
      <c r="AN37" s="1038"/>
      <c r="AO37" s="1038"/>
      <c r="AP37" s="1038">
        <v>7230</v>
      </c>
      <c r="AQ37" s="1038"/>
      <c r="AR37" s="1038"/>
      <c r="AS37" s="1038"/>
      <c r="AT37" s="1038"/>
      <c r="AU37" s="1038">
        <v>4374</v>
      </c>
      <c r="AV37" s="1038"/>
      <c r="AW37" s="1038"/>
      <c r="AX37" s="1038"/>
      <c r="AY37" s="1038"/>
      <c r="AZ37" s="1036">
        <v>0</v>
      </c>
      <c r="BA37" s="1034"/>
      <c r="BB37" s="1034"/>
      <c r="BC37" s="1034"/>
      <c r="BD37" s="1035"/>
      <c r="BE37" s="1093" t="s">
        <v>420</v>
      </c>
      <c r="BF37" s="1093"/>
      <c r="BG37" s="1093"/>
      <c r="BH37" s="1093"/>
      <c r="BI37" s="1094"/>
      <c r="BJ37" s="249"/>
      <c r="BK37" s="249"/>
      <c r="BL37" s="249"/>
      <c r="BM37" s="249"/>
      <c r="BN37" s="249"/>
      <c r="BO37" s="262"/>
      <c r="BP37" s="262"/>
      <c r="BQ37" s="259">
        <v>31</v>
      </c>
      <c r="BR37" s="260"/>
      <c r="BS37" s="1075"/>
      <c r="BT37" s="1076"/>
      <c r="BU37" s="1076"/>
      <c r="BV37" s="1076"/>
      <c r="BW37" s="1076"/>
      <c r="BX37" s="1076"/>
      <c r="BY37" s="1076"/>
      <c r="BZ37" s="1076"/>
      <c r="CA37" s="1076"/>
      <c r="CB37" s="1076"/>
      <c r="CC37" s="1076"/>
      <c r="CD37" s="1076"/>
      <c r="CE37" s="1076"/>
      <c r="CF37" s="1076"/>
      <c r="CG37" s="1077"/>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243"/>
    </row>
    <row r="38" spans="1:131" s="244" customFormat="1" ht="26.25" customHeight="1" x14ac:dyDescent="0.2">
      <c r="A38" s="263">
        <v>11</v>
      </c>
      <c r="B38" s="1098" t="s">
        <v>422</v>
      </c>
      <c r="C38" s="1099"/>
      <c r="D38" s="1099"/>
      <c r="E38" s="1099"/>
      <c r="F38" s="1099"/>
      <c r="G38" s="1099"/>
      <c r="H38" s="1099"/>
      <c r="I38" s="1099"/>
      <c r="J38" s="1099"/>
      <c r="K38" s="1099"/>
      <c r="L38" s="1099"/>
      <c r="M38" s="1099"/>
      <c r="N38" s="1099"/>
      <c r="O38" s="1099"/>
      <c r="P38" s="1100"/>
      <c r="Q38" s="1107">
        <v>44</v>
      </c>
      <c r="R38" s="1108"/>
      <c r="S38" s="1108"/>
      <c r="T38" s="1108"/>
      <c r="U38" s="1108"/>
      <c r="V38" s="1108">
        <v>44</v>
      </c>
      <c r="W38" s="1108"/>
      <c r="X38" s="1108"/>
      <c r="Y38" s="1108"/>
      <c r="Z38" s="1108"/>
      <c r="AA38" s="1109">
        <v>0</v>
      </c>
      <c r="AB38" s="1110"/>
      <c r="AC38" s="1110"/>
      <c r="AD38" s="1110"/>
      <c r="AE38" s="1111"/>
      <c r="AF38" s="1112">
        <v>0</v>
      </c>
      <c r="AG38" s="1108"/>
      <c r="AH38" s="1108"/>
      <c r="AI38" s="1108"/>
      <c r="AJ38" s="1113"/>
      <c r="AK38" s="1041">
        <v>30</v>
      </c>
      <c r="AL38" s="1038"/>
      <c r="AM38" s="1038"/>
      <c r="AN38" s="1038"/>
      <c r="AO38" s="1038"/>
      <c r="AP38" s="1038">
        <v>218</v>
      </c>
      <c r="AQ38" s="1038"/>
      <c r="AR38" s="1038"/>
      <c r="AS38" s="1038"/>
      <c r="AT38" s="1038"/>
      <c r="AU38" s="1038">
        <v>148</v>
      </c>
      <c r="AV38" s="1038"/>
      <c r="AW38" s="1038"/>
      <c r="AX38" s="1038"/>
      <c r="AY38" s="1038"/>
      <c r="AZ38" s="1036">
        <v>0</v>
      </c>
      <c r="BA38" s="1034"/>
      <c r="BB38" s="1034"/>
      <c r="BC38" s="1034"/>
      <c r="BD38" s="1035"/>
      <c r="BE38" s="1093" t="s">
        <v>420</v>
      </c>
      <c r="BF38" s="1093"/>
      <c r="BG38" s="1093"/>
      <c r="BH38" s="1093"/>
      <c r="BI38" s="1094"/>
      <c r="BJ38" s="249"/>
      <c r="BK38" s="249"/>
      <c r="BL38" s="249"/>
      <c r="BM38" s="249"/>
      <c r="BN38" s="249"/>
      <c r="BO38" s="262"/>
      <c r="BP38" s="262"/>
      <c r="BQ38" s="259">
        <v>32</v>
      </c>
      <c r="BR38" s="260"/>
      <c r="BS38" s="1075"/>
      <c r="BT38" s="1076"/>
      <c r="BU38" s="1076"/>
      <c r="BV38" s="1076"/>
      <c r="BW38" s="1076"/>
      <c r="BX38" s="1076"/>
      <c r="BY38" s="1076"/>
      <c r="BZ38" s="1076"/>
      <c r="CA38" s="1076"/>
      <c r="CB38" s="1076"/>
      <c r="CC38" s="1076"/>
      <c r="CD38" s="1076"/>
      <c r="CE38" s="1076"/>
      <c r="CF38" s="1076"/>
      <c r="CG38" s="1077"/>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243"/>
    </row>
    <row r="39" spans="1:131" s="244" customFormat="1" ht="26.25" customHeight="1" x14ac:dyDescent="0.2">
      <c r="A39" s="263">
        <v>12</v>
      </c>
      <c r="B39" s="1098" t="s">
        <v>423</v>
      </c>
      <c r="C39" s="1099"/>
      <c r="D39" s="1099"/>
      <c r="E39" s="1099"/>
      <c r="F39" s="1099"/>
      <c r="G39" s="1099"/>
      <c r="H39" s="1099"/>
      <c r="I39" s="1099"/>
      <c r="J39" s="1099"/>
      <c r="K39" s="1099"/>
      <c r="L39" s="1099"/>
      <c r="M39" s="1099"/>
      <c r="N39" s="1099"/>
      <c r="O39" s="1099"/>
      <c r="P39" s="1100"/>
      <c r="Q39" s="1107">
        <v>519</v>
      </c>
      <c r="R39" s="1108"/>
      <c r="S39" s="1108"/>
      <c r="T39" s="1108"/>
      <c r="U39" s="1108"/>
      <c r="V39" s="1108">
        <v>519</v>
      </c>
      <c r="W39" s="1108"/>
      <c r="X39" s="1108"/>
      <c r="Y39" s="1108"/>
      <c r="Z39" s="1108"/>
      <c r="AA39" s="1109">
        <v>0</v>
      </c>
      <c r="AB39" s="1110"/>
      <c r="AC39" s="1110"/>
      <c r="AD39" s="1110"/>
      <c r="AE39" s="1111"/>
      <c r="AF39" s="1112">
        <v>88</v>
      </c>
      <c r="AG39" s="1108"/>
      <c r="AH39" s="1108"/>
      <c r="AI39" s="1108"/>
      <c r="AJ39" s="1113"/>
      <c r="AK39" s="1041">
        <v>0</v>
      </c>
      <c r="AL39" s="1038"/>
      <c r="AM39" s="1038"/>
      <c r="AN39" s="1038"/>
      <c r="AO39" s="1038"/>
      <c r="AP39" s="1038">
        <v>0</v>
      </c>
      <c r="AQ39" s="1038"/>
      <c r="AR39" s="1038"/>
      <c r="AS39" s="1038"/>
      <c r="AT39" s="1038"/>
      <c r="AU39" s="1038">
        <v>0</v>
      </c>
      <c r="AV39" s="1038"/>
      <c r="AW39" s="1038"/>
      <c r="AX39" s="1038"/>
      <c r="AY39" s="1038"/>
      <c r="AZ39" s="1036">
        <v>0</v>
      </c>
      <c r="BA39" s="1034"/>
      <c r="BB39" s="1034"/>
      <c r="BC39" s="1034"/>
      <c r="BD39" s="1035"/>
      <c r="BE39" s="1093" t="s">
        <v>420</v>
      </c>
      <c r="BF39" s="1093"/>
      <c r="BG39" s="1093"/>
      <c r="BH39" s="1093"/>
      <c r="BI39" s="1094"/>
      <c r="BJ39" s="249"/>
      <c r="BK39" s="249"/>
      <c r="BL39" s="249"/>
      <c r="BM39" s="249"/>
      <c r="BN39" s="249"/>
      <c r="BO39" s="262"/>
      <c r="BP39" s="262"/>
      <c r="BQ39" s="259">
        <v>33</v>
      </c>
      <c r="BR39" s="260"/>
      <c r="BS39" s="1075"/>
      <c r="BT39" s="1076"/>
      <c r="BU39" s="1076"/>
      <c r="BV39" s="1076"/>
      <c r="BW39" s="1076"/>
      <c r="BX39" s="1076"/>
      <c r="BY39" s="1076"/>
      <c r="BZ39" s="1076"/>
      <c r="CA39" s="1076"/>
      <c r="CB39" s="1076"/>
      <c r="CC39" s="1076"/>
      <c r="CD39" s="1076"/>
      <c r="CE39" s="1076"/>
      <c r="CF39" s="1076"/>
      <c r="CG39" s="1077"/>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243"/>
    </row>
    <row r="40" spans="1:131" s="244" customFormat="1" ht="26.25" customHeight="1" x14ac:dyDescent="0.2">
      <c r="A40" s="258">
        <v>13</v>
      </c>
      <c r="B40" s="1098"/>
      <c r="C40" s="1099"/>
      <c r="D40" s="1099"/>
      <c r="E40" s="1099"/>
      <c r="F40" s="1099"/>
      <c r="G40" s="1099"/>
      <c r="H40" s="1099"/>
      <c r="I40" s="1099"/>
      <c r="J40" s="1099"/>
      <c r="K40" s="1099"/>
      <c r="L40" s="1099"/>
      <c r="M40" s="1099"/>
      <c r="N40" s="1099"/>
      <c r="O40" s="1099"/>
      <c r="P40" s="1100"/>
      <c r="Q40" s="1104"/>
      <c r="R40" s="1105"/>
      <c r="S40" s="1105"/>
      <c r="T40" s="1105"/>
      <c r="U40" s="1105"/>
      <c r="V40" s="1105"/>
      <c r="W40" s="1105"/>
      <c r="X40" s="1105"/>
      <c r="Y40" s="1105"/>
      <c r="Z40" s="1105"/>
      <c r="AA40" s="1105"/>
      <c r="AB40" s="1105"/>
      <c r="AC40" s="1105"/>
      <c r="AD40" s="1105"/>
      <c r="AE40" s="1106"/>
      <c r="AF40" s="1080"/>
      <c r="AG40" s="1081"/>
      <c r="AH40" s="1081"/>
      <c r="AI40" s="1081"/>
      <c r="AJ40" s="1082"/>
      <c r="AK40" s="1035"/>
      <c r="AL40" s="1026"/>
      <c r="AM40" s="1026"/>
      <c r="AN40" s="1026"/>
      <c r="AO40" s="1026"/>
      <c r="AP40" s="1026"/>
      <c r="AQ40" s="1026"/>
      <c r="AR40" s="1026"/>
      <c r="AS40" s="1026"/>
      <c r="AT40" s="1026"/>
      <c r="AU40" s="1026"/>
      <c r="AV40" s="1026"/>
      <c r="AW40" s="1026"/>
      <c r="AX40" s="1026"/>
      <c r="AY40" s="1026"/>
      <c r="AZ40" s="1103"/>
      <c r="BA40" s="1103"/>
      <c r="BB40" s="1103"/>
      <c r="BC40" s="1103"/>
      <c r="BD40" s="1103"/>
      <c r="BE40" s="1093"/>
      <c r="BF40" s="1093"/>
      <c r="BG40" s="1093"/>
      <c r="BH40" s="1093"/>
      <c r="BI40" s="1094"/>
      <c r="BJ40" s="249"/>
      <c r="BK40" s="249"/>
      <c r="BL40" s="249"/>
      <c r="BM40" s="249"/>
      <c r="BN40" s="249"/>
      <c r="BO40" s="262"/>
      <c r="BP40" s="262"/>
      <c r="BQ40" s="259">
        <v>34</v>
      </c>
      <c r="BR40" s="260"/>
      <c r="BS40" s="1075"/>
      <c r="BT40" s="1076"/>
      <c r="BU40" s="1076"/>
      <c r="BV40" s="1076"/>
      <c r="BW40" s="1076"/>
      <c r="BX40" s="1076"/>
      <c r="BY40" s="1076"/>
      <c r="BZ40" s="1076"/>
      <c r="CA40" s="1076"/>
      <c r="CB40" s="1076"/>
      <c r="CC40" s="1076"/>
      <c r="CD40" s="1076"/>
      <c r="CE40" s="1076"/>
      <c r="CF40" s="1076"/>
      <c r="CG40" s="1077"/>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243"/>
    </row>
    <row r="41" spans="1:131" s="244" customFormat="1" ht="26.25" customHeight="1" x14ac:dyDescent="0.2">
      <c r="A41" s="258">
        <v>14</v>
      </c>
      <c r="B41" s="1098"/>
      <c r="C41" s="1099"/>
      <c r="D41" s="1099"/>
      <c r="E41" s="1099"/>
      <c r="F41" s="1099"/>
      <c r="G41" s="1099"/>
      <c r="H41" s="1099"/>
      <c r="I41" s="1099"/>
      <c r="J41" s="1099"/>
      <c r="K41" s="1099"/>
      <c r="L41" s="1099"/>
      <c r="M41" s="1099"/>
      <c r="N41" s="1099"/>
      <c r="O41" s="1099"/>
      <c r="P41" s="1100"/>
      <c r="Q41" s="1104"/>
      <c r="R41" s="1105"/>
      <c r="S41" s="1105"/>
      <c r="T41" s="1105"/>
      <c r="U41" s="1105"/>
      <c r="V41" s="1105"/>
      <c r="W41" s="1105"/>
      <c r="X41" s="1105"/>
      <c r="Y41" s="1105"/>
      <c r="Z41" s="1105"/>
      <c r="AA41" s="1105"/>
      <c r="AB41" s="1105"/>
      <c r="AC41" s="1105"/>
      <c r="AD41" s="1105"/>
      <c r="AE41" s="1106"/>
      <c r="AF41" s="1080"/>
      <c r="AG41" s="1081"/>
      <c r="AH41" s="1081"/>
      <c r="AI41" s="1081"/>
      <c r="AJ41" s="1082"/>
      <c r="AK41" s="1035"/>
      <c r="AL41" s="1026"/>
      <c r="AM41" s="1026"/>
      <c r="AN41" s="1026"/>
      <c r="AO41" s="1026"/>
      <c r="AP41" s="1026"/>
      <c r="AQ41" s="1026"/>
      <c r="AR41" s="1026"/>
      <c r="AS41" s="1026"/>
      <c r="AT41" s="1026"/>
      <c r="AU41" s="1026"/>
      <c r="AV41" s="1026"/>
      <c r="AW41" s="1026"/>
      <c r="AX41" s="1026"/>
      <c r="AY41" s="1026"/>
      <c r="AZ41" s="1103"/>
      <c r="BA41" s="1103"/>
      <c r="BB41" s="1103"/>
      <c r="BC41" s="1103"/>
      <c r="BD41" s="1103"/>
      <c r="BE41" s="1093"/>
      <c r="BF41" s="1093"/>
      <c r="BG41" s="1093"/>
      <c r="BH41" s="1093"/>
      <c r="BI41" s="1094"/>
      <c r="BJ41" s="249"/>
      <c r="BK41" s="249"/>
      <c r="BL41" s="249"/>
      <c r="BM41" s="249"/>
      <c r="BN41" s="249"/>
      <c r="BO41" s="262"/>
      <c r="BP41" s="262"/>
      <c r="BQ41" s="259">
        <v>35</v>
      </c>
      <c r="BR41" s="260"/>
      <c r="BS41" s="1075"/>
      <c r="BT41" s="1076"/>
      <c r="BU41" s="1076"/>
      <c r="BV41" s="1076"/>
      <c r="BW41" s="1076"/>
      <c r="BX41" s="1076"/>
      <c r="BY41" s="1076"/>
      <c r="BZ41" s="1076"/>
      <c r="CA41" s="1076"/>
      <c r="CB41" s="1076"/>
      <c r="CC41" s="1076"/>
      <c r="CD41" s="1076"/>
      <c r="CE41" s="1076"/>
      <c r="CF41" s="1076"/>
      <c r="CG41" s="1077"/>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243"/>
    </row>
    <row r="42" spans="1:131" s="244" customFormat="1" ht="26.25" customHeight="1" x14ac:dyDescent="0.2">
      <c r="A42" s="258">
        <v>15</v>
      </c>
      <c r="B42" s="1098"/>
      <c r="C42" s="1099"/>
      <c r="D42" s="1099"/>
      <c r="E42" s="1099"/>
      <c r="F42" s="1099"/>
      <c r="G42" s="1099"/>
      <c r="H42" s="1099"/>
      <c r="I42" s="1099"/>
      <c r="J42" s="1099"/>
      <c r="K42" s="1099"/>
      <c r="L42" s="1099"/>
      <c r="M42" s="1099"/>
      <c r="N42" s="1099"/>
      <c r="O42" s="1099"/>
      <c r="P42" s="1100"/>
      <c r="Q42" s="1104"/>
      <c r="R42" s="1105"/>
      <c r="S42" s="1105"/>
      <c r="T42" s="1105"/>
      <c r="U42" s="1105"/>
      <c r="V42" s="1105"/>
      <c r="W42" s="1105"/>
      <c r="X42" s="1105"/>
      <c r="Y42" s="1105"/>
      <c r="Z42" s="1105"/>
      <c r="AA42" s="1105"/>
      <c r="AB42" s="1105"/>
      <c r="AC42" s="1105"/>
      <c r="AD42" s="1105"/>
      <c r="AE42" s="1106"/>
      <c r="AF42" s="1080"/>
      <c r="AG42" s="1081"/>
      <c r="AH42" s="1081"/>
      <c r="AI42" s="1081"/>
      <c r="AJ42" s="1082"/>
      <c r="AK42" s="1035"/>
      <c r="AL42" s="1026"/>
      <c r="AM42" s="1026"/>
      <c r="AN42" s="1026"/>
      <c r="AO42" s="1026"/>
      <c r="AP42" s="1026"/>
      <c r="AQ42" s="1026"/>
      <c r="AR42" s="1026"/>
      <c r="AS42" s="1026"/>
      <c r="AT42" s="1026"/>
      <c r="AU42" s="1026"/>
      <c r="AV42" s="1026"/>
      <c r="AW42" s="1026"/>
      <c r="AX42" s="1026"/>
      <c r="AY42" s="1026"/>
      <c r="AZ42" s="1103"/>
      <c r="BA42" s="1103"/>
      <c r="BB42" s="1103"/>
      <c r="BC42" s="1103"/>
      <c r="BD42" s="1103"/>
      <c r="BE42" s="1093"/>
      <c r="BF42" s="1093"/>
      <c r="BG42" s="1093"/>
      <c r="BH42" s="1093"/>
      <c r="BI42" s="1094"/>
      <c r="BJ42" s="249"/>
      <c r="BK42" s="249"/>
      <c r="BL42" s="249"/>
      <c r="BM42" s="249"/>
      <c r="BN42" s="249"/>
      <c r="BO42" s="262"/>
      <c r="BP42" s="262"/>
      <c r="BQ42" s="259">
        <v>36</v>
      </c>
      <c r="BR42" s="260"/>
      <c r="BS42" s="1075"/>
      <c r="BT42" s="1076"/>
      <c r="BU42" s="1076"/>
      <c r="BV42" s="1076"/>
      <c r="BW42" s="1076"/>
      <c r="BX42" s="1076"/>
      <c r="BY42" s="1076"/>
      <c r="BZ42" s="1076"/>
      <c r="CA42" s="1076"/>
      <c r="CB42" s="1076"/>
      <c r="CC42" s="1076"/>
      <c r="CD42" s="1076"/>
      <c r="CE42" s="1076"/>
      <c r="CF42" s="1076"/>
      <c r="CG42" s="1077"/>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243"/>
    </row>
    <row r="43" spans="1:131" s="244" customFormat="1" ht="26.25" customHeight="1" x14ac:dyDescent="0.2">
      <c r="A43" s="258">
        <v>16</v>
      </c>
      <c r="B43" s="1098"/>
      <c r="C43" s="1099"/>
      <c r="D43" s="1099"/>
      <c r="E43" s="1099"/>
      <c r="F43" s="1099"/>
      <c r="G43" s="1099"/>
      <c r="H43" s="1099"/>
      <c r="I43" s="1099"/>
      <c r="J43" s="1099"/>
      <c r="K43" s="1099"/>
      <c r="L43" s="1099"/>
      <c r="M43" s="1099"/>
      <c r="N43" s="1099"/>
      <c r="O43" s="1099"/>
      <c r="P43" s="1100"/>
      <c r="Q43" s="1104"/>
      <c r="R43" s="1105"/>
      <c r="S43" s="1105"/>
      <c r="T43" s="1105"/>
      <c r="U43" s="1105"/>
      <c r="V43" s="1105"/>
      <c r="W43" s="1105"/>
      <c r="X43" s="1105"/>
      <c r="Y43" s="1105"/>
      <c r="Z43" s="1105"/>
      <c r="AA43" s="1105"/>
      <c r="AB43" s="1105"/>
      <c r="AC43" s="1105"/>
      <c r="AD43" s="1105"/>
      <c r="AE43" s="1106"/>
      <c r="AF43" s="1080"/>
      <c r="AG43" s="1081"/>
      <c r="AH43" s="1081"/>
      <c r="AI43" s="1081"/>
      <c r="AJ43" s="1082"/>
      <c r="AK43" s="1035"/>
      <c r="AL43" s="1026"/>
      <c r="AM43" s="1026"/>
      <c r="AN43" s="1026"/>
      <c r="AO43" s="1026"/>
      <c r="AP43" s="1026"/>
      <c r="AQ43" s="1026"/>
      <c r="AR43" s="1026"/>
      <c r="AS43" s="1026"/>
      <c r="AT43" s="1026"/>
      <c r="AU43" s="1026"/>
      <c r="AV43" s="1026"/>
      <c r="AW43" s="1026"/>
      <c r="AX43" s="1026"/>
      <c r="AY43" s="1026"/>
      <c r="AZ43" s="1103"/>
      <c r="BA43" s="1103"/>
      <c r="BB43" s="1103"/>
      <c r="BC43" s="1103"/>
      <c r="BD43" s="1103"/>
      <c r="BE43" s="1093"/>
      <c r="BF43" s="1093"/>
      <c r="BG43" s="1093"/>
      <c r="BH43" s="1093"/>
      <c r="BI43" s="1094"/>
      <c r="BJ43" s="249"/>
      <c r="BK43" s="249"/>
      <c r="BL43" s="249"/>
      <c r="BM43" s="249"/>
      <c r="BN43" s="249"/>
      <c r="BO43" s="262"/>
      <c r="BP43" s="262"/>
      <c r="BQ43" s="259">
        <v>37</v>
      </c>
      <c r="BR43" s="260"/>
      <c r="BS43" s="1075"/>
      <c r="BT43" s="1076"/>
      <c r="BU43" s="1076"/>
      <c r="BV43" s="1076"/>
      <c r="BW43" s="1076"/>
      <c r="BX43" s="1076"/>
      <c r="BY43" s="1076"/>
      <c r="BZ43" s="1076"/>
      <c r="CA43" s="1076"/>
      <c r="CB43" s="1076"/>
      <c r="CC43" s="1076"/>
      <c r="CD43" s="1076"/>
      <c r="CE43" s="1076"/>
      <c r="CF43" s="1076"/>
      <c r="CG43" s="1077"/>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243"/>
    </row>
    <row r="44" spans="1:131" s="244" customFormat="1" ht="26.25" customHeight="1" x14ac:dyDescent="0.2">
      <c r="A44" s="258">
        <v>17</v>
      </c>
      <c r="B44" s="1098"/>
      <c r="C44" s="1099"/>
      <c r="D44" s="1099"/>
      <c r="E44" s="1099"/>
      <c r="F44" s="1099"/>
      <c r="G44" s="1099"/>
      <c r="H44" s="1099"/>
      <c r="I44" s="1099"/>
      <c r="J44" s="1099"/>
      <c r="K44" s="1099"/>
      <c r="L44" s="1099"/>
      <c r="M44" s="1099"/>
      <c r="N44" s="1099"/>
      <c r="O44" s="1099"/>
      <c r="P44" s="1100"/>
      <c r="Q44" s="1104"/>
      <c r="R44" s="1105"/>
      <c r="S44" s="1105"/>
      <c r="T44" s="1105"/>
      <c r="U44" s="1105"/>
      <c r="V44" s="1105"/>
      <c r="W44" s="1105"/>
      <c r="X44" s="1105"/>
      <c r="Y44" s="1105"/>
      <c r="Z44" s="1105"/>
      <c r="AA44" s="1105"/>
      <c r="AB44" s="1105"/>
      <c r="AC44" s="1105"/>
      <c r="AD44" s="1105"/>
      <c r="AE44" s="1106"/>
      <c r="AF44" s="1080"/>
      <c r="AG44" s="1081"/>
      <c r="AH44" s="1081"/>
      <c r="AI44" s="1081"/>
      <c r="AJ44" s="1082"/>
      <c r="AK44" s="1035"/>
      <c r="AL44" s="1026"/>
      <c r="AM44" s="1026"/>
      <c r="AN44" s="1026"/>
      <c r="AO44" s="1026"/>
      <c r="AP44" s="1026"/>
      <c r="AQ44" s="1026"/>
      <c r="AR44" s="1026"/>
      <c r="AS44" s="1026"/>
      <c r="AT44" s="1026"/>
      <c r="AU44" s="1026"/>
      <c r="AV44" s="1026"/>
      <c r="AW44" s="1026"/>
      <c r="AX44" s="1026"/>
      <c r="AY44" s="1026"/>
      <c r="AZ44" s="1103"/>
      <c r="BA44" s="1103"/>
      <c r="BB44" s="1103"/>
      <c r="BC44" s="1103"/>
      <c r="BD44" s="1103"/>
      <c r="BE44" s="1093"/>
      <c r="BF44" s="1093"/>
      <c r="BG44" s="1093"/>
      <c r="BH44" s="1093"/>
      <c r="BI44" s="1094"/>
      <c r="BJ44" s="249"/>
      <c r="BK44" s="249"/>
      <c r="BL44" s="249"/>
      <c r="BM44" s="249"/>
      <c r="BN44" s="249"/>
      <c r="BO44" s="262"/>
      <c r="BP44" s="262"/>
      <c r="BQ44" s="259">
        <v>38</v>
      </c>
      <c r="BR44" s="260"/>
      <c r="BS44" s="1075"/>
      <c r="BT44" s="1076"/>
      <c r="BU44" s="1076"/>
      <c r="BV44" s="1076"/>
      <c r="BW44" s="1076"/>
      <c r="BX44" s="1076"/>
      <c r="BY44" s="1076"/>
      <c r="BZ44" s="1076"/>
      <c r="CA44" s="1076"/>
      <c r="CB44" s="1076"/>
      <c r="CC44" s="1076"/>
      <c r="CD44" s="1076"/>
      <c r="CE44" s="1076"/>
      <c r="CF44" s="1076"/>
      <c r="CG44" s="1077"/>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243"/>
    </row>
    <row r="45" spans="1:131" s="244" customFormat="1" ht="26.25" customHeight="1" x14ac:dyDescent="0.2">
      <c r="A45" s="258">
        <v>18</v>
      </c>
      <c r="B45" s="1098"/>
      <c r="C45" s="1099"/>
      <c r="D45" s="1099"/>
      <c r="E45" s="1099"/>
      <c r="F45" s="1099"/>
      <c r="G45" s="1099"/>
      <c r="H45" s="1099"/>
      <c r="I45" s="1099"/>
      <c r="J45" s="1099"/>
      <c r="K45" s="1099"/>
      <c r="L45" s="1099"/>
      <c r="M45" s="1099"/>
      <c r="N45" s="1099"/>
      <c r="O45" s="1099"/>
      <c r="P45" s="1100"/>
      <c r="Q45" s="1104"/>
      <c r="R45" s="1105"/>
      <c r="S45" s="1105"/>
      <c r="T45" s="1105"/>
      <c r="U45" s="1105"/>
      <c r="V45" s="1105"/>
      <c r="W45" s="1105"/>
      <c r="X45" s="1105"/>
      <c r="Y45" s="1105"/>
      <c r="Z45" s="1105"/>
      <c r="AA45" s="1105"/>
      <c r="AB45" s="1105"/>
      <c r="AC45" s="1105"/>
      <c r="AD45" s="1105"/>
      <c r="AE45" s="1106"/>
      <c r="AF45" s="1080"/>
      <c r="AG45" s="1081"/>
      <c r="AH45" s="1081"/>
      <c r="AI45" s="1081"/>
      <c r="AJ45" s="1082"/>
      <c r="AK45" s="1035"/>
      <c r="AL45" s="1026"/>
      <c r="AM45" s="1026"/>
      <c r="AN45" s="1026"/>
      <c r="AO45" s="1026"/>
      <c r="AP45" s="1026"/>
      <c r="AQ45" s="1026"/>
      <c r="AR45" s="1026"/>
      <c r="AS45" s="1026"/>
      <c r="AT45" s="1026"/>
      <c r="AU45" s="1026"/>
      <c r="AV45" s="1026"/>
      <c r="AW45" s="1026"/>
      <c r="AX45" s="1026"/>
      <c r="AY45" s="1026"/>
      <c r="AZ45" s="1103"/>
      <c r="BA45" s="1103"/>
      <c r="BB45" s="1103"/>
      <c r="BC45" s="1103"/>
      <c r="BD45" s="1103"/>
      <c r="BE45" s="1093"/>
      <c r="BF45" s="1093"/>
      <c r="BG45" s="1093"/>
      <c r="BH45" s="1093"/>
      <c r="BI45" s="1094"/>
      <c r="BJ45" s="249"/>
      <c r="BK45" s="249"/>
      <c r="BL45" s="249"/>
      <c r="BM45" s="249"/>
      <c r="BN45" s="249"/>
      <c r="BO45" s="262"/>
      <c r="BP45" s="262"/>
      <c r="BQ45" s="259">
        <v>39</v>
      </c>
      <c r="BR45" s="260"/>
      <c r="BS45" s="1075"/>
      <c r="BT45" s="1076"/>
      <c r="BU45" s="1076"/>
      <c r="BV45" s="1076"/>
      <c r="BW45" s="1076"/>
      <c r="BX45" s="1076"/>
      <c r="BY45" s="1076"/>
      <c r="BZ45" s="1076"/>
      <c r="CA45" s="1076"/>
      <c r="CB45" s="1076"/>
      <c r="CC45" s="1076"/>
      <c r="CD45" s="1076"/>
      <c r="CE45" s="1076"/>
      <c r="CF45" s="1076"/>
      <c r="CG45" s="1077"/>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243"/>
    </row>
    <row r="46" spans="1:131" s="244" customFormat="1" ht="26.25" customHeight="1" x14ac:dyDescent="0.2">
      <c r="A46" s="258">
        <v>19</v>
      </c>
      <c r="B46" s="1098"/>
      <c r="C46" s="1099"/>
      <c r="D46" s="1099"/>
      <c r="E46" s="1099"/>
      <c r="F46" s="1099"/>
      <c r="G46" s="1099"/>
      <c r="H46" s="1099"/>
      <c r="I46" s="1099"/>
      <c r="J46" s="1099"/>
      <c r="K46" s="1099"/>
      <c r="L46" s="1099"/>
      <c r="M46" s="1099"/>
      <c r="N46" s="1099"/>
      <c r="O46" s="1099"/>
      <c r="P46" s="1100"/>
      <c r="Q46" s="1104"/>
      <c r="R46" s="1105"/>
      <c r="S46" s="1105"/>
      <c r="T46" s="1105"/>
      <c r="U46" s="1105"/>
      <c r="V46" s="1105"/>
      <c r="W46" s="1105"/>
      <c r="X46" s="1105"/>
      <c r="Y46" s="1105"/>
      <c r="Z46" s="1105"/>
      <c r="AA46" s="1105"/>
      <c r="AB46" s="1105"/>
      <c r="AC46" s="1105"/>
      <c r="AD46" s="1105"/>
      <c r="AE46" s="1106"/>
      <c r="AF46" s="1080"/>
      <c r="AG46" s="1081"/>
      <c r="AH46" s="1081"/>
      <c r="AI46" s="1081"/>
      <c r="AJ46" s="1082"/>
      <c r="AK46" s="1035"/>
      <c r="AL46" s="1026"/>
      <c r="AM46" s="1026"/>
      <c r="AN46" s="1026"/>
      <c r="AO46" s="1026"/>
      <c r="AP46" s="1026"/>
      <c r="AQ46" s="1026"/>
      <c r="AR46" s="1026"/>
      <c r="AS46" s="1026"/>
      <c r="AT46" s="1026"/>
      <c r="AU46" s="1026"/>
      <c r="AV46" s="1026"/>
      <c r="AW46" s="1026"/>
      <c r="AX46" s="1026"/>
      <c r="AY46" s="1026"/>
      <c r="AZ46" s="1103"/>
      <c r="BA46" s="1103"/>
      <c r="BB46" s="1103"/>
      <c r="BC46" s="1103"/>
      <c r="BD46" s="1103"/>
      <c r="BE46" s="1093"/>
      <c r="BF46" s="1093"/>
      <c r="BG46" s="1093"/>
      <c r="BH46" s="1093"/>
      <c r="BI46" s="1094"/>
      <c r="BJ46" s="249"/>
      <c r="BK46" s="249"/>
      <c r="BL46" s="249"/>
      <c r="BM46" s="249"/>
      <c r="BN46" s="249"/>
      <c r="BO46" s="262"/>
      <c r="BP46" s="262"/>
      <c r="BQ46" s="259">
        <v>40</v>
      </c>
      <c r="BR46" s="260"/>
      <c r="BS46" s="1075"/>
      <c r="BT46" s="1076"/>
      <c r="BU46" s="1076"/>
      <c r="BV46" s="1076"/>
      <c r="BW46" s="1076"/>
      <c r="BX46" s="1076"/>
      <c r="BY46" s="1076"/>
      <c r="BZ46" s="1076"/>
      <c r="CA46" s="1076"/>
      <c r="CB46" s="1076"/>
      <c r="CC46" s="1076"/>
      <c r="CD46" s="1076"/>
      <c r="CE46" s="1076"/>
      <c r="CF46" s="1076"/>
      <c r="CG46" s="1077"/>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243"/>
    </row>
    <row r="47" spans="1:131" s="244" customFormat="1" ht="26.25" customHeight="1" x14ac:dyDescent="0.2">
      <c r="A47" s="258">
        <v>20</v>
      </c>
      <c r="B47" s="1098"/>
      <c r="C47" s="1099"/>
      <c r="D47" s="1099"/>
      <c r="E47" s="1099"/>
      <c r="F47" s="1099"/>
      <c r="G47" s="1099"/>
      <c r="H47" s="1099"/>
      <c r="I47" s="1099"/>
      <c r="J47" s="1099"/>
      <c r="K47" s="1099"/>
      <c r="L47" s="1099"/>
      <c r="M47" s="1099"/>
      <c r="N47" s="1099"/>
      <c r="O47" s="1099"/>
      <c r="P47" s="1100"/>
      <c r="Q47" s="1104"/>
      <c r="R47" s="1105"/>
      <c r="S47" s="1105"/>
      <c r="T47" s="1105"/>
      <c r="U47" s="1105"/>
      <c r="V47" s="1105"/>
      <c r="W47" s="1105"/>
      <c r="X47" s="1105"/>
      <c r="Y47" s="1105"/>
      <c r="Z47" s="1105"/>
      <c r="AA47" s="1105"/>
      <c r="AB47" s="1105"/>
      <c r="AC47" s="1105"/>
      <c r="AD47" s="1105"/>
      <c r="AE47" s="1106"/>
      <c r="AF47" s="1080"/>
      <c r="AG47" s="1081"/>
      <c r="AH47" s="1081"/>
      <c r="AI47" s="1081"/>
      <c r="AJ47" s="1082"/>
      <c r="AK47" s="1035"/>
      <c r="AL47" s="1026"/>
      <c r="AM47" s="1026"/>
      <c r="AN47" s="1026"/>
      <c r="AO47" s="1026"/>
      <c r="AP47" s="1026"/>
      <c r="AQ47" s="1026"/>
      <c r="AR47" s="1026"/>
      <c r="AS47" s="1026"/>
      <c r="AT47" s="1026"/>
      <c r="AU47" s="1026"/>
      <c r="AV47" s="1026"/>
      <c r="AW47" s="1026"/>
      <c r="AX47" s="1026"/>
      <c r="AY47" s="1026"/>
      <c r="AZ47" s="1103"/>
      <c r="BA47" s="1103"/>
      <c r="BB47" s="1103"/>
      <c r="BC47" s="1103"/>
      <c r="BD47" s="1103"/>
      <c r="BE47" s="1093"/>
      <c r="BF47" s="1093"/>
      <c r="BG47" s="1093"/>
      <c r="BH47" s="1093"/>
      <c r="BI47" s="1094"/>
      <c r="BJ47" s="249"/>
      <c r="BK47" s="249"/>
      <c r="BL47" s="249"/>
      <c r="BM47" s="249"/>
      <c r="BN47" s="249"/>
      <c r="BO47" s="262"/>
      <c r="BP47" s="262"/>
      <c r="BQ47" s="259">
        <v>41</v>
      </c>
      <c r="BR47" s="260"/>
      <c r="BS47" s="1075"/>
      <c r="BT47" s="1076"/>
      <c r="BU47" s="1076"/>
      <c r="BV47" s="1076"/>
      <c r="BW47" s="1076"/>
      <c r="BX47" s="1076"/>
      <c r="BY47" s="1076"/>
      <c r="BZ47" s="1076"/>
      <c r="CA47" s="1076"/>
      <c r="CB47" s="1076"/>
      <c r="CC47" s="1076"/>
      <c r="CD47" s="1076"/>
      <c r="CE47" s="1076"/>
      <c r="CF47" s="1076"/>
      <c r="CG47" s="1077"/>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243"/>
    </row>
    <row r="48" spans="1:131" s="244" customFormat="1" ht="26.25" customHeight="1" x14ac:dyDescent="0.2">
      <c r="A48" s="258">
        <v>21</v>
      </c>
      <c r="B48" s="1098"/>
      <c r="C48" s="1099"/>
      <c r="D48" s="1099"/>
      <c r="E48" s="1099"/>
      <c r="F48" s="1099"/>
      <c r="G48" s="1099"/>
      <c r="H48" s="1099"/>
      <c r="I48" s="1099"/>
      <c r="J48" s="1099"/>
      <c r="K48" s="1099"/>
      <c r="L48" s="1099"/>
      <c r="M48" s="1099"/>
      <c r="N48" s="1099"/>
      <c r="O48" s="1099"/>
      <c r="P48" s="1100"/>
      <c r="Q48" s="1104"/>
      <c r="R48" s="1105"/>
      <c r="S48" s="1105"/>
      <c r="T48" s="1105"/>
      <c r="U48" s="1105"/>
      <c r="V48" s="1105"/>
      <c r="W48" s="1105"/>
      <c r="X48" s="1105"/>
      <c r="Y48" s="1105"/>
      <c r="Z48" s="1105"/>
      <c r="AA48" s="1105"/>
      <c r="AB48" s="1105"/>
      <c r="AC48" s="1105"/>
      <c r="AD48" s="1105"/>
      <c r="AE48" s="1106"/>
      <c r="AF48" s="1080"/>
      <c r="AG48" s="1081"/>
      <c r="AH48" s="1081"/>
      <c r="AI48" s="1081"/>
      <c r="AJ48" s="1082"/>
      <c r="AK48" s="1035"/>
      <c r="AL48" s="1026"/>
      <c r="AM48" s="1026"/>
      <c r="AN48" s="1026"/>
      <c r="AO48" s="1026"/>
      <c r="AP48" s="1026"/>
      <c r="AQ48" s="1026"/>
      <c r="AR48" s="1026"/>
      <c r="AS48" s="1026"/>
      <c r="AT48" s="1026"/>
      <c r="AU48" s="1026"/>
      <c r="AV48" s="1026"/>
      <c r="AW48" s="1026"/>
      <c r="AX48" s="1026"/>
      <c r="AY48" s="1026"/>
      <c r="AZ48" s="1103"/>
      <c r="BA48" s="1103"/>
      <c r="BB48" s="1103"/>
      <c r="BC48" s="1103"/>
      <c r="BD48" s="1103"/>
      <c r="BE48" s="1093"/>
      <c r="BF48" s="1093"/>
      <c r="BG48" s="1093"/>
      <c r="BH48" s="1093"/>
      <c r="BI48" s="1094"/>
      <c r="BJ48" s="249"/>
      <c r="BK48" s="249"/>
      <c r="BL48" s="249"/>
      <c r="BM48" s="249"/>
      <c r="BN48" s="249"/>
      <c r="BO48" s="262"/>
      <c r="BP48" s="262"/>
      <c r="BQ48" s="259">
        <v>42</v>
      </c>
      <c r="BR48" s="260"/>
      <c r="BS48" s="1075"/>
      <c r="BT48" s="1076"/>
      <c r="BU48" s="1076"/>
      <c r="BV48" s="1076"/>
      <c r="BW48" s="1076"/>
      <c r="BX48" s="1076"/>
      <c r="BY48" s="1076"/>
      <c r="BZ48" s="1076"/>
      <c r="CA48" s="1076"/>
      <c r="CB48" s="1076"/>
      <c r="CC48" s="1076"/>
      <c r="CD48" s="1076"/>
      <c r="CE48" s="1076"/>
      <c r="CF48" s="1076"/>
      <c r="CG48" s="1077"/>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243"/>
    </row>
    <row r="49" spans="1:131" s="244" customFormat="1" ht="26.25" customHeight="1" x14ac:dyDescent="0.2">
      <c r="A49" s="258">
        <v>22</v>
      </c>
      <c r="B49" s="1098"/>
      <c r="C49" s="1099"/>
      <c r="D49" s="1099"/>
      <c r="E49" s="1099"/>
      <c r="F49" s="1099"/>
      <c r="G49" s="1099"/>
      <c r="H49" s="1099"/>
      <c r="I49" s="1099"/>
      <c r="J49" s="1099"/>
      <c r="K49" s="1099"/>
      <c r="L49" s="1099"/>
      <c r="M49" s="1099"/>
      <c r="N49" s="1099"/>
      <c r="O49" s="1099"/>
      <c r="P49" s="1100"/>
      <c r="Q49" s="1104"/>
      <c r="R49" s="1105"/>
      <c r="S49" s="1105"/>
      <c r="T49" s="1105"/>
      <c r="U49" s="1105"/>
      <c r="V49" s="1105"/>
      <c r="W49" s="1105"/>
      <c r="X49" s="1105"/>
      <c r="Y49" s="1105"/>
      <c r="Z49" s="1105"/>
      <c r="AA49" s="1105"/>
      <c r="AB49" s="1105"/>
      <c r="AC49" s="1105"/>
      <c r="AD49" s="1105"/>
      <c r="AE49" s="1106"/>
      <c r="AF49" s="1080"/>
      <c r="AG49" s="1081"/>
      <c r="AH49" s="1081"/>
      <c r="AI49" s="1081"/>
      <c r="AJ49" s="1082"/>
      <c r="AK49" s="1035"/>
      <c r="AL49" s="1026"/>
      <c r="AM49" s="1026"/>
      <c r="AN49" s="1026"/>
      <c r="AO49" s="1026"/>
      <c r="AP49" s="1026"/>
      <c r="AQ49" s="1026"/>
      <c r="AR49" s="1026"/>
      <c r="AS49" s="1026"/>
      <c r="AT49" s="1026"/>
      <c r="AU49" s="1026"/>
      <c r="AV49" s="1026"/>
      <c r="AW49" s="1026"/>
      <c r="AX49" s="1026"/>
      <c r="AY49" s="1026"/>
      <c r="AZ49" s="1103"/>
      <c r="BA49" s="1103"/>
      <c r="BB49" s="1103"/>
      <c r="BC49" s="1103"/>
      <c r="BD49" s="1103"/>
      <c r="BE49" s="1093"/>
      <c r="BF49" s="1093"/>
      <c r="BG49" s="1093"/>
      <c r="BH49" s="1093"/>
      <c r="BI49" s="1094"/>
      <c r="BJ49" s="249"/>
      <c r="BK49" s="249"/>
      <c r="BL49" s="249"/>
      <c r="BM49" s="249"/>
      <c r="BN49" s="249"/>
      <c r="BO49" s="262"/>
      <c r="BP49" s="262"/>
      <c r="BQ49" s="259">
        <v>43</v>
      </c>
      <c r="BR49" s="260"/>
      <c r="BS49" s="1075"/>
      <c r="BT49" s="1076"/>
      <c r="BU49" s="1076"/>
      <c r="BV49" s="1076"/>
      <c r="BW49" s="1076"/>
      <c r="BX49" s="1076"/>
      <c r="BY49" s="1076"/>
      <c r="BZ49" s="1076"/>
      <c r="CA49" s="1076"/>
      <c r="CB49" s="1076"/>
      <c r="CC49" s="1076"/>
      <c r="CD49" s="1076"/>
      <c r="CE49" s="1076"/>
      <c r="CF49" s="1076"/>
      <c r="CG49" s="1077"/>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243"/>
    </row>
    <row r="50" spans="1:131" s="244" customFormat="1" ht="26.25" customHeight="1" x14ac:dyDescent="0.2">
      <c r="A50" s="258">
        <v>23</v>
      </c>
      <c r="B50" s="1098"/>
      <c r="C50" s="1099"/>
      <c r="D50" s="1099"/>
      <c r="E50" s="1099"/>
      <c r="F50" s="1099"/>
      <c r="G50" s="1099"/>
      <c r="H50" s="1099"/>
      <c r="I50" s="1099"/>
      <c r="J50" s="1099"/>
      <c r="K50" s="1099"/>
      <c r="L50" s="1099"/>
      <c r="M50" s="1099"/>
      <c r="N50" s="1099"/>
      <c r="O50" s="1099"/>
      <c r="P50" s="1100"/>
      <c r="Q50" s="1101"/>
      <c r="R50" s="1084"/>
      <c r="S50" s="1084"/>
      <c r="T50" s="1084"/>
      <c r="U50" s="1084"/>
      <c r="V50" s="1084"/>
      <c r="W50" s="1084"/>
      <c r="X50" s="1084"/>
      <c r="Y50" s="1084"/>
      <c r="Z50" s="1084"/>
      <c r="AA50" s="1084"/>
      <c r="AB50" s="1084"/>
      <c r="AC50" s="1084"/>
      <c r="AD50" s="1084"/>
      <c r="AE50" s="1102"/>
      <c r="AF50" s="1080"/>
      <c r="AG50" s="1081"/>
      <c r="AH50" s="1081"/>
      <c r="AI50" s="1081"/>
      <c r="AJ50" s="1082"/>
      <c r="AK50" s="1083"/>
      <c r="AL50" s="1084"/>
      <c r="AM50" s="1084"/>
      <c r="AN50" s="1084"/>
      <c r="AO50" s="1084"/>
      <c r="AP50" s="1084"/>
      <c r="AQ50" s="1084"/>
      <c r="AR50" s="1084"/>
      <c r="AS50" s="1084"/>
      <c r="AT50" s="1084"/>
      <c r="AU50" s="1084"/>
      <c r="AV50" s="1084"/>
      <c r="AW50" s="1084"/>
      <c r="AX50" s="1084"/>
      <c r="AY50" s="1084"/>
      <c r="AZ50" s="1085"/>
      <c r="BA50" s="1085"/>
      <c r="BB50" s="1085"/>
      <c r="BC50" s="1085"/>
      <c r="BD50" s="1085"/>
      <c r="BE50" s="1093"/>
      <c r="BF50" s="1093"/>
      <c r="BG50" s="1093"/>
      <c r="BH50" s="1093"/>
      <c r="BI50" s="1094"/>
      <c r="BJ50" s="249"/>
      <c r="BK50" s="249"/>
      <c r="BL50" s="249"/>
      <c r="BM50" s="249"/>
      <c r="BN50" s="249"/>
      <c r="BO50" s="262"/>
      <c r="BP50" s="262"/>
      <c r="BQ50" s="259">
        <v>44</v>
      </c>
      <c r="BR50" s="260"/>
      <c r="BS50" s="1075"/>
      <c r="BT50" s="1076"/>
      <c r="BU50" s="1076"/>
      <c r="BV50" s="1076"/>
      <c r="BW50" s="1076"/>
      <c r="BX50" s="1076"/>
      <c r="BY50" s="1076"/>
      <c r="BZ50" s="1076"/>
      <c r="CA50" s="1076"/>
      <c r="CB50" s="1076"/>
      <c r="CC50" s="1076"/>
      <c r="CD50" s="1076"/>
      <c r="CE50" s="1076"/>
      <c r="CF50" s="1076"/>
      <c r="CG50" s="1077"/>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243"/>
    </row>
    <row r="51" spans="1:131" s="244" customFormat="1" ht="26.25" customHeight="1" x14ac:dyDescent="0.2">
      <c r="A51" s="258">
        <v>24</v>
      </c>
      <c r="B51" s="1098"/>
      <c r="C51" s="1099"/>
      <c r="D51" s="1099"/>
      <c r="E51" s="1099"/>
      <c r="F51" s="1099"/>
      <c r="G51" s="1099"/>
      <c r="H51" s="1099"/>
      <c r="I51" s="1099"/>
      <c r="J51" s="1099"/>
      <c r="K51" s="1099"/>
      <c r="L51" s="1099"/>
      <c r="M51" s="1099"/>
      <c r="N51" s="1099"/>
      <c r="O51" s="1099"/>
      <c r="P51" s="1100"/>
      <c r="Q51" s="1101"/>
      <c r="R51" s="1084"/>
      <c r="S51" s="1084"/>
      <c r="T51" s="1084"/>
      <c r="U51" s="1084"/>
      <c r="V51" s="1084"/>
      <c r="W51" s="1084"/>
      <c r="X51" s="1084"/>
      <c r="Y51" s="1084"/>
      <c r="Z51" s="1084"/>
      <c r="AA51" s="1084"/>
      <c r="AB51" s="1084"/>
      <c r="AC51" s="1084"/>
      <c r="AD51" s="1084"/>
      <c r="AE51" s="1102"/>
      <c r="AF51" s="1080"/>
      <c r="AG51" s="1081"/>
      <c r="AH51" s="1081"/>
      <c r="AI51" s="1081"/>
      <c r="AJ51" s="1082"/>
      <c r="AK51" s="1083"/>
      <c r="AL51" s="1084"/>
      <c r="AM51" s="1084"/>
      <c r="AN51" s="1084"/>
      <c r="AO51" s="1084"/>
      <c r="AP51" s="1084"/>
      <c r="AQ51" s="1084"/>
      <c r="AR51" s="1084"/>
      <c r="AS51" s="1084"/>
      <c r="AT51" s="1084"/>
      <c r="AU51" s="1084"/>
      <c r="AV51" s="1084"/>
      <c r="AW51" s="1084"/>
      <c r="AX51" s="1084"/>
      <c r="AY51" s="1084"/>
      <c r="AZ51" s="1085"/>
      <c r="BA51" s="1085"/>
      <c r="BB51" s="1085"/>
      <c r="BC51" s="1085"/>
      <c r="BD51" s="1085"/>
      <c r="BE51" s="1093"/>
      <c r="BF51" s="1093"/>
      <c r="BG51" s="1093"/>
      <c r="BH51" s="1093"/>
      <c r="BI51" s="1094"/>
      <c r="BJ51" s="249"/>
      <c r="BK51" s="249"/>
      <c r="BL51" s="249"/>
      <c r="BM51" s="249"/>
      <c r="BN51" s="249"/>
      <c r="BO51" s="262"/>
      <c r="BP51" s="262"/>
      <c r="BQ51" s="259">
        <v>45</v>
      </c>
      <c r="BR51" s="260"/>
      <c r="BS51" s="1075"/>
      <c r="BT51" s="1076"/>
      <c r="BU51" s="1076"/>
      <c r="BV51" s="1076"/>
      <c r="BW51" s="1076"/>
      <c r="BX51" s="1076"/>
      <c r="BY51" s="1076"/>
      <c r="BZ51" s="1076"/>
      <c r="CA51" s="1076"/>
      <c r="CB51" s="1076"/>
      <c r="CC51" s="1076"/>
      <c r="CD51" s="1076"/>
      <c r="CE51" s="1076"/>
      <c r="CF51" s="1076"/>
      <c r="CG51" s="1077"/>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243"/>
    </row>
    <row r="52" spans="1:131" s="244" customFormat="1" ht="26.25" customHeight="1" x14ac:dyDescent="0.2">
      <c r="A52" s="258">
        <v>25</v>
      </c>
      <c r="B52" s="1098"/>
      <c r="C52" s="1099"/>
      <c r="D52" s="1099"/>
      <c r="E52" s="1099"/>
      <c r="F52" s="1099"/>
      <c r="G52" s="1099"/>
      <c r="H52" s="1099"/>
      <c r="I52" s="1099"/>
      <c r="J52" s="1099"/>
      <c r="K52" s="1099"/>
      <c r="L52" s="1099"/>
      <c r="M52" s="1099"/>
      <c r="N52" s="1099"/>
      <c r="O52" s="1099"/>
      <c r="P52" s="1100"/>
      <c r="Q52" s="1101"/>
      <c r="R52" s="1084"/>
      <c r="S52" s="1084"/>
      <c r="T52" s="1084"/>
      <c r="U52" s="1084"/>
      <c r="V52" s="1084"/>
      <c r="W52" s="1084"/>
      <c r="X52" s="1084"/>
      <c r="Y52" s="1084"/>
      <c r="Z52" s="1084"/>
      <c r="AA52" s="1084"/>
      <c r="AB52" s="1084"/>
      <c r="AC52" s="1084"/>
      <c r="AD52" s="1084"/>
      <c r="AE52" s="1102"/>
      <c r="AF52" s="1080"/>
      <c r="AG52" s="1081"/>
      <c r="AH52" s="1081"/>
      <c r="AI52" s="1081"/>
      <c r="AJ52" s="1082"/>
      <c r="AK52" s="1083"/>
      <c r="AL52" s="1084"/>
      <c r="AM52" s="1084"/>
      <c r="AN52" s="1084"/>
      <c r="AO52" s="1084"/>
      <c r="AP52" s="1084"/>
      <c r="AQ52" s="1084"/>
      <c r="AR52" s="1084"/>
      <c r="AS52" s="1084"/>
      <c r="AT52" s="1084"/>
      <c r="AU52" s="1084"/>
      <c r="AV52" s="1084"/>
      <c r="AW52" s="1084"/>
      <c r="AX52" s="1084"/>
      <c r="AY52" s="1084"/>
      <c r="AZ52" s="1085"/>
      <c r="BA52" s="1085"/>
      <c r="BB52" s="1085"/>
      <c r="BC52" s="1085"/>
      <c r="BD52" s="1085"/>
      <c r="BE52" s="1093"/>
      <c r="BF52" s="1093"/>
      <c r="BG52" s="1093"/>
      <c r="BH52" s="1093"/>
      <c r="BI52" s="1094"/>
      <c r="BJ52" s="249"/>
      <c r="BK52" s="249"/>
      <c r="BL52" s="249"/>
      <c r="BM52" s="249"/>
      <c r="BN52" s="249"/>
      <c r="BO52" s="262"/>
      <c r="BP52" s="262"/>
      <c r="BQ52" s="259">
        <v>46</v>
      </c>
      <c r="BR52" s="260"/>
      <c r="BS52" s="1075"/>
      <c r="BT52" s="1076"/>
      <c r="BU52" s="1076"/>
      <c r="BV52" s="1076"/>
      <c r="BW52" s="1076"/>
      <c r="BX52" s="1076"/>
      <c r="BY52" s="1076"/>
      <c r="BZ52" s="1076"/>
      <c r="CA52" s="1076"/>
      <c r="CB52" s="1076"/>
      <c r="CC52" s="1076"/>
      <c r="CD52" s="1076"/>
      <c r="CE52" s="1076"/>
      <c r="CF52" s="1076"/>
      <c r="CG52" s="1077"/>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243"/>
    </row>
    <row r="53" spans="1:131" s="244" customFormat="1" ht="26.25" customHeight="1" x14ac:dyDescent="0.2">
      <c r="A53" s="258">
        <v>26</v>
      </c>
      <c r="B53" s="1098"/>
      <c r="C53" s="1099"/>
      <c r="D53" s="1099"/>
      <c r="E53" s="1099"/>
      <c r="F53" s="1099"/>
      <c r="G53" s="1099"/>
      <c r="H53" s="1099"/>
      <c r="I53" s="1099"/>
      <c r="J53" s="1099"/>
      <c r="K53" s="1099"/>
      <c r="L53" s="1099"/>
      <c r="M53" s="1099"/>
      <c r="N53" s="1099"/>
      <c r="O53" s="1099"/>
      <c r="P53" s="1100"/>
      <c r="Q53" s="1101"/>
      <c r="R53" s="1084"/>
      <c r="S53" s="1084"/>
      <c r="T53" s="1084"/>
      <c r="U53" s="1084"/>
      <c r="V53" s="1084"/>
      <c r="W53" s="1084"/>
      <c r="X53" s="1084"/>
      <c r="Y53" s="1084"/>
      <c r="Z53" s="1084"/>
      <c r="AA53" s="1084"/>
      <c r="AB53" s="1084"/>
      <c r="AC53" s="1084"/>
      <c r="AD53" s="1084"/>
      <c r="AE53" s="1102"/>
      <c r="AF53" s="1080"/>
      <c r="AG53" s="1081"/>
      <c r="AH53" s="1081"/>
      <c r="AI53" s="1081"/>
      <c r="AJ53" s="1082"/>
      <c r="AK53" s="1083"/>
      <c r="AL53" s="1084"/>
      <c r="AM53" s="1084"/>
      <c r="AN53" s="1084"/>
      <c r="AO53" s="1084"/>
      <c r="AP53" s="1084"/>
      <c r="AQ53" s="1084"/>
      <c r="AR53" s="1084"/>
      <c r="AS53" s="1084"/>
      <c r="AT53" s="1084"/>
      <c r="AU53" s="1084"/>
      <c r="AV53" s="1084"/>
      <c r="AW53" s="1084"/>
      <c r="AX53" s="1084"/>
      <c r="AY53" s="1084"/>
      <c r="AZ53" s="1085"/>
      <c r="BA53" s="1085"/>
      <c r="BB53" s="1085"/>
      <c r="BC53" s="1085"/>
      <c r="BD53" s="1085"/>
      <c r="BE53" s="1093"/>
      <c r="BF53" s="1093"/>
      <c r="BG53" s="1093"/>
      <c r="BH53" s="1093"/>
      <c r="BI53" s="1094"/>
      <c r="BJ53" s="249"/>
      <c r="BK53" s="249"/>
      <c r="BL53" s="249"/>
      <c r="BM53" s="249"/>
      <c r="BN53" s="249"/>
      <c r="BO53" s="262"/>
      <c r="BP53" s="262"/>
      <c r="BQ53" s="259">
        <v>47</v>
      </c>
      <c r="BR53" s="260"/>
      <c r="BS53" s="1075"/>
      <c r="BT53" s="1076"/>
      <c r="BU53" s="1076"/>
      <c r="BV53" s="1076"/>
      <c r="BW53" s="1076"/>
      <c r="BX53" s="1076"/>
      <c r="BY53" s="1076"/>
      <c r="BZ53" s="1076"/>
      <c r="CA53" s="1076"/>
      <c r="CB53" s="1076"/>
      <c r="CC53" s="1076"/>
      <c r="CD53" s="1076"/>
      <c r="CE53" s="1076"/>
      <c r="CF53" s="1076"/>
      <c r="CG53" s="1077"/>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243"/>
    </row>
    <row r="54" spans="1:131" s="244" customFormat="1" ht="26.25" customHeight="1" x14ac:dyDescent="0.2">
      <c r="A54" s="258">
        <v>27</v>
      </c>
      <c r="B54" s="1098"/>
      <c r="C54" s="1099"/>
      <c r="D54" s="1099"/>
      <c r="E54" s="1099"/>
      <c r="F54" s="1099"/>
      <c r="G54" s="1099"/>
      <c r="H54" s="1099"/>
      <c r="I54" s="1099"/>
      <c r="J54" s="1099"/>
      <c r="K54" s="1099"/>
      <c r="L54" s="1099"/>
      <c r="M54" s="1099"/>
      <c r="N54" s="1099"/>
      <c r="O54" s="1099"/>
      <c r="P54" s="1100"/>
      <c r="Q54" s="1101"/>
      <c r="R54" s="1084"/>
      <c r="S54" s="1084"/>
      <c r="T54" s="1084"/>
      <c r="U54" s="1084"/>
      <c r="V54" s="1084"/>
      <c r="W54" s="1084"/>
      <c r="X54" s="1084"/>
      <c r="Y54" s="1084"/>
      <c r="Z54" s="1084"/>
      <c r="AA54" s="1084"/>
      <c r="AB54" s="1084"/>
      <c r="AC54" s="1084"/>
      <c r="AD54" s="1084"/>
      <c r="AE54" s="1102"/>
      <c r="AF54" s="1080"/>
      <c r="AG54" s="1081"/>
      <c r="AH54" s="1081"/>
      <c r="AI54" s="1081"/>
      <c r="AJ54" s="1082"/>
      <c r="AK54" s="1083"/>
      <c r="AL54" s="1084"/>
      <c r="AM54" s="1084"/>
      <c r="AN54" s="1084"/>
      <c r="AO54" s="1084"/>
      <c r="AP54" s="1084"/>
      <c r="AQ54" s="1084"/>
      <c r="AR54" s="1084"/>
      <c r="AS54" s="1084"/>
      <c r="AT54" s="1084"/>
      <c r="AU54" s="1084"/>
      <c r="AV54" s="1084"/>
      <c r="AW54" s="1084"/>
      <c r="AX54" s="1084"/>
      <c r="AY54" s="1084"/>
      <c r="AZ54" s="1085"/>
      <c r="BA54" s="1085"/>
      <c r="BB54" s="1085"/>
      <c r="BC54" s="1085"/>
      <c r="BD54" s="1085"/>
      <c r="BE54" s="1093"/>
      <c r="BF54" s="1093"/>
      <c r="BG54" s="1093"/>
      <c r="BH54" s="1093"/>
      <c r="BI54" s="1094"/>
      <c r="BJ54" s="249"/>
      <c r="BK54" s="249"/>
      <c r="BL54" s="249"/>
      <c r="BM54" s="249"/>
      <c r="BN54" s="249"/>
      <c r="BO54" s="262"/>
      <c r="BP54" s="262"/>
      <c r="BQ54" s="259">
        <v>48</v>
      </c>
      <c r="BR54" s="260"/>
      <c r="BS54" s="1075"/>
      <c r="BT54" s="1076"/>
      <c r="BU54" s="1076"/>
      <c r="BV54" s="1076"/>
      <c r="BW54" s="1076"/>
      <c r="BX54" s="1076"/>
      <c r="BY54" s="1076"/>
      <c r="BZ54" s="1076"/>
      <c r="CA54" s="1076"/>
      <c r="CB54" s="1076"/>
      <c r="CC54" s="1076"/>
      <c r="CD54" s="1076"/>
      <c r="CE54" s="1076"/>
      <c r="CF54" s="1076"/>
      <c r="CG54" s="1077"/>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243"/>
    </row>
    <row r="55" spans="1:131" s="244" customFormat="1" ht="26.25" customHeight="1" x14ac:dyDescent="0.2">
      <c r="A55" s="258">
        <v>28</v>
      </c>
      <c r="B55" s="1098"/>
      <c r="C55" s="1099"/>
      <c r="D55" s="1099"/>
      <c r="E55" s="1099"/>
      <c r="F55" s="1099"/>
      <c r="G55" s="1099"/>
      <c r="H55" s="1099"/>
      <c r="I55" s="1099"/>
      <c r="J55" s="1099"/>
      <c r="K55" s="1099"/>
      <c r="L55" s="1099"/>
      <c r="M55" s="1099"/>
      <c r="N55" s="1099"/>
      <c r="O55" s="1099"/>
      <c r="P55" s="1100"/>
      <c r="Q55" s="1101"/>
      <c r="R55" s="1084"/>
      <c r="S55" s="1084"/>
      <c r="T55" s="1084"/>
      <c r="U55" s="1084"/>
      <c r="V55" s="1084"/>
      <c r="W55" s="1084"/>
      <c r="X55" s="1084"/>
      <c r="Y55" s="1084"/>
      <c r="Z55" s="1084"/>
      <c r="AA55" s="1084"/>
      <c r="AB55" s="1084"/>
      <c r="AC55" s="1084"/>
      <c r="AD55" s="1084"/>
      <c r="AE55" s="1102"/>
      <c r="AF55" s="1080"/>
      <c r="AG55" s="1081"/>
      <c r="AH55" s="1081"/>
      <c r="AI55" s="1081"/>
      <c r="AJ55" s="1082"/>
      <c r="AK55" s="1083"/>
      <c r="AL55" s="1084"/>
      <c r="AM55" s="1084"/>
      <c r="AN55" s="1084"/>
      <c r="AO55" s="1084"/>
      <c r="AP55" s="1084"/>
      <c r="AQ55" s="1084"/>
      <c r="AR55" s="1084"/>
      <c r="AS55" s="1084"/>
      <c r="AT55" s="1084"/>
      <c r="AU55" s="1084"/>
      <c r="AV55" s="1084"/>
      <c r="AW55" s="1084"/>
      <c r="AX55" s="1084"/>
      <c r="AY55" s="1084"/>
      <c r="AZ55" s="1085"/>
      <c r="BA55" s="1085"/>
      <c r="BB55" s="1085"/>
      <c r="BC55" s="1085"/>
      <c r="BD55" s="1085"/>
      <c r="BE55" s="1093"/>
      <c r="BF55" s="1093"/>
      <c r="BG55" s="1093"/>
      <c r="BH55" s="1093"/>
      <c r="BI55" s="1094"/>
      <c r="BJ55" s="249"/>
      <c r="BK55" s="249"/>
      <c r="BL55" s="249"/>
      <c r="BM55" s="249"/>
      <c r="BN55" s="249"/>
      <c r="BO55" s="262"/>
      <c r="BP55" s="262"/>
      <c r="BQ55" s="259">
        <v>49</v>
      </c>
      <c r="BR55" s="260"/>
      <c r="BS55" s="1075"/>
      <c r="BT55" s="1076"/>
      <c r="BU55" s="1076"/>
      <c r="BV55" s="1076"/>
      <c r="BW55" s="1076"/>
      <c r="BX55" s="1076"/>
      <c r="BY55" s="1076"/>
      <c r="BZ55" s="1076"/>
      <c r="CA55" s="1076"/>
      <c r="CB55" s="1076"/>
      <c r="CC55" s="1076"/>
      <c r="CD55" s="1076"/>
      <c r="CE55" s="1076"/>
      <c r="CF55" s="1076"/>
      <c r="CG55" s="1077"/>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243"/>
    </row>
    <row r="56" spans="1:131" s="244" customFormat="1" ht="26.25" customHeight="1" x14ac:dyDescent="0.2">
      <c r="A56" s="258">
        <v>29</v>
      </c>
      <c r="B56" s="1098"/>
      <c r="C56" s="1099"/>
      <c r="D56" s="1099"/>
      <c r="E56" s="1099"/>
      <c r="F56" s="1099"/>
      <c r="G56" s="1099"/>
      <c r="H56" s="1099"/>
      <c r="I56" s="1099"/>
      <c r="J56" s="1099"/>
      <c r="K56" s="1099"/>
      <c r="L56" s="1099"/>
      <c r="M56" s="1099"/>
      <c r="N56" s="1099"/>
      <c r="O56" s="1099"/>
      <c r="P56" s="1100"/>
      <c r="Q56" s="1101"/>
      <c r="R56" s="1084"/>
      <c r="S56" s="1084"/>
      <c r="T56" s="1084"/>
      <c r="U56" s="1084"/>
      <c r="V56" s="1084"/>
      <c r="W56" s="1084"/>
      <c r="X56" s="1084"/>
      <c r="Y56" s="1084"/>
      <c r="Z56" s="1084"/>
      <c r="AA56" s="1084"/>
      <c r="AB56" s="1084"/>
      <c r="AC56" s="1084"/>
      <c r="AD56" s="1084"/>
      <c r="AE56" s="1102"/>
      <c r="AF56" s="1080"/>
      <c r="AG56" s="1081"/>
      <c r="AH56" s="1081"/>
      <c r="AI56" s="1081"/>
      <c r="AJ56" s="1082"/>
      <c r="AK56" s="1083"/>
      <c r="AL56" s="1084"/>
      <c r="AM56" s="1084"/>
      <c r="AN56" s="1084"/>
      <c r="AO56" s="1084"/>
      <c r="AP56" s="1084"/>
      <c r="AQ56" s="1084"/>
      <c r="AR56" s="1084"/>
      <c r="AS56" s="1084"/>
      <c r="AT56" s="1084"/>
      <c r="AU56" s="1084"/>
      <c r="AV56" s="1084"/>
      <c r="AW56" s="1084"/>
      <c r="AX56" s="1084"/>
      <c r="AY56" s="1084"/>
      <c r="AZ56" s="1085"/>
      <c r="BA56" s="1085"/>
      <c r="BB56" s="1085"/>
      <c r="BC56" s="1085"/>
      <c r="BD56" s="1085"/>
      <c r="BE56" s="1093"/>
      <c r="BF56" s="1093"/>
      <c r="BG56" s="1093"/>
      <c r="BH56" s="1093"/>
      <c r="BI56" s="1094"/>
      <c r="BJ56" s="249"/>
      <c r="BK56" s="249"/>
      <c r="BL56" s="249"/>
      <c r="BM56" s="249"/>
      <c r="BN56" s="249"/>
      <c r="BO56" s="262"/>
      <c r="BP56" s="262"/>
      <c r="BQ56" s="259">
        <v>50</v>
      </c>
      <c r="BR56" s="260"/>
      <c r="BS56" s="1075"/>
      <c r="BT56" s="1076"/>
      <c r="BU56" s="1076"/>
      <c r="BV56" s="1076"/>
      <c r="BW56" s="1076"/>
      <c r="BX56" s="1076"/>
      <c r="BY56" s="1076"/>
      <c r="BZ56" s="1076"/>
      <c r="CA56" s="1076"/>
      <c r="CB56" s="1076"/>
      <c r="CC56" s="1076"/>
      <c r="CD56" s="1076"/>
      <c r="CE56" s="1076"/>
      <c r="CF56" s="1076"/>
      <c r="CG56" s="1077"/>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243"/>
    </row>
    <row r="57" spans="1:131" s="244" customFormat="1" ht="26.25" customHeight="1" x14ac:dyDescent="0.2">
      <c r="A57" s="258">
        <v>30</v>
      </c>
      <c r="B57" s="1098"/>
      <c r="C57" s="1099"/>
      <c r="D57" s="1099"/>
      <c r="E57" s="1099"/>
      <c r="F57" s="1099"/>
      <c r="G57" s="1099"/>
      <c r="H57" s="1099"/>
      <c r="I57" s="1099"/>
      <c r="J57" s="1099"/>
      <c r="K57" s="1099"/>
      <c r="L57" s="1099"/>
      <c r="M57" s="1099"/>
      <c r="N57" s="1099"/>
      <c r="O57" s="1099"/>
      <c r="P57" s="1100"/>
      <c r="Q57" s="1101"/>
      <c r="R57" s="1084"/>
      <c r="S57" s="1084"/>
      <c r="T57" s="1084"/>
      <c r="U57" s="1084"/>
      <c r="V57" s="1084"/>
      <c r="W57" s="1084"/>
      <c r="X57" s="1084"/>
      <c r="Y57" s="1084"/>
      <c r="Z57" s="1084"/>
      <c r="AA57" s="1084"/>
      <c r="AB57" s="1084"/>
      <c r="AC57" s="1084"/>
      <c r="AD57" s="1084"/>
      <c r="AE57" s="1102"/>
      <c r="AF57" s="1080"/>
      <c r="AG57" s="1081"/>
      <c r="AH57" s="1081"/>
      <c r="AI57" s="1081"/>
      <c r="AJ57" s="1082"/>
      <c r="AK57" s="1083"/>
      <c r="AL57" s="1084"/>
      <c r="AM57" s="1084"/>
      <c r="AN57" s="1084"/>
      <c r="AO57" s="1084"/>
      <c r="AP57" s="1084"/>
      <c r="AQ57" s="1084"/>
      <c r="AR57" s="1084"/>
      <c r="AS57" s="1084"/>
      <c r="AT57" s="1084"/>
      <c r="AU57" s="1084"/>
      <c r="AV57" s="1084"/>
      <c r="AW57" s="1084"/>
      <c r="AX57" s="1084"/>
      <c r="AY57" s="1084"/>
      <c r="AZ57" s="1085"/>
      <c r="BA57" s="1085"/>
      <c r="BB57" s="1085"/>
      <c r="BC57" s="1085"/>
      <c r="BD57" s="1085"/>
      <c r="BE57" s="1093"/>
      <c r="BF57" s="1093"/>
      <c r="BG57" s="1093"/>
      <c r="BH57" s="1093"/>
      <c r="BI57" s="1094"/>
      <c r="BJ57" s="249"/>
      <c r="BK57" s="249"/>
      <c r="BL57" s="249"/>
      <c r="BM57" s="249"/>
      <c r="BN57" s="249"/>
      <c r="BO57" s="262"/>
      <c r="BP57" s="262"/>
      <c r="BQ57" s="259">
        <v>51</v>
      </c>
      <c r="BR57" s="260"/>
      <c r="BS57" s="1075"/>
      <c r="BT57" s="1076"/>
      <c r="BU57" s="1076"/>
      <c r="BV57" s="1076"/>
      <c r="BW57" s="1076"/>
      <c r="BX57" s="1076"/>
      <c r="BY57" s="1076"/>
      <c r="BZ57" s="1076"/>
      <c r="CA57" s="1076"/>
      <c r="CB57" s="1076"/>
      <c r="CC57" s="1076"/>
      <c r="CD57" s="1076"/>
      <c r="CE57" s="1076"/>
      <c r="CF57" s="1076"/>
      <c r="CG57" s="1077"/>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243"/>
    </row>
    <row r="58" spans="1:131" s="244" customFormat="1" ht="26.25" customHeight="1" x14ac:dyDescent="0.2">
      <c r="A58" s="258">
        <v>31</v>
      </c>
      <c r="B58" s="1098"/>
      <c r="C58" s="1099"/>
      <c r="D58" s="1099"/>
      <c r="E58" s="1099"/>
      <c r="F58" s="1099"/>
      <c r="G58" s="1099"/>
      <c r="H58" s="1099"/>
      <c r="I58" s="1099"/>
      <c r="J58" s="1099"/>
      <c r="K58" s="1099"/>
      <c r="L58" s="1099"/>
      <c r="M58" s="1099"/>
      <c r="N58" s="1099"/>
      <c r="O58" s="1099"/>
      <c r="P58" s="1100"/>
      <c r="Q58" s="1101"/>
      <c r="R58" s="1084"/>
      <c r="S58" s="1084"/>
      <c r="T58" s="1084"/>
      <c r="U58" s="1084"/>
      <c r="V58" s="1084"/>
      <c r="W58" s="1084"/>
      <c r="X58" s="1084"/>
      <c r="Y58" s="1084"/>
      <c r="Z58" s="1084"/>
      <c r="AA58" s="1084"/>
      <c r="AB58" s="1084"/>
      <c r="AC58" s="1084"/>
      <c r="AD58" s="1084"/>
      <c r="AE58" s="1102"/>
      <c r="AF58" s="1080"/>
      <c r="AG58" s="1081"/>
      <c r="AH58" s="1081"/>
      <c r="AI58" s="1081"/>
      <c r="AJ58" s="1082"/>
      <c r="AK58" s="1083"/>
      <c r="AL58" s="1084"/>
      <c r="AM58" s="1084"/>
      <c r="AN58" s="1084"/>
      <c r="AO58" s="1084"/>
      <c r="AP58" s="1084"/>
      <c r="AQ58" s="1084"/>
      <c r="AR58" s="1084"/>
      <c r="AS58" s="1084"/>
      <c r="AT58" s="1084"/>
      <c r="AU58" s="1084"/>
      <c r="AV58" s="1084"/>
      <c r="AW58" s="1084"/>
      <c r="AX58" s="1084"/>
      <c r="AY58" s="1084"/>
      <c r="AZ58" s="1085"/>
      <c r="BA58" s="1085"/>
      <c r="BB58" s="1085"/>
      <c r="BC58" s="1085"/>
      <c r="BD58" s="1085"/>
      <c r="BE58" s="1093"/>
      <c r="BF58" s="1093"/>
      <c r="BG58" s="1093"/>
      <c r="BH58" s="1093"/>
      <c r="BI58" s="1094"/>
      <c r="BJ58" s="249"/>
      <c r="BK58" s="249"/>
      <c r="BL58" s="249"/>
      <c r="BM58" s="249"/>
      <c r="BN58" s="249"/>
      <c r="BO58" s="262"/>
      <c r="BP58" s="262"/>
      <c r="BQ58" s="259">
        <v>52</v>
      </c>
      <c r="BR58" s="260"/>
      <c r="BS58" s="1075"/>
      <c r="BT58" s="1076"/>
      <c r="BU58" s="1076"/>
      <c r="BV58" s="1076"/>
      <c r="BW58" s="1076"/>
      <c r="BX58" s="1076"/>
      <c r="BY58" s="1076"/>
      <c r="BZ58" s="1076"/>
      <c r="CA58" s="1076"/>
      <c r="CB58" s="1076"/>
      <c r="CC58" s="1076"/>
      <c r="CD58" s="1076"/>
      <c r="CE58" s="1076"/>
      <c r="CF58" s="1076"/>
      <c r="CG58" s="1077"/>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243"/>
    </row>
    <row r="59" spans="1:131" s="244" customFormat="1" ht="26.25" customHeight="1" x14ac:dyDescent="0.2">
      <c r="A59" s="258">
        <v>32</v>
      </c>
      <c r="B59" s="1098"/>
      <c r="C59" s="1099"/>
      <c r="D59" s="1099"/>
      <c r="E59" s="1099"/>
      <c r="F59" s="1099"/>
      <c r="G59" s="1099"/>
      <c r="H59" s="1099"/>
      <c r="I59" s="1099"/>
      <c r="J59" s="1099"/>
      <c r="K59" s="1099"/>
      <c r="L59" s="1099"/>
      <c r="M59" s="1099"/>
      <c r="N59" s="1099"/>
      <c r="O59" s="1099"/>
      <c r="P59" s="1100"/>
      <c r="Q59" s="1101"/>
      <c r="R59" s="1084"/>
      <c r="S59" s="1084"/>
      <c r="T59" s="1084"/>
      <c r="U59" s="1084"/>
      <c r="V59" s="1084"/>
      <c r="W59" s="1084"/>
      <c r="X59" s="1084"/>
      <c r="Y59" s="1084"/>
      <c r="Z59" s="1084"/>
      <c r="AA59" s="1084"/>
      <c r="AB59" s="1084"/>
      <c r="AC59" s="1084"/>
      <c r="AD59" s="1084"/>
      <c r="AE59" s="1102"/>
      <c r="AF59" s="1080"/>
      <c r="AG59" s="1081"/>
      <c r="AH59" s="1081"/>
      <c r="AI59" s="1081"/>
      <c r="AJ59" s="1082"/>
      <c r="AK59" s="1083"/>
      <c r="AL59" s="1084"/>
      <c r="AM59" s="1084"/>
      <c r="AN59" s="1084"/>
      <c r="AO59" s="1084"/>
      <c r="AP59" s="1084"/>
      <c r="AQ59" s="1084"/>
      <c r="AR59" s="1084"/>
      <c r="AS59" s="1084"/>
      <c r="AT59" s="1084"/>
      <c r="AU59" s="1084"/>
      <c r="AV59" s="1084"/>
      <c r="AW59" s="1084"/>
      <c r="AX59" s="1084"/>
      <c r="AY59" s="1084"/>
      <c r="AZ59" s="1085"/>
      <c r="BA59" s="1085"/>
      <c r="BB59" s="1085"/>
      <c r="BC59" s="1085"/>
      <c r="BD59" s="1085"/>
      <c r="BE59" s="1093"/>
      <c r="BF59" s="1093"/>
      <c r="BG59" s="1093"/>
      <c r="BH59" s="1093"/>
      <c r="BI59" s="1094"/>
      <c r="BJ59" s="249"/>
      <c r="BK59" s="249"/>
      <c r="BL59" s="249"/>
      <c r="BM59" s="249"/>
      <c r="BN59" s="249"/>
      <c r="BO59" s="262"/>
      <c r="BP59" s="262"/>
      <c r="BQ59" s="259">
        <v>53</v>
      </c>
      <c r="BR59" s="260"/>
      <c r="BS59" s="1075"/>
      <c r="BT59" s="1076"/>
      <c r="BU59" s="1076"/>
      <c r="BV59" s="1076"/>
      <c r="BW59" s="1076"/>
      <c r="BX59" s="1076"/>
      <c r="BY59" s="1076"/>
      <c r="BZ59" s="1076"/>
      <c r="CA59" s="1076"/>
      <c r="CB59" s="1076"/>
      <c r="CC59" s="1076"/>
      <c r="CD59" s="1076"/>
      <c r="CE59" s="1076"/>
      <c r="CF59" s="1076"/>
      <c r="CG59" s="1077"/>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243"/>
    </row>
    <row r="60" spans="1:131" s="244" customFormat="1" ht="26.25" customHeight="1" x14ac:dyDescent="0.2">
      <c r="A60" s="258">
        <v>33</v>
      </c>
      <c r="B60" s="1098"/>
      <c r="C60" s="1099"/>
      <c r="D60" s="1099"/>
      <c r="E60" s="1099"/>
      <c r="F60" s="1099"/>
      <c r="G60" s="1099"/>
      <c r="H60" s="1099"/>
      <c r="I60" s="1099"/>
      <c r="J60" s="1099"/>
      <c r="K60" s="1099"/>
      <c r="L60" s="1099"/>
      <c r="M60" s="1099"/>
      <c r="N60" s="1099"/>
      <c r="O60" s="1099"/>
      <c r="P60" s="1100"/>
      <c r="Q60" s="1101"/>
      <c r="R60" s="1084"/>
      <c r="S60" s="1084"/>
      <c r="T60" s="1084"/>
      <c r="U60" s="1084"/>
      <c r="V60" s="1084"/>
      <c r="W60" s="1084"/>
      <c r="X60" s="1084"/>
      <c r="Y60" s="1084"/>
      <c r="Z60" s="1084"/>
      <c r="AA60" s="1084"/>
      <c r="AB60" s="1084"/>
      <c r="AC60" s="1084"/>
      <c r="AD60" s="1084"/>
      <c r="AE60" s="1102"/>
      <c r="AF60" s="1080"/>
      <c r="AG60" s="1081"/>
      <c r="AH60" s="1081"/>
      <c r="AI60" s="1081"/>
      <c r="AJ60" s="1082"/>
      <c r="AK60" s="1083"/>
      <c r="AL60" s="1084"/>
      <c r="AM60" s="1084"/>
      <c r="AN60" s="1084"/>
      <c r="AO60" s="1084"/>
      <c r="AP60" s="1084"/>
      <c r="AQ60" s="1084"/>
      <c r="AR60" s="1084"/>
      <c r="AS60" s="1084"/>
      <c r="AT60" s="1084"/>
      <c r="AU60" s="1084"/>
      <c r="AV60" s="1084"/>
      <c r="AW60" s="1084"/>
      <c r="AX60" s="1084"/>
      <c r="AY60" s="1084"/>
      <c r="AZ60" s="1085"/>
      <c r="BA60" s="1085"/>
      <c r="BB60" s="1085"/>
      <c r="BC60" s="1085"/>
      <c r="BD60" s="1085"/>
      <c r="BE60" s="1093"/>
      <c r="BF60" s="1093"/>
      <c r="BG60" s="1093"/>
      <c r="BH60" s="1093"/>
      <c r="BI60" s="1094"/>
      <c r="BJ60" s="249"/>
      <c r="BK60" s="249"/>
      <c r="BL60" s="249"/>
      <c r="BM60" s="249"/>
      <c r="BN60" s="249"/>
      <c r="BO60" s="262"/>
      <c r="BP60" s="262"/>
      <c r="BQ60" s="259">
        <v>54</v>
      </c>
      <c r="BR60" s="260"/>
      <c r="BS60" s="1075"/>
      <c r="BT60" s="1076"/>
      <c r="BU60" s="1076"/>
      <c r="BV60" s="1076"/>
      <c r="BW60" s="1076"/>
      <c r="BX60" s="1076"/>
      <c r="BY60" s="1076"/>
      <c r="BZ60" s="1076"/>
      <c r="CA60" s="1076"/>
      <c r="CB60" s="1076"/>
      <c r="CC60" s="1076"/>
      <c r="CD60" s="1076"/>
      <c r="CE60" s="1076"/>
      <c r="CF60" s="1076"/>
      <c r="CG60" s="1077"/>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243"/>
    </row>
    <row r="61" spans="1:131" s="244" customFormat="1" ht="26.25" customHeight="1" thickBot="1" x14ac:dyDescent="0.25">
      <c r="A61" s="258">
        <v>34</v>
      </c>
      <c r="B61" s="1098"/>
      <c r="C61" s="1099"/>
      <c r="D61" s="1099"/>
      <c r="E61" s="1099"/>
      <c r="F61" s="1099"/>
      <c r="G61" s="1099"/>
      <c r="H61" s="1099"/>
      <c r="I61" s="1099"/>
      <c r="J61" s="1099"/>
      <c r="K61" s="1099"/>
      <c r="L61" s="1099"/>
      <c r="M61" s="1099"/>
      <c r="N61" s="1099"/>
      <c r="O61" s="1099"/>
      <c r="P61" s="1100"/>
      <c r="Q61" s="1101"/>
      <c r="R61" s="1084"/>
      <c r="S61" s="1084"/>
      <c r="T61" s="1084"/>
      <c r="U61" s="1084"/>
      <c r="V61" s="1084"/>
      <c r="W61" s="1084"/>
      <c r="X61" s="1084"/>
      <c r="Y61" s="1084"/>
      <c r="Z61" s="1084"/>
      <c r="AA61" s="1084"/>
      <c r="AB61" s="1084"/>
      <c r="AC61" s="1084"/>
      <c r="AD61" s="1084"/>
      <c r="AE61" s="1102"/>
      <c r="AF61" s="1080"/>
      <c r="AG61" s="1081"/>
      <c r="AH61" s="1081"/>
      <c r="AI61" s="1081"/>
      <c r="AJ61" s="1082"/>
      <c r="AK61" s="1083"/>
      <c r="AL61" s="1084"/>
      <c r="AM61" s="1084"/>
      <c r="AN61" s="1084"/>
      <c r="AO61" s="1084"/>
      <c r="AP61" s="1084"/>
      <c r="AQ61" s="1084"/>
      <c r="AR61" s="1084"/>
      <c r="AS61" s="1084"/>
      <c r="AT61" s="1084"/>
      <c r="AU61" s="1084"/>
      <c r="AV61" s="1084"/>
      <c r="AW61" s="1084"/>
      <c r="AX61" s="1084"/>
      <c r="AY61" s="1084"/>
      <c r="AZ61" s="1085"/>
      <c r="BA61" s="1085"/>
      <c r="BB61" s="1085"/>
      <c r="BC61" s="1085"/>
      <c r="BD61" s="1085"/>
      <c r="BE61" s="1093"/>
      <c r="BF61" s="1093"/>
      <c r="BG61" s="1093"/>
      <c r="BH61" s="1093"/>
      <c r="BI61" s="1094"/>
      <c r="BJ61" s="249"/>
      <c r="BK61" s="249"/>
      <c r="BL61" s="249"/>
      <c r="BM61" s="249"/>
      <c r="BN61" s="249"/>
      <c r="BO61" s="262"/>
      <c r="BP61" s="262"/>
      <c r="BQ61" s="259">
        <v>55</v>
      </c>
      <c r="BR61" s="260"/>
      <c r="BS61" s="1075"/>
      <c r="BT61" s="1076"/>
      <c r="BU61" s="1076"/>
      <c r="BV61" s="1076"/>
      <c r="BW61" s="1076"/>
      <c r="BX61" s="1076"/>
      <c r="BY61" s="1076"/>
      <c r="BZ61" s="1076"/>
      <c r="CA61" s="1076"/>
      <c r="CB61" s="1076"/>
      <c r="CC61" s="1076"/>
      <c r="CD61" s="1076"/>
      <c r="CE61" s="1076"/>
      <c r="CF61" s="1076"/>
      <c r="CG61" s="1077"/>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243"/>
    </row>
    <row r="62" spans="1:131" s="244" customFormat="1" ht="26.25" customHeight="1" x14ac:dyDescent="0.2">
      <c r="A62" s="258">
        <v>35</v>
      </c>
      <c r="B62" s="1098"/>
      <c r="C62" s="1099"/>
      <c r="D62" s="1099"/>
      <c r="E62" s="1099"/>
      <c r="F62" s="1099"/>
      <c r="G62" s="1099"/>
      <c r="H62" s="1099"/>
      <c r="I62" s="1099"/>
      <c r="J62" s="1099"/>
      <c r="K62" s="1099"/>
      <c r="L62" s="1099"/>
      <c r="M62" s="1099"/>
      <c r="N62" s="1099"/>
      <c r="O62" s="1099"/>
      <c r="P62" s="1100"/>
      <c r="Q62" s="1101"/>
      <c r="R62" s="1084"/>
      <c r="S62" s="1084"/>
      <c r="T62" s="1084"/>
      <c r="U62" s="1084"/>
      <c r="V62" s="1084"/>
      <c r="W62" s="1084"/>
      <c r="X62" s="1084"/>
      <c r="Y62" s="1084"/>
      <c r="Z62" s="1084"/>
      <c r="AA62" s="1084"/>
      <c r="AB62" s="1084"/>
      <c r="AC62" s="1084"/>
      <c r="AD62" s="1084"/>
      <c r="AE62" s="1102"/>
      <c r="AF62" s="1080"/>
      <c r="AG62" s="1081"/>
      <c r="AH62" s="1081"/>
      <c r="AI62" s="1081"/>
      <c r="AJ62" s="1082"/>
      <c r="AK62" s="1083"/>
      <c r="AL62" s="1084"/>
      <c r="AM62" s="1084"/>
      <c r="AN62" s="1084"/>
      <c r="AO62" s="1084"/>
      <c r="AP62" s="1084"/>
      <c r="AQ62" s="1084"/>
      <c r="AR62" s="1084"/>
      <c r="AS62" s="1084"/>
      <c r="AT62" s="1084"/>
      <c r="AU62" s="1084"/>
      <c r="AV62" s="1084"/>
      <c r="AW62" s="1084"/>
      <c r="AX62" s="1084"/>
      <c r="AY62" s="1084"/>
      <c r="AZ62" s="1085"/>
      <c r="BA62" s="1085"/>
      <c r="BB62" s="1085"/>
      <c r="BC62" s="1085"/>
      <c r="BD62" s="1085"/>
      <c r="BE62" s="1093"/>
      <c r="BF62" s="1093"/>
      <c r="BG62" s="1093"/>
      <c r="BH62" s="1093"/>
      <c r="BI62" s="1094"/>
      <c r="BJ62" s="1095" t="s">
        <v>424</v>
      </c>
      <c r="BK62" s="1096"/>
      <c r="BL62" s="1096"/>
      <c r="BM62" s="1096"/>
      <c r="BN62" s="1097"/>
      <c r="BO62" s="262"/>
      <c r="BP62" s="262"/>
      <c r="BQ62" s="259">
        <v>56</v>
      </c>
      <c r="BR62" s="260"/>
      <c r="BS62" s="1075"/>
      <c r="BT62" s="1076"/>
      <c r="BU62" s="1076"/>
      <c r="BV62" s="1076"/>
      <c r="BW62" s="1076"/>
      <c r="BX62" s="1076"/>
      <c r="BY62" s="1076"/>
      <c r="BZ62" s="1076"/>
      <c r="CA62" s="1076"/>
      <c r="CB62" s="1076"/>
      <c r="CC62" s="1076"/>
      <c r="CD62" s="1076"/>
      <c r="CE62" s="1076"/>
      <c r="CF62" s="1076"/>
      <c r="CG62" s="1077"/>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243"/>
    </row>
    <row r="63" spans="1:131" s="244" customFormat="1" ht="26.25" customHeight="1" thickBot="1" x14ac:dyDescent="0.25">
      <c r="A63" s="261" t="s">
        <v>398</v>
      </c>
      <c r="B63" s="999" t="s">
        <v>425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9"/>
      <c r="AF63" s="1090">
        <v>28178</v>
      </c>
      <c r="AG63" s="1014"/>
      <c r="AH63" s="1014"/>
      <c r="AI63" s="1014"/>
      <c r="AJ63" s="1091"/>
      <c r="AK63" s="1092"/>
      <c r="AL63" s="1018"/>
      <c r="AM63" s="1018"/>
      <c r="AN63" s="1018"/>
      <c r="AO63" s="1018"/>
      <c r="AP63" s="1014">
        <v>755546.52579999994</v>
      </c>
      <c r="AQ63" s="1014"/>
      <c r="AR63" s="1014"/>
      <c r="AS63" s="1014"/>
      <c r="AT63" s="1014"/>
      <c r="AU63" s="1014">
        <v>221471</v>
      </c>
      <c r="AV63" s="1014"/>
      <c r="AW63" s="1014"/>
      <c r="AX63" s="1014"/>
      <c r="AY63" s="1014"/>
      <c r="AZ63" s="1086"/>
      <c r="BA63" s="1086"/>
      <c r="BB63" s="1086"/>
      <c r="BC63" s="1086"/>
      <c r="BD63" s="1086"/>
      <c r="BE63" s="1015"/>
      <c r="BF63" s="1015"/>
      <c r="BG63" s="1015"/>
      <c r="BH63" s="1015"/>
      <c r="BI63" s="1016"/>
      <c r="BJ63" s="1087" t="s">
        <v>140</v>
      </c>
      <c r="BK63" s="1006"/>
      <c r="BL63" s="1006"/>
      <c r="BM63" s="1006"/>
      <c r="BN63" s="1088"/>
      <c r="BO63" s="262"/>
      <c r="BP63" s="262"/>
      <c r="BQ63" s="259">
        <v>57</v>
      </c>
      <c r="BR63" s="260"/>
      <c r="BS63" s="1075"/>
      <c r="BT63" s="1076"/>
      <c r="BU63" s="1076"/>
      <c r="BV63" s="1076"/>
      <c r="BW63" s="1076"/>
      <c r="BX63" s="1076"/>
      <c r="BY63" s="1076"/>
      <c r="BZ63" s="1076"/>
      <c r="CA63" s="1076"/>
      <c r="CB63" s="1076"/>
      <c r="CC63" s="1076"/>
      <c r="CD63" s="1076"/>
      <c r="CE63" s="1076"/>
      <c r="CF63" s="1076"/>
      <c r="CG63" s="1077"/>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243"/>
    </row>
    <row r="64" spans="1:131" s="244" customFormat="1" ht="26.25" customHeight="1" x14ac:dyDescent="0.2">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1075"/>
      <c r="BT64" s="1076"/>
      <c r="BU64" s="1076"/>
      <c r="BV64" s="1076"/>
      <c r="BW64" s="1076"/>
      <c r="BX64" s="1076"/>
      <c r="BY64" s="1076"/>
      <c r="BZ64" s="1076"/>
      <c r="CA64" s="1076"/>
      <c r="CB64" s="1076"/>
      <c r="CC64" s="1076"/>
      <c r="CD64" s="1076"/>
      <c r="CE64" s="1076"/>
      <c r="CF64" s="1076"/>
      <c r="CG64" s="1077"/>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243"/>
    </row>
    <row r="65" spans="1:131" s="244" customFormat="1" ht="26.25" customHeight="1" thickBot="1" x14ac:dyDescent="0.25">
      <c r="A65" s="249" t="s">
        <v>426</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1075"/>
      <c r="BT65" s="1076"/>
      <c r="BU65" s="1076"/>
      <c r="BV65" s="1076"/>
      <c r="BW65" s="1076"/>
      <c r="BX65" s="1076"/>
      <c r="BY65" s="1076"/>
      <c r="BZ65" s="1076"/>
      <c r="CA65" s="1076"/>
      <c r="CB65" s="1076"/>
      <c r="CC65" s="1076"/>
      <c r="CD65" s="1076"/>
      <c r="CE65" s="1076"/>
      <c r="CF65" s="1076"/>
      <c r="CG65" s="1077"/>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243"/>
    </row>
    <row r="66" spans="1:131" s="244" customFormat="1" ht="26.25" customHeight="1" x14ac:dyDescent="0.2">
      <c r="A66" s="1056" t="s">
        <v>427</v>
      </c>
      <c r="B66" s="1057"/>
      <c r="C66" s="1057"/>
      <c r="D66" s="1057"/>
      <c r="E66" s="1057"/>
      <c r="F66" s="1057"/>
      <c r="G66" s="1057"/>
      <c r="H66" s="1057"/>
      <c r="I66" s="1057"/>
      <c r="J66" s="1057"/>
      <c r="K66" s="1057"/>
      <c r="L66" s="1057"/>
      <c r="M66" s="1057"/>
      <c r="N66" s="1057"/>
      <c r="O66" s="1057"/>
      <c r="P66" s="1058"/>
      <c r="Q66" s="1062" t="s">
        <v>402</v>
      </c>
      <c r="R66" s="1063"/>
      <c r="S66" s="1063"/>
      <c r="T66" s="1063"/>
      <c r="U66" s="1064"/>
      <c r="V66" s="1062" t="s">
        <v>403</v>
      </c>
      <c r="W66" s="1063"/>
      <c r="X66" s="1063"/>
      <c r="Y66" s="1063"/>
      <c r="Z66" s="1064"/>
      <c r="AA66" s="1062" t="s">
        <v>404</v>
      </c>
      <c r="AB66" s="1063"/>
      <c r="AC66" s="1063"/>
      <c r="AD66" s="1063"/>
      <c r="AE66" s="1064"/>
      <c r="AF66" s="1068" t="s">
        <v>405</v>
      </c>
      <c r="AG66" s="1069"/>
      <c r="AH66" s="1069"/>
      <c r="AI66" s="1069"/>
      <c r="AJ66" s="1070"/>
      <c r="AK66" s="1062" t="s">
        <v>406</v>
      </c>
      <c r="AL66" s="1057"/>
      <c r="AM66" s="1057"/>
      <c r="AN66" s="1057"/>
      <c r="AO66" s="1058"/>
      <c r="AP66" s="1062" t="s">
        <v>407</v>
      </c>
      <c r="AQ66" s="1063"/>
      <c r="AR66" s="1063"/>
      <c r="AS66" s="1063"/>
      <c r="AT66" s="1064"/>
      <c r="AU66" s="1062" t="s">
        <v>428</v>
      </c>
      <c r="AV66" s="1063"/>
      <c r="AW66" s="1063"/>
      <c r="AX66" s="1063"/>
      <c r="AY66" s="1064"/>
      <c r="AZ66" s="1062" t="s">
        <v>382</v>
      </c>
      <c r="BA66" s="1063"/>
      <c r="BB66" s="1063"/>
      <c r="BC66" s="1063"/>
      <c r="BD66" s="1078"/>
      <c r="BE66" s="262"/>
      <c r="BF66" s="262"/>
      <c r="BG66" s="262"/>
      <c r="BH66" s="262"/>
      <c r="BI66" s="262"/>
      <c r="BJ66" s="262"/>
      <c r="BK66" s="262"/>
      <c r="BL66" s="262"/>
      <c r="BM66" s="262"/>
      <c r="BN66" s="262"/>
      <c r="BO66" s="262"/>
      <c r="BP66" s="262"/>
      <c r="BQ66" s="259">
        <v>60</v>
      </c>
      <c r="BR66" s="264"/>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3"/>
    </row>
    <row r="67" spans="1:131" s="244" customFormat="1" ht="26.25" customHeight="1" thickBot="1" x14ac:dyDescent="0.25">
      <c r="A67" s="1059"/>
      <c r="B67" s="1060"/>
      <c r="C67" s="1060"/>
      <c r="D67" s="1060"/>
      <c r="E67" s="1060"/>
      <c r="F67" s="1060"/>
      <c r="G67" s="1060"/>
      <c r="H67" s="1060"/>
      <c r="I67" s="1060"/>
      <c r="J67" s="1060"/>
      <c r="K67" s="1060"/>
      <c r="L67" s="1060"/>
      <c r="M67" s="1060"/>
      <c r="N67" s="1060"/>
      <c r="O67" s="1060"/>
      <c r="P67" s="1061"/>
      <c r="Q67" s="1065"/>
      <c r="R67" s="1066"/>
      <c r="S67" s="1066"/>
      <c r="T67" s="1066"/>
      <c r="U67" s="1067"/>
      <c r="V67" s="1065"/>
      <c r="W67" s="1066"/>
      <c r="X67" s="1066"/>
      <c r="Y67" s="1066"/>
      <c r="Z67" s="1067"/>
      <c r="AA67" s="1065"/>
      <c r="AB67" s="1066"/>
      <c r="AC67" s="1066"/>
      <c r="AD67" s="1066"/>
      <c r="AE67" s="1067"/>
      <c r="AF67" s="1071"/>
      <c r="AG67" s="1072"/>
      <c r="AH67" s="1072"/>
      <c r="AI67" s="1072"/>
      <c r="AJ67" s="1073"/>
      <c r="AK67" s="1074"/>
      <c r="AL67" s="1060"/>
      <c r="AM67" s="1060"/>
      <c r="AN67" s="1060"/>
      <c r="AO67" s="1061"/>
      <c r="AP67" s="1065"/>
      <c r="AQ67" s="1066"/>
      <c r="AR67" s="1066"/>
      <c r="AS67" s="1066"/>
      <c r="AT67" s="1067"/>
      <c r="AU67" s="1065"/>
      <c r="AV67" s="1066"/>
      <c r="AW67" s="1066"/>
      <c r="AX67" s="1066"/>
      <c r="AY67" s="1067"/>
      <c r="AZ67" s="1065"/>
      <c r="BA67" s="1066"/>
      <c r="BB67" s="1066"/>
      <c r="BC67" s="1066"/>
      <c r="BD67" s="1079"/>
      <c r="BE67" s="262"/>
      <c r="BF67" s="262"/>
      <c r="BG67" s="262"/>
      <c r="BH67" s="262"/>
      <c r="BI67" s="262"/>
      <c r="BJ67" s="262"/>
      <c r="BK67" s="262"/>
      <c r="BL67" s="262"/>
      <c r="BM67" s="262"/>
      <c r="BN67" s="262"/>
      <c r="BO67" s="262"/>
      <c r="BP67" s="262"/>
      <c r="BQ67" s="259">
        <v>61</v>
      </c>
      <c r="BR67" s="264"/>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3"/>
    </row>
    <row r="68" spans="1:131" s="244" customFormat="1" ht="26.25" customHeight="1" thickTop="1" x14ac:dyDescent="0.2">
      <c r="A68" s="255">
        <v>1</v>
      </c>
      <c r="B68" s="1045" t="s">
        <v>585</v>
      </c>
      <c r="C68" s="1046"/>
      <c r="D68" s="1046"/>
      <c r="E68" s="1046"/>
      <c r="F68" s="1046"/>
      <c r="G68" s="1046"/>
      <c r="H68" s="1046"/>
      <c r="I68" s="1046"/>
      <c r="J68" s="1046"/>
      <c r="K68" s="1046"/>
      <c r="L68" s="1046"/>
      <c r="M68" s="1046"/>
      <c r="N68" s="1046"/>
      <c r="O68" s="1046"/>
      <c r="P68" s="1047"/>
      <c r="Q68" s="1048">
        <v>13</v>
      </c>
      <c r="R68" s="1049"/>
      <c r="S68" s="1049"/>
      <c r="T68" s="1049"/>
      <c r="U68" s="1049"/>
      <c r="V68" s="1049">
        <v>12</v>
      </c>
      <c r="W68" s="1049"/>
      <c r="X68" s="1049"/>
      <c r="Y68" s="1049"/>
      <c r="Z68" s="1049"/>
      <c r="AA68" s="1049">
        <v>1</v>
      </c>
      <c r="AB68" s="1049"/>
      <c r="AC68" s="1049"/>
      <c r="AD68" s="1049"/>
      <c r="AE68" s="1049"/>
      <c r="AF68" s="1049">
        <v>1</v>
      </c>
      <c r="AG68" s="1049"/>
      <c r="AH68" s="1049"/>
      <c r="AI68" s="1049"/>
      <c r="AJ68" s="1049"/>
      <c r="AK68" s="1042">
        <v>0</v>
      </c>
      <c r="AL68" s="1042"/>
      <c r="AM68" s="1042"/>
      <c r="AN68" s="1042"/>
      <c r="AO68" s="1042"/>
      <c r="AP68" s="1042">
        <v>0</v>
      </c>
      <c r="AQ68" s="1042"/>
      <c r="AR68" s="1042"/>
      <c r="AS68" s="1042"/>
      <c r="AT68" s="1042"/>
      <c r="AU68" s="1042">
        <v>0</v>
      </c>
      <c r="AV68" s="1042"/>
      <c r="AW68" s="1042"/>
      <c r="AX68" s="1042"/>
      <c r="AY68" s="1042"/>
      <c r="AZ68" s="1043"/>
      <c r="BA68" s="1043"/>
      <c r="BB68" s="1043"/>
      <c r="BC68" s="1043"/>
      <c r="BD68" s="1044"/>
      <c r="BE68" s="262"/>
      <c r="BF68" s="262"/>
      <c r="BG68" s="262"/>
      <c r="BH68" s="262"/>
      <c r="BI68" s="262"/>
      <c r="BJ68" s="262"/>
      <c r="BK68" s="262"/>
      <c r="BL68" s="262"/>
      <c r="BM68" s="262"/>
      <c r="BN68" s="262"/>
      <c r="BO68" s="262"/>
      <c r="BP68" s="262"/>
      <c r="BQ68" s="259">
        <v>62</v>
      </c>
      <c r="BR68" s="264"/>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3"/>
    </row>
    <row r="69" spans="1:131" s="244" customFormat="1" ht="26.25" customHeight="1" x14ac:dyDescent="0.2">
      <c r="A69" s="258">
        <v>2</v>
      </c>
      <c r="B69" s="1029" t="s">
        <v>586</v>
      </c>
      <c r="C69" s="1030"/>
      <c r="D69" s="1030"/>
      <c r="E69" s="1030"/>
      <c r="F69" s="1030"/>
      <c r="G69" s="1030"/>
      <c r="H69" s="1030"/>
      <c r="I69" s="1030"/>
      <c r="J69" s="1030"/>
      <c r="K69" s="1030"/>
      <c r="L69" s="1030"/>
      <c r="M69" s="1030"/>
      <c r="N69" s="1030"/>
      <c r="O69" s="1030"/>
      <c r="P69" s="1031"/>
      <c r="Q69" s="1037">
        <v>9</v>
      </c>
      <c r="R69" s="1038"/>
      <c r="S69" s="1038"/>
      <c r="T69" s="1038"/>
      <c r="U69" s="1038"/>
      <c r="V69" s="1038">
        <v>7</v>
      </c>
      <c r="W69" s="1038"/>
      <c r="X69" s="1038"/>
      <c r="Y69" s="1038"/>
      <c r="Z69" s="1038"/>
      <c r="AA69" s="1039">
        <v>2</v>
      </c>
      <c r="AB69" s="1040"/>
      <c r="AC69" s="1040"/>
      <c r="AD69" s="1040"/>
      <c r="AE69" s="1041"/>
      <c r="AF69" s="1038">
        <v>2</v>
      </c>
      <c r="AG69" s="1038"/>
      <c r="AH69" s="1038"/>
      <c r="AI69" s="1038"/>
      <c r="AJ69" s="1038"/>
      <c r="AK69" s="1026">
        <v>0</v>
      </c>
      <c r="AL69" s="1026"/>
      <c r="AM69" s="1026"/>
      <c r="AN69" s="1026"/>
      <c r="AO69" s="1026"/>
      <c r="AP69" s="1026">
        <v>0</v>
      </c>
      <c r="AQ69" s="1026"/>
      <c r="AR69" s="1026"/>
      <c r="AS69" s="1026"/>
      <c r="AT69" s="1026"/>
      <c r="AU69" s="1026">
        <v>0</v>
      </c>
      <c r="AV69" s="1026"/>
      <c r="AW69" s="1026"/>
      <c r="AX69" s="1026"/>
      <c r="AY69" s="1026"/>
      <c r="AZ69" s="1027"/>
      <c r="BA69" s="1027"/>
      <c r="BB69" s="1027"/>
      <c r="BC69" s="1027"/>
      <c r="BD69" s="1028"/>
      <c r="BE69" s="262"/>
      <c r="BF69" s="262"/>
      <c r="BG69" s="262"/>
      <c r="BH69" s="262"/>
      <c r="BI69" s="262"/>
      <c r="BJ69" s="262"/>
      <c r="BK69" s="262"/>
      <c r="BL69" s="262"/>
      <c r="BM69" s="262"/>
      <c r="BN69" s="262"/>
      <c r="BO69" s="262"/>
      <c r="BP69" s="262"/>
      <c r="BQ69" s="259">
        <v>63</v>
      </c>
      <c r="BR69" s="264"/>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3"/>
    </row>
    <row r="70" spans="1:131" s="244" customFormat="1" ht="26.25" customHeight="1" x14ac:dyDescent="0.2">
      <c r="A70" s="258">
        <v>3</v>
      </c>
      <c r="B70" s="1029" t="s">
        <v>587</v>
      </c>
      <c r="C70" s="1030"/>
      <c r="D70" s="1030"/>
      <c r="E70" s="1030"/>
      <c r="F70" s="1030"/>
      <c r="G70" s="1030"/>
      <c r="H70" s="1030"/>
      <c r="I70" s="1030"/>
      <c r="J70" s="1030"/>
      <c r="K70" s="1030"/>
      <c r="L70" s="1030"/>
      <c r="M70" s="1030"/>
      <c r="N70" s="1030"/>
      <c r="O70" s="1030"/>
      <c r="P70" s="1031"/>
      <c r="Q70" s="1037">
        <v>14</v>
      </c>
      <c r="R70" s="1038"/>
      <c r="S70" s="1038"/>
      <c r="T70" s="1038"/>
      <c r="U70" s="1038"/>
      <c r="V70" s="1038">
        <v>12</v>
      </c>
      <c r="W70" s="1038"/>
      <c r="X70" s="1038"/>
      <c r="Y70" s="1038"/>
      <c r="Z70" s="1038"/>
      <c r="AA70" s="1039">
        <v>2</v>
      </c>
      <c r="AB70" s="1040"/>
      <c r="AC70" s="1040"/>
      <c r="AD70" s="1040"/>
      <c r="AE70" s="1041"/>
      <c r="AF70" s="1038">
        <v>2</v>
      </c>
      <c r="AG70" s="1038"/>
      <c r="AH70" s="1038"/>
      <c r="AI70" s="1038"/>
      <c r="AJ70" s="1038"/>
      <c r="AK70" s="1026">
        <v>0</v>
      </c>
      <c r="AL70" s="1026"/>
      <c r="AM70" s="1026"/>
      <c r="AN70" s="1026"/>
      <c r="AO70" s="1026"/>
      <c r="AP70" s="1026">
        <v>0</v>
      </c>
      <c r="AQ70" s="1026"/>
      <c r="AR70" s="1026"/>
      <c r="AS70" s="1026"/>
      <c r="AT70" s="1026"/>
      <c r="AU70" s="1026">
        <v>0</v>
      </c>
      <c r="AV70" s="1026"/>
      <c r="AW70" s="1026"/>
      <c r="AX70" s="1026"/>
      <c r="AY70" s="1026"/>
      <c r="AZ70" s="1027"/>
      <c r="BA70" s="1027"/>
      <c r="BB70" s="1027"/>
      <c r="BC70" s="1027"/>
      <c r="BD70" s="1028"/>
      <c r="BE70" s="262"/>
      <c r="BF70" s="262"/>
      <c r="BG70" s="262"/>
      <c r="BH70" s="262"/>
      <c r="BI70" s="262"/>
      <c r="BJ70" s="262"/>
      <c r="BK70" s="262"/>
      <c r="BL70" s="262"/>
      <c r="BM70" s="262"/>
      <c r="BN70" s="262"/>
      <c r="BO70" s="262"/>
      <c r="BP70" s="262"/>
      <c r="BQ70" s="259">
        <v>64</v>
      </c>
      <c r="BR70" s="264"/>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3"/>
    </row>
    <row r="71" spans="1:131" s="244" customFormat="1" ht="26.25" customHeight="1" x14ac:dyDescent="0.2">
      <c r="A71" s="258">
        <v>4</v>
      </c>
      <c r="B71" s="1029" t="s">
        <v>588</v>
      </c>
      <c r="C71" s="1030"/>
      <c r="D71" s="1030"/>
      <c r="E71" s="1030"/>
      <c r="F71" s="1030"/>
      <c r="G71" s="1030"/>
      <c r="H71" s="1030"/>
      <c r="I71" s="1030"/>
      <c r="J71" s="1030"/>
      <c r="K71" s="1030"/>
      <c r="L71" s="1030"/>
      <c r="M71" s="1030"/>
      <c r="N71" s="1030"/>
      <c r="O71" s="1030"/>
      <c r="P71" s="1031"/>
      <c r="Q71" s="1037">
        <v>371743</v>
      </c>
      <c r="R71" s="1038"/>
      <c r="S71" s="1038"/>
      <c r="T71" s="1038"/>
      <c r="U71" s="1038"/>
      <c r="V71" s="1038">
        <v>365383</v>
      </c>
      <c r="W71" s="1038"/>
      <c r="X71" s="1038"/>
      <c r="Y71" s="1038"/>
      <c r="Z71" s="1038"/>
      <c r="AA71" s="1039">
        <v>6360</v>
      </c>
      <c r="AB71" s="1040"/>
      <c r="AC71" s="1040"/>
      <c r="AD71" s="1040"/>
      <c r="AE71" s="1041"/>
      <c r="AF71" s="1038">
        <v>6360</v>
      </c>
      <c r="AG71" s="1038"/>
      <c r="AH71" s="1038"/>
      <c r="AI71" s="1038"/>
      <c r="AJ71" s="1038"/>
      <c r="AK71" s="1026">
        <v>0</v>
      </c>
      <c r="AL71" s="1026"/>
      <c r="AM71" s="1026"/>
      <c r="AN71" s="1026"/>
      <c r="AO71" s="1026"/>
      <c r="AP71" s="1026">
        <v>0</v>
      </c>
      <c r="AQ71" s="1026"/>
      <c r="AR71" s="1026"/>
      <c r="AS71" s="1026"/>
      <c r="AT71" s="1026"/>
      <c r="AU71" s="1026">
        <v>0</v>
      </c>
      <c r="AV71" s="1026"/>
      <c r="AW71" s="1026"/>
      <c r="AX71" s="1026"/>
      <c r="AY71" s="1026"/>
      <c r="AZ71" s="1027"/>
      <c r="BA71" s="1027"/>
      <c r="BB71" s="1027"/>
      <c r="BC71" s="1027"/>
      <c r="BD71" s="1028"/>
      <c r="BE71" s="262"/>
      <c r="BF71" s="262"/>
      <c r="BG71" s="262"/>
      <c r="BH71" s="262"/>
      <c r="BI71" s="262"/>
      <c r="BJ71" s="262"/>
      <c r="BK71" s="262"/>
      <c r="BL71" s="262"/>
      <c r="BM71" s="262"/>
      <c r="BN71" s="262"/>
      <c r="BO71" s="262"/>
      <c r="BP71" s="262"/>
      <c r="BQ71" s="259">
        <v>65</v>
      </c>
      <c r="BR71" s="264"/>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3"/>
    </row>
    <row r="72" spans="1:131" s="244" customFormat="1" ht="26.25" customHeight="1" x14ac:dyDescent="0.2">
      <c r="A72" s="258">
        <v>5</v>
      </c>
      <c r="B72" s="1029" t="s">
        <v>589</v>
      </c>
      <c r="C72" s="1030"/>
      <c r="D72" s="1030"/>
      <c r="E72" s="1030"/>
      <c r="F72" s="1030"/>
      <c r="G72" s="1030"/>
      <c r="H72" s="1030"/>
      <c r="I72" s="1030"/>
      <c r="J72" s="1030"/>
      <c r="K72" s="1030"/>
      <c r="L72" s="1030"/>
      <c r="M72" s="1030"/>
      <c r="N72" s="1030"/>
      <c r="O72" s="1030"/>
      <c r="P72" s="1031"/>
      <c r="Q72" s="1037">
        <v>2475</v>
      </c>
      <c r="R72" s="1038"/>
      <c r="S72" s="1038"/>
      <c r="T72" s="1038"/>
      <c r="U72" s="1038"/>
      <c r="V72" s="1038">
        <v>2406</v>
      </c>
      <c r="W72" s="1038"/>
      <c r="X72" s="1038"/>
      <c r="Y72" s="1038"/>
      <c r="Z72" s="1038"/>
      <c r="AA72" s="1039">
        <v>69</v>
      </c>
      <c r="AB72" s="1040"/>
      <c r="AC72" s="1040"/>
      <c r="AD72" s="1040"/>
      <c r="AE72" s="1041"/>
      <c r="AF72" s="1038">
        <v>69</v>
      </c>
      <c r="AG72" s="1038"/>
      <c r="AH72" s="1038"/>
      <c r="AI72" s="1038"/>
      <c r="AJ72" s="1038"/>
      <c r="AK72" s="1026">
        <v>0</v>
      </c>
      <c r="AL72" s="1026"/>
      <c r="AM72" s="1026"/>
      <c r="AN72" s="1026"/>
      <c r="AO72" s="1026"/>
      <c r="AP72" s="1026">
        <v>0</v>
      </c>
      <c r="AQ72" s="1026"/>
      <c r="AR72" s="1026"/>
      <c r="AS72" s="1026"/>
      <c r="AT72" s="1026"/>
      <c r="AU72" s="1026">
        <v>0</v>
      </c>
      <c r="AV72" s="1026"/>
      <c r="AW72" s="1026"/>
      <c r="AX72" s="1026"/>
      <c r="AY72" s="1026"/>
      <c r="AZ72" s="1027"/>
      <c r="BA72" s="1027"/>
      <c r="BB72" s="1027"/>
      <c r="BC72" s="1027"/>
      <c r="BD72" s="1028"/>
      <c r="BE72" s="262"/>
      <c r="BF72" s="262"/>
      <c r="BG72" s="262"/>
      <c r="BH72" s="262"/>
      <c r="BI72" s="262"/>
      <c r="BJ72" s="262"/>
      <c r="BK72" s="262"/>
      <c r="BL72" s="262"/>
      <c r="BM72" s="262"/>
      <c r="BN72" s="262"/>
      <c r="BO72" s="262"/>
      <c r="BP72" s="262"/>
      <c r="BQ72" s="259">
        <v>66</v>
      </c>
      <c r="BR72" s="264"/>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3"/>
    </row>
    <row r="73" spans="1:131" s="244" customFormat="1" ht="26.25" customHeight="1" x14ac:dyDescent="0.2">
      <c r="A73" s="258">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2"/>
      <c r="BF73" s="262"/>
      <c r="BG73" s="262"/>
      <c r="BH73" s="262"/>
      <c r="BI73" s="262"/>
      <c r="BJ73" s="262"/>
      <c r="BK73" s="262"/>
      <c r="BL73" s="262"/>
      <c r="BM73" s="262"/>
      <c r="BN73" s="262"/>
      <c r="BO73" s="262"/>
      <c r="BP73" s="262"/>
      <c r="BQ73" s="259">
        <v>67</v>
      </c>
      <c r="BR73" s="264"/>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3"/>
    </row>
    <row r="74" spans="1:131" s="244" customFormat="1" ht="26.25" customHeight="1" x14ac:dyDescent="0.2">
      <c r="A74" s="258">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2"/>
      <c r="BF74" s="262"/>
      <c r="BG74" s="262"/>
      <c r="BH74" s="262"/>
      <c r="BI74" s="262"/>
      <c r="BJ74" s="262"/>
      <c r="BK74" s="262"/>
      <c r="BL74" s="262"/>
      <c r="BM74" s="262"/>
      <c r="BN74" s="262"/>
      <c r="BO74" s="262"/>
      <c r="BP74" s="262"/>
      <c r="BQ74" s="259">
        <v>68</v>
      </c>
      <c r="BR74" s="264"/>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3"/>
    </row>
    <row r="75" spans="1:131" s="244" customFormat="1" ht="26.25" customHeight="1" x14ac:dyDescent="0.2">
      <c r="A75" s="258">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2"/>
      <c r="BF75" s="262"/>
      <c r="BG75" s="262"/>
      <c r="BH75" s="262"/>
      <c r="BI75" s="262"/>
      <c r="BJ75" s="262"/>
      <c r="BK75" s="262"/>
      <c r="BL75" s="262"/>
      <c r="BM75" s="262"/>
      <c r="BN75" s="262"/>
      <c r="BO75" s="262"/>
      <c r="BP75" s="262"/>
      <c r="BQ75" s="259">
        <v>69</v>
      </c>
      <c r="BR75" s="264"/>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3"/>
    </row>
    <row r="76" spans="1:131" s="244" customFormat="1" ht="26.25" customHeight="1" x14ac:dyDescent="0.2">
      <c r="A76" s="258">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2"/>
      <c r="BF76" s="262"/>
      <c r="BG76" s="262"/>
      <c r="BH76" s="262"/>
      <c r="BI76" s="262"/>
      <c r="BJ76" s="262"/>
      <c r="BK76" s="262"/>
      <c r="BL76" s="262"/>
      <c r="BM76" s="262"/>
      <c r="BN76" s="262"/>
      <c r="BO76" s="262"/>
      <c r="BP76" s="262"/>
      <c r="BQ76" s="259">
        <v>70</v>
      </c>
      <c r="BR76" s="264"/>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3"/>
    </row>
    <row r="77" spans="1:131" s="244" customFormat="1" ht="26.25" customHeight="1" x14ac:dyDescent="0.2">
      <c r="A77" s="258">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2"/>
      <c r="BF77" s="262"/>
      <c r="BG77" s="262"/>
      <c r="BH77" s="262"/>
      <c r="BI77" s="262"/>
      <c r="BJ77" s="262"/>
      <c r="BK77" s="262"/>
      <c r="BL77" s="262"/>
      <c r="BM77" s="262"/>
      <c r="BN77" s="262"/>
      <c r="BO77" s="262"/>
      <c r="BP77" s="262"/>
      <c r="BQ77" s="259">
        <v>71</v>
      </c>
      <c r="BR77" s="264"/>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3"/>
    </row>
    <row r="78" spans="1:131" s="244" customFormat="1" ht="26.25" customHeight="1" x14ac:dyDescent="0.2">
      <c r="A78" s="258">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2"/>
      <c r="BF78" s="262"/>
      <c r="BG78" s="262"/>
      <c r="BH78" s="262"/>
      <c r="BI78" s="262"/>
      <c r="BJ78" s="265"/>
      <c r="BK78" s="265"/>
      <c r="BL78" s="265"/>
      <c r="BM78" s="265"/>
      <c r="BN78" s="265"/>
      <c r="BO78" s="262"/>
      <c r="BP78" s="262"/>
      <c r="BQ78" s="259">
        <v>72</v>
      </c>
      <c r="BR78" s="264"/>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3"/>
    </row>
    <row r="79" spans="1:131" s="244" customFormat="1" ht="26.25" customHeight="1" x14ac:dyDescent="0.2">
      <c r="A79" s="258">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2"/>
      <c r="BF79" s="262"/>
      <c r="BG79" s="262"/>
      <c r="BH79" s="262"/>
      <c r="BI79" s="262"/>
      <c r="BJ79" s="265"/>
      <c r="BK79" s="265"/>
      <c r="BL79" s="265"/>
      <c r="BM79" s="265"/>
      <c r="BN79" s="265"/>
      <c r="BO79" s="262"/>
      <c r="BP79" s="262"/>
      <c r="BQ79" s="259">
        <v>73</v>
      </c>
      <c r="BR79" s="264"/>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3"/>
    </row>
    <row r="80" spans="1:131" s="244" customFormat="1" ht="26.25" customHeight="1" x14ac:dyDescent="0.2">
      <c r="A80" s="258">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2"/>
      <c r="BF80" s="262"/>
      <c r="BG80" s="262"/>
      <c r="BH80" s="262"/>
      <c r="BI80" s="262"/>
      <c r="BJ80" s="262"/>
      <c r="BK80" s="262"/>
      <c r="BL80" s="262"/>
      <c r="BM80" s="262"/>
      <c r="BN80" s="262"/>
      <c r="BO80" s="262"/>
      <c r="BP80" s="262"/>
      <c r="BQ80" s="259">
        <v>74</v>
      </c>
      <c r="BR80" s="264"/>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3"/>
    </row>
    <row r="81" spans="1:131" s="244" customFormat="1" ht="26.25" customHeight="1" x14ac:dyDescent="0.2">
      <c r="A81" s="258">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2"/>
      <c r="BF81" s="262"/>
      <c r="BG81" s="262"/>
      <c r="BH81" s="262"/>
      <c r="BI81" s="262"/>
      <c r="BJ81" s="262"/>
      <c r="BK81" s="262"/>
      <c r="BL81" s="262"/>
      <c r="BM81" s="262"/>
      <c r="BN81" s="262"/>
      <c r="BO81" s="262"/>
      <c r="BP81" s="262"/>
      <c r="BQ81" s="259">
        <v>75</v>
      </c>
      <c r="BR81" s="264"/>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3"/>
    </row>
    <row r="82" spans="1:131" s="244" customFormat="1" ht="26.25" customHeight="1" x14ac:dyDescent="0.2">
      <c r="A82" s="258">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2"/>
      <c r="BF82" s="262"/>
      <c r="BG82" s="262"/>
      <c r="BH82" s="262"/>
      <c r="BI82" s="262"/>
      <c r="BJ82" s="262"/>
      <c r="BK82" s="262"/>
      <c r="BL82" s="262"/>
      <c r="BM82" s="262"/>
      <c r="BN82" s="262"/>
      <c r="BO82" s="262"/>
      <c r="BP82" s="262"/>
      <c r="BQ82" s="259">
        <v>76</v>
      </c>
      <c r="BR82" s="264"/>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3"/>
    </row>
    <row r="83" spans="1:131" s="244" customFormat="1" ht="26.25" customHeight="1" x14ac:dyDescent="0.2">
      <c r="A83" s="258">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2"/>
      <c r="BF83" s="262"/>
      <c r="BG83" s="262"/>
      <c r="BH83" s="262"/>
      <c r="BI83" s="262"/>
      <c r="BJ83" s="262"/>
      <c r="BK83" s="262"/>
      <c r="BL83" s="262"/>
      <c r="BM83" s="262"/>
      <c r="BN83" s="262"/>
      <c r="BO83" s="262"/>
      <c r="BP83" s="262"/>
      <c r="BQ83" s="259">
        <v>77</v>
      </c>
      <c r="BR83" s="264"/>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3"/>
    </row>
    <row r="84" spans="1:131" s="244" customFormat="1" ht="26.25" customHeight="1" x14ac:dyDescent="0.2">
      <c r="A84" s="258">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2"/>
      <c r="BF84" s="262"/>
      <c r="BG84" s="262"/>
      <c r="BH84" s="262"/>
      <c r="BI84" s="262"/>
      <c r="BJ84" s="262"/>
      <c r="BK84" s="262"/>
      <c r="BL84" s="262"/>
      <c r="BM84" s="262"/>
      <c r="BN84" s="262"/>
      <c r="BO84" s="262"/>
      <c r="BP84" s="262"/>
      <c r="BQ84" s="259">
        <v>78</v>
      </c>
      <c r="BR84" s="264"/>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3"/>
    </row>
    <row r="85" spans="1:131" s="244" customFormat="1" ht="26.25" customHeight="1" x14ac:dyDescent="0.2">
      <c r="A85" s="258">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2"/>
      <c r="BF85" s="262"/>
      <c r="BG85" s="262"/>
      <c r="BH85" s="262"/>
      <c r="BI85" s="262"/>
      <c r="BJ85" s="262"/>
      <c r="BK85" s="262"/>
      <c r="BL85" s="262"/>
      <c r="BM85" s="262"/>
      <c r="BN85" s="262"/>
      <c r="BO85" s="262"/>
      <c r="BP85" s="262"/>
      <c r="BQ85" s="259">
        <v>79</v>
      </c>
      <c r="BR85" s="264"/>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3"/>
    </row>
    <row r="86" spans="1:131" s="244" customFormat="1" ht="26.25" customHeight="1" x14ac:dyDescent="0.2">
      <c r="A86" s="258">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2"/>
      <c r="BF86" s="262"/>
      <c r="BG86" s="262"/>
      <c r="BH86" s="262"/>
      <c r="BI86" s="262"/>
      <c r="BJ86" s="262"/>
      <c r="BK86" s="262"/>
      <c r="BL86" s="262"/>
      <c r="BM86" s="262"/>
      <c r="BN86" s="262"/>
      <c r="BO86" s="262"/>
      <c r="BP86" s="262"/>
      <c r="BQ86" s="259">
        <v>80</v>
      </c>
      <c r="BR86" s="264"/>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3"/>
    </row>
    <row r="87" spans="1:131" s="244" customFormat="1" ht="26.25" customHeight="1" x14ac:dyDescent="0.2">
      <c r="A87" s="266">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2"/>
      <c r="BF87" s="262"/>
      <c r="BG87" s="262"/>
      <c r="BH87" s="262"/>
      <c r="BI87" s="262"/>
      <c r="BJ87" s="262"/>
      <c r="BK87" s="262"/>
      <c r="BL87" s="262"/>
      <c r="BM87" s="262"/>
      <c r="BN87" s="262"/>
      <c r="BO87" s="262"/>
      <c r="BP87" s="262"/>
      <c r="BQ87" s="259">
        <v>81</v>
      </c>
      <c r="BR87" s="264"/>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3"/>
    </row>
    <row r="88" spans="1:131" s="244" customFormat="1" ht="26.25" customHeight="1" thickBot="1" x14ac:dyDescent="0.25">
      <c r="A88" s="261" t="s">
        <v>398</v>
      </c>
      <c r="B88" s="999" t="s">
        <v>429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6434</v>
      </c>
      <c r="AG88" s="1014"/>
      <c r="AH88" s="1014"/>
      <c r="AI88" s="1014"/>
      <c r="AJ88" s="1014"/>
      <c r="AK88" s="1018"/>
      <c r="AL88" s="1018"/>
      <c r="AM88" s="1018"/>
      <c r="AN88" s="1018"/>
      <c r="AO88" s="1018"/>
      <c r="AP88" s="1014">
        <v>0</v>
      </c>
      <c r="AQ88" s="1014"/>
      <c r="AR88" s="1014"/>
      <c r="AS88" s="1014"/>
      <c r="AT88" s="1014"/>
      <c r="AU88" s="1014">
        <v>0</v>
      </c>
      <c r="AV88" s="1014"/>
      <c r="AW88" s="1014"/>
      <c r="AX88" s="1014"/>
      <c r="AY88" s="1014"/>
      <c r="AZ88" s="1015"/>
      <c r="BA88" s="1015"/>
      <c r="BB88" s="1015"/>
      <c r="BC88" s="1015"/>
      <c r="BD88" s="1016"/>
      <c r="BE88" s="262"/>
      <c r="BF88" s="262"/>
      <c r="BG88" s="262"/>
      <c r="BH88" s="262"/>
      <c r="BI88" s="262"/>
      <c r="BJ88" s="262"/>
      <c r="BK88" s="262"/>
      <c r="BL88" s="262"/>
      <c r="BM88" s="262"/>
      <c r="BN88" s="262"/>
      <c r="BO88" s="262"/>
      <c r="BP88" s="262"/>
      <c r="BQ88" s="259">
        <v>82</v>
      </c>
      <c r="BR88" s="264"/>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3"/>
    </row>
    <row r="89" spans="1:131" s="244" customFormat="1" ht="26.25" hidden="1" customHeight="1" x14ac:dyDescent="0.2">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3"/>
    </row>
    <row r="90" spans="1:131" s="244" customFormat="1" ht="26.25" hidden="1" customHeight="1" x14ac:dyDescent="0.2">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3"/>
    </row>
    <row r="91" spans="1:131" s="244" customFormat="1" ht="26.25" hidden="1" customHeight="1" x14ac:dyDescent="0.2">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3"/>
    </row>
    <row r="92" spans="1:131" s="244" customFormat="1" ht="26.25" hidden="1" customHeight="1" x14ac:dyDescent="0.2">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3"/>
    </row>
    <row r="93" spans="1:131" s="244" customFormat="1" ht="26.25" hidden="1" customHeight="1" x14ac:dyDescent="0.2">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3"/>
    </row>
    <row r="94" spans="1:131" s="244" customFormat="1" ht="26.25" hidden="1" customHeight="1" x14ac:dyDescent="0.2">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3"/>
    </row>
    <row r="95" spans="1:131" s="244" customFormat="1" ht="26.25" hidden="1" customHeight="1" x14ac:dyDescent="0.2">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3"/>
    </row>
    <row r="96" spans="1:131" s="244" customFormat="1" ht="26.25" hidden="1" customHeight="1" x14ac:dyDescent="0.2">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3"/>
    </row>
    <row r="97" spans="1:131" s="244" customFormat="1" ht="26.25" hidden="1" customHeight="1" x14ac:dyDescent="0.2">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3"/>
    </row>
    <row r="98" spans="1:131" s="244" customFormat="1" ht="26.25" hidden="1" customHeight="1" x14ac:dyDescent="0.2">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3"/>
    </row>
    <row r="99" spans="1:131" s="244" customFormat="1" ht="26.25" hidden="1" customHeight="1" x14ac:dyDescent="0.2">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3"/>
    </row>
    <row r="100" spans="1:131" s="244" customFormat="1" ht="26.25" hidden="1" customHeight="1" x14ac:dyDescent="0.2">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3"/>
    </row>
    <row r="101" spans="1:131" s="244" customFormat="1" ht="26.25" hidden="1" customHeight="1" x14ac:dyDescent="0.2">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3"/>
    </row>
    <row r="102" spans="1:131" s="244" customFormat="1" ht="26.25" customHeight="1" thickBot="1" x14ac:dyDescent="0.25">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398</v>
      </c>
      <c r="BR102" s="999" t="s">
        <v>430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5092</v>
      </c>
      <c r="CS102" s="1006"/>
      <c r="CT102" s="1006"/>
      <c r="CU102" s="1006"/>
      <c r="CV102" s="1007"/>
      <c r="CW102" s="1005">
        <v>1121</v>
      </c>
      <c r="CX102" s="1006"/>
      <c r="CY102" s="1006"/>
      <c r="CZ102" s="1006"/>
      <c r="DA102" s="1007"/>
      <c r="DB102" s="1005">
        <v>11382</v>
      </c>
      <c r="DC102" s="1006"/>
      <c r="DD102" s="1006"/>
      <c r="DE102" s="1006"/>
      <c r="DF102" s="1007"/>
      <c r="DG102" s="1005">
        <v>11000</v>
      </c>
      <c r="DH102" s="1006"/>
      <c r="DI102" s="1006"/>
      <c r="DJ102" s="1006"/>
      <c r="DK102" s="1007"/>
      <c r="DL102" s="1005">
        <v>2078</v>
      </c>
      <c r="DM102" s="1006"/>
      <c r="DN102" s="1006"/>
      <c r="DO102" s="1006"/>
      <c r="DP102" s="1007"/>
      <c r="DQ102" s="1005"/>
      <c r="DR102" s="1006"/>
      <c r="DS102" s="1006"/>
      <c r="DT102" s="1006"/>
      <c r="DU102" s="1007"/>
      <c r="DV102" s="988"/>
      <c r="DW102" s="989"/>
      <c r="DX102" s="989"/>
      <c r="DY102" s="989"/>
      <c r="DZ102" s="990"/>
      <c r="EA102" s="243"/>
    </row>
    <row r="103" spans="1:131" s="244" customFormat="1" ht="26.25" customHeight="1" x14ac:dyDescent="0.2">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991" t="s">
        <v>431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3"/>
    </row>
    <row r="104" spans="1:131" s="244" customFormat="1" ht="26.25" customHeight="1" x14ac:dyDescent="0.2">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992" t="s">
        <v>432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3"/>
    </row>
    <row r="105" spans="1:131" s="244" customFormat="1" ht="11.25" customHeight="1" x14ac:dyDescent="0.2">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2">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5">
      <c r="A107" s="272" t="s">
        <v>433</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434</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2">
      <c r="A108" s="993" t="s">
        <v>435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3" customFormat="1" ht="26.25" customHeight="1" x14ac:dyDescent="0.2">
      <c r="A109" s="948" t="s">
        <v>437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438</v>
      </c>
      <c r="AB109" s="949"/>
      <c r="AC109" s="949"/>
      <c r="AD109" s="949"/>
      <c r="AE109" s="950"/>
      <c r="AF109" s="951" t="s">
        <v>312</v>
      </c>
      <c r="AG109" s="949"/>
      <c r="AH109" s="949"/>
      <c r="AI109" s="949"/>
      <c r="AJ109" s="950"/>
      <c r="AK109" s="951" t="s">
        <v>311</v>
      </c>
      <c r="AL109" s="949"/>
      <c r="AM109" s="949"/>
      <c r="AN109" s="949"/>
      <c r="AO109" s="950"/>
      <c r="AP109" s="951" t="s">
        <v>439</v>
      </c>
      <c r="AQ109" s="949"/>
      <c r="AR109" s="949"/>
      <c r="AS109" s="949"/>
      <c r="AT109" s="980"/>
      <c r="AU109" s="948" t="s">
        <v>437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438</v>
      </c>
      <c r="BR109" s="949"/>
      <c r="BS109" s="949"/>
      <c r="BT109" s="949"/>
      <c r="BU109" s="950"/>
      <c r="BV109" s="951" t="s">
        <v>312</v>
      </c>
      <c r="BW109" s="949"/>
      <c r="BX109" s="949"/>
      <c r="BY109" s="949"/>
      <c r="BZ109" s="950"/>
      <c r="CA109" s="951" t="s">
        <v>311</v>
      </c>
      <c r="CB109" s="949"/>
      <c r="CC109" s="949"/>
      <c r="CD109" s="949"/>
      <c r="CE109" s="950"/>
      <c r="CF109" s="987" t="s">
        <v>439</v>
      </c>
      <c r="CG109" s="987"/>
      <c r="CH109" s="987"/>
      <c r="CI109" s="987"/>
      <c r="CJ109" s="987"/>
      <c r="CK109" s="951" t="s">
        <v>440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438</v>
      </c>
      <c r="DH109" s="949"/>
      <c r="DI109" s="949"/>
      <c r="DJ109" s="949"/>
      <c r="DK109" s="950"/>
      <c r="DL109" s="951" t="s">
        <v>312</v>
      </c>
      <c r="DM109" s="949"/>
      <c r="DN109" s="949"/>
      <c r="DO109" s="949"/>
      <c r="DP109" s="950"/>
      <c r="DQ109" s="951" t="s">
        <v>311</v>
      </c>
      <c r="DR109" s="949"/>
      <c r="DS109" s="949"/>
      <c r="DT109" s="949"/>
      <c r="DU109" s="950"/>
      <c r="DV109" s="951" t="s">
        <v>439</v>
      </c>
      <c r="DW109" s="949"/>
      <c r="DX109" s="949"/>
      <c r="DY109" s="949"/>
      <c r="DZ109" s="980"/>
    </row>
    <row r="110" spans="1:131" s="243" customFormat="1" ht="26.25" customHeight="1" x14ac:dyDescent="0.2">
      <c r="A110" s="851" t="s">
        <v>441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46833681</v>
      </c>
      <c r="AB110" s="942"/>
      <c r="AC110" s="942"/>
      <c r="AD110" s="942"/>
      <c r="AE110" s="943"/>
      <c r="AF110" s="944">
        <v>47590532</v>
      </c>
      <c r="AG110" s="942"/>
      <c r="AH110" s="942"/>
      <c r="AI110" s="942"/>
      <c r="AJ110" s="943"/>
      <c r="AK110" s="944">
        <v>46846270</v>
      </c>
      <c r="AL110" s="942"/>
      <c r="AM110" s="942"/>
      <c r="AN110" s="942"/>
      <c r="AO110" s="943"/>
      <c r="AP110" s="945">
        <v>13.5</v>
      </c>
      <c r="AQ110" s="946"/>
      <c r="AR110" s="946"/>
      <c r="AS110" s="946"/>
      <c r="AT110" s="947"/>
      <c r="AU110" s="981" t="s">
        <v>73</v>
      </c>
      <c r="AV110" s="982"/>
      <c r="AW110" s="982"/>
      <c r="AX110" s="982"/>
      <c r="AY110" s="982"/>
      <c r="AZ110" s="907" t="s">
        <v>442</v>
      </c>
      <c r="BA110" s="852"/>
      <c r="BB110" s="852"/>
      <c r="BC110" s="852"/>
      <c r="BD110" s="852"/>
      <c r="BE110" s="852"/>
      <c r="BF110" s="852"/>
      <c r="BG110" s="852"/>
      <c r="BH110" s="852"/>
      <c r="BI110" s="852"/>
      <c r="BJ110" s="852"/>
      <c r="BK110" s="852"/>
      <c r="BL110" s="852"/>
      <c r="BM110" s="852"/>
      <c r="BN110" s="852"/>
      <c r="BO110" s="852"/>
      <c r="BP110" s="853"/>
      <c r="BQ110" s="908">
        <v>1489846988</v>
      </c>
      <c r="BR110" s="889"/>
      <c r="BS110" s="889"/>
      <c r="BT110" s="889"/>
      <c r="BU110" s="889"/>
      <c r="BV110" s="889">
        <v>1518530603</v>
      </c>
      <c r="BW110" s="889"/>
      <c r="BX110" s="889"/>
      <c r="BY110" s="889"/>
      <c r="BZ110" s="889"/>
      <c r="CA110" s="889">
        <v>1533263771</v>
      </c>
      <c r="CB110" s="889"/>
      <c r="CC110" s="889"/>
      <c r="CD110" s="889"/>
      <c r="CE110" s="889"/>
      <c r="CF110" s="913">
        <v>441.2</v>
      </c>
      <c r="CG110" s="914"/>
      <c r="CH110" s="914"/>
      <c r="CI110" s="914"/>
      <c r="CJ110" s="914"/>
      <c r="CK110" s="977" t="s">
        <v>443</v>
      </c>
      <c r="CL110" s="863"/>
      <c r="CM110" s="938" t="s">
        <v>444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3531491</v>
      </c>
      <c r="DH110" s="889"/>
      <c r="DI110" s="889"/>
      <c r="DJ110" s="889"/>
      <c r="DK110" s="889"/>
      <c r="DL110" s="889">
        <v>2663173</v>
      </c>
      <c r="DM110" s="889"/>
      <c r="DN110" s="889"/>
      <c r="DO110" s="889"/>
      <c r="DP110" s="889"/>
      <c r="DQ110" s="889">
        <v>2006814</v>
      </c>
      <c r="DR110" s="889"/>
      <c r="DS110" s="889"/>
      <c r="DT110" s="889"/>
      <c r="DU110" s="889"/>
      <c r="DV110" s="890">
        <v>0.6</v>
      </c>
      <c r="DW110" s="890"/>
      <c r="DX110" s="890"/>
      <c r="DY110" s="890"/>
      <c r="DZ110" s="891"/>
    </row>
    <row r="111" spans="1:131" s="243" customFormat="1" ht="26.25" customHeight="1" x14ac:dyDescent="0.2">
      <c r="A111" s="818" t="s">
        <v>445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v>7876738</v>
      </c>
      <c r="AB111" s="970"/>
      <c r="AC111" s="970"/>
      <c r="AD111" s="970"/>
      <c r="AE111" s="971"/>
      <c r="AF111" s="972">
        <v>9240808</v>
      </c>
      <c r="AG111" s="970"/>
      <c r="AH111" s="970"/>
      <c r="AI111" s="970"/>
      <c r="AJ111" s="971"/>
      <c r="AK111" s="972">
        <v>9743749</v>
      </c>
      <c r="AL111" s="970"/>
      <c r="AM111" s="970"/>
      <c r="AN111" s="970"/>
      <c r="AO111" s="971"/>
      <c r="AP111" s="973">
        <v>2.8</v>
      </c>
      <c r="AQ111" s="974"/>
      <c r="AR111" s="974"/>
      <c r="AS111" s="974"/>
      <c r="AT111" s="975"/>
      <c r="AU111" s="983"/>
      <c r="AV111" s="984"/>
      <c r="AW111" s="984"/>
      <c r="AX111" s="984"/>
      <c r="AY111" s="984"/>
      <c r="AZ111" s="859" t="s">
        <v>446</v>
      </c>
      <c r="BA111" s="794"/>
      <c r="BB111" s="794"/>
      <c r="BC111" s="794"/>
      <c r="BD111" s="794"/>
      <c r="BE111" s="794"/>
      <c r="BF111" s="794"/>
      <c r="BG111" s="794"/>
      <c r="BH111" s="794"/>
      <c r="BI111" s="794"/>
      <c r="BJ111" s="794"/>
      <c r="BK111" s="794"/>
      <c r="BL111" s="794"/>
      <c r="BM111" s="794"/>
      <c r="BN111" s="794"/>
      <c r="BO111" s="794"/>
      <c r="BP111" s="795"/>
      <c r="BQ111" s="860">
        <v>8976937</v>
      </c>
      <c r="BR111" s="861"/>
      <c r="BS111" s="861"/>
      <c r="BT111" s="861"/>
      <c r="BU111" s="861"/>
      <c r="BV111" s="861">
        <v>7557178</v>
      </c>
      <c r="BW111" s="861"/>
      <c r="BX111" s="861"/>
      <c r="BY111" s="861"/>
      <c r="BZ111" s="861"/>
      <c r="CA111" s="861">
        <v>6866134</v>
      </c>
      <c r="CB111" s="861"/>
      <c r="CC111" s="861"/>
      <c r="CD111" s="861"/>
      <c r="CE111" s="861"/>
      <c r="CF111" s="922">
        <v>2</v>
      </c>
      <c r="CG111" s="923"/>
      <c r="CH111" s="923"/>
      <c r="CI111" s="923"/>
      <c r="CJ111" s="923"/>
      <c r="CK111" s="978"/>
      <c r="CL111" s="865"/>
      <c r="CM111" s="868" t="s">
        <v>447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140</v>
      </c>
      <c r="DH111" s="861"/>
      <c r="DI111" s="861"/>
      <c r="DJ111" s="861"/>
      <c r="DK111" s="861"/>
      <c r="DL111" s="861" t="s">
        <v>140</v>
      </c>
      <c r="DM111" s="861"/>
      <c r="DN111" s="861"/>
      <c r="DO111" s="861"/>
      <c r="DP111" s="861"/>
      <c r="DQ111" s="861" t="s">
        <v>140</v>
      </c>
      <c r="DR111" s="861"/>
      <c r="DS111" s="861"/>
      <c r="DT111" s="861"/>
      <c r="DU111" s="861"/>
      <c r="DV111" s="838" t="s">
        <v>448</v>
      </c>
      <c r="DW111" s="838"/>
      <c r="DX111" s="838"/>
      <c r="DY111" s="838"/>
      <c r="DZ111" s="839"/>
    </row>
    <row r="112" spans="1:131" s="243" customFormat="1" ht="26.25" customHeight="1" x14ac:dyDescent="0.2">
      <c r="A112" s="963" t="s">
        <v>449</v>
      </c>
      <c r="B112" s="964"/>
      <c r="C112" s="794" t="s">
        <v>450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43788811</v>
      </c>
      <c r="AB112" s="824"/>
      <c r="AC112" s="824"/>
      <c r="AD112" s="824"/>
      <c r="AE112" s="825"/>
      <c r="AF112" s="826">
        <v>44580347</v>
      </c>
      <c r="AG112" s="824"/>
      <c r="AH112" s="824"/>
      <c r="AI112" s="824"/>
      <c r="AJ112" s="825"/>
      <c r="AK112" s="826">
        <v>45235451</v>
      </c>
      <c r="AL112" s="824"/>
      <c r="AM112" s="824"/>
      <c r="AN112" s="824"/>
      <c r="AO112" s="825"/>
      <c r="AP112" s="871">
        <v>13</v>
      </c>
      <c r="AQ112" s="872"/>
      <c r="AR112" s="872"/>
      <c r="AS112" s="872"/>
      <c r="AT112" s="873"/>
      <c r="AU112" s="983"/>
      <c r="AV112" s="984"/>
      <c r="AW112" s="984"/>
      <c r="AX112" s="984"/>
      <c r="AY112" s="984"/>
      <c r="AZ112" s="859" t="s">
        <v>451</v>
      </c>
      <c r="BA112" s="794"/>
      <c r="BB112" s="794"/>
      <c r="BC112" s="794"/>
      <c r="BD112" s="794"/>
      <c r="BE112" s="794"/>
      <c r="BF112" s="794"/>
      <c r="BG112" s="794"/>
      <c r="BH112" s="794"/>
      <c r="BI112" s="794"/>
      <c r="BJ112" s="794"/>
      <c r="BK112" s="794"/>
      <c r="BL112" s="794"/>
      <c r="BM112" s="794"/>
      <c r="BN112" s="794"/>
      <c r="BO112" s="794"/>
      <c r="BP112" s="795"/>
      <c r="BQ112" s="860">
        <v>253235840</v>
      </c>
      <c r="BR112" s="861"/>
      <c r="BS112" s="861"/>
      <c r="BT112" s="861"/>
      <c r="BU112" s="861"/>
      <c r="BV112" s="861">
        <v>227784341</v>
      </c>
      <c r="BW112" s="861"/>
      <c r="BX112" s="861"/>
      <c r="BY112" s="861"/>
      <c r="BZ112" s="861"/>
      <c r="CA112" s="861">
        <v>221471057</v>
      </c>
      <c r="CB112" s="861"/>
      <c r="CC112" s="861"/>
      <c r="CD112" s="861"/>
      <c r="CE112" s="861"/>
      <c r="CF112" s="922">
        <v>63.7</v>
      </c>
      <c r="CG112" s="923"/>
      <c r="CH112" s="923"/>
      <c r="CI112" s="923"/>
      <c r="CJ112" s="923"/>
      <c r="CK112" s="978"/>
      <c r="CL112" s="865"/>
      <c r="CM112" s="868" t="s">
        <v>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140</v>
      </c>
      <c r="DH112" s="861"/>
      <c r="DI112" s="861"/>
      <c r="DJ112" s="861"/>
      <c r="DK112" s="861"/>
      <c r="DL112" s="861" t="s">
        <v>140</v>
      </c>
      <c r="DM112" s="861"/>
      <c r="DN112" s="861"/>
      <c r="DO112" s="861"/>
      <c r="DP112" s="861"/>
      <c r="DQ112" s="861" t="s">
        <v>140</v>
      </c>
      <c r="DR112" s="861"/>
      <c r="DS112" s="861"/>
      <c r="DT112" s="861"/>
      <c r="DU112" s="861"/>
      <c r="DV112" s="838" t="s">
        <v>140</v>
      </c>
      <c r="DW112" s="838"/>
      <c r="DX112" s="838"/>
      <c r="DY112" s="838"/>
      <c r="DZ112" s="839"/>
    </row>
    <row r="113" spans="1:130" s="243" customFormat="1" ht="26.25" customHeight="1" x14ac:dyDescent="0.2">
      <c r="A113" s="965"/>
      <c r="B113" s="966"/>
      <c r="C113" s="794" t="s">
        <v>453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19485620</v>
      </c>
      <c r="AB113" s="970"/>
      <c r="AC113" s="970"/>
      <c r="AD113" s="970"/>
      <c r="AE113" s="971"/>
      <c r="AF113" s="972">
        <v>19945564</v>
      </c>
      <c r="AG113" s="970"/>
      <c r="AH113" s="970"/>
      <c r="AI113" s="970"/>
      <c r="AJ113" s="971"/>
      <c r="AK113" s="972">
        <v>19711445</v>
      </c>
      <c r="AL113" s="970"/>
      <c r="AM113" s="970"/>
      <c r="AN113" s="970"/>
      <c r="AO113" s="971"/>
      <c r="AP113" s="973">
        <v>5.7</v>
      </c>
      <c r="AQ113" s="974"/>
      <c r="AR113" s="974"/>
      <c r="AS113" s="974"/>
      <c r="AT113" s="975"/>
      <c r="AU113" s="983"/>
      <c r="AV113" s="984"/>
      <c r="AW113" s="984"/>
      <c r="AX113" s="984"/>
      <c r="AY113" s="984"/>
      <c r="AZ113" s="859" t="s">
        <v>454</v>
      </c>
      <c r="BA113" s="794"/>
      <c r="BB113" s="794"/>
      <c r="BC113" s="794"/>
      <c r="BD113" s="794"/>
      <c r="BE113" s="794"/>
      <c r="BF113" s="794"/>
      <c r="BG113" s="794"/>
      <c r="BH113" s="794"/>
      <c r="BI113" s="794"/>
      <c r="BJ113" s="794"/>
      <c r="BK113" s="794"/>
      <c r="BL113" s="794"/>
      <c r="BM113" s="794"/>
      <c r="BN113" s="794"/>
      <c r="BO113" s="794"/>
      <c r="BP113" s="795"/>
      <c r="BQ113" s="860" t="s">
        <v>448</v>
      </c>
      <c r="BR113" s="861"/>
      <c r="BS113" s="861"/>
      <c r="BT113" s="861"/>
      <c r="BU113" s="861"/>
      <c r="BV113" s="861" t="s">
        <v>448</v>
      </c>
      <c r="BW113" s="861"/>
      <c r="BX113" s="861"/>
      <c r="BY113" s="861"/>
      <c r="BZ113" s="861"/>
      <c r="CA113" s="861" t="s">
        <v>140</v>
      </c>
      <c r="CB113" s="861"/>
      <c r="CC113" s="861"/>
      <c r="CD113" s="861"/>
      <c r="CE113" s="861"/>
      <c r="CF113" s="922" t="s">
        <v>140</v>
      </c>
      <c r="CG113" s="923"/>
      <c r="CH113" s="923"/>
      <c r="CI113" s="923"/>
      <c r="CJ113" s="923"/>
      <c r="CK113" s="978"/>
      <c r="CL113" s="865"/>
      <c r="CM113" s="868" t="s">
        <v>455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448</v>
      </c>
      <c r="DH113" s="824"/>
      <c r="DI113" s="824"/>
      <c r="DJ113" s="824"/>
      <c r="DK113" s="825"/>
      <c r="DL113" s="826" t="s">
        <v>140</v>
      </c>
      <c r="DM113" s="824"/>
      <c r="DN113" s="824"/>
      <c r="DO113" s="824"/>
      <c r="DP113" s="825"/>
      <c r="DQ113" s="826" t="s">
        <v>140</v>
      </c>
      <c r="DR113" s="824"/>
      <c r="DS113" s="824"/>
      <c r="DT113" s="824"/>
      <c r="DU113" s="825"/>
      <c r="DV113" s="871" t="s">
        <v>140</v>
      </c>
      <c r="DW113" s="872"/>
      <c r="DX113" s="872"/>
      <c r="DY113" s="872"/>
      <c r="DZ113" s="873"/>
    </row>
    <row r="114" spans="1:130" s="243" customFormat="1" ht="26.25" customHeight="1" x14ac:dyDescent="0.2">
      <c r="A114" s="965"/>
      <c r="B114" s="966"/>
      <c r="C114" s="794" t="s">
        <v>456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140</v>
      </c>
      <c r="AB114" s="824"/>
      <c r="AC114" s="824"/>
      <c r="AD114" s="824"/>
      <c r="AE114" s="825"/>
      <c r="AF114" s="826" t="s">
        <v>448</v>
      </c>
      <c r="AG114" s="824"/>
      <c r="AH114" s="824"/>
      <c r="AI114" s="824"/>
      <c r="AJ114" s="825"/>
      <c r="AK114" s="826" t="s">
        <v>448</v>
      </c>
      <c r="AL114" s="824"/>
      <c r="AM114" s="824"/>
      <c r="AN114" s="824"/>
      <c r="AO114" s="825"/>
      <c r="AP114" s="871" t="s">
        <v>140</v>
      </c>
      <c r="AQ114" s="872"/>
      <c r="AR114" s="872"/>
      <c r="AS114" s="872"/>
      <c r="AT114" s="873"/>
      <c r="AU114" s="983"/>
      <c r="AV114" s="984"/>
      <c r="AW114" s="984"/>
      <c r="AX114" s="984"/>
      <c r="AY114" s="984"/>
      <c r="AZ114" s="859" t="s">
        <v>457</v>
      </c>
      <c r="BA114" s="794"/>
      <c r="BB114" s="794"/>
      <c r="BC114" s="794"/>
      <c r="BD114" s="794"/>
      <c r="BE114" s="794"/>
      <c r="BF114" s="794"/>
      <c r="BG114" s="794"/>
      <c r="BH114" s="794"/>
      <c r="BI114" s="794"/>
      <c r="BJ114" s="794"/>
      <c r="BK114" s="794"/>
      <c r="BL114" s="794"/>
      <c r="BM114" s="794"/>
      <c r="BN114" s="794"/>
      <c r="BO114" s="794"/>
      <c r="BP114" s="795"/>
      <c r="BQ114" s="860">
        <v>109777662</v>
      </c>
      <c r="BR114" s="861"/>
      <c r="BS114" s="861"/>
      <c r="BT114" s="861"/>
      <c r="BU114" s="861"/>
      <c r="BV114" s="861">
        <v>101966986</v>
      </c>
      <c r="BW114" s="861"/>
      <c r="BX114" s="861"/>
      <c r="BY114" s="861"/>
      <c r="BZ114" s="861"/>
      <c r="CA114" s="861">
        <v>99286721</v>
      </c>
      <c r="CB114" s="861"/>
      <c r="CC114" s="861"/>
      <c r="CD114" s="861"/>
      <c r="CE114" s="861"/>
      <c r="CF114" s="922">
        <v>28.6</v>
      </c>
      <c r="CG114" s="923"/>
      <c r="CH114" s="923"/>
      <c r="CI114" s="923"/>
      <c r="CJ114" s="923"/>
      <c r="CK114" s="978"/>
      <c r="CL114" s="865"/>
      <c r="CM114" s="868" t="s">
        <v>458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140</v>
      </c>
      <c r="DH114" s="824"/>
      <c r="DI114" s="824"/>
      <c r="DJ114" s="824"/>
      <c r="DK114" s="825"/>
      <c r="DL114" s="826" t="s">
        <v>448</v>
      </c>
      <c r="DM114" s="824"/>
      <c r="DN114" s="824"/>
      <c r="DO114" s="824"/>
      <c r="DP114" s="825"/>
      <c r="DQ114" s="826" t="s">
        <v>140</v>
      </c>
      <c r="DR114" s="824"/>
      <c r="DS114" s="824"/>
      <c r="DT114" s="824"/>
      <c r="DU114" s="825"/>
      <c r="DV114" s="871" t="s">
        <v>448</v>
      </c>
      <c r="DW114" s="872"/>
      <c r="DX114" s="872"/>
      <c r="DY114" s="872"/>
      <c r="DZ114" s="873"/>
    </row>
    <row r="115" spans="1:130" s="243" customFormat="1" ht="26.25" customHeight="1" x14ac:dyDescent="0.2">
      <c r="A115" s="965"/>
      <c r="B115" s="966"/>
      <c r="C115" s="794" t="s">
        <v>459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867110</v>
      </c>
      <c r="AB115" s="970"/>
      <c r="AC115" s="970"/>
      <c r="AD115" s="970"/>
      <c r="AE115" s="971"/>
      <c r="AF115" s="972">
        <v>868317</v>
      </c>
      <c r="AG115" s="970"/>
      <c r="AH115" s="970"/>
      <c r="AI115" s="970"/>
      <c r="AJ115" s="971"/>
      <c r="AK115" s="972">
        <v>656359</v>
      </c>
      <c r="AL115" s="970"/>
      <c r="AM115" s="970"/>
      <c r="AN115" s="970"/>
      <c r="AO115" s="971"/>
      <c r="AP115" s="973">
        <v>0.2</v>
      </c>
      <c r="AQ115" s="974"/>
      <c r="AR115" s="974"/>
      <c r="AS115" s="974"/>
      <c r="AT115" s="975"/>
      <c r="AU115" s="983"/>
      <c r="AV115" s="984"/>
      <c r="AW115" s="984"/>
      <c r="AX115" s="984"/>
      <c r="AY115" s="984"/>
      <c r="AZ115" s="859" t="s">
        <v>460</v>
      </c>
      <c r="BA115" s="794"/>
      <c r="BB115" s="794"/>
      <c r="BC115" s="794"/>
      <c r="BD115" s="794"/>
      <c r="BE115" s="794"/>
      <c r="BF115" s="794"/>
      <c r="BG115" s="794"/>
      <c r="BH115" s="794"/>
      <c r="BI115" s="794"/>
      <c r="BJ115" s="794"/>
      <c r="BK115" s="794"/>
      <c r="BL115" s="794"/>
      <c r="BM115" s="794"/>
      <c r="BN115" s="794"/>
      <c r="BO115" s="794"/>
      <c r="BP115" s="795"/>
      <c r="BQ115" s="860">
        <v>1108159</v>
      </c>
      <c r="BR115" s="861"/>
      <c r="BS115" s="861"/>
      <c r="BT115" s="861"/>
      <c r="BU115" s="861"/>
      <c r="BV115" s="861">
        <v>2625509</v>
      </c>
      <c r="BW115" s="861"/>
      <c r="BX115" s="861"/>
      <c r="BY115" s="861"/>
      <c r="BZ115" s="861"/>
      <c r="CA115" s="861">
        <v>1512218</v>
      </c>
      <c r="CB115" s="861"/>
      <c r="CC115" s="861"/>
      <c r="CD115" s="861"/>
      <c r="CE115" s="861"/>
      <c r="CF115" s="922">
        <v>0.4</v>
      </c>
      <c r="CG115" s="923"/>
      <c r="CH115" s="923"/>
      <c r="CI115" s="923"/>
      <c r="CJ115" s="923"/>
      <c r="CK115" s="978"/>
      <c r="CL115" s="865"/>
      <c r="CM115" s="859" t="s">
        <v>461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5445446</v>
      </c>
      <c r="DH115" s="824"/>
      <c r="DI115" s="824"/>
      <c r="DJ115" s="824"/>
      <c r="DK115" s="825"/>
      <c r="DL115" s="826">
        <v>4894005</v>
      </c>
      <c r="DM115" s="824"/>
      <c r="DN115" s="824"/>
      <c r="DO115" s="824"/>
      <c r="DP115" s="825"/>
      <c r="DQ115" s="826">
        <v>4859320</v>
      </c>
      <c r="DR115" s="824"/>
      <c r="DS115" s="824"/>
      <c r="DT115" s="824"/>
      <c r="DU115" s="825"/>
      <c r="DV115" s="871">
        <v>1.4</v>
      </c>
      <c r="DW115" s="872"/>
      <c r="DX115" s="872"/>
      <c r="DY115" s="872"/>
      <c r="DZ115" s="873"/>
    </row>
    <row r="116" spans="1:130" s="243" customFormat="1" ht="26.25" customHeight="1" x14ac:dyDescent="0.2">
      <c r="A116" s="967"/>
      <c r="B116" s="968"/>
      <c r="C116" s="927" t="s">
        <v>462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17</v>
      </c>
      <c r="AB116" s="824"/>
      <c r="AC116" s="824"/>
      <c r="AD116" s="824"/>
      <c r="AE116" s="825"/>
      <c r="AF116" s="826">
        <v>1</v>
      </c>
      <c r="AG116" s="824"/>
      <c r="AH116" s="824"/>
      <c r="AI116" s="824"/>
      <c r="AJ116" s="825"/>
      <c r="AK116" s="826" t="s">
        <v>140</v>
      </c>
      <c r="AL116" s="824"/>
      <c r="AM116" s="824"/>
      <c r="AN116" s="824"/>
      <c r="AO116" s="825"/>
      <c r="AP116" s="871" t="s">
        <v>448</v>
      </c>
      <c r="AQ116" s="872"/>
      <c r="AR116" s="872"/>
      <c r="AS116" s="872"/>
      <c r="AT116" s="873"/>
      <c r="AU116" s="983"/>
      <c r="AV116" s="984"/>
      <c r="AW116" s="984"/>
      <c r="AX116" s="984"/>
      <c r="AY116" s="984"/>
      <c r="AZ116" s="910" t="s">
        <v>463</v>
      </c>
      <c r="BA116" s="911"/>
      <c r="BB116" s="911"/>
      <c r="BC116" s="911"/>
      <c r="BD116" s="911"/>
      <c r="BE116" s="911"/>
      <c r="BF116" s="911"/>
      <c r="BG116" s="911"/>
      <c r="BH116" s="911"/>
      <c r="BI116" s="911"/>
      <c r="BJ116" s="911"/>
      <c r="BK116" s="911"/>
      <c r="BL116" s="911"/>
      <c r="BM116" s="911"/>
      <c r="BN116" s="911"/>
      <c r="BO116" s="911"/>
      <c r="BP116" s="912"/>
      <c r="BQ116" s="860" t="s">
        <v>448</v>
      </c>
      <c r="BR116" s="861"/>
      <c r="BS116" s="861"/>
      <c r="BT116" s="861"/>
      <c r="BU116" s="861"/>
      <c r="BV116" s="861" t="s">
        <v>140</v>
      </c>
      <c r="BW116" s="861"/>
      <c r="BX116" s="861"/>
      <c r="BY116" s="861"/>
      <c r="BZ116" s="861"/>
      <c r="CA116" s="861" t="s">
        <v>448</v>
      </c>
      <c r="CB116" s="861"/>
      <c r="CC116" s="861"/>
      <c r="CD116" s="861"/>
      <c r="CE116" s="861"/>
      <c r="CF116" s="922" t="s">
        <v>140</v>
      </c>
      <c r="CG116" s="923"/>
      <c r="CH116" s="923"/>
      <c r="CI116" s="923"/>
      <c r="CJ116" s="923"/>
      <c r="CK116" s="978"/>
      <c r="CL116" s="865"/>
      <c r="CM116" s="868" t="s">
        <v>464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140</v>
      </c>
      <c r="DH116" s="824"/>
      <c r="DI116" s="824"/>
      <c r="DJ116" s="824"/>
      <c r="DK116" s="825"/>
      <c r="DL116" s="826" t="s">
        <v>448</v>
      </c>
      <c r="DM116" s="824"/>
      <c r="DN116" s="824"/>
      <c r="DO116" s="824"/>
      <c r="DP116" s="825"/>
      <c r="DQ116" s="826" t="s">
        <v>448</v>
      </c>
      <c r="DR116" s="824"/>
      <c r="DS116" s="824"/>
      <c r="DT116" s="824"/>
      <c r="DU116" s="825"/>
      <c r="DV116" s="871" t="s">
        <v>140</v>
      </c>
      <c r="DW116" s="872"/>
      <c r="DX116" s="872"/>
      <c r="DY116" s="872"/>
      <c r="DZ116" s="873"/>
    </row>
    <row r="117" spans="1:130" s="243" customFormat="1" ht="26.25" customHeight="1" x14ac:dyDescent="0.2">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465</v>
      </c>
      <c r="Z117" s="950"/>
      <c r="AA117" s="955">
        <v>118851977</v>
      </c>
      <c r="AB117" s="956"/>
      <c r="AC117" s="956"/>
      <c r="AD117" s="956"/>
      <c r="AE117" s="957"/>
      <c r="AF117" s="958">
        <v>122225569</v>
      </c>
      <c r="AG117" s="956"/>
      <c r="AH117" s="956"/>
      <c r="AI117" s="956"/>
      <c r="AJ117" s="957"/>
      <c r="AK117" s="958">
        <v>122193274</v>
      </c>
      <c r="AL117" s="956"/>
      <c r="AM117" s="956"/>
      <c r="AN117" s="956"/>
      <c r="AO117" s="957"/>
      <c r="AP117" s="959"/>
      <c r="AQ117" s="960"/>
      <c r="AR117" s="960"/>
      <c r="AS117" s="960"/>
      <c r="AT117" s="961"/>
      <c r="AU117" s="983"/>
      <c r="AV117" s="984"/>
      <c r="AW117" s="984"/>
      <c r="AX117" s="984"/>
      <c r="AY117" s="984"/>
      <c r="AZ117" s="910" t="s">
        <v>466</v>
      </c>
      <c r="BA117" s="911"/>
      <c r="BB117" s="911"/>
      <c r="BC117" s="911"/>
      <c r="BD117" s="911"/>
      <c r="BE117" s="911"/>
      <c r="BF117" s="911"/>
      <c r="BG117" s="911"/>
      <c r="BH117" s="911"/>
      <c r="BI117" s="911"/>
      <c r="BJ117" s="911"/>
      <c r="BK117" s="911"/>
      <c r="BL117" s="911"/>
      <c r="BM117" s="911"/>
      <c r="BN117" s="911"/>
      <c r="BO117" s="911"/>
      <c r="BP117" s="912"/>
      <c r="BQ117" s="860" t="s">
        <v>140</v>
      </c>
      <c r="BR117" s="861"/>
      <c r="BS117" s="861"/>
      <c r="BT117" s="861"/>
      <c r="BU117" s="861"/>
      <c r="BV117" s="861" t="s">
        <v>448</v>
      </c>
      <c r="BW117" s="861"/>
      <c r="BX117" s="861"/>
      <c r="BY117" s="861"/>
      <c r="BZ117" s="861"/>
      <c r="CA117" s="861" t="s">
        <v>140</v>
      </c>
      <c r="CB117" s="861"/>
      <c r="CC117" s="861"/>
      <c r="CD117" s="861"/>
      <c r="CE117" s="861"/>
      <c r="CF117" s="922" t="s">
        <v>448</v>
      </c>
      <c r="CG117" s="923"/>
      <c r="CH117" s="923"/>
      <c r="CI117" s="923"/>
      <c r="CJ117" s="923"/>
      <c r="CK117" s="978"/>
      <c r="CL117" s="865"/>
      <c r="CM117" s="868" t="s">
        <v>467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140</v>
      </c>
      <c r="DH117" s="824"/>
      <c r="DI117" s="824"/>
      <c r="DJ117" s="824"/>
      <c r="DK117" s="825"/>
      <c r="DL117" s="826" t="s">
        <v>140</v>
      </c>
      <c r="DM117" s="824"/>
      <c r="DN117" s="824"/>
      <c r="DO117" s="824"/>
      <c r="DP117" s="825"/>
      <c r="DQ117" s="826" t="s">
        <v>140</v>
      </c>
      <c r="DR117" s="824"/>
      <c r="DS117" s="824"/>
      <c r="DT117" s="824"/>
      <c r="DU117" s="825"/>
      <c r="DV117" s="871" t="s">
        <v>140</v>
      </c>
      <c r="DW117" s="872"/>
      <c r="DX117" s="872"/>
      <c r="DY117" s="872"/>
      <c r="DZ117" s="873"/>
    </row>
    <row r="118" spans="1:130" s="243" customFormat="1" ht="26.25" customHeight="1" x14ac:dyDescent="0.2">
      <c r="A118" s="948" t="s">
        <v>440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438</v>
      </c>
      <c r="AB118" s="949"/>
      <c r="AC118" s="949"/>
      <c r="AD118" s="949"/>
      <c r="AE118" s="950"/>
      <c r="AF118" s="951" t="s">
        <v>312</v>
      </c>
      <c r="AG118" s="949"/>
      <c r="AH118" s="949"/>
      <c r="AI118" s="949"/>
      <c r="AJ118" s="950"/>
      <c r="AK118" s="951" t="s">
        <v>311</v>
      </c>
      <c r="AL118" s="949"/>
      <c r="AM118" s="949"/>
      <c r="AN118" s="949"/>
      <c r="AO118" s="950"/>
      <c r="AP118" s="952" t="s">
        <v>439</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140</v>
      </c>
      <c r="BR118" s="892"/>
      <c r="BS118" s="892"/>
      <c r="BT118" s="892"/>
      <c r="BU118" s="892"/>
      <c r="BV118" s="892" t="s">
        <v>140</v>
      </c>
      <c r="BW118" s="892"/>
      <c r="BX118" s="892"/>
      <c r="BY118" s="892"/>
      <c r="BZ118" s="892"/>
      <c r="CA118" s="892" t="s">
        <v>140</v>
      </c>
      <c r="CB118" s="892"/>
      <c r="CC118" s="892"/>
      <c r="CD118" s="892"/>
      <c r="CE118" s="892"/>
      <c r="CF118" s="922" t="s">
        <v>140</v>
      </c>
      <c r="CG118" s="923"/>
      <c r="CH118" s="923"/>
      <c r="CI118" s="923"/>
      <c r="CJ118" s="923"/>
      <c r="CK118" s="978"/>
      <c r="CL118" s="865"/>
      <c r="CM118" s="868" t="s">
        <v>469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140</v>
      </c>
      <c r="DH118" s="824"/>
      <c r="DI118" s="824"/>
      <c r="DJ118" s="824"/>
      <c r="DK118" s="825"/>
      <c r="DL118" s="826" t="s">
        <v>140</v>
      </c>
      <c r="DM118" s="824"/>
      <c r="DN118" s="824"/>
      <c r="DO118" s="824"/>
      <c r="DP118" s="825"/>
      <c r="DQ118" s="826" t="s">
        <v>448</v>
      </c>
      <c r="DR118" s="824"/>
      <c r="DS118" s="824"/>
      <c r="DT118" s="824"/>
      <c r="DU118" s="825"/>
      <c r="DV118" s="871" t="s">
        <v>140</v>
      </c>
      <c r="DW118" s="872"/>
      <c r="DX118" s="872"/>
      <c r="DY118" s="872"/>
      <c r="DZ118" s="873"/>
    </row>
    <row r="119" spans="1:130" s="243" customFormat="1" ht="26.25" customHeight="1" x14ac:dyDescent="0.2">
      <c r="A119" s="862" t="s">
        <v>443</v>
      </c>
      <c r="B119" s="863"/>
      <c r="C119" s="938" t="s">
        <v>444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867110</v>
      </c>
      <c r="AB119" s="942"/>
      <c r="AC119" s="942"/>
      <c r="AD119" s="942"/>
      <c r="AE119" s="943"/>
      <c r="AF119" s="944">
        <v>868317</v>
      </c>
      <c r="AG119" s="942"/>
      <c r="AH119" s="942"/>
      <c r="AI119" s="942"/>
      <c r="AJ119" s="943"/>
      <c r="AK119" s="944">
        <v>656359</v>
      </c>
      <c r="AL119" s="942"/>
      <c r="AM119" s="942"/>
      <c r="AN119" s="942"/>
      <c r="AO119" s="943"/>
      <c r="AP119" s="945">
        <v>0.2</v>
      </c>
      <c r="AQ119" s="946"/>
      <c r="AR119" s="946"/>
      <c r="AS119" s="946"/>
      <c r="AT119" s="947"/>
      <c r="AU119" s="985"/>
      <c r="AV119" s="986"/>
      <c r="AW119" s="986"/>
      <c r="AX119" s="986"/>
      <c r="AY119" s="986"/>
      <c r="AZ119" s="274" t="s">
        <v>190</v>
      </c>
      <c r="BA119" s="274"/>
      <c r="BB119" s="274"/>
      <c r="BC119" s="274"/>
      <c r="BD119" s="274"/>
      <c r="BE119" s="274"/>
      <c r="BF119" s="274"/>
      <c r="BG119" s="274"/>
      <c r="BH119" s="274"/>
      <c r="BI119" s="274"/>
      <c r="BJ119" s="274"/>
      <c r="BK119" s="274"/>
      <c r="BL119" s="274"/>
      <c r="BM119" s="274"/>
      <c r="BN119" s="274"/>
      <c r="BO119" s="924" t="s">
        <v>470</v>
      </c>
      <c r="BP119" s="925"/>
      <c r="BQ119" s="929">
        <v>1862945586</v>
      </c>
      <c r="BR119" s="892"/>
      <c r="BS119" s="892"/>
      <c r="BT119" s="892"/>
      <c r="BU119" s="892"/>
      <c r="BV119" s="892">
        <v>1858464617</v>
      </c>
      <c r="BW119" s="892"/>
      <c r="BX119" s="892"/>
      <c r="BY119" s="892"/>
      <c r="BZ119" s="892"/>
      <c r="CA119" s="892">
        <v>1862399901</v>
      </c>
      <c r="CB119" s="892"/>
      <c r="CC119" s="892"/>
      <c r="CD119" s="892"/>
      <c r="CE119" s="892"/>
      <c r="CF119" s="790"/>
      <c r="CG119" s="791"/>
      <c r="CH119" s="791"/>
      <c r="CI119" s="791"/>
      <c r="CJ119" s="881"/>
      <c r="CK119" s="979"/>
      <c r="CL119" s="867"/>
      <c r="CM119" s="885" t="s">
        <v>471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140</v>
      </c>
      <c r="DH119" s="807"/>
      <c r="DI119" s="807"/>
      <c r="DJ119" s="807"/>
      <c r="DK119" s="808"/>
      <c r="DL119" s="809" t="s">
        <v>448</v>
      </c>
      <c r="DM119" s="807"/>
      <c r="DN119" s="807"/>
      <c r="DO119" s="807"/>
      <c r="DP119" s="808"/>
      <c r="DQ119" s="809" t="s">
        <v>448</v>
      </c>
      <c r="DR119" s="807"/>
      <c r="DS119" s="807"/>
      <c r="DT119" s="807"/>
      <c r="DU119" s="808"/>
      <c r="DV119" s="895" t="s">
        <v>448</v>
      </c>
      <c r="DW119" s="896"/>
      <c r="DX119" s="896"/>
      <c r="DY119" s="896"/>
      <c r="DZ119" s="897"/>
    </row>
    <row r="120" spans="1:130" s="243" customFormat="1" ht="26.25" customHeight="1" x14ac:dyDescent="0.2">
      <c r="A120" s="864"/>
      <c r="B120" s="865"/>
      <c r="C120" s="868" t="s">
        <v>447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140</v>
      </c>
      <c r="AB120" s="824"/>
      <c r="AC120" s="824"/>
      <c r="AD120" s="824"/>
      <c r="AE120" s="825"/>
      <c r="AF120" s="826" t="s">
        <v>448</v>
      </c>
      <c r="AG120" s="824"/>
      <c r="AH120" s="824"/>
      <c r="AI120" s="824"/>
      <c r="AJ120" s="825"/>
      <c r="AK120" s="826" t="s">
        <v>140</v>
      </c>
      <c r="AL120" s="824"/>
      <c r="AM120" s="824"/>
      <c r="AN120" s="824"/>
      <c r="AO120" s="825"/>
      <c r="AP120" s="871" t="s">
        <v>140</v>
      </c>
      <c r="AQ120" s="872"/>
      <c r="AR120" s="872"/>
      <c r="AS120" s="872"/>
      <c r="AT120" s="873"/>
      <c r="AU120" s="930" t="s">
        <v>472</v>
      </c>
      <c r="AV120" s="931"/>
      <c r="AW120" s="931"/>
      <c r="AX120" s="931"/>
      <c r="AY120" s="932"/>
      <c r="AZ120" s="907" t="s">
        <v>473</v>
      </c>
      <c r="BA120" s="852"/>
      <c r="BB120" s="852"/>
      <c r="BC120" s="852"/>
      <c r="BD120" s="852"/>
      <c r="BE120" s="852"/>
      <c r="BF120" s="852"/>
      <c r="BG120" s="852"/>
      <c r="BH120" s="852"/>
      <c r="BI120" s="852"/>
      <c r="BJ120" s="852"/>
      <c r="BK120" s="852"/>
      <c r="BL120" s="852"/>
      <c r="BM120" s="852"/>
      <c r="BN120" s="852"/>
      <c r="BO120" s="852"/>
      <c r="BP120" s="853"/>
      <c r="BQ120" s="908">
        <v>150341002</v>
      </c>
      <c r="BR120" s="889"/>
      <c r="BS120" s="889"/>
      <c r="BT120" s="889"/>
      <c r="BU120" s="889"/>
      <c r="BV120" s="889">
        <v>165597649</v>
      </c>
      <c r="BW120" s="889"/>
      <c r="BX120" s="889"/>
      <c r="BY120" s="889"/>
      <c r="BZ120" s="889"/>
      <c r="CA120" s="889">
        <v>165839585</v>
      </c>
      <c r="CB120" s="889"/>
      <c r="CC120" s="889"/>
      <c r="CD120" s="889"/>
      <c r="CE120" s="889"/>
      <c r="CF120" s="913">
        <v>47.7</v>
      </c>
      <c r="CG120" s="914"/>
      <c r="CH120" s="914"/>
      <c r="CI120" s="914"/>
      <c r="CJ120" s="914"/>
      <c r="CK120" s="915" t="s">
        <v>474</v>
      </c>
      <c r="CL120" s="899"/>
      <c r="CM120" s="899"/>
      <c r="CN120" s="899"/>
      <c r="CO120" s="900"/>
      <c r="CP120" s="919" t="s">
        <v>416</v>
      </c>
      <c r="CQ120" s="920"/>
      <c r="CR120" s="920"/>
      <c r="CS120" s="920"/>
      <c r="CT120" s="920"/>
      <c r="CU120" s="920"/>
      <c r="CV120" s="920"/>
      <c r="CW120" s="920"/>
      <c r="CX120" s="920"/>
      <c r="CY120" s="920"/>
      <c r="CZ120" s="920"/>
      <c r="DA120" s="920"/>
      <c r="DB120" s="920"/>
      <c r="DC120" s="920"/>
      <c r="DD120" s="920"/>
      <c r="DE120" s="920"/>
      <c r="DF120" s="921"/>
      <c r="DG120" s="908">
        <v>202462567</v>
      </c>
      <c r="DH120" s="889"/>
      <c r="DI120" s="889"/>
      <c r="DJ120" s="889"/>
      <c r="DK120" s="889"/>
      <c r="DL120" s="889">
        <v>177344450</v>
      </c>
      <c r="DM120" s="889"/>
      <c r="DN120" s="889"/>
      <c r="DO120" s="889"/>
      <c r="DP120" s="889"/>
      <c r="DQ120" s="889">
        <v>167554705</v>
      </c>
      <c r="DR120" s="889"/>
      <c r="DS120" s="889"/>
      <c r="DT120" s="889"/>
      <c r="DU120" s="889"/>
      <c r="DV120" s="890">
        <v>48.2</v>
      </c>
      <c r="DW120" s="890"/>
      <c r="DX120" s="890"/>
      <c r="DY120" s="890"/>
      <c r="DZ120" s="891"/>
    </row>
    <row r="121" spans="1:130" s="243" customFormat="1" ht="26.25" customHeight="1" x14ac:dyDescent="0.2">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448</v>
      </c>
      <c r="AB121" s="824"/>
      <c r="AC121" s="824"/>
      <c r="AD121" s="824"/>
      <c r="AE121" s="825"/>
      <c r="AF121" s="826" t="s">
        <v>448</v>
      </c>
      <c r="AG121" s="824"/>
      <c r="AH121" s="824"/>
      <c r="AI121" s="824"/>
      <c r="AJ121" s="825"/>
      <c r="AK121" s="826" t="s">
        <v>448</v>
      </c>
      <c r="AL121" s="824"/>
      <c r="AM121" s="824"/>
      <c r="AN121" s="824"/>
      <c r="AO121" s="825"/>
      <c r="AP121" s="871" t="s">
        <v>140</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319616627</v>
      </c>
      <c r="BR121" s="861"/>
      <c r="BS121" s="861"/>
      <c r="BT121" s="861"/>
      <c r="BU121" s="861"/>
      <c r="BV121" s="861">
        <v>307247633</v>
      </c>
      <c r="BW121" s="861"/>
      <c r="BX121" s="861"/>
      <c r="BY121" s="861"/>
      <c r="BZ121" s="861"/>
      <c r="CA121" s="861">
        <v>304769226</v>
      </c>
      <c r="CB121" s="861"/>
      <c r="CC121" s="861"/>
      <c r="CD121" s="861"/>
      <c r="CE121" s="861"/>
      <c r="CF121" s="922">
        <v>87.7</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40614124</v>
      </c>
      <c r="DH121" s="861"/>
      <c r="DI121" s="861"/>
      <c r="DJ121" s="861"/>
      <c r="DK121" s="861"/>
      <c r="DL121" s="861">
        <v>36546758</v>
      </c>
      <c r="DM121" s="861"/>
      <c r="DN121" s="861"/>
      <c r="DO121" s="861"/>
      <c r="DP121" s="861"/>
      <c r="DQ121" s="861">
        <v>36759855</v>
      </c>
      <c r="DR121" s="861"/>
      <c r="DS121" s="861"/>
      <c r="DT121" s="861"/>
      <c r="DU121" s="861"/>
      <c r="DV121" s="838">
        <v>10.6</v>
      </c>
      <c r="DW121" s="838"/>
      <c r="DX121" s="838"/>
      <c r="DY121" s="838"/>
      <c r="DZ121" s="839"/>
    </row>
    <row r="122" spans="1:130" s="243" customFormat="1" ht="26.25" customHeight="1" x14ac:dyDescent="0.2">
      <c r="A122" s="864"/>
      <c r="B122" s="865"/>
      <c r="C122" s="868" t="s">
        <v>458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140</v>
      </c>
      <c r="AB122" s="824"/>
      <c r="AC122" s="824"/>
      <c r="AD122" s="824"/>
      <c r="AE122" s="825"/>
      <c r="AF122" s="826" t="s">
        <v>140</v>
      </c>
      <c r="AG122" s="824"/>
      <c r="AH122" s="824"/>
      <c r="AI122" s="824"/>
      <c r="AJ122" s="825"/>
      <c r="AK122" s="826" t="s">
        <v>448</v>
      </c>
      <c r="AL122" s="824"/>
      <c r="AM122" s="824"/>
      <c r="AN122" s="824"/>
      <c r="AO122" s="825"/>
      <c r="AP122" s="871" t="s">
        <v>140</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717026507</v>
      </c>
      <c r="BR122" s="892"/>
      <c r="BS122" s="892"/>
      <c r="BT122" s="892"/>
      <c r="BU122" s="892"/>
      <c r="BV122" s="892">
        <v>724977094</v>
      </c>
      <c r="BW122" s="892"/>
      <c r="BX122" s="892"/>
      <c r="BY122" s="892"/>
      <c r="BZ122" s="892"/>
      <c r="CA122" s="892">
        <v>727332328</v>
      </c>
      <c r="CB122" s="892"/>
      <c r="CC122" s="892"/>
      <c r="CD122" s="892"/>
      <c r="CE122" s="892"/>
      <c r="CF122" s="893">
        <v>209.3</v>
      </c>
      <c r="CG122" s="894"/>
      <c r="CH122" s="894"/>
      <c r="CI122" s="894"/>
      <c r="CJ122" s="894"/>
      <c r="CK122" s="916"/>
      <c r="CL122" s="902"/>
      <c r="CM122" s="902"/>
      <c r="CN122" s="902"/>
      <c r="CO122" s="903"/>
      <c r="CP122" s="882" t="s">
        <v>414</v>
      </c>
      <c r="CQ122" s="883"/>
      <c r="CR122" s="883"/>
      <c r="CS122" s="883"/>
      <c r="CT122" s="883"/>
      <c r="CU122" s="883"/>
      <c r="CV122" s="883"/>
      <c r="CW122" s="883"/>
      <c r="CX122" s="883"/>
      <c r="CY122" s="883"/>
      <c r="CZ122" s="883"/>
      <c r="DA122" s="883"/>
      <c r="DB122" s="883"/>
      <c r="DC122" s="883"/>
      <c r="DD122" s="883"/>
      <c r="DE122" s="883"/>
      <c r="DF122" s="884"/>
      <c r="DG122" s="860">
        <v>4233427</v>
      </c>
      <c r="DH122" s="861"/>
      <c r="DI122" s="861"/>
      <c r="DJ122" s="861"/>
      <c r="DK122" s="861"/>
      <c r="DL122" s="861">
        <v>6060998</v>
      </c>
      <c r="DM122" s="861"/>
      <c r="DN122" s="861"/>
      <c r="DO122" s="861"/>
      <c r="DP122" s="861"/>
      <c r="DQ122" s="861">
        <v>8327319</v>
      </c>
      <c r="DR122" s="861"/>
      <c r="DS122" s="861"/>
      <c r="DT122" s="861"/>
      <c r="DU122" s="861"/>
      <c r="DV122" s="838">
        <v>2.4</v>
      </c>
      <c r="DW122" s="838"/>
      <c r="DX122" s="838"/>
      <c r="DY122" s="838"/>
      <c r="DZ122" s="839"/>
    </row>
    <row r="123" spans="1:130" s="243" customFormat="1" ht="26.25" customHeight="1" x14ac:dyDescent="0.2">
      <c r="A123" s="864"/>
      <c r="B123" s="865"/>
      <c r="C123" s="868" t="s">
        <v>464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140</v>
      </c>
      <c r="AB123" s="824"/>
      <c r="AC123" s="824"/>
      <c r="AD123" s="824"/>
      <c r="AE123" s="825"/>
      <c r="AF123" s="826" t="s">
        <v>140</v>
      </c>
      <c r="AG123" s="824"/>
      <c r="AH123" s="824"/>
      <c r="AI123" s="824"/>
      <c r="AJ123" s="825"/>
      <c r="AK123" s="826" t="s">
        <v>140</v>
      </c>
      <c r="AL123" s="824"/>
      <c r="AM123" s="824"/>
      <c r="AN123" s="824"/>
      <c r="AO123" s="825"/>
      <c r="AP123" s="871" t="s">
        <v>140</v>
      </c>
      <c r="AQ123" s="872"/>
      <c r="AR123" s="872"/>
      <c r="AS123" s="872"/>
      <c r="AT123" s="873"/>
      <c r="AU123" s="936"/>
      <c r="AV123" s="937"/>
      <c r="AW123" s="937"/>
      <c r="AX123" s="937"/>
      <c r="AY123" s="937"/>
      <c r="AZ123" s="274" t="s">
        <v>190</v>
      </c>
      <c r="BA123" s="274"/>
      <c r="BB123" s="274"/>
      <c r="BC123" s="274"/>
      <c r="BD123" s="274"/>
      <c r="BE123" s="274"/>
      <c r="BF123" s="274"/>
      <c r="BG123" s="274"/>
      <c r="BH123" s="274"/>
      <c r="BI123" s="274"/>
      <c r="BJ123" s="274"/>
      <c r="BK123" s="274"/>
      <c r="BL123" s="274"/>
      <c r="BM123" s="274"/>
      <c r="BN123" s="274"/>
      <c r="BO123" s="924" t="s">
        <v>479</v>
      </c>
      <c r="BP123" s="925"/>
      <c r="BQ123" s="879">
        <v>1186984136</v>
      </c>
      <c r="BR123" s="880"/>
      <c r="BS123" s="880"/>
      <c r="BT123" s="880"/>
      <c r="BU123" s="880"/>
      <c r="BV123" s="880">
        <v>1197822376</v>
      </c>
      <c r="BW123" s="880"/>
      <c r="BX123" s="880"/>
      <c r="BY123" s="880"/>
      <c r="BZ123" s="880"/>
      <c r="CA123" s="880">
        <v>1197941139</v>
      </c>
      <c r="CB123" s="880"/>
      <c r="CC123" s="880"/>
      <c r="CD123" s="880"/>
      <c r="CE123" s="880"/>
      <c r="CF123" s="790"/>
      <c r="CG123" s="791"/>
      <c r="CH123" s="791"/>
      <c r="CI123" s="791"/>
      <c r="CJ123" s="881"/>
      <c r="CK123" s="916"/>
      <c r="CL123" s="902"/>
      <c r="CM123" s="902"/>
      <c r="CN123" s="902"/>
      <c r="CO123" s="903"/>
      <c r="CP123" s="882" t="s">
        <v>421</v>
      </c>
      <c r="CQ123" s="883"/>
      <c r="CR123" s="883"/>
      <c r="CS123" s="883"/>
      <c r="CT123" s="883"/>
      <c r="CU123" s="883"/>
      <c r="CV123" s="883"/>
      <c r="CW123" s="883"/>
      <c r="CX123" s="883"/>
      <c r="CY123" s="883"/>
      <c r="CZ123" s="883"/>
      <c r="DA123" s="883"/>
      <c r="DB123" s="883"/>
      <c r="DC123" s="883"/>
      <c r="DD123" s="883"/>
      <c r="DE123" s="883"/>
      <c r="DF123" s="884"/>
      <c r="DG123" s="823">
        <v>3233220</v>
      </c>
      <c r="DH123" s="824"/>
      <c r="DI123" s="824"/>
      <c r="DJ123" s="824"/>
      <c r="DK123" s="825"/>
      <c r="DL123" s="826">
        <v>4027617</v>
      </c>
      <c r="DM123" s="824"/>
      <c r="DN123" s="824"/>
      <c r="DO123" s="824"/>
      <c r="DP123" s="825"/>
      <c r="DQ123" s="826">
        <v>4373923</v>
      </c>
      <c r="DR123" s="824"/>
      <c r="DS123" s="824"/>
      <c r="DT123" s="824"/>
      <c r="DU123" s="825"/>
      <c r="DV123" s="871">
        <v>1.3</v>
      </c>
      <c r="DW123" s="872"/>
      <c r="DX123" s="872"/>
      <c r="DY123" s="872"/>
      <c r="DZ123" s="873"/>
    </row>
    <row r="124" spans="1:130" s="243" customFormat="1" ht="26.25" customHeight="1" thickBot="1" x14ac:dyDescent="0.25">
      <c r="A124" s="864"/>
      <c r="B124" s="865"/>
      <c r="C124" s="868" t="s">
        <v>467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448</v>
      </c>
      <c r="AB124" s="824"/>
      <c r="AC124" s="824"/>
      <c r="AD124" s="824"/>
      <c r="AE124" s="825"/>
      <c r="AF124" s="826" t="s">
        <v>140</v>
      </c>
      <c r="AG124" s="824"/>
      <c r="AH124" s="824"/>
      <c r="AI124" s="824"/>
      <c r="AJ124" s="825"/>
      <c r="AK124" s="826" t="s">
        <v>448</v>
      </c>
      <c r="AL124" s="824"/>
      <c r="AM124" s="824"/>
      <c r="AN124" s="824"/>
      <c r="AO124" s="825"/>
      <c r="AP124" s="871" t="s">
        <v>448</v>
      </c>
      <c r="AQ124" s="872"/>
      <c r="AR124" s="872"/>
      <c r="AS124" s="872"/>
      <c r="AT124" s="873"/>
      <c r="AU124" s="874" t="s">
        <v>480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197.4</v>
      </c>
      <c r="BR124" s="878"/>
      <c r="BS124" s="878"/>
      <c r="BT124" s="878"/>
      <c r="BU124" s="878"/>
      <c r="BV124" s="878">
        <v>191.2</v>
      </c>
      <c r="BW124" s="878"/>
      <c r="BX124" s="878"/>
      <c r="BY124" s="878"/>
      <c r="BZ124" s="878"/>
      <c r="CA124" s="878">
        <v>191.1</v>
      </c>
      <c r="CB124" s="878"/>
      <c r="CC124" s="878"/>
      <c r="CD124" s="878"/>
      <c r="CE124" s="878"/>
      <c r="CF124" s="768"/>
      <c r="CG124" s="769"/>
      <c r="CH124" s="769"/>
      <c r="CI124" s="769"/>
      <c r="CJ124" s="909"/>
      <c r="CK124" s="917"/>
      <c r="CL124" s="917"/>
      <c r="CM124" s="917"/>
      <c r="CN124" s="917"/>
      <c r="CO124" s="918"/>
      <c r="CP124" s="882" t="s">
        <v>481</v>
      </c>
      <c r="CQ124" s="883"/>
      <c r="CR124" s="883"/>
      <c r="CS124" s="883"/>
      <c r="CT124" s="883"/>
      <c r="CU124" s="883"/>
      <c r="CV124" s="883"/>
      <c r="CW124" s="883"/>
      <c r="CX124" s="883"/>
      <c r="CY124" s="883"/>
      <c r="CZ124" s="883"/>
      <c r="DA124" s="883"/>
      <c r="DB124" s="883"/>
      <c r="DC124" s="883"/>
      <c r="DD124" s="883"/>
      <c r="DE124" s="883"/>
      <c r="DF124" s="884"/>
      <c r="DG124" s="806">
        <v>2692502</v>
      </c>
      <c r="DH124" s="807"/>
      <c r="DI124" s="807"/>
      <c r="DJ124" s="807"/>
      <c r="DK124" s="808"/>
      <c r="DL124" s="809">
        <v>3804518</v>
      </c>
      <c r="DM124" s="807"/>
      <c r="DN124" s="807"/>
      <c r="DO124" s="807"/>
      <c r="DP124" s="808"/>
      <c r="DQ124" s="809">
        <v>4455255</v>
      </c>
      <c r="DR124" s="807"/>
      <c r="DS124" s="807"/>
      <c r="DT124" s="807"/>
      <c r="DU124" s="808"/>
      <c r="DV124" s="895">
        <v>1.3</v>
      </c>
      <c r="DW124" s="896"/>
      <c r="DX124" s="896"/>
      <c r="DY124" s="896"/>
      <c r="DZ124" s="897"/>
    </row>
    <row r="125" spans="1:130" s="243" customFormat="1" ht="26.25" customHeight="1" x14ac:dyDescent="0.2">
      <c r="A125" s="864"/>
      <c r="B125" s="865"/>
      <c r="C125" s="868" t="s">
        <v>469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140</v>
      </c>
      <c r="AB125" s="824"/>
      <c r="AC125" s="824"/>
      <c r="AD125" s="824"/>
      <c r="AE125" s="825"/>
      <c r="AF125" s="826" t="s">
        <v>140</v>
      </c>
      <c r="AG125" s="824"/>
      <c r="AH125" s="824"/>
      <c r="AI125" s="824"/>
      <c r="AJ125" s="825"/>
      <c r="AK125" s="826" t="s">
        <v>140</v>
      </c>
      <c r="AL125" s="824"/>
      <c r="AM125" s="824"/>
      <c r="AN125" s="824"/>
      <c r="AO125" s="825"/>
      <c r="AP125" s="871" t="s">
        <v>140</v>
      </c>
      <c r="AQ125" s="872"/>
      <c r="AR125" s="872"/>
      <c r="AS125" s="872"/>
      <c r="AT125" s="873"/>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898" t="s">
        <v>482</v>
      </c>
      <c r="CL125" s="899"/>
      <c r="CM125" s="899"/>
      <c r="CN125" s="899"/>
      <c r="CO125" s="900"/>
      <c r="CP125" s="907" t="s">
        <v>483</v>
      </c>
      <c r="CQ125" s="852"/>
      <c r="CR125" s="852"/>
      <c r="CS125" s="852"/>
      <c r="CT125" s="852"/>
      <c r="CU125" s="852"/>
      <c r="CV125" s="852"/>
      <c r="CW125" s="852"/>
      <c r="CX125" s="852"/>
      <c r="CY125" s="852"/>
      <c r="CZ125" s="852"/>
      <c r="DA125" s="852"/>
      <c r="DB125" s="852"/>
      <c r="DC125" s="852"/>
      <c r="DD125" s="852"/>
      <c r="DE125" s="852"/>
      <c r="DF125" s="853"/>
      <c r="DG125" s="908" t="s">
        <v>140</v>
      </c>
      <c r="DH125" s="889"/>
      <c r="DI125" s="889"/>
      <c r="DJ125" s="889"/>
      <c r="DK125" s="889"/>
      <c r="DL125" s="889" t="s">
        <v>448</v>
      </c>
      <c r="DM125" s="889"/>
      <c r="DN125" s="889"/>
      <c r="DO125" s="889"/>
      <c r="DP125" s="889"/>
      <c r="DQ125" s="889" t="s">
        <v>140</v>
      </c>
      <c r="DR125" s="889"/>
      <c r="DS125" s="889"/>
      <c r="DT125" s="889"/>
      <c r="DU125" s="889"/>
      <c r="DV125" s="890" t="s">
        <v>140</v>
      </c>
      <c r="DW125" s="890"/>
      <c r="DX125" s="890"/>
      <c r="DY125" s="890"/>
      <c r="DZ125" s="891"/>
    </row>
    <row r="126" spans="1:130" s="243" customFormat="1" ht="26.25" customHeight="1" thickBot="1" x14ac:dyDescent="0.25">
      <c r="A126" s="864"/>
      <c r="B126" s="865"/>
      <c r="C126" s="868" t="s">
        <v>471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140</v>
      </c>
      <c r="AB126" s="824"/>
      <c r="AC126" s="824"/>
      <c r="AD126" s="824"/>
      <c r="AE126" s="825"/>
      <c r="AF126" s="826" t="s">
        <v>448</v>
      </c>
      <c r="AG126" s="824"/>
      <c r="AH126" s="824"/>
      <c r="AI126" s="824"/>
      <c r="AJ126" s="825"/>
      <c r="AK126" s="826" t="s">
        <v>140</v>
      </c>
      <c r="AL126" s="824"/>
      <c r="AM126" s="824"/>
      <c r="AN126" s="824"/>
      <c r="AO126" s="825"/>
      <c r="AP126" s="871" t="s">
        <v>140</v>
      </c>
      <c r="AQ126" s="872"/>
      <c r="AR126" s="872"/>
      <c r="AS126" s="872"/>
      <c r="AT126" s="873"/>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448</v>
      </c>
      <c r="DH126" s="861"/>
      <c r="DI126" s="861"/>
      <c r="DJ126" s="861"/>
      <c r="DK126" s="861"/>
      <c r="DL126" s="861" t="s">
        <v>140</v>
      </c>
      <c r="DM126" s="861"/>
      <c r="DN126" s="861"/>
      <c r="DO126" s="861"/>
      <c r="DP126" s="861"/>
      <c r="DQ126" s="861" t="s">
        <v>448</v>
      </c>
      <c r="DR126" s="861"/>
      <c r="DS126" s="861"/>
      <c r="DT126" s="861"/>
      <c r="DU126" s="861"/>
      <c r="DV126" s="838" t="s">
        <v>140</v>
      </c>
      <c r="DW126" s="838"/>
      <c r="DX126" s="838"/>
      <c r="DY126" s="838"/>
      <c r="DZ126" s="839"/>
    </row>
    <row r="127" spans="1:130" s="243" customFormat="1" ht="26.25" customHeight="1" x14ac:dyDescent="0.2">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140</v>
      </c>
      <c r="AB127" s="824"/>
      <c r="AC127" s="824"/>
      <c r="AD127" s="824"/>
      <c r="AE127" s="825"/>
      <c r="AF127" s="826" t="s">
        <v>140</v>
      </c>
      <c r="AG127" s="824"/>
      <c r="AH127" s="824"/>
      <c r="AI127" s="824"/>
      <c r="AJ127" s="825"/>
      <c r="AK127" s="826" t="s">
        <v>448</v>
      </c>
      <c r="AL127" s="824"/>
      <c r="AM127" s="824"/>
      <c r="AN127" s="824"/>
      <c r="AO127" s="825"/>
      <c r="AP127" s="871" t="s">
        <v>140</v>
      </c>
      <c r="AQ127" s="872"/>
      <c r="AR127" s="872"/>
      <c r="AS127" s="872"/>
      <c r="AT127" s="873"/>
      <c r="AU127" s="279"/>
      <c r="AV127" s="279"/>
      <c r="AW127" s="279"/>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79"/>
      <c r="CB127" s="279"/>
      <c r="CC127" s="279"/>
      <c r="CD127" s="280"/>
      <c r="CE127" s="280"/>
      <c r="CF127" s="280"/>
      <c r="CG127" s="277"/>
      <c r="CH127" s="277"/>
      <c r="CI127" s="277"/>
      <c r="CJ127" s="278"/>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v>767597</v>
      </c>
      <c r="DH127" s="861"/>
      <c r="DI127" s="861"/>
      <c r="DJ127" s="861"/>
      <c r="DK127" s="861"/>
      <c r="DL127" s="861">
        <v>787184</v>
      </c>
      <c r="DM127" s="861"/>
      <c r="DN127" s="861"/>
      <c r="DO127" s="861"/>
      <c r="DP127" s="861"/>
      <c r="DQ127" s="861">
        <v>1304400</v>
      </c>
      <c r="DR127" s="861"/>
      <c r="DS127" s="861"/>
      <c r="DT127" s="861"/>
      <c r="DU127" s="861"/>
      <c r="DV127" s="838">
        <v>0.4</v>
      </c>
      <c r="DW127" s="838"/>
      <c r="DX127" s="838"/>
      <c r="DY127" s="838"/>
      <c r="DZ127" s="839"/>
    </row>
    <row r="128" spans="1:130" s="243" customFormat="1" ht="26.25" customHeight="1" thickBot="1" x14ac:dyDescent="0.25">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27505401</v>
      </c>
      <c r="AB128" s="845"/>
      <c r="AC128" s="845"/>
      <c r="AD128" s="845"/>
      <c r="AE128" s="846"/>
      <c r="AF128" s="847">
        <v>27683799</v>
      </c>
      <c r="AG128" s="845"/>
      <c r="AH128" s="845"/>
      <c r="AI128" s="845"/>
      <c r="AJ128" s="846"/>
      <c r="AK128" s="847">
        <v>28606771</v>
      </c>
      <c r="AL128" s="845"/>
      <c r="AM128" s="845"/>
      <c r="AN128" s="845"/>
      <c r="AO128" s="846"/>
      <c r="AP128" s="848"/>
      <c r="AQ128" s="849"/>
      <c r="AR128" s="849"/>
      <c r="AS128" s="849"/>
      <c r="AT128" s="850"/>
      <c r="AU128" s="279"/>
      <c r="AV128" s="279"/>
      <c r="AW128" s="279"/>
      <c r="AX128" s="851" t="s">
        <v>493</v>
      </c>
      <c r="AY128" s="852"/>
      <c r="AZ128" s="852"/>
      <c r="BA128" s="852"/>
      <c r="BB128" s="852"/>
      <c r="BC128" s="852"/>
      <c r="BD128" s="852"/>
      <c r="BE128" s="853"/>
      <c r="BF128" s="830" t="s">
        <v>140</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0"/>
      <c r="CB128" s="280"/>
      <c r="CC128" s="280"/>
      <c r="CD128" s="280"/>
      <c r="CE128" s="280"/>
      <c r="CF128" s="280"/>
      <c r="CG128" s="277"/>
      <c r="CH128" s="277"/>
      <c r="CI128" s="277"/>
      <c r="CJ128" s="278"/>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v>340562</v>
      </c>
      <c r="DH128" s="835"/>
      <c r="DI128" s="835"/>
      <c r="DJ128" s="835"/>
      <c r="DK128" s="835"/>
      <c r="DL128" s="835">
        <v>1838325</v>
      </c>
      <c r="DM128" s="835"/>
      <c r="DN128" s="835"/>
      <c r="DO128" s="835"/>
      <c r="DP128" s="835"/>
      <c r="DQ128" s="835">
        <v>207818</v>
      </c>
      <c r="DR128" s="835"/>
      <c r="DS128" s="835"/>
      <c r="DT128" s="835"/>
      <c r="DU128" s="835"/>
      <c r="DV128" s="836">
        <v>0.1</v>
      </c>
      <c r="DW128" s="836"/>
      <c r="DX128" s="836"/>
      <c r="DY128" s="836"/>
      <c r="DZ128" s="837"/>
    </row>
    <row r="129" spans="1:131" s="243" customFormat="1" ht="26.25" customHeight="1" x14ac:dyDescent="0.2">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402633179</v>
      </c>
      <c r="AB129" s="824"/>
      <c r="AC129" s="824"/>
      <c r="AD129" s="824"/>
      <c r="AE129" s="825"/>
      <c r="AF129" s="826">
        <v>401859108</v>
      </c>
      <c r="AG129" s="824"/>
      <c r="AH129" s="824"/>
      <c r="AI129" s="824"/>
      <c r="AJ129" s="825"/>
      <c r="AK129" s="826">
        <v>402017103</v>
      </c>
      <c r="AL129" s="824"/>
      <c r="AM129" s="824"/>
      <c r="AN129" s="824"/>
      <c r="AO129" s="825"/>
      <c r="AP129" s="827"/>
      <c r="AQ129" s="828"/>
      <c r="AR129" s="828"/>
      <c r="AS129" s="828"/>
      <c r="AT129" s="829"/>
      <c r="AU129" s="281"/>
      <c r="AV129" s="281"/>
      <c r="AW129" s="281"/>
      <c r="AX129" s="793" t="s">
        <v>496</v>
      </c>
      <c r="AY129" s="794"/>
      <c r="AZ129" s="794"/>
      <c r="BA129" s="794"/>
      <c r="BB129" s="794"/>
      <c r="BC129" s="794"/>
      <c r="BD129" s="794"/>
      <c r="BE129" s="795"/>
      <c r="BF129" s="813" t="s">
        <v>140</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2">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60217802</v>
      </c>
      <c r="AB130" s="824"/>
      <c r="AC130" s="824"/>
      <c r="AD130" s="824"/>
      <c r="AE130" s="825"/>
      <c r="AF130" s="826">
        <v>56445244</v>
      </c>
      <c r="AG130" s="824"/>
      <c r="AH130" s="824"/>
      <c r="AI130" s="824"/>
      <c r="AJ130" s="825"/>
      <c r="AK130" s="826">
        <v>54481197</v>
      </c>
      <c r="AL130" s="824"/>
      <c r="AM130" s="824"/>
      <c r="AN130" s="824"/>
      <c r="AO130" s="825"/>
      <c r="AP130" s="827"/>
      <c r="AQ130" s="828"/>
      <c r="AR130" s="828"/>
      <c r="AS130" s="828"/>
      <c r="AT130" s="829"/>
      <c r="AU130" s="281"/>
      <c r="AV130" s="281"/>
      <c r="AW130" s="281"/>
      <c r="AX130" s="793" t="s">
        <v>499</v>
      </c>
      <c r="AY130" s="794"/>
      <c r="AZ130" s="794"/>
      <c r="BA130" s="794"/>
      <c r="BB130" s="794"/>
      <c r="BC130" s="794"/>
      <c r="BD130" s="794"/>
      <c r="BE130" s="795"/>
      <c r="BF130" s="796">
        <v>10.4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342415377</v>
      </c>
      <c r="AB131" s="807"/>
      <c r="AC131" s="807"/>
      <c r="AD131" s="807"/>
      <c r="AE131" s="808"/>
      <c r="AF131" s="809">
        <v>345413864</v>
      </c>
      <c r="AG131" s="807"/>
      <c r="AH131" s="807"/>
      <c r="AI131" s="807"/>
      <c r="AJ131" s="808"/>
      <c r="AK131" s="809">
        <v>347535906</v>
      </c>
      <c r="AL131" s="807"/>
      <c r="AM131" s="807"/>
      <c r="AN131" s="807"/>
      <c r="AO131" s="808"/>
      <c r="AP131" s="810"/>
      <c r="AQ131" s="811"/>
      <c r="AR131" s="811"/>
      <c r="AS131" s="811"/>
      <c r="AT131" s="812"/>
      <c r="AU131" s="281"/>
      <c r="AV131" s="281"/>
      <c r="AW131" s="281"/>
      <c r="AX131" s="771" t="s">
        <v>501</v>
      </c>
      <c r="AY131" s="772"/>
      <c r="AZ131" s="772"/>
      <c r="BA131" s="772"/>
      <c r="BB131" s="772"/>
      <c r="BC131" s="772"/>
      <c r="BD131" s="772"/>
      <c r="BE131" s="773"/>
      <c r="BF131" s="774">
        <v>191.1</v>
      </c>
      <c r="BG131" s="775"/>
      <c r="BH131" s="775"/>
      <c r="BI131" s="775"/>
      <c r="BJ131" s="775"/>
      <c r="BK131" s="775"/>
      <c r="BL131" s="776"/>
      <c r="BM131" s="774">
        <v>400</v>
      </c>
      <c r="BN131" s="775"/>
      <c r="BO131" s="775"/>
      <c r="BP131" s="775"/>
      <c r="BQ131" s="775"/>
      <c r="BR131" s="775"/>
      <c r="BS131" s="776"/>
      <c r="BT131" s="777"/>
      <c r="BU131" s="778"/>
      <c r="BV131" s="778"/>
      <c r="BW131" s="778"/>
      <c r="BX131" s="778"/>
      <c r="BY131" s="778"/>
      <c r="BZ131" s="779"/>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2">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9.0909392780000005</v>
      </c>
      <c r="AB132" s="787"/>
      <c r="AC132" s="787"/>
      <c r="AD132" s="787"/>
      <c r="AE132" s="788"/>
      <c r="AF132" s="789">
        <v>11.02924056</v>
      </c>
      <c r="AG132" s="787"/>
      <c r="AH132" s="787"/>
      <c r="AI132" s="787"/>
      <c r="AJ132" s="788"/>
      <c r="AK132" s="789">
        <v>11.252162820000001</v>
      </c>
      <c r="AL132" s="787"/>
      <c r="AM132" s="787"/>
      <c r="AN132" s="787"/>
      <c r="AO132" s="788"/>
      <c r="AP132" s="790"/>
      <c r="AQ132" s="791"/>
      <c r="AR132" s="791"/>
      <c r="AS132" s="791"/>
      <c r="AT132" s="792"/>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12.8</v>
      </c>
      <c r="AB133" s="766"/>
      <c r="AC133" s="766"/>
      <c r="AD133" s="766"/>
      <c r="AE133" s="767"/>
      <c r="AF133" s="765">
        <v>11.4</v>
      </c>
      <c r="AG133" s="766"/>
      <c r="AH133" s="766"/>
      <c r="AI133" s="766"/>
      <c r="AJ133" s="767"/>
      <c r="AK133" s="765">
        <v>10.4</v>
      </c>
      <c r="AL133" s="766"/>
      <c r="AM133" s="766"/>
      <c r="AN133" s="766"/>
      <c r="AO133" s="767"/>
      <c r="AP133" s="768"/>
      <c r="AQ133" s="769"/>
      <c r="AR133" s="769"/>
      <c r="AS133" s="769"/>
      <c r="AT133" s="770"/>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2">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 hidden="1" x14ac:dyDescent="0.2">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x14ac:dyDescent="0.2"/>
  </sheetData>
  <sheetProtection algorithmName="SHA-512" hashValue="NGj5nu/5glGfl4bgP4o2MUKHh2izSeUjY5ak85ORL6K3awWebvUa70bKcn1lP3JvFF7eHfieLirbmGOop7fibw==" saltValue="IaGedfSWiVJgQ9hdyTiK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88" customWidth="1"/>
    <col min="121" max="121" width="0" style="287" hidden="1" customWidth="1"/>
    <col min="122" max="16384" width="9" style="287" hidden="1"/>
  </cols>
  <sheetData>
    <row r="1" spans="1:120" ht="13" x14ac:dyDescent="0.2">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87"/>
    </row>
    <row r="17" spans="119:120" ht="13" x14ac:dyDescent="0.2">
      <c r="DP17" s="287"/>
    </row>
    <row r="18" spans="119:120" ht="13" x14ac:dyDescent="0.2"/>
    <row r="19" spans="119:120" ht="13" x14ac:dyDescent="0.2"/>
    <row r="20" spans="119:120" ht="13" x14ac:dyDescent="0.2">
      <c r="DO20" s="287"/>
      <c r="DP20" s="287"/>
    </row>
    <row r="21" spans="119:120" ht="13" x14ac:dyDescent="0.2">
      <c r="DP21" s="287"/>
    </row>
    <row r="22" spans="119:120" ht="13" x14ac:dyDescent="0.2"/>
    <row r="23" spans="119:120" ht="13" x14ac:dyDescent="0.2">
      <c r="DO23" s="287"/>
      <c r="DP23" s="287"/>
    </row>
    <row r="24" spans="119:120" ht="13" x14ac:dyDescent="0.2">
      <c r="DP24" s="287"/>
    </row>
    <row r="25" spans="119:120" ht="13" x14ac:dyDescent="0.2">
      <c r="DP25" s="287"/>
    </row>
    <row r="26" spans="119:120" ht="13" x14ac:dyDescent="0.2">
      <c r="DO26" s="287"/>
      <c r="DP26" s="287"/>
    </row>
    <row r="27" spans="119:120" ht="13" x14ac:dyDescent="0.2"/>
    <row r="28" spans="119:120" ht="13" x14ac:dyDescent="0.2">
      <c r="DO28" s="287"/>
      <c r="DP28" s="287"/>
    </row>
    <row r="29" spans="119:120" ht="13" x14ac:dyDescent="0.2">
      <c r="DP29" s="287"/>
    </row>
    <row r="30" spans="119:120" ht="13" x14ac:dyDescent="0.2"/>
    <row r="31" spans="119:120" ht="13" x14ac:dyDescent="0.2">
      <c r="DO31" s="287"/>
      <c r="DP31" s="287"/>
    </row>
    <row r="32" spans="119:120" ht="13" x14ac:dyDescent="0.2"/>
    <row r="33" spans="98:120" ht="13" x14ac:dyDescent="0.2">
      <c r="DO33" s="287"/>
      <c r="DP33" s="287"/>
    </row>
    <row r="34" spans="98:120" ht="13" x14ac:dyDescent="0.2">
      <c r="DM34" s="287"/>
    </row>
    <row r="35" spans="98:120" ht="13" x14ac:dyDescent="0.2">
      <c r="CT35" s="287"/>
      <c r="CU35" s="287"/>
      <c r="CV35" s="287"/>
      <c r="CY35" s="287"/>
      <c r="CZ35" s="287"/>
      <c r="DA35" s="287"/>
      <c r="DD35" s="287"/>
      <c r="DE35" s="287"/>
      <c r="DF35" s="287"/>
      <c r="DI35" s="287"/>
      <c r="DJ35" s="287"/>
      <c r="DK35" s="287"/>
      <c r="DM35" s="287"/>
      <c r="DN35" s="287"/>
      <c r="DO35" s="287"/>
      <c r="DP35" s="287"/>
    </row>
    <row r="36" spans="98:120" ht="13" x14ac:dyDescent="0.2"/>
    <row r="37" spans="98:120" ht="13" x14ac:dyDescent="0.2">
      <c r="CW37" s="287"/>
      <c r="DB37" s="287"/>
      <c r="DG37" s="287"/>
      <c r="DL37" s="287"/>
      <c r="DP37" s="287"/>
    </row>
    <row r="38" spans="98:120" ht="13" x14ac:dyDescent="0.2">
      <c r="CT38" s="287"/>
      <c r="CU38" s="287"/>
      <c r="CV38" s="287"/>
      <c r="CW38" s="287"/>
      <c r="CY38" s="287"/>
      <c r="CZ38" s="287"/>
      <c r="DA38" s="287"/>
      <c r="DB38" s="287"/>
      <c r="DD38" s="287"/>
      <c r="DE38" s="287"/>
      <c r="DF38" s="287"/>
      <c r="DG38" s="287"/>
      <c r="DI38" s="287"/>
      <c r="DJ38" s="287"/>
      <c r="DK38" s="287"/>
      <c r="DL38" s="287"/>
      <c r="DN38" s="287"/>
      <c r="DO38" s="287"/>
      <c r="DP38" s="287"/>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87"/>
      <c r="DO49" s="287"/>
      <c r="DP49" s="287"/>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87"/>
      <c r="CS63" s="287"/>
      <c r="CX63" s="287"/>
      <c r="DC63" s="287"/>
      <c r="DH63" s="287"/>
    </row>
    <row r="64" spans="22:120" ht="13" x14ac:dyDescent="0.2">
      <c r="V64" s="287"/>
    </row>
    <row r="65" spans="15:120" ht="13" x14ac:dyDescent="0.2">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ht="13" x14ac:dyDescent="0.2">
      <c r="Q66" s="287"/>
      <c r="S66" s="287"/>
      <c r="U66" s="287"/>
      <c r="DM66" s="287"/>
    </row>
    <row r="67" spans="15:120" ht="13" x14ac:dyDescent="0.2">
      <c r="O67" s="287"/>
      <c r="P67" s="287"/>
      <c r="R67" s="287"/>
      <c r="T67" s="287"/>
      <c r="Y67" s="287"/>
      <c r="CT67" s="287"/>
      <c r="CV67" s="287"/>
      <c r="CW67" s="287"/>
      <c r="CY67" s="287"/>
      <c r="DA67" s="287"/>
      <c r="DB67" s="287"/>
      <c r="DD67" s="287"/>
      <c r="DF67" s="287"/>
      <c r="DG67" s="287"/>
      <c r="DI67" s="287"/>
      <c r="DK67" s="287"/>
      <c r="DL67" s="287"/>
      <c r="DN67" s="287"/>
      <c r="DO67" s="287"/>
      <c r="DP67" s="287"/>
    </row>
    <row r="68" spans="15:120" ht="13" x14ac:dyDescent="0.2"/>
    <row r="69" spans="15:120" ht="13" x14ac:dyDescent="0.2"/>
    <row r="70" spans="15:120" ht="13" x14ac:dyDescent="0.2"/>
    <row r="71" spans="15:120" ht="13" x14ac:dyDescent="0.2"/>
    <row r="72" spans="15:120" ht="13" x14ac:dyDescent="0.2">
      <c r="DP72" s="287"/>
    </row>
    <row r="73" spans="15:120" ht="13" x14ac:dyDescent="0.2">
      <c r="DP73" s="287"/>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87"/>
      <c r="CX96" s="287"/>
      <c r="DC96" s="287"/>
      <c r="DH96" s="287"/>
    </row>
    <row r="97" spans="24:120" ht="13" x14ac:dyDescent="0.2">
      <c r="CS97" s="287"/>
      <c r="CX97" s="287"/>
      <c r="DC97" s="287"/>
      <c r="DH97" s="287"/>
      <c r="DP97" s="288" t="s">
        <v>505</v>
      </c>
    </row>
    <row r="98" spans="24:120" ht="13" hidden="1" x14ac:dyDescent="0.2">
      <c r="CS98" s="287"/>
      <c r="CX98" s="287"/>
      <c r="DC98" s="287"/>
      <c r="DH98" s="287"/>
    </row>
    <row r="99" spans="24:120" ht="13" hidden="1" x14ac:dyDescent="0.2">
      <c r="CS99" s="287"/>
      <c r="CX99" s="287"/>
      <c r="DC99" s="287"/>
      <c r="DH99" s="287"/>
    </row>
    <row r="101" spans="24:120" ht="12" hidden="1" customHeight="1" x14ac:dyDescent="0.2">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2">
      <c r="CU102" s="287"/>
      <c r="CZ102" s="287"/>
      <c r="DE102" s="287"/>
      <c r="DJ102" s="287"/>
      <c r="DM102" s="287"/>
    </row>
    <row r="103" spans="24:120" ht="13" hidden="1" x14ac:dyDescent="0.2">
      <c r="CT103" s="287"/>
      <c r="CV103" s="287"/>
      <c r="CW103" s="287"/>
      <c r="CY103" s="287"/>
      <c r="DA103" s="287"/>
      <c r="DB103" s="287"/>
      <c r="DD103" s="287"/>
      <c r="DF103" s="287"/>
      <c r="DG103" s="287"/>
      <c r="DI103" s="287"/>
      <c r="DK103" s="287"/>
      <c r="DL103" s="287"/>
      <c r="DM103" s="287"/>
      <c r="DN103" s="287"/>
      <c r="DO103" s="287"/>
      <c r="DP103" s="287"/>
    </row>
    <row r="104" spans="24:120" ht="13" hidden="1" x14ac:dyDescent="0.2">
      <c r="CV104" s="287"/>
      <c r="CW104" s="287"/>
      <c r="DA104" s="287"/>
      <c r="DB104" s="287"/>
      <c r="DF104" s="287"/>
      <c r="DG104" s="287"/>
      <c r="DK104" s="287"/>
      <c r="DL104" s="287"/>
      <c r="DN104" s="287"/>
      <c r="DO104" s="287"/>
      <c r="DP104" s="287"/>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88" customWidth="1"/>
    <col min="117" max="16384" width="9" style="287" hidden="1"/>
  </cols>
  <sheetData>
    <row r="1" spans="2:116" ht="13"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ht="13" x14ac:dyDescent="0.2"/>
    <row r="3" spans="2:116" ht="13" x14ac:dyDescent="0.2"/>
    <row r="4" spans="2:116" ht="13" x14ac:dyDescent="0.2">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ht="13" x14ac:dyDescent="0.2">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ht="13" x14ac:dyDescent="0.2"/>
    <row r="20" spans="9:116" ht="13" x14ac:dyDescent="0.2"/>
    <row r="21" spans="9:116" ht="13" x14ac:dyDescent="0.2">
      <c r="DL21" s="287"/>
    </row>
    <row r="22" spans="9:116" ht="13" x14ac:dyDescent="0.2">
      <c r="DI22" s="287"/>
      <c r="DJ22" s="287"/>
      <c r="DK22" s="287"/>
      <c r="DL22" s="287"/>
    </row>
    <row r="23" spans="9:116" ht="13" x14ac:dyDescent="0.2">
      <c r="CY23" s="287"/>
      <c r="CZ23" s="287"/>
      <c r="DA23" s="287"/>
      <c r="DB23" s="287"/>
      <c r="DC23" s="287"/>
      <c r="DD23" s="287"/>
      <c r="DE23" s="287"/>
      <c r="DF23" s="287"/>
      <c r="DG23" s="287"/>
      <c r="DH23" s="287"/>
      <c r="DI23" s="287"/>
      <c r="DJ23" s="287"/>
      <c r="DK23" s="287"/>
      <c r="DL23" s="287"/>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87"/>
      <c r="DA35" s="287"/>
      <c r="DB35" s="287"/>
      <c r="DC35" s="287"/>
      <c r="DD35" s="287"/>
      <c r="DE35" s="287"/>
      <c r="DF35" s="287"/>
      <c r="DG35" s="287"/>
      <c r="DH35" s="287"/>
      <c r="DI35" s="287"/>
      <c r="DJ35" s="287"/>
      <c r="DK35" s="287"/>
      <c r="DL35" s="287"/>
    </row>
    <row r="36" spans="15:116" ht="13" x14ac:dyDescent="0.2"/>
    <row r="37" spans="15:116" ht="13" x14ac:dyDescent="0.2">
      <c r="DL37" s="287"/>
    </row>
    <row r="38" spans="15:116" ht="13" x14ac:dyDescent="0.2">
      <c r="DI38" s="287"/>
      <c r="DJ38" s="287"/>
      <c r="DK38" s="287"/>
      <c r="DL38" s="287"/>
    </row>
    <row r="39" spans="15:116" ht="13" x14ac:dyDescent="0.2"/>
    <row r="40" spans="15:116" ht="13" x14ac:dyDescent="0.2"/>
    <row r="41" spans="15:116" ht="13" x14ac:dyDescent="0.2"/>
    <row r="42" spans="15:116" ht="13" x14ac:dyDescent="0.2"/>
    <row r="43" spans="15:116" ht="13" x14ac:dyDescent="0.2">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ht="13" x14ac:dyDescent="0.2">
      <c r="DL44" s="287"/>
    </row>
    <row r="45" spans="15:116" ht="13" x14ac:dyDescent="0.2"/>
    <row r="46" spans="15:116" ht="13" x14ac:dyDescent="0.2">
      <c r="DA46" s="287"/>
      <c r="DB46" s="287"/>
      <c r="DC46" s="287"/>
      <c r="DD46" s="287"/>
      <c r="DE46" s="287"/>
      <c r="DF46" s="287"/>
      <c r="DG46" s="287"/>
      <c r="DH46" s="287"/>
      <c r="DI46" s="287"/>
      <c r="DJ46" s="287"/>
      <c r="DK46" s="287"/>
      <c r="DL46" s="287"/>
    </row>
    <row r="47" spans="15:116" ht="13" x14ac:dyDescent="0.2"/>
    <row r="48" spans="15:116" ht="13" x14ac:dyDescent="0.2"/>
    <row r="49" spans="104:116" ht="13" x14ac:dyDescent="0.2"/>
    <row r="50" spans="104:116" ht="13" x14ac:dyDescent="0.2">
      <c r="CZ50" s="287"/>
      <c r="DA50" s="287"/>
      <c r="DB50" s="287"/>
      <c r="DC50" s="287"/>
      <c r="DD50" s="287"/>
      <c r="DE50" s="287"/>
      <c r="DF50" s="287"/>
      <c r="DG50" s="287"/>
      <c r="DH50" s="287"/>
      <c r="DI50" s="287"/>
      <c r="DJ50" s="287"/>
      <c r="DK50" s="287"/>
      <c r="DL50" s="287"/>
    </row>
    <row r="51" spans="104:116" ht="13" x14ac:dyDescent="0.2"/>
    <row r="52" spans="104:116" ht="13" x14ac:dyDescent="0.2"/>
    <row r="53" spans="104:116" ht="13" x14ac:dyDescent="0.2">
      <c r="DL53" s="287"/>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87"/>
      <c r="DD67" s="287"/>
      <c r="DE67" s="287"/>
      <c r="DF67" s="287"/>
      <c r="DG67" s="287"/>
      <c r="DH67" s="287"/>
      <c r="DI67" s="287"/>
      <c r="DJ67" s="287"/>
      <c r="DK67" s="287"/>
      <c r="DL67" s="287"/>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nBqHDR9w82ayAidBVs7G3MR+01piMyPs1pr+v9Js9Jkz1aC2riLGtpZH5TBFX+0vjzIbVMdTOi77Sj7oAZVhw==" saltValue="LXkR4LFIczy0ihrknFVzt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89" customWidth="1"/>
    <col min="37" max="44" width="17" style="289" customWidth="1"/>
    <col min="45" max="45" width="6.08984375" style="296" customWidth="1"/>
    <col min="46" max="46" width="3" style="294" customWidth="1"/>
    <col min="47" max="47" width="19.08984375" style="289" hidden="1" customWidth="1"/>
    <col min="48" max="52" width="12.6328125" style="289" hidden="1" customWidth="1"/>
    <col min="53" max="16384" width="8.6328125" style="289" hidden="1"/>
  </cols>
  <sheetData>
    <row r="1" spans="1:46" ht="13" x14ac:dyDescent="0.2">
      <c r="AS1" s="290"/>
      <c r="AT1" s="290"/>
    </row>
    <row r="2" spans="1:46" ht="13" x14ac:dyDescent="0.2">
      <c r="AS2" s="290"/>
      <c r="AT2" s="290"/>
    </row>
    <row r="3" spans="1:46" ht="13" x14ac:dyDescent="0.2">
      <c r="AS3" s="290"/>
      <c r="AT3" s="290"/>
    </row>
    <row r="4" spans="1:46" ht="13" x14ac:dyDescent="0.2">
      <c r="AS4" s="290"/>
      <c r="AT4" s="290"/>
    </row>
    <row r="5" spans="1:46" ht="16.5" x14ac:dyDescent="0.2">
      <c r="A5" s="291" t="s">
        <v>506</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ht="13" x14ac:dyDescent="0.2">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507</v>
      </c>
      <c r="AL6" s="295"/>
      <c r="AM6" s="295"/>
      <c r="AN6" s="295"/>
      <c r="AO6" s="290"/>
      <c r="AP6" s="290"/>
      <c r="AQ6" s="290"/>
      <c r="AR6" s="290"/>
    </row>
    <row r="7" spans="1:46" ht="13" x14ac:dyDescent="0.2">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196" t="s">
        <v>508</v>
      </c>
      <c r="AP7" s="300"/>
      <c r="AQ7" s="301" t="s">
        <v>509</v>
      </c>
      <c r="AR7" s="302"/>
    </row>
    <row r="8" spans="1:46" ht="13" x14ac:dyDescent="0.2">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197"/>
      <c r="AP8" s="306" t="s">
        <v>510</v>
      </c>
      <c r="AQ8" s="307" t="s">
        <v>511</v>
      </c>
      <c r="AR8" s="308" t="s">
        <v>512</v>
      </c>
    </row>
    <row r="9" spans="1:46" ht="13" x14ac:dyDescent="0.2">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10" t="s">
        <v>513</v>
      </c>
      <c r="AL9" s="1211"/>
      <c r="AM9" s="1211"/>
      <c r="AN9" s="1212"/>
      <c r="AO9" s="309">
        <v>166512797</v>
      </c>
      <c r="AP9" s="309">
        <v>118119</v>
      </c>
      <c r="AQ9" s="310">
        <v>103263</v>
      </c>
      <c r="AR9" s="311">
        <v>14.4</v>
      </c>
    </row>
    <row r="10" spans="1:46" ht="13" x14ac:dyDescent="0.2">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10" t="s">
        <v>514</v>
      </c>
      <c r="AL10" s="1211"/>
      <c r="AM10" s="1211"/>
      <c r="AN10" s="1212"/>
      <c r="AO10" s="312">
        <v>1404471</v>
      </c>
      <c r="AP10" s="312">
        <v>996</v>
      </c>
      <c r="AQ10" s="313">
        <v>1458</v>
      </c>
      <c r="AR10" s="314">
        <v>-31.7</v>
      </c>
    </row>
    <row r="11" spans="1:46" ht="13.5" customHeight="1" x14ac:dyDescent="0.2">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10" t="s">
        <v>515</v>
      </c>
      <c r="AL11" s="1211"/>
      <c r="AM11" s="1211"/>
      <c r="AN11" s="1212"/>
      <c r="AO11" s="312">
        <v>5656</v>
      </c>
      <c r="AP11" s="312">
        <v>4</v>
      </c>
      <c r="AQ11" s="313">
        <v>119</v>
      </c>
      <c r="AR11" s="314">
        <v>-96.6</v>
      </c>
    </row>
    <row r="12" spans="1:46" ht="13.5" customHeight="1" x14ac:dyDescent="0.2">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10" t="s">
        <v>516</v>
      </c>
      <c r="AL12" s="1211"/>
      <c r="AM12" s="1211"/>
      <c r="AN12" s="1212"/>
      <c r="AO12" s="312">
        <v>1782426</v>
      </c>
      <c r="AP12" s="312">
        <v>1264</v>
      </c>
      <c r="AQ12" s="313">
        <v>1204</v>
      </c>
      <c r="AR12" s="314">
        <v>5</v>
      </c>
    </row>
    <row r="13" spans="1:46" ht="13.5" customHeight="1" x14ac:dyDescent="0.2">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10" t="s">
        <v>517</v>
      </c>
      <c r="AL13" s="1211"/>
      <c r="AM13" s="1211"/>
      <c r="AN13" s="1212"/>
      <c r="AO13" s="312" t="s">
        <v>518</v>
      </c>
      <c r="AP13" s="312" t="s">
        <v>518</v>
      </c>
      <c r="AQ13" s="313">
        <v>5</v>
      </c>
      <c r="AR13" s="314" t="s">
        <v>518</v>
      </c>
    </row>
    <row r="14" spans="1:46" ht="13.5" customHeight="1" x14ac:dyDescent="0.2">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10" t="s">
        <v>519</v>
      </c>
      <c r="AL14" s="1211"/>
      <c r="AM14" s="1211"/>
      <c r="AN14" s="1212"/>
      <c r="AO14" s="312">
        <v>4906196</v>
      </c>
      <c r="AP14" s="312">
        <v>3480</v>
      </c>
      <c r="AQ14" s="313">
        <v>1915</v>
      </c>
      <c r="AR14" s="314">
        <v>81.7</v>
      </c>
    </row>
    <row r="15" spans="1:46" ht="13.5" customHeight="1" x14ac:dyDescent="0.2">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10" t="s">
        <v>520</v>
      </c>
      <c r="AL15" s="1211"/>
      <c r="AM15" s="1211"/>
      <c r="AN15" s="1212"/>
      <c r="AO15" s="312">
        <v>1039648</v>
      </c>
      <c r="AP15" s="312">
        <v>737</v>
      </c>
      <c r="AQ15" s="313">
        <v>1236</v>
      </c>
      <c r="AR15" s="314">
        <v>-40.4</v>
      </c>
    </row>
    <row r="16" spans="1:46" ht="13" x14ac:dyDescent="0.2">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13" t="s">
        <v>521</v>
      </c>
      <c r="AL16" s="1214"/>
      <c r="AM16" s="1214"/>
      <c r="AN16" s="1215"/>
      <c r="AO16" s="312">
        <v>-13400124</v>
      </c>
      <c r="AP16" s="312">
        <v>-9506</v>
      </c>
      <c r="AQ16" s="313">
        <v>-7821</v>
      </c>
      <c r="AR16" s="314">
        <v>21.5</v>
      </c>
    </row>
    <row r="17" spans="1:46" ht="13" x14ac:dyDescent="0.2">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13" t="s">
        <v>190</v>
      </c>
      <c r="AL17" s="1214"/>
      <c r="AM17" s="1214"/>
      <c r="AN17" s="1215"/>
      <c r="AO17" s="312">
        <v>162251070</v>
      </c>
      <c r="AP17" s="312">
        <v>115096</v>
      </c>
      <c r="AQ17" s="313">
        <v>101379</v>
      </c>
      <c r="AR17" s="314">
        <v>13.5</v>
      </c>
    </row>
    <row r="18" spans="1:46" ht="13" x14ac:dyDescent="0.2">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ht="13" x14ac:dyDescent="0.2">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522</v>
      </c>
      <c r="AL19" s="290"/>
      <c r="AM19" s="290"/>
      <c r="AN19" s="290"/>
      <c r="AO19" s="290"/>
      <c r="AP19" s="290"/>
      <c r="AQ19" s="290"/>
      <c r="AR19" s="290"/>
    </row>
    <row r="20" spans="1:46" ht="13" x14ac:dyDescent="0.2">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523</v>
      </c>
      <c r="AP20" s="320" t="s">
        <v>524</v>
      </c>
      <c r="AQ20" s="321" t="s">
        <v>525</v>
      </c>
      <c r="AR20" s="322"/>
    </row>
    <row r="21" spans="1:46" s="328" customFormat="1" ht="13" x14ac:dyDescent="0.2">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07" t="s">
        <v>526</v>
      </c>
      <c r="AL21" s="1208"/>
      <c r="AM21" s="1208"/>
      <c r="AN21" s="1209"/>
      <c r="AO21" s="324">
        <v>11.7</v>
      </c>
      <c r="AP21" s="325">
        <v>10.89</v>
      </c>
      <c r="AQ21" s="326">
        <v>0.81</v>
      </c>
      <c r="AR21" s="295"/>
      <c r="AS21" s="327"/>
      <c r="AT21" s="323"/>
    </row>
    <row r="22" spans="1:46" s="328" customFormat="1" ht="13" x14ac:dyDescent="0.2">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07" t="s">
        <v>527</v>
      </c>
      <c r="AL22" s="1208"/>
      <c r="AM22" s="1208"/>
      <c r="AN22" s="1209"/>
      <c r="AO22" s="329">
        <v>102</v>
      </c>
      <c r="AP22" s="330">
        <v>99.9</v>
      </c>
      <c r="AQ22" s="331">
        <v>2.1</v>
      </c>
      <c r="AR22" s="315"/>
      <c r="AS22" s="327"/>
      <c r="AT22" s="323"/>
    </row>
    <row r="23" spans="1:46" s="328" customFormat="1" ht="13" x14ac:dyDescent="0.2">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ht="13" x14ac:dyDescent="0.2">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ht="13" x14ac:dyDescent="0.2">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ht="13" x14ac:dyDescent="0.2">
      <c r="A26" s="295" t="s">
        <v>528</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ht="13" x14ac:dyDescent="0.2">
      <c r="A27" s="336"/>
      <c r="AO27" s="290"/>
      <c r="AP27" s="290"/>
      <c r="AQ27" s="290"/>
      <c r="AR27" s="290"/>
      <c r="AS27" s="290"/>
      <c r="AT27" s="290"/>
    </row>
    <row r="28" spans="1:46" ht="16.5" x14ac:dyDescent="0.2">
      <c r="A28" s="291" t="s">
        <v>529</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ht="13" x14ac:dyDescent="0.2">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530</v>
      </c>
      <c r="AL29" s="295"/>
      <c r="AM29" s="295"/>
      <c r="AN29" s="295"/>
      <c r="AO29" s="290"/>
      <c r="AP29" s="290"/>
      <c r="AQ29" s="290"/>
      <c r="AR29" s="290"/>
      <c r="AS29" s="338"/>
    </row>
    <row r="30" spans="1:46" ht="13" x14ac:dyDescent="0.2">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196" t="s">
        <v>508</v>
      </c>
      <c r="AP30" s="300"/>
      <c r="AQ30" s="301" t="s">
        <v>509</v>
      </c>
      <c r="AR30" s="302"/>
    </row>
    <row r="31" spans="1:46" ht="13" x14ac:dyDescent="0.2">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197"/>
      <c r="AP31" s="306" t="s">
        <v>510</v>
      </c>
      <c r="AQ31" s="307" t="s">
        <v>511</v>
      </c>
      <c r="AR31" s="308" t="s">
        <v>512</v>
      </c>
    </row>
    <row r="32" spans="1:46" ht="27" customHeight="1" x14ac:dyDescent="0.2">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198" t="s">
        <v>531</v>
      </c>
      <c r="AL32" s="1199"/>
      <c r="AM32" s="1199"/>
      <c r="AN32" s="1200"/>
      <c r="AO32" s="339">
        <v>46846270</v>
      </c>
      <c r="AP32" s="339">
        <v>33231</v>
      </c>
      <c r="AQ32" s="340">
        <v>32340</v>
      </c>
      <c r="AR32" s="341">
        <v>2.8</v>
      </c>
    </row>
    <row r="33" spans="1:46" ht="13.5" customHeight="1" x14ac:dyDescent="0.2">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198" t="s">
        <v>532</v>
      </c>
      <c r="AL33" s="1199"/>
      <c r="AM33" s="1199"/>
      <c r="AN33" s="1200"/>
      <c r="AO33" s="339">
        <v>9743749</v>
      </c>
      <c r="AP33" s="339">
        <v>6912</v>
      </c>
      <c r="AQ33" s="340">
        <v>3070</v>
      </c>
      <c r="AR33" s="341">
        <v>125.1</v>
      </c>
    </row>
    <row r="34" spans="1:46" ht="27" customHeight="1" x14ac:dyDescent="0.2">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198" t="s">
        <v>533</v>
      </c>
      <c r="AL34" s="1199"/>
      <c r="AM34" s="1199"/>
      <c r="AN34" s="1200"/>
      <c r="AO34" s="339">
        <v>45235451</v>
      </c>
      <c r="AP34" s="339">
        <v>32089</v>
      </c>
      <c r="AQ34" s="340">
        <v>20684</v>
      </c>
      <c r="AR34" s="341">
        <v>55.1</v>
      </c>
    </row>
    <row r="35" spans="1:46" ht="27" customHeight="1" x14ac:dyDescent="0.2">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198" t="s">
        <v>534</v>
      </c>
      <c r="AL35" s="1199"/>
      <c r="AM35" s="1199"/>
      <c r="AN35" s="1200"/>
      <c r="AO35" s="339">
        <v>19711445</v>
      </c>
      <c r="AP35" s="339">
        <v>13983</v>
      </c>
      <c r="AQ35" s="340">
        <v>10383</v>
      </c>
      <c r="AR35" s="341">
        <v>34.700000000000003</v>
      </c>
    </row>
    <row r="36" spans="1:46" ht="27" customHeight="1" x14ac:dyDescent="0.2">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198" t="s">
        <v>535</v>
      </c>
      <c r="AL36" s="1199"/>
      <c r="AM36" s="1199"/>
      <c r="AN36" s="1200"/>
      <c r="AO36" s="339" t="s">
        <v>518</v>
      </c>
      <c r="AP36" s="339" t="s">
        <v>518</v>
      </c>
      <c r="AQ36" s="340">
        <v>181</v>
      </c>
      <c r="AR36" s="341" t="s">
        <v>518</v>
      </c>
    </row>
    <row r="37" spans="1:46" ht="13.5" customHeight="1" x14ac:dyDescent="0.2">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198" t="s">
        <v>536</v>
      </c>
      <c r="AL37" s="1199"/>
      <c r="AM37" s="1199"/>
      <c r="AN37" s="1200"/>
      <c r="AO37" s="339">
        <v>656359</v>
      </c>
      <c r="AP37" s="339">
        <v>466</v>
      </c>
      <c r="AQ37" s="340">
        <v>1161</v>
      </c>
      <c r="AR37" s="341">
        <v>-59.9</v>
      </c>
    </row>
    <row r="38" spans="1:46" ht="27" customHeight="1" x14ac:dyDescent="0.2">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01" t="s">
        <v>537</v>
      </c>
      <c r="AL38" s="1202"/>
      <c r="AM38" s="1202"/>
      <c r="AN38" s="1203"/>
      <c r="AO38" s="342" t="s">
        <v>518</v>
      </c>
      <c r="AP38" s="342" t="s">
        <v>518</v>
      </c>
      <c r="AQ38" s="343">
        <v>0</v>
      </c>
      <c r="AR38" s="331" t="s">
        <v>518</v>
      </c>
      <c r="AS38" s="338"/>
    </row>
    <row r="39" spans="1:46" ht="13" x14ac:dyDescent="0.2">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01" t="s">
        <v>538</v>
      </c>
      <c r="AL39" s="1202"/>
      <c r="AM39" s="1202"/>
      <c r="AN39" s="1203"/>
      <c r="AO39" s="339">
        <v>-28606771</v>
      </c>
      <c r="AP39" s="339">
        <v>-20293</v>
      </c>
      <c r="AQ39" s="340">
        <v>-17790</v>
      </c>
      <c r="AR39" s="341">
        <v>14.1</v>
      </c>
      <c r="AS39" s="338"/>
    </row>
    <row r="40" spans="1:46" ht="27" customHeight="1" x14ac:dyDescent="0.2">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198" t="s">
        <v>539</v>
      </c>
      <c r="AL40" s="1199"/>
      <c r="AM40" s="1199"/>
      <c r="AN40" s="1200"/>
      <c r="AO40" s="339">
        <v>-54481197</v>
      </c>
      <c r="AP40" s="339">
        <v>-38647</v>
      </c>
      <c r="AQ40" s="340">
        <v>-32769</v>
      </c>
      <c r="AR40" s="341">
        <v>17.899999999999999</v>
      </c>
      <c r="AS40" s="338"/>
    </row>
    <row r="41" spans="1:46" ht="13" x14ac:dyDescent="0.2">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04" t="s">
        <v>303</v>
      </c>
      <c r="AL41" s="1205"/>
      <c r="AM41" s="1205"/>
      <c r="AN41" s="1206"/>
      <c r="AO41" s="339">
        <v>39105306</v>
      </c>
      <c r="AP41" s="339">
        <v>27740</v>
      </c>
      <c r="AQ41" s="340">
        <v>17259</v>
      </c>
      <c r="AR41" s="341">
        <v>60.7</v>
      </c>
      <c r="AS41" s="338"/>
    </row>
    <row r="42" spans="1:46" ht="13" x14ac:dyDescent="0.2">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540</v>
      </c>
      <c r="AL42" s="290"/>
      <c r="AM42" s="290"/>
      <c r="AN42" s="290"/>
      <c r="AO42" s="290"/>
      <c r="AP42" s="290"/>
      <c r="AQ42" s="315"/>
      <c r="AR42" s="315"/>
      <c r="AS42" s="338"/>
    </row>
    <row r="43" spans="1:46" ht="13" x14ac:dyDescent="0.2">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ht="13" x14ac:dyDescent="0.2">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ht="13" x14ac:dyDescent="0.2">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ht="13" x14ac:dyDescent="0.2">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2">
      <c r="A47" s="348" t="s">
        <v>541</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ht="13" x14ac:dyDescent="0.2">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542</v>
      </c>
      <c r="AL48" s="349"/>
      <c r="AM48" s="349"/>
      <c r="AN48" s="349"/>
      <c r="AO48" s="349"/>
      <c r="AP48" s="349"/>
      <c r="AQ48" s="350"/>
      <c r="AR48" s="349"/>
    </row>
    <row r="49" spans="1:44" ht="13.5" customHeight="1" x14ac:dyDescent="0.2">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191" t="s">
        <v>508</v>
      </c>
      <c r="AN49" s="1193" t="s">
        <v>543</v>
      </c>
      <c r="AO49" s="1194"/>
      <c r="AP49" s="1194"/>
      <c r="AQ49" s="1194"/>
      <c r="AR49" s="1195"/>
    </row>
    <row r="50" spans="1:44" ht="13" x14ac:dyDescent="0.2">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192"/>
      <c r="AN50" s="355" t="s">
        <v>544</v>
      </c>
      <c r="AO50" s="356" t="s">
        <v>545</v>
      </c>
      <c r="AP50" s="357" t="s">
        <v>546</v>
      </c>
      <c r="AQ50" s="358" t="s">
        <v>547</v>
      </c>
      <c r="AR50" s="359" t="s">
        <v>548</v>
      </c>
    </row>
    <row r="51" spans="1:44" ht="13" x14ac:dyDescent="0.2">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549</v>
      </c>
      <c r="AL51" s="352"/>
      <c r="AM51" s="360">
        <v>66217935</v>
      </c>
      <c r="AN51" s="361">
        <v>46647</v>
      </c>
      <c r="AO51" s="362">
        <v>11.8</v>
      </c>
      <c r="AP51" s="363">
        <v>51898</v>
      </c>
      <c r="AQ51" s="364">
        <v>-3.1</v>
      </c>
      <c r="AR51" s="365">
        <v>14.9</v>
      </c>
    </row>
    <row r="52" spans="1:44" ht="13" x14ac:dyDescent="0.2">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550</v>
      </c>
      <c r="AM52" s="368">
        <v>39383696</v>
      </c>
      <c r="AN52" s="369">
        <v>27744</v>
      </c>
      <c r="AO52" s="370">
        <v>8.8000000000000007</v>
      </c>
      <c r="AP52" s="371">
        <v>25986</v>
      </c>
      <c r="AQ52" s="372">
        <v>2.9</v>
      </c>
      <c r="AR52" s="373">
        <v>5.9</v>
      </c>
    </row>
    <row r="53" spans="1:44" ht="13" x14ac:dyDescent="0.2">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551</v>
      </c>
      <c r="AL53" s="352"/>
      <c r="AM53" s="360">
        <v>59540822</v>
      </c>
      <c r="AN53" s="361">
        <v>41979</v>
      </c>
      <c r="AO53" s="362">
        <v>-10</v>
      </c>
      <c r="AP53" s="363">
        <v>51684</v>
      </c>
      <c r="AQ53" s="364">
        <v>-0.4</v>
      </c>
      <c r="AR53" s="365">
        <v>-9.6</v>
      </c>
    </row>
    <row r="54" spans="1:44" ht="13" x14ac:dyDescent="0.2">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550</v>
      </c>
      <c r="AM54" s="368">
        <v>31749752</v>
      </c>
      <c r="AN54" s="369">
        <v>22385</v>
      </c>
      <c r="AO54" s="370">
        <v>-19.3</v>
      </c>
      <c r="AP54" s="371">
        <v>26671</v>
      </c>
      <c r="AQ54" s="372">
        <v>2.6</v>
      </c>
      <c r="AR54" s="373">
        <v>-21.9</v>
      </c>
    </row>
    <row r="55" spans="1:44" ht="13" x14ac:dyDescent="0.2">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552</v>
      </c>
      <c r="AL55" s="352"/>
      <c r="AM55" s="360">
        <v>61364688</v>
      </c>
      <c r="AN55" s="361">
        <v>43344</v>
      </c>
      <c r="AO55" s="362">
        <v>3.3</v>
      </c>
      <c r="AP55" s="363">
        <v>52897</v>
      </c>
      <c r="AQ55" s="364">
        <v>2.2999999999999998</v>
      </c>
      <c r="AR55" s="365">
        <v>1</v>
      </c>
    </row>
    <row r="56" spans="1:44" ht="13" x14ac:dyDescent="0.2">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550</v>
      </c>
      <c r="AM56" s="368">
        <v>33439285</v>
      </c>
      <c r="AN56" s="369">
        <v>23619</v>
      </c>
      <c r="AO56" s="370">
        <v>5.5</v>
      </c>
      <c r="AP56" s="371">
        <v>27013</v>
      </c>
      <c r="AQ56" s="372">
        <v>1.3</v>
      </c>
      <c r="AR56" s="373">
        <v>4.2</v>
      </c>
    </row>
    <row r="57" spans="1:44" ht="13" x14ac:dyDescent="0.2">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553</v>
      </c>
      <c r="AL57" s="352"/>
      <c r="AM57" s="360">
        <v>81292048</v>
      </c>
      <c r="AN57" s="361">
        <v>57549</v>
      </c>
      <c r="AO57" s="362">
        <v>32.799999999999997</v>
      </c>
      <c r="AP57" s="363">
        <v>54945</v>
      </c>
      <c r="AQ57" s="364">
        <v>3.9</v>
      </c>
      <c r="AR57" s="365">
        <v>28.9</v>
      </c>
    </row>
    <row r="58" spans="1:44" ht="13" x14ac:dyDescent="0.2">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550</v>
      </c>
      <c r="AM58" s="368">
        <v>41395792</v>
      </c>
      <c r="AN58" s="369">
        <v>29305</v>
      </c>
      <c r="AO58" s="370">
        <v>24.1</v>
      </c>
      <c r="AP58" s="371">
        <v>29293</v>
      </c>
      <c r="AQ58" s="372">
        <v>8.4</v>
      </c>
      <c r="AR58" s="373">
        <v>15.7</v>
      </c>
    </row>
    <row r="59" spans="1:44" ht="13" x14ac:dyDescent="0.2">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554</v>
      </c>
      <c r="AL59" s="352"/>
      <c r="AM59" s="360">
        <v>77705547</v>
      </c>
      <c r="AN59" s="361">
        <v>55122</v>
      </c>
      <c r="AO59" s="362">
        <v>-4.2</v>
      </c>
      <c r="AP59" s="363">
        <v>57132</v>
      </c>
      <c r="AQ59" s="364">
        <v>4</v>
      </c>
      <c r="AR59" s="365">
        <v>-8.1999999999999993</v>
      </c>
    </row>
    <row r="60" spans="1:44" ht="13" x14ac:dyDescent="0.2">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550</v>
      </c>
      <c r="AM60" s="368">
        <v>48597258</v>
      </c>
      <c r="AN60" s="369">
        <v>34473</v>
      </c>
      <c r="AO60" s="370">
        <v>17.600000000000001</v>
      </c>
      <c r="AP60" s="371">
        <v>30126</v>
      </c>
      <c r="AQ60" s="372">
        <v>2.8</v>
      </c>
      <c r="AR60" s="373">
        <v>14.8</v>
      </c>
    </row>
    <row r="61" spans="1:44" ht="13" x14ac:dyDescent="0.2">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555</v>
      </c>
      <c r="AL61" s="374"/>
      <c r="AM61" s="375">
        <v>69224208</v>
      </c>
      <c r="AN61" s="376">
        <v>48928</v>
      </c>
      <c r="AO61" s="377">
        <v>6.7</v>
      </c>
      <c r="AP61" s="378">
        <v>53711</v>
      </c>
      <c r="AQ61" s="379">
        <v>1.3</v>
      </c>
      <c r="AR61" s="365">
        <v>5.4</v>
      </c>
    </row>
    <row r="62" spans="1:44" ht="13" x14ac:dyDescent="0.2">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550</v>
      </c>
      <c r="AM62" s="368">
        <v>38913157</v>
      </c>
      <c r="AN62" s="369">
        <v>27505</v>
      </c>
      <c r="AO62" s="370">
        <v>7.3</v>
      </c>
      <c r="AP62" s="371">
        <v>27818</v>
      </c>
      <c r="AQ62" s="372">
        <v>3.6</v>
      </c>
      <c r="AR62" s="373">
        <v>3.7</v>
      </c>
    </row>
    <row r="63" spans="1:44" ht="13" x14ac:dyDescent="0.2">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ht="13" x14ac:dyDescent="0.2">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ht="13" x14ac:dyDescent="0.2">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ht="13" x14ac:dyDescent="0.2">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2">
      <c r="AK67" s="290"/>
      <c r="AL67" s="290"/>
      <c r="AM67" s="290"/>
      <c r="AN67" s="290"/>
      <c r="AO67" s="290"/>
      <c r="AP67" s="290"/>
      <c r="AQ67" s="290"/>
      <c r="AR67" s="290"/>
      <c r="AS67" s="290"/>
      <c r="AT67" s="290"/>
    </row>
    <row r="68" spans="1:46" ht="13.5" hidden="1" customHeight="1" x14ac:dyDescent="0.2">
      <c r="AK68" s="290"/>
      <c r="AL68" s="290"/>
      <c r="AM68" s="290"/>
      <c r="AN68" s="290"/>
      <c r="AO68" s="290"/>
      <c r="AP68" s="290"/>
      <c r="AQ68" s="290"/>
      <c r="AR68" s="290"/>
    </row>
    <row r="69" spans="1:46" ht="13.5" hidden="1" customHeight="1" x14ac:dyDescent="0.2">
      <c r="AK69" s="290"/>
      <c r="AL69" s="290"/>
      <c r="AM69" s="290"/>
      <c r="AN69" s="290"/>
      <c r="AO69" s="290"/>
      <c r="AP69" s="290"/>
      <c r="AQ69" s="290"/>
      <c r="AR69" s="290"/>
    </row>
    <row r="70" spans="1:46" ht="13" hidden="1" x14ac:dyDescent="0.2">
      <c r="AK70" s="290"/>
      <c r="AL70" s="290"/>
      <c r="AM70" s="290"/>
      <c r="AN70" s="290"/>
      <c r="AO70" s="290"/>
      <c r="AP70" s="290"/>
      <c r="AQ70" s="290"/>
      <c r="AR70" s="290"/>
    </row>
    <row r="71" spans="1:46" ht="13" hidden="1" x14ac:dyDescent="0.2">
      <c r="AK71" s="290"/>
      <c r="AL71" s="290"/>
      <c r="AM71" s="290"/>
      <c r="AN71" s="290"/>
      <c r="AO71" s="290"/>
      <c r="AP71" s="290"/>
      <c r="AQ71" s="290"/>
      <c r="AR71" s="290"/>
    </row>
    <row r="72" spans="1:46" ht="13" hidden="1" x14ac:dyDescent="0.2">
      <c r="AK72" s="290"/>
      <c r="AL72" s="290"/>
      <c r="AM72" s="290"/>
      <c r="AN72" s="290"/>
      <c r="AO72" s="290"/>
      <c r="AP72" s="290"/>
      <c r="AQ72" s="290"/>
      <c r="AR72" s="290"/>
    </row>
    <row r="73" spans="1:46" ht="13" hidden="1" x14ac:dyDescent="0.2">
      <c r="AK73" s="290"/>
      <c r="AL73" s="290"/>
      <c r="AM73" s="290"/>
      <c r="AN73" s="290"/>
      <c r="AO73" s="290"/>
      <c r="AP73" s="290"/>
      <c r="AQ73" s="290"/>
      <c r="AR73" s="290"/>
    </row>
    <row r="74" spans="1:46" ht="13" hidden="1" x14ac:dyDescent="0.2"/>
  </sheetData>
  <sheetProtection algorithmName="SHA-512" hashValue="Ic4A9bnPSg7BgaNtwyLjhaq/KwjVXd9fegjqqxwv4jk8/r9Hm6Xtpzbpb5XF5Mo03XlrYn3loDH0nDTcg8zjiw==" saltValue="8E1XvSREz3+BXs7mRfX0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88" customWidth="1"/>
    <col min="126" max="16384" width="9" style="287" hidden="1"/>
  </cols>
  <sheetData>
    <row r="1" spans="2:125" ht="13.5" customHeight="1"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ht="13" x14ac:dyDescent="0.2">
      <c r="B2" s="287"/>
      <c r="DG2" s="287"/>
    </row>
    <row r="3" spans="2:125" ht="13" x14ac:dyDescent="0.2">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ht="13" x14ac:dyDescent="0.2"/>
    <row r="5" spans="2:125" ht="13" x14ac:dyDescent="0.2"/>
    <row r="6" spans="2:125" ht="13" x14ac:dyDescent="0.2"/>
    <row r="7" spans="2:125" ht="13" x14ac:dyDescent="0.2"/>
    <row r="8" spans="2:125" ht="13" x14ac:dyDescent="0.2"/>
    <row r="9" spans="2:125" ht="13" x14ac:dyDescent="0.2">
      <c r="DU9" s="287"/>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87"/>
    </row>
    <row r="18" spans="125:125" ht="13" x14ac:dyDescent="0.2"/>
    <row r="19" spans="125:125" ht="13" x14ac:dyDescent="0.2"/>
    <row r="20" spans="125:125" ht="13" x14ac:dyDescent="0.2">
      <c r="DU20" s="287"/>
    </row>
    <row r="21" spans="125:125" ht="13" x14ac:dyDescent="0.2">
      <c r="DU21" s="287"/>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87"/>
    </row>
    <row r="29" spans="125:125" ht="13" x14ac:dyDescent="0.2"/>
    <row r="30" spans="125:125" ht="13" x14ac:dyDescent="0.2"/>
    <row r="31" spans="125:125" ht="13" x14ac:dyDescent="0.2"/>
    <row r="32" spans="125:125" ht="13" x14ac:dyDescent="0.2"/>
    <row r="33" spans="2:125" ht="13" x14ac:dyDescent="0.2">
      <c r="B33" s="287"/>
      <c r="G33" s="287"/>
      <c r="I33" s="287"/>
    </row>
    <row r="34" spans="2:125" ht="13" x14ac:dyDescent="0.2">
      <c r="C34" s="287"/>
      <c r="P34" s="287"/>
      <c r="DE34" s="287"/>
      <c r="DH34" s="287"/>
    </row>
    <row r="35" spans="2:125" ht="13" x14ac:dyDescent="0.2">
      <c r="D35" s="287"/>
      <c r="E35" s="287"/>
      <c r="DG35" s="287"/>
      <c r="DJ35" s="287"/>
      <c r="DP35" s="287"/>
      <c r="DQ35" s="287"/>
      <c r="DR35" s="287"/>
      <c r="DS35" s="287"/>
      <c r="DT35" s="287"/>
      <c r="DU35" s="287"/>
    </row>
    <row r="36" spans="2:125" ht="13" x14ac:dyDescent="0.2">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ht="13" x14ac:dyDescent="0.2">
      <c r="DU37" s="287"/>
    </row>
    <row r="38" spans="2:125" ht="13" x14ac:dyDescent="0.2">
      <c r="DT38" s="287"/>
      <c r="DU38" s="287"/>
    </row>
    <row r="39" spans="2:125" ht="13" x14ac:dyDescent="0.2"/>
    <row r="40" spans="2:125" ht="13" x14ac:dyDescent="0.2">
      <c r="DH40" s="287"/>
    </row>
    <row r="41" spans="2:125" ht="13" x14ac:dyDescent="0.2">
      <c r="DE41" s="287"/>
    </row>
    <row r="42" spans="2:125" ht="13" x14ac:dyDescent="0.2">
      <c r="DG42" s="287"/>
      <c r="DJ42" s="287"/>
    </row>
    <row r="43" spans="2:125" ht="13" x14ac:dyDescent="0.2">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ht="13" x14ac:dyDescent="0.2">
      <c r="DU44" s="287"/>
    </row>
    <row r="45" spans="2:125" ht="13" x14ac:dyDescent="0.2"/>
    <row r="46" spans="2:125" ht="13" x14ac:dyDescent="0.2"/>
    <row r="47" spans="2:125" ht="13" x14ac:dyDescent="0.2"/>
    <row r="48" spans="2:125" ht="13" x14ac:dyDescent="0.2">
      <c r="DT48" s="287"/>
      <c r="DU48" s="287"/>
    </row>
    <row r="49" spans="120:125" ht="13" x14ac:dyDescent="0.2">
      <c r="DU49" s="287"/>
    </row>
    <row r="50" spans="120:125" ht="13" x14ac:dyDescent="0.2">
      <c r="DU50" s="287"/>
    </row>
    <row r="51" spans="120:125" ht="13" x14ac:dyDescent="0.2">
      <c r="DP51" s="287"/>
      <c r="DQ51" s="287"/>
      <c r="DR51" s="287"/>
      <c r="DS51" s="287"/>
      <c r="DT51" s="287"/>
      <c r="DU51" s="287"/>
    </row>
    <row r="52" spans="120:125" ht="13" x14ac:dyDescent="0.2"/>
    <row r="53" spans="120:125" ht="13" x14ac:dyDescent="0.2"/>
    <row r="54" spans="120:125" ht="13" x14ac:dyDescent="0.2">
      <c r="DU54" s="287"/>
    </row>
    <row r="55" spans="120:125" ht="13" x14ac:dyDescent="0.2"/>
    <row r="56" spans="120:125" ht="13" x14ac:dyDescent="0.2"/>
    <row r="57" spans="120:125" ht="13" x14ac:dyDescent="0.2"/>
    <row r="58" spans="120:125" ht="13" x14ac:dyDescent="0.2">
      <c r="DU58" s="287"/>
    </row>
    <row r="59" spans="120:125" ht="13" x14ac:dyDescent="0.2"/>
    <row r="60" spans="120:125" ht="13" x14ac:dyDescent="0.2"/>
    <row r="61" spans="120:125" ht="13" x14ac:dyDescent="0.2"/>
    <row r="62" spans="120:125" ht="13" x14ac:dyDescent="0.2"/>
    <row r="63" spans="120:125" ht="13" x14ac:dyDescent="0.2">
      <c r="DU63" s="287"/>
    </row>
    <row r="64" spans="120:125" ht="13" x14ac:dyDescent="0.2">
      <c r="DT64" s="287"/>
      <c r="DU64" s="287"/>
    </row>
    <row r="65" spans="123:125" ht="13" x14ac:dyDescent="0.2"/>
    <row r="66" spans="123:125" ht="13" x14ac:dyDescent="0.2"/>
    <row r="67" spans="123:125" ht="13" x14ac:dyDescent="0.2"/>
    <row r="68" spans="123:125" ht="13" x14ac:dyDescent="0.2"/>
    <row r="69" spans="123:125" ht="13" x14ac:dyDescent="0.2">
      <c r="DS69" s="287"/>
      <c r="DT69" s="287"/>
      <c r="DU69" s="28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87"/>
    </row>
    <row r="83" spans="116:125" ht="13" x14ac:dyDescent="0.2">
      <c r="DM83" s="287"/>
      <c r="DN83" s="287"/>
      <c r="DO83" s="287"/>
      <c r="DP83" s="287"/>
      <c r="DQ83" s="287"/>
      <c r="DR83" s="287"/>
      <c r="DS83" s="287"/>
      <c r="DT83" s="287"/>
      <c r="DU83" s="287"/>
    </row>
    <row r="84" spans="116:125" ht="13" x14ac:dyDescent="0.2"/>
    <row r="85" spans="116:125" ht="13" x14ac:dyDescent="0.2"/>
    <row r="86" spans="116:125" ht="13" x14ac:dyDescent="0.2"/>
    <row r="87" spans="116:125" ht="13" x14ac:dyDescent="0.2"/>
    <row r="88" spans="116:125" ht="13" x14ac:dyDescent="0.2">
      <c r="DU88" s="287"/>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87"/>
      <c r="DT94" s="287"/>
      <c r="DU94" s="287"/>
    </row>
    <row r="95" spans="116:125" ht="13.5" customHeight="1" x14ac:dyDescent="0.2">
      <c r="DU95" s="28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7"/>
    </row>
    <row r="102" spans="124:125" ht="13.5" customHeight="1" x14ac:dyDescent="0.2"/>
    <row r="103" spans="124:125" ht="13.5" customHeight="1" x14ac:dyDescent="0.2"/>
    <row r="104" spans="124:125" ht="13.5" customHeight="1" x14ac:dyDescent="0.2">
      <c r="DT104" s="287"/>
      <c r="DU104" s="28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7" t="s">
        <v>557</v>
      </c>
    </row>
    <row r="120" spans="125:125" ht="13.5" hidden="1" customHeight="1" x14ac:dyDescent="0.2"/>
    <row r="121" spans="125:125" ht="13.5" hidden="1" customHeight="1" x14ac:dyDescent="0.2">
      <c r="DU121" s="287"/>
    </row>
  </sheetData>
  <sheetProtection algorithmName="SHA-512" hashValue="qX74cZITGTn1604wL13IBuPER55GE+34u8F2oZyEKC2/JHx90ciXEhAijEUhMKj6YQkzBiEsytz98lC1vRQ/jA==" saltValue="ujfhtGYolC7vFSeaYaKA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2"/>
  <cols>
    <col min="1" max="125" width="2.453125" style="288" customWidth="1"/>
    <col min="126" max="142" width="0" style="287" hidden="1" customWidth="1"/>
    <col min="143" max="16384" width="9" style="287" hidden="1"/>
  </cols>
  <sheetData>
    <row r="1" spans="1:125" ht="13.5" customHeight="1" x14ac:dyDescent="0.2">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ht="13" x14ac:dyDescent="0.2">
      <c r="B2" s="287"/>
      <c r="T2" s="287"/>
    </row>
    <row r="3" spans="1:125" ht="13" x14ac:dyDescent="0.2">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87"/>
      <c r="G33" s="287"/>
      <c r="I33" s="287"/>
    </row>
    <row r="34" spans="2:125" ht="13" x14ac:dyDescent="0.2">
      <c r="C34" s="287"/>
      <c r="P34" s="287"/>
      <c r="R34" s="287"/>
      <c r="U34" s="287"/>
    </row>
    <row r="35" spans="2:125" ht="13" x14ac:dyDescent="0.2">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ht="13" x14ac:dyDescent="0.2">
      <c r="F36" s="287"/>
      <c r="H36" s="287"/>
      <c r="J36" s="287"/>
      <c r="K36" s="287"/>
      <c r="L36" s="287"/>
      <c r="M36" s="287"/>
      <c r="N36" s="287"/>
      <c r="O36" s="287"/>
      <c r="Q36" s="287"/>
      <c r="S36" s="287"/>
      <c r="V36" s="287"/>
    </row>
    <row r="37" spans="2:125" ht="13" x14ac:dyDescent="0.2"/>
    <row r="38" spans="2:125" ht="13" x14ac:dyDescent="0.2"/>
    <row r="39" spans="2:125" ht="13" x14ac:dyDescent="0.2"/>
    <row r="40" spans="2:125" ht="13" x14ac:dyDescent="0.2">
      <c r="U40" s="287"/>
    </row>
    <row r="41" spans="2:125" ht="13" x14ac:dyDescent="0.2">
      <c r="R41" s="287"/>
    </row>
    <row r="42" spans="2:125" ht="13" x14ac:dyDescent="0.2">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ht="13" x14ac:dyDescent="0.2">
      <c r="Q43" s="287"/>
      <c r="S43" s="287"/>
      <c r="V43" s="287"/>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8" t="s">
        <v>558</v>
      </c>
    </row>
  </sheetData>
  <sheetProtection algorithmName="SHA-512" hashValue="sFvAE4SKP2EwLTfYz1bHkGpr1pP1xgv3fEjeB3BMjGxpw6KyaV2OgsmcWOIWMPhoYfsJuY8ZE5N9I4d/F1Xoug==" saltValue="SUeu2B9IhRqAH3TNSgQx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216" t="s">
        <v>3</v>
      </c>
      <c r="D47" s="1216"/>
      <c r="E47" s="1217"/>
      <c r="F47" s="11">
        <v>0.39</v>
      </c>
      <c r="G47" s="12" t="s">
        <v>518</v>
      </c>
      <c r="H47" s="12">
        <v>0.33</v>
      </c>
      <c r="I47" s="12">
        <v>0.89</v>
      </c>
      <c r="J47" s="13" t="s">
        <v>518</v>
      </c>
    </row>
    <row r="48" spans="2:10" ht="57.75" customHeight="1" x14ac:dyDescent="0.2">
      <c r="B48" s="14"/>
      <c r="C48" s="1218" t="s">
        <v>4</v>
      </c>
      <c r="D48" s="1218"/>
      <c r="E48" s="1219"/>
      <c r="F48" s="15">
        <v>0.54</v>
      </c>
      <c r="G48" s="16">
        <v>0.14000000000000001</v>
      </c>
      <c r="H48" s="16">
        <v>0.09</v>
      </c>
      <c r="I48" s="16">
        <v>0.09</v>
      </c>
      <c r="J48" s="17">
        <v>0.1</v>
      </c>
    </row>
    <row r="49" spans="2:10" ht="57.75" customHeight="1" thickBot="1" x14ac:dyDescent="0.25">
      <c r="B49" s="18"/>
      <c r="C49" s="1220" t="s">
        <v>5</v>
      </c>
      <c r="D49" s="1220"/>
      <c r="E49" s="1221"/>
      <c r="F49" s="19" t="s">
        <v>564</v>
      </c>
      <c r="G49" s="20" t="s">
        <v>565</v>
      </c>
      <c r="H49" s="20">
        <v>0.18</v>
      </c>
      <c r="I49" s="20" t="s">
        <v>566</v>
      </c>
      <c r="J49" s="21" t="s">
        <v>567</v>
      </c>
    </row>
    <row r="50" spans="2:10" ht="13.5" customHeight="1" x14ac:dyDescent="0.2"/>
  </sheetData>
  <sheetProtection algorithmName="SHA-512" hashValue="76xKd/0y9EnxvDdfOuIggn/37ZVVAevyiaxEeJS90e//34yWsOMDHwnNTTEJWP+CB69+E1+uthbYyfiYg8L/aA==" saltValue="RxKW6kuUN2Z3EEs/jH8J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上妻　健洋(912156)</cp:lastModifiedBy>
  <dcterms:created xsi:type="dcterms:W3CDTF">2021-02-05T03:13:26Z</dcterms:created>
  <dcterms:modified xsi:type="dcterms:W3CDTF">2021-03-16T05:37:08Z</dcterms:modified>
  <cp:category/>
</cp:coreProperties>
</file>